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5075" windowHeight="8145"/>
  </bookViews>
  <sheets>
    <sheet name="18C1-ĐĐT2" sheetId="12" r:id="rId1"/>
    <sheet name="Mẩu" sheetId="6" r:id="rId2"/>
  </sheets>
  <definedNames>
    <definedName name="_xlnm.Print_Area" localSheetId="0">'18C1-ĐĐT2'!$A$1:$I$66</definedName>
    <definedName name="_xlnm.Print_Titles" localSheetId="0">'18C1-ĐĐT2'!$10:$11</definedName>
  </definedNames>
  <calcPr calcId="144525"/>
</workbook>
</file>

<file path=xl/calcChain.xml><?xml version="1.0" encoding="utf-8"?>
<calcChain xmlns="http://schemas.openxmlformats.org/spreadsheetml/2006/main">
  <c r="G54" i="12" l="1"/>
  <c r="G55" i="12"/>
  <c r="G56" i="12"/>
  <c r="G57" i="12"/>
  <c r="H57" i="12" s="1"/>
  <c r="G58" i="12"/>
  <c r="G53" i="12"/>
  <c r="H53" i="12" s="1"/>
  <c r="H58" i="12"/>
  <c r="H56" i="12"/>
  <c r="H55" i="12"/>
  <c r="H54" i="12"/>
  <c r="H13" i="12" l="1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F13" i="12"/>
  <c r="F14" i="12"/>
  <c r="F15" i="12"/>
  <c r="F16" i="12"/>
  <c r="F17" i="12"/>
  <c r="F18" i="12"/>
  <c r="F19" i="12"/>
  <c r="F20" i="12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F34" i="12"/>
  <c r="F35" i="12"/>
  <c r="F36" i="12"/>
  <c r="F37" i="12"/>
  <c r="F38" i="12"/>
  <c r="F39" i="12"/>
  <c r="F40" i="12"/>
  <c r="F41" i="12"/>
  <c r="F42" i="12"/>
  <c r="F43" i="12"/>
  <c r="F44" i="12"/>
  <c r="F45" i="12"/>
  <c r="F46" i="12"/>
  <c r="F47" i="12"/>
  <c r="F48" i="12"/>
  <c r="F49" i="12"/>
  <c r="H12" i="12"/>
  <c r="F12" i="12"/>
  <c r="E56" i="12" s="1"/>
  <c r="E53" i="12" l="1"/>
  <c r="F53" i="12" s="1"/>
  <c r="E54" i="12"/>
  <c r="F54" i="12" s="1"/>
  <c r="F56" i="12"/>
  <c r="E58" i="12"/>
  <c r="F58" i="12" s="1"/>
  <c r="E55" i="12"/>
  <c r="F55" i="12" s="1"/>
  <c r="E57" i="12"/>
  <c r="F57" i="12" s="1"/>
</calcChain>
</file>

<file path=xl/sharedStrings.xml><?xml version="1.0" encoding="utf-8"?>
<sst xmlns="http://schemas.openxmlformats.org/spreadsheetml/2006/main" count="236" uniqueCount="157">
  <si>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</si>
  <si>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</si>
  <si>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</si>
  <si>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</si>
  <si>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</si>
  <si>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</si>
  <si>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</si>
  <si>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</si>
  <si>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</si>
  <si>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</si>
  <si>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</si>
  <si>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</si>
  <si>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</si>
  <si>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</si>
  <si>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</si>
  <si>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</si>
  <si>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</si>
  <si>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</si>
  <si>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</si>
  <si>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</si>
  <si>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</si>
  <si>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</si>
  <si>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</si>
  <si>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</si>
  <si>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</si>
  <si>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</si>
  <si>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</si>
  <si>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</si>
  <si>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</si>
  <si>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</si>
  <si>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</si>
  <si>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</si>
  <si>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</si>
  <si>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Năm học: 2018 - 2019</t>
    </r>
    <r>
      <rPr>
        <sz val="14"/>
        <rFont val="Times New Roman"/>
        <family val="1"/>
      </rPr>
      <t xml:space="preserve"> </t>
    </r>
  </si>
  <si>
    <t>Không Xếp loại</t>
  </si>
  <si>
    <t>Lớp:              Sĩ số:         Khoa:  Điện - Điện tử</t>
  </si>
  <si>
    <t>Dũng</t>
  </si>
  <si>
    <t>Huy</t>
  </si>
  <si>
    <t>Khang</t>
  </si>
  <si>
    <t>Khánh</t>
  </si>
  <si>
    <t>Nam</t>
  </si>
  <si>
    <t>Nghĩa</t>
  </si>
  <si>
    <t>Phát</t>
  </si>
  <si>
    <t>Phúc</t>
  </si>
  <si>
    <t>Nguyễn Thanh</t>
  </si>
  <si>
    <t>Tâm</t>
  </si>
  <si>
    <t>Thành</t>
  </si>
  <si>
    <t>Lê Quốc</t>
  </si>
  <si>
    <t>Toàn</t>
  </si>
  <si>
    <t>Nguyễn Minh</t>
  </si>
  <si>
    <t>Tuấn</t>
  </si>
  <si>
    <t>Tùng</t>
  </si>
  <si>
    <t>Nguyễn Thành</t>
  </si>
  <si>
    <t>Hào</t>
  </si>
  <si>
    <t>Kiệt</t>
  </si>
  <si>
    <t>Lê Minh</t>
  </si>
  <si>
    <t>Thuận</t>
  </si>
  <si>
    <t>Nguyễn Hoàng</t>
  </si>
  <si>
    <t>Nguyễn Quốc</t>
  </si>
  <si>
    <t>Cường</t>
  </si>
  <si>
    <t>Trần Lê</t>
  </si>
  <si>
    <t>Linh</t>
  </si>
  <si>
    <t>Lương</t>
  </si>
  <si>
    <t>Nguyễn Đình</t>
  </si>
  <si>
    <t>Trương Công</t>
  </si>
  <si>
    <t>Duy</t>
  </si>
  <si>
    <t>Hải</t>
  </si>
  <si>
    <t>Bùi Ngọc</t>
  </si>
  <si>
    <t>Long</t>
  </si>
  <si>
    <t>Ngọc</t>
  </si>
  <si>
    <t>Nguyễn Ngọc</t>
  </si>
  <si>
    <t>Dương</t>
  </si>
  <si>
    <t>Hiền</t>
  </si>
  <si>
    <t>Vỹ</t>
  </si>
  <si>
    <t>18003810</t>
  </si>
  <si>
    <t>18005441</t>
  </si>
  <si>
    <t>Đinh Thanh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</si>
  <si>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</si>
  <si>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</si>
  <si>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</si>
  <si>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</si>
  <si>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</si>
  <si>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</si>
  <si>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</si>
  <si>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</si>
  <si>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Hà</t>
  </si>
  <si>
    <t>18004310</t>
  </si>
  <si>
    <t>18003116</t>
  </si>
  <si>
    <t>Đinh Nhật</t>
  </si>
  <si>
    <t>18003157</t>
  </si>
  <si>
    <t>Lục Hoàng</t>
  </si>
  <si>
    <t>18005320</t>
  </si>
  <si>
    <t>Hiếu</t>
  </si>
  <si>
    <t>18004078</t>
  </si>
  <si>
    <t>Hoài</t>
  </si>
  <si>
    <t>18003769</t>
  </si>
  <si>
    <t>Ngô Văn</t>
  </si>
  <si>
    <t>18004340</t>
  </si>
  <si>
    <t>Trần Kế</t>
  </si>
  <si>
    <t>18003884</t>
  </si>
  <si>
    <t>Hoàng Quốc</t>
  </si>
  <si>
    <t>18004123</t>
  </si>
  <si>
    <t>18003458</t>
  </si>
  <si>
    <t>Trần Anh</t>
  </si>
  <si>
    <t>18004294</t>
  </si>
  <si>
    <t>Lê Đức</t>
  </si>
  <si>
    <t>18003495</t>
  </si>
  <si>
    <t>18002779</t>
  </si>
  <si>
    <t>18003343</t>
  </si>
  <si>
    <t>18004426</t>
  </si>
  <si>
    <t>Đinh Quang</t>
  </si>
  <si>
    <t>18003926</t>
  </si>
  <si>
    <t>Võ Văn</t>
  </si>
  <si>
    <t>18003863</t>
  </si>
  <si>
    <t>Mai Quý</t>
  </si>
  <si>
    <t>18004167</t>
  </si>
  <si>
    <t>Nguyễn Tấn</t>
  </si>
  <si>
    <t>18003651</t>
  </si>
  <si>
    <t>Phạm Hữu</t>
  </si>
  <si>
    <t>18003956</t>
  </si>
  <si>
    <t>Đỗ Minh</t>
  </si>
  <si>
    <t>18004315</t>
  </si>
  <si>
    <t>Lê Chí</t>
  </si>
  <si>
    <t>18004053</t>
  </si>
  <si>
    <t>Tân</t>
  </si>
  <si>
    <t>18003917</t>
  </si>
  <si>
    <t>18004164</t>
  </si>
  <si>
    <t>Phan Thanh</t>
  </si>
  <si>
    <t>18003904</t>
  </si>
  <si>
    <t>Đỗ Đức</t>
  </si>
  <si>
    <t>18004312</t>
  </si>
  <si>
    <t>Trinh</t>
  </si>
  <si>
    <t>18004186</t>
  </si>
  <si>
    <t>Trưỡng</t>
  </si>
  <si>
    <t>18005179</t>
  </si>
  <si>
    <t>Phạm Ngọc</t>
  </si>
  <si>
    <t>18004118</t>
  </si>
  <si>
    <t>Đào Thanh</t>
  </si>
  <si>
    <t>18004270</t>
  </si>
  <si>
    <t>Nguyễn Mạnh</t>
  </si>
  <si>
    <t>18003984</t>
  </si>
  <si>
    <t>Nguyễn Tú</t>
  </si>
  <si>
    <t>Văn</t>
  </si>
  <si>
    <t>18001783</t>
  </si>
  <si>
    <t>Ngô Văn Huy</t>
  </si>
  <si>
    <t>Trần Thị Thu Hà</t>
  </si>
  <si>
    <t>Nguyễn Thị Kim Anh</t>
  </si>
  <si>
    <t>Lớp: 18C1-ĐĐT2      Sĩ số:  38       Khoa: Điện - Điện tử</t>
  </si>
  <si>
    <r>
      <t>Học kỳ: II            Năm học: 2019 - 2020</t>
    </r>
    <r>
      <rPr>
        <sz val="14"/>
        <rFont val="Times New Roman"/>
        <family val="1"/>
      </rPr>
      <t xml:space="preserve"> </t>
    </r>
  </si>
  <si>
    <t>Nghỉ từ ngày 06/11/2020</t>
  </si>
  <si>
    <t>Nghỉ học từ HKII/19-20</t>
  </si>
  <si>
    <t>TP. Hồ Chí Minh, ngày 14 tháng 12 năm 2020</t>
  </si>
  <si>
    <t>QUẢN LÝ SV</t>
  </si>
  <si>
    <t>LT</t>
  </si>
  <si>
    <t>LPHT</t>
  </si>
  <si>
    <t>LPPT</t>
  </si>
  <si>
    <t>UV BCH Đoàn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</si>
</sst>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vertAlign val="superscript"/>
      <sz val="10"/>
      <name val="Times New Roman"/>
      <family val="1"/>
    </font>
    <font>
      <sz val="10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0" xfId="0" applyFont="1" applyBorder="1" applyAlignment="1">
      <alignment vertical="center" wrapText="1"/>
    </xf>
    <xf numFmtId="0" fontId="15" fillId="0" borderId="21" xfId="0" applyFont="1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16" fillId="0" borderId="2" xfId="0" applyFont="1" applyBorder="1" applyAlignment="1">
      <alignment vertical="center" wrapText="1"/>
    </xf>
    <xf numFmtId="0" fontId="17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right"/>
    </xf>
    <xf numFmtId="0" fontId="18" fillId="0" borderId="0" xfId="0" applyFont="1"/>
    <xf numFmtId="0" fontId="16" fillId="0" borderId="0" xfId="0" applyFont="1" applyBorder="1" applyAlignment="1">
      <alignment horizontal="center"/>
    </xf>
    <xf numFmtId="0" fontId="11" fillId="0" borderId="15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9" fillId="2" borderId="14" xfId="0" applyFont="1" applyFill="1" applyBorder="1" applyAlignment="1">
      <alignment horizontal="left" vertical="center"/>
    </xf>
    <xf numFmtId="0" fontId="16" fillId="0" borderId="15" xfId="0" applyFont="1" applyBorder="1" applyAlignment="1">
      <alignment vertical="center"/>
    </xf>
    <xf numFmtId="0" fontId="16" fillId="0" borderId="14" xfId="0" applyFont="1" applyBorder="1" applyAlignment="1">
      <alignment vertical="center"/>
    </xf>
    <xf numFmtId="0" fontId="11" fillId="0" borderId="2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0" xfId="0" applyFont="1"/>
    <xf numFmtId="0" fontId="11" fillId="0" borderId="15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11" fillId="0" borderId="1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66675</xdr:rowOff>
    </xdr:from>
    <xdr:to>
      <xdr:col>2</xdr:col>
      <xdr:colOff>962025</xdr:colOff>
      <xdr:row>4</xdr:row>
      <xdr:rowOff>66675</xdr:rowOff>
    </xdr:to>
    <xdr:sp macro="" textlink="">
      <xdr:nvSpPr>
        <xdr:cNvPr id="12" name="Line 51"/>
        <xdr:cNvSpPr>
          <a:spLocks noChangeShapeType="1"/>
        </xdr:cNvSpPr>
      </xdr:nvSpPr>
      <xdr:spPr bwMode="auto">
        <a:xfrm>
          <a:off x="1076325" y="107784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361950</xdr:colOff>
      <xdr:row>3</xdr:row>
      <xdr:rowOff>9525</xdr:rowOff>
    </xdr:from>
    <xdr:to>
      <xdr:col>8</xdr:col>
      <xdr:colOff>276225</xdr:colOff>
      <xdr:row>3</xdr:row>
      <xdr:rowOff>9525</xdr:rowOff>
    </xdr:to>
    <xdr:sp macro="" textlink="">
      <xdr:nvSpPr>
        <xdr:cNvPr id="13" name="Line 52"/>
        <xdr:cNvSpPr>
          <a:spLocks noChangeShapeType="1"/>
        </xdr:cNvSpPr>
      </xdr:nvSpPr>
      <xdr:spPr bwMode="auto">
        <a:xfrm>
          <a:off x="3810000" y="657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tabSelected="1" view="pageBreakPreview" topLeftCell="A10" zoomScaleNormal="100" workbookViewId="0">
      <selection activeCell="I19" sqref="I1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2.33203125" style="1" customWidth="1"/>
    <col min="4" max="4" width="9.83203125" style="1" customWidth="1"/>
    <col min="5" max="5" width="7.83203125" style="57" customWidth="1"/>
    <col min="6" max="6" width="13.6640625" style="53" customWidth="1"/>
    <col min="7" max="7" width="8.1640625" style="57" customWidth="1"/>
    <col min="8" max="8" width="15" style="53" customWidth="1"/>
    <col min="9" max="9" width="23.1640625" style="106" customWidth="1"/>
    <col min="10" max="16384" width="9.33203125" style="1"/>
  </cols>
  <sheetData>
    <row r="1" spans="1:20" ht="15" customHeight="1" x14ac:dyDescent="0.25">
      <c r="I1" s="93" t="s">
        <v>4</v>
      </c>
    </row>
    <row r="2" spans="1:20" ht="18" customHeight="1" x14ac:dyDescent="0.25">
      <c r="A2" s="62" t="s">
        <v>30</v>
      </c>
      <c r="B2" s="62"/>
      <c r="C2" s="62"/>
      <c r="D2" s="62"/>
      <c r="E2" s="72" t="s">
        <v>5</v>
      </c>
      <c r="F2" s="72"/>
      <c r="G2" s="72"/>
      <c r="H2" s="72"/>
      <c r="I2" s="7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1" t="s">
        <v>2</v>
      </c>
      <c r="B3" s="61"/>
      <c r="C3" s="61"/>
      <c r="D3" s="61"/>
      <c r="E3" s="73" t="s">
        <v>6</v>
      </c>
      <c r="F3" s="73"/>
      <c r="G3" s="73"/>
      <c r="H3" s="73"/>
      <c r="I3" s="7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1" t="s">
        <v>3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74"/>
      <c r="B5" s="74"/>
      <c r="C5" s="74"/>
      <c r="D5" s="74"/>
      <c r="E5" s="58"/>
      <c r="F5" s="54"/>
      <c r="G5" s="58"/>
      <c r="H5" s="54"/>
      <c r="I5" s="9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8" t="s">
        <v>7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78" t="s">
        <v>148</v>
      </c>
      <c r="B7" s="78"/>
      <c r="C7" s="78"/>
      <c r="D7" s="78"/>
      <c r="E7" s="78"/>
      <c r="F7" s="78"/>
      <c r="G7" s="78"/>
      <c r="H7" s="78"/>
      <c r="I7" s="7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9" t="s">
        <v>147</v>
      </c>
      <c r="B8" s="79"/>
      <c r="C8" s="79"/>
      <c r="D8" s="79"/>
      <c r="E8" s="79"/>
      <c r="F8" s="79"/>
      <c r="G8" s="79"/>
      <c r="H8" s="79"/>
      <c r="I8" s="7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8"/>
      <c r="B9" s="48"/>
      <c r="C9" s="48"/>
      <c r="D9" s="48"/>
      <c r="E9" s="49"/>
      <c r="F9" s="51"/>
      <c r="G9" s="49"/>
      <c r="H9" s="51"/>
      <c r="I9" s="9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11" customFormat="1" ht="19.5" customHeight="1" x14ac:dyDescent="0.2">
      <c r="A10" s="107" t="s">
        <v>8</v>
      </c>
      <c r="B10" s="108"/>
      <c r="C10" s="109" t="s">
        <v>9</v>
      </c>
      <c r="D10" s="110"/>
      <c r="E10" s="85" t="s">
        <v>10</v>
      </c>
      <c r="F10" s="86"/>
      <c r="G10" s="85" t="s">
        <v>152</v>
      </c>
      <c r="H10" s="86"/>
      <c r="I10" s="96" t="s">
        <v>12</v>
      </c>
    </row>
    <row r="11" spans="1:20" s="111" customFormat="1" ht="25.5" x14ac:dyDescent="0.2">
      <c r="A11" s="97"/>
      <c r="B11" s="112"/>
      <c r="C11" s="113"/>
      <c r="D11" s="114"/>
      <c r="E11" s="13" t="s">
        <v>13</v>
      </c>
      <c r="F11" s="13" t="s">
        <v>14</v>
      </c>
      <c r="G11" s="13" t="s">
        <v>13</v>
      </c>
      <c r="H11" s="13" t="s">
        <v>14</v>
      </c>
      <c r="I11" s="97"/>
    </row>
    <row r="12" spans="1:20" s="12" customFormat="1" ht="20.100000000000001" customHeight="1" x14ac:dyDescent="0.2">
      <c r="A12" s="40">
        <v>1</v>
      </c>
      <c r="B12" s="47" t="s">
        <v>74</v>
      </c>
      <c r="C12" s="41" t="s">
        <v>67</v>
      </c>
      <c r="D12" s="42" t="s">
        <v>59</v>
      </c>
      <c r="E12" s="40">
        <v>80</v>
      </c>
      <c r="F12" s="115" t="str">
        <f>IF(E12&lt;50,"YẾU",IF(E12&lt;70,"TB",IF(E12&lt;80,"KHÁ",IF(E12&lt;90,"TỐT","XUẤT SẮC"))))</f>
        <v>TỐT</v>
      </c>
      <c r="G12" s="40"/>
      <c r="H12" s="115" t="str">
        <f>IF(G12&lt;50,"YẾU",IF(G12&lt;70,"TB",IF(G12&lt;80,"KHÁ",IF(G12&lt;90,"TỐT","XUẤT SẮC"))))</f>
        <v>YẾU</v>
      </c>
      <c r="I12" s="98"/>
    </row>
    <row r="13" spans="1:20" s="12" customFormat="1" ht="20.100000000000001" customHeight="1" x14ac:dyDescent="0.2">
      <c r="A13" s="40">
        <v>2</v>
      </c>
      <c r="B13" s="47" t="s">
        <v>75</v>
      </c>
      <c r="C13" s="43" t="s">
        <v>76</v>
      </c>
      <c r="D13" s="44" t="s">
        <v>36</v>
      </c>
      <c r="E13" s="40">
        <v>80</v>
      </c>
      <c r="F13" s="115" t="str">
        <f t="shared" ref="F13:F49" si="0">IF(E13&lt;50,"YẾU",IF(E13&lt;70,"TB",IF(E13&lt;80,"KHÁ",IF(E13&lt;90,"TỐT","XUẤT SẮC"))))</f>
        <v>TỐT</v>
      </c>
      <c r="G13" s="40"/>
      <c r="H13" s="115" t="str">
        <f t="shared" ref="H13:H49" si="1">IF(G13&lt;50,"YẾU",IF(G13&lt;70,"TB",IF(G13&lt;80,"KHÁ",IF(G13&lt;90,"TỐT","XUẤT SẮC"))))</f>
        <v>YẾU</v>
      </c>
      <c r="I13" s="98"/>
    </row>
    <row r="14" spans="1:20" s="12" customFormat="1" ht="20.100000000000001" customHeight="1" x14ac:dyDescent="0.2">
      <c r="A14" s="40">
        <v>3</v>
      </c>
      <c r="B14" s="47" t="s">
        <v>77</v>
      </c>
      <c r="C14" s="43" t="s">
        <v>78</v>
      </c>
      <c r="D14" s="44" t="s">
        <v>71</v>
      </c>
      <c r="E14" s="40">
        <v>100</v>
      </c>
      <c r="F14" s="115" t="str">
        <f t="shared" si="0"/>
        <v>XUẤT SẮC</v>
      </c>
      <c r="G14" s="40"/>
      <c r="H14" s="115" t="str">
        <f t="shared" si="1"/>
        <v>YẾU</v>
      </c>
      <c r="I14" s="98" t="s">
        <v>156</v>
      </c>
    </row>
    <row r="15" spans="1:20" s="12" customFormat="1" ht="20.100000000000001" customHeight="1" x14ac:dyDescent="0.2">
      <c r="A15" s="40">
        <v>4</v>
      </c>
      <c r="B15" s="47" t="s">
        <v>79</v>
      </c>
      <c r="C15" s="43" t="s">
        <v>80</v>
      </c>
      <c r="D15" s="44" t="s">
        <v>65</v>
      </c>
      <c r="E15" s="40">
        <v>96</v>
      </c>
      <c r="F15" s="115" t="str">
        <f t="shared" si="0"/>
        <v>XUẤT SẮC</v>
      </c>
      <c r="G15" s="40"/>
      <c r="H15" s="115" t="str">
        <f t="shared" si="1"/>
        <v>YẾU</v>
      </c>
      <c r="I15" s="98" t="s">
        <v>154</v>
      </c>
    </row>
    <row r="16" spans="1:20" s="12" customFormat="1" ht="20.100000000000001" customHeight="1" x14ac:dyDescent="0.2">
      <c r="A16" s="40">
        <v>5</v>
      </c>
      <c r="B16" s="47" t="s">
        <v>81</v>
      </c>
      <c r="C16" s="43" t="s">
        <v>82</v>
      </c>
      <c r="D16" s="44" t="s">
        <v>65</v>
      </c>
      <c r="E16" s="40">
        <v>80</v>
      </c>
      <c r="F16" s="115" t="str">
        <f t="shared" si="0"/>
        <v>TỐT</v>
      </c>
      <c r="G16" s="40"/>
      <c r="H16" s="115" t="str">
        <f t="shared" si="1"/>
        <v>YẾU</v>
      </c>
      <c r="I16" s="98"/>
    </row>
    <row r="17" spans="1:9" s="12" customFormat="1" ht="20.100000000000001" customHeight="1" x14ac:dyDescent="0.2">
      <c r="A17" s="40">
        <v>6</v>
      </c>
      <c r="B17" s="47" t="s">
        <v>83</v>
      </c>
      <c r="C17" s="43" t="s">
        <v>84</v>
      </c>
      <c r="D17" s="44" t="s">
        <v>85</v>
      </c>
      <c r="E17" s="40">
        <v>90</v>
      </c>
      <c r="F17" s="115" t="str">
        <f t="shared" si="0"/>
        <v>XUẤT SẮC</v>
      </c>
      <c r="G17" s="40"/>
      <c r="H17" s="115" t="str">
        <f t="shared" si="1"/>
        <v>YẾU</v>
      </c>
      <c r="I17" s="98"/>
    </row>
    <row r="18" spans="1:9" s="12" customFormat="1" ht="20.100000000000001" customHeight="1" x14ac:dyDescent="0.2">
      <c r="A18" s="40">
        <v>7</v>
      </c>
      <c r="B18" s="47" t="s">
        <v>86</v>
      </c>
      <c r="C18" s="43" t="s">
        <v>70</v>
      </c>
      <c r="D18" s="44" t="s">
        <v>66</v>
      </c>
      <c r="E18" s="40">
        <v>90</v>
      </c>
      <c r="F18" s="115" t="str">
        <f t="shared" si="0"/>
        <v>XUẤT SẮC</v>
      </c>
      <c r="G18" s="40"/>
      <c r="H18" s="115" t="str">
        <f t="shared" si="1"/>
        <v>YẾU</v>
      </c>
      <c r="I18" s="99"/>
    </row>
    <row r="19" spans="1:9" s="12" customFormat="1" ht="20.100000000000001" customHeight="1" x14ac:dyDescent="0.2">
      <c r="A19" s="40">
        <v>8</v>
      </c>
      <c r="B19" s="47" t="s">
        <v>87</v>
      </c>
      <c r="C19" s="43" t="s">
        <v>88</v>
      </c>
      <c r="D19" s="44" t="s">
        <v>53</v>
      </c>
      <c r="E19" s="40">
        <v>90</v>
      </c>
      <c r="F19" s="115" t="str">
        <f t="shared" si="0"/>
        <v>XUẤT SẮC</v>
      </c>
      <c r="G19" s="40"/>
      <c r="H19" s="115" t="str">
        <f t="shared" si="1"/>
        <v>YẾU</v>
      </c>
      <c r="I19" s="98"/>
    </row>
    <row r="20" spans="1:9" s="12" customFormat="1" ht="20.100000000000001" customHeight="1" x14ac:dyDescent="0.2">
      <c r="A20" s="40">
        <v>9</v>
      </c>
      <c r="B20" s="47" t="s">
        <v>89</v>
      </c>
      <c r="C20" s="43" t="s">
        <v>90</v>
      </c>
      <c r="D20" s="44" t="s">
        <v>72</v>
      </c>
      <c r="E20" s="40">
        <v>90</v>
      </c>
      <c r="F20" s="115" t="str">
        <f t="shared" si="0"/>
        <v>XUẤT SẮC</v>
      </c>
      <c r="G20" s="40"/>
      <c r="H20" s="115" t="str">
        <f t="shared" si="1"/>
        <v>YẾU</v>
      </c>
      <c r="I20" s="98"/>
    </row>
    <row r="21" spans="1:9" s="12" customFormat="1" ht="20.100000000000001" customHeight="1" x14ac:dyDescent="0.2">
      <c r="A21" s="40">
        <v>10</v>
      </c>
      <c r="B21" s="47" t="s">
        <v>91</v>
      </c>
      <c r="C21" s="43" t="s">
        <v>44</v>
      </c>
      <c r="D21" s="44" t="s">
        <v>92</v>
      </c>
      <c r="E21" s="40">
        <v>90</v>
      </c>
      <c r="F21" s="115" t="str">
        <f t="shared" si="0"/>
        <v>XUẤT SẮC</v>
      </c>
      <c r="G21" s="40"/>
      <c r="H21" s="115" t="str">
        <f t="shared" si="1"/>
        <v>YẾU</v>
      </c>
      <c r="I21" s="99"/>
    </row>
    <row r="22" spans="1:9" s="12" customFormat="1" ht="21.75" customHeight="1" x14ac:dyDescent="0.2">
      <c r="A22" s="40">
        <v>11</v>
      </c>
      <c r="B22" s="47" t="s">
        <v>93</v>
      </c>
      <c r="C22" s="43" t="s">
        <v>63</v>
      </c>
      <c r="D22" s="44" t="s">
        <v>94</v>
      </c>
      <c r="E22" s="40">
        <v>30</v>
      </c>
      <c r="F22" s="115" t="str">
        <f t="shared" si="0"/>
        <v>YẾU</v>
      </c>
      <c r="G22" s="40"/>
      <c r="H22" s="115" t="str">
        <f t="shared" si="1"/>
        <v>YẾU</v>
      </c>
      <c r="I22" s="92" t="s">
        <v>149</v>
      </c>
    </row>
    <row r="23" spans="1:9" s="12" customFormat="1" ht="20.100000000000001" customHeight="1" x14ac:dyDescent="0.2">
      <c r="A23" s="40">
        <v>12</v>
      </c>
      <c r="B23" s="47" t="s">
        <v>95</v>
      </c>
      <c r="C23" s="43" t="s">
        <v>96</v>
      </c>
      <c r="D23" s="44" t="s">
        <v>37</v>
      </c>
      <c r="E23" s="40">
        <v>98</v>
      </c>
      <c r="F23" s="115" t="str">
        <f t="shared" si="0"/>
        <v>XUẤT SẮC</v>
      </c>
      <c r="G23" s="40"/>
      <c r="H23" s="115" t="str">
        <f t="shared" si="1"/>
        <v>YẾU</v>
      </c>
      <c r="I23" s="98" t="s">
        <v>153</v>
      </c>
    </row>
    <row r="24" spans="1:9" s="12" customFormat="1" ht="20.100000000000001" customHeight="1" x14ac:dyDescent="0.2">
      <c r="A24" s="40">
        <v>13</v>
      </c>
      <c r="B24" s="47" t="s">
        <v>97</v>
      </c>
      <c r="C24" s="43" t="s">
        <v>98</v>
      </c>
      <c r="D24" s="44" t="s">
        <v>38</v>
      </c>
      <c r="E24" s="40">
        <v>90</v>
      </c>
      <c r="F24" s="115" t="str">
        <f t="shared" si="0"/>
        <v>XUẤT SẮC</v>
      </c>
      <c r="G24" s="40"/>
      <c r="H24" s="115" t="str">
        <f t="shared" si="1"/>
        <v>YẾU</v>
      </c>
      <c r="I24" s="98"/>
    </row>
    <row r="25" spans="1:9" s="12" customFormat="1" ht="20.100000000000001" customHeight="1" x14ac:dyDescent="0.2">
      <c r="A25" s="40">
        <v>14</v>
      </c>
      <c r="B25" s="47" t="s">
        <v>99</v>
      </c>
      <c r="C25" s="43" t="s">
        <v>100</v>
      </c>
      <c r="D25" s="44" t="s">
        <v>39</v>
      </c>
      <c r="E25" s="40">
        <v>90</v>
      </c>
      <c r="F25" s="115" t="str">
        <f t="shared" si="0"/>
        <v>XUẤT SẮC</v>
      </c>
      <c r="G25" s="40"/>
      <c r="H25" s="115" t="str">
        <f t="shared" si="1"/>
        <v>YẾU</v>
      </c>
      <c r="I25" s="98"/>
    </row>
    <row r="26" spans="1:9" s="12" customFormat="1" ht="20.100000000000001" customHeight="1" x14ac:dyDescent="0.2">
      <c r="A26" s="40">
        <v>15</v>
      </c>
      <c r="B26" s="47" t="s">
        <v>101</v>
      </c>
      <c r="C26" s="43" t="s">
        <v>58</v>
      </c>
      <c r="D26" s="44" t="s">
        <v>54</v>
      </c>
      <c r="E26" s="40">
        <v>90</v>
      </c>
      <c r="F26" s="115" t="str">
        <f t="shared" si="0"/>
        <v>XUẤT SẮC</v>
      </c>
      <c r="G26" s="40"/>
      <c r="H26" s="115" t="str">
        <f t="shared" si="1"/>
        <v>YẾU</v>
      </c>
      <c r="I26" s="99"/>
    </row>
    <row r="27" spans="1:9" s="12" customFormat="1" ht="20.100000000000001" customHeight="1" x14ac:dyDescent="0.2">
      <c r="A27" s="40">
        <v>16</v>
      </c>
      <c r="B27" s="47" t="s">
        <v>102</v>
      </c>
      <c r="C27" s="43" t="s">
        <v>103</v>
      </c>
      <c r="D27" s="44" t="s">
        <v>54</v>
      </c>
      <c r="E27" s="40">
        <v>90</v>
      </c>
      <c r="F27" s="115" t="str">
        <f t="shared" si="0"/>
        <v>XUẤT SẮC</v>
      </c>
      <c r="G27" s="40"/>
      <c r="H27" s="115" t="str">
        <f t="shared" si="1"/>
        <v>YẾU</v>
      </c>
      <c r="I27" s="98"/>
    </row>
    <row r="28" spans="1:9" s="12" customFormat="1" ht="20.100000000000001" customHeight="1" x14ac:dyDescent="0.2">
      <c r="A28" s="40">
        <v>17</v>
      </c>
      <c r="B28" s="47" t="s">
        <v>104</v>
      </c>
      <c r="C28" s="43" t="s">
        <v>105</v>
      </c>
      <c r="D28" s="44" t="s">
        <v>61</v>
      </c>
      <c r="E28" s="40">
        <v>90</v>
      </c>
      <c r="F28" s="115" t="str">
        <f t="shared" si="0"/>
        <v>XUẤT SẮC</v>
      </c>
      <c r="G28" s="40"/>
      <c r="H28" s="115" t="str">
        <f t="shared" si="1"/>
        <v>YẾU</v>
      </c>
      <c r="I28" s="98"/>
    </row>
    <row r="29" spans="1:9" s="12" customFormat="1" ht="20.100000000000001" customHeight="1" x14ac:dyDescent="0.2">
      <c r="A29" s="40">
        <v>18</v>
      </c>
      <c r="B29" s="47" t="s">
        <v>106</v>
      </c>
      <c r="C29" s="43" t="s">
        <v>57</v>
      </c>
      <c r="D29" s="44" t="s">
        <v>68</v>
      </c>
      <c r="E29" s="40">
        <v>90</v>
      </c>
      <c r="F29" s="115" t="str">
        <f t="shared" si="0"/>
        <v>XUẤT SẮC</v>
      </c>
      <c r="G29" s="40"/>
      <c r="H29" s="115" t="str">
        <f t="shared" si="1"/>
        <v>YẾU</v>
      </c>
      <c r="I29" s="98"/>
    </row>
    <row r="30" spans="1:9" s="12" customFormat="1" ht="20.100000000000001" customHeight="1" x14ac:dyDescent="0.2">
      <c r="A30" s="40">
        <v>19</v>
      </c>
      <c r="B30" s="47" t="s">
        <v>107</v>
      </c>
      <c r="C30" s="43" t="s">
        <v>60</v>
      </c>
      <c r="D30" s="44" t="s">
        <v>62</v>
      </c>
      <c r="E30" s="40">
        <v>96</v>
      </c>
      <c r="F30" s="115" t="str">
        <f t="shared" si="0"/>
        <v>XUẤT SẮC</v>
      </c>
      <c r="G30" s="40"/>
      <c r="H30" s="115" t="str">
        <f t="shared" si="1"/>
        <v>YẾU</v>
      </c>
      <c r="I30" s="98" t="s">
        <v>155</v>
      </c>
    </row>
    <row r="31" spans="1:9" s="12" customFormat="1" ht="20.100000000000001" customHeight="1" x14ac:dyDescent="0.2">
      <c r="A31" s="40">
        <v>20</v>
      </c>
      <c r="B31" s="47" t="s">
        <v>108</v>
      </c>
      <c r="C31" s="43" t="s">
        <v>52</v>
      </c>
      <c r="D31" s="44" t="s">
        <v>40</v>
      </c>
      <c r="E31" s="40">
        <v>90</v>
      </c>
      <c r="F31" s="115" t="str">
        <f t="shared" si="0"/>
        <v>XUẤT SẮC</v>
      </c>
      <c r="G31" s="40"/>
      <c r="H31" s="115" t="str">
        <f t="shared" si="1"/>
        <v>YẾU</v>
      </c>
      <c r="I31" s="98"/>
    </row>
    <row r="32" spans="1:9" s="12" customFormat="1" ht="20.100000000000001" customHeight="1" x14ac:dyDescent="0.2">
      <c r="A32" s="40">
        <v>21</v>
      </c>
      <c r="B32" s="47" t="s">
        <v>109</v>
      </c>
      <c r="C32" s="43" t="s">
        <v>110</v>
      </c>
      <c r="D32" s="44" t="s">
        <v>41</v>
      </c>
      <c r="E32" s="40">
        <v>90</v>
      </c>
      <c r="F32" s="115" t="str">
        <f t="shared" si="0"/>
        <v>XUẤT SẮC</v>
      </c>
      <c r="G32" s="40"/>
      <c r="H32" s="115" t="str">
        <f t="shared" si="1"/>
        <v>YẾU</v>
      </c>
      <c r="I32" s="98"/>
    </row>
    <row r="33" spans="1:9" s="12" customFormat="1" ht="20.100000000000001" customHeight="1" x14ac:dyDescent="0.2">
      <c r="A33" s="40">
        <v>22</v>
      </c>
      <c r="B33" s="47" t="s">
        <v>111</v>
      </c>
      <c r="C33" s="43" t="s">
        <v>112</v>
      </c>
      <c r="D33" s="44" t="s">
        <v>41</v>
      </c>
      <c r="E33" s="40">
        <v>90</v>
      </c>
      <c r="F33" s="115" t="str">
        <f t="shared" si="0"/>
        <v>XUẤT SẮC</v>
      </c>
      <c r="G33" s="40"/>
      <c r="H33" s="115" t="str">
        <f t="shared" si="1"/>
        <v>YẾU</v>
      </c>
      <c r="I33" s="98"/>
    </row>
    <row r="34" spans="1:9" s="12" customFormat="1" ht="20.100000000000001" customHeight="1" x14ac:dyDescent="0.2">
      <c r="A34" s="40">
        <v>23</v>
      </c>
      <c r="B34" s="47" t="s">
        <v>113</v>
      </c>
      <c r="C34" s="43" t="s">
        <v>114</v>
      </c>
      <c r="D34" s="44" t="s">
        <v>69</v>
      </c>
      <c r="E34" s="40">
        <v>90</v>
      </c>
      <c r="F34" s="115" t="str">
        <f t="shared" si="0"/>
        <v>XUẤT SẮC</v>
      </c>
      <c r="G34" s="40"/>
      <c r="H34" s="115" t="str">
        <f t="shared" si="1"/>
        <v>YẾU</v>
      </c>
      <c r="I34" s="98"/>
    </row>
    <row r="35" spans="1:9" s="12" customFormat="1" ht="20.25" customHeight="1" x14ac:dyDescent="0.2">
      <c r="A35" s="40">
        <v>24</v>
      </c>
      <c r="B35" s="47" t="s">
        <v>115</v>
      </c>
      <c r="C35" s="43" t="s">
        <v>116</v>
      </c>
      <c r="D35" s="44" t="s">
        <v>42</v>
      </c>
      <c r="E35" s="40">
        <v>10</v>
      </c>
      <c r="F35" s="115" t="str">
        <f t="shared" si="0"/>
        <v>YẾU</v>
      </c>
      <c r="G35" s="40"/>
      <c r="H35" s="115" t="str">
        <f t="shared" si="1"/>
        <v>YẾU</v>
      </c>
      <c r="I35" s="90" t="s">
        <v>150</v>
      </c>
    </row>
    <row r="36" spans="1:9" s="12" customFormat="1" ht="20.100000000000001" customHeight="1" x14ac:dyDescent="0.2">
      <c r="A36" s="40">
        <v>25</v>
      </c>
      <c r="B36" s="47" t="s">
        <v>117</v>
      </c>
      <c r="C36" s="43" t="s">
        <v>118</v>
      </c>
      <c r="D36" s="44" t="s">
        <v>43</v>
      </c>
      <c r="E36" s="40">
        <v>90</v>
      </c>
      <c r="F36" s="115" t="str">
        <f t="shared" si="0"/>
        <v>XUẤT SẮC</v>
      </c>
      <c r="G36" s="40"/>
      <c r="H36" s="115" t="str">
        <f t="shared" si="1"/>
        <v>YẾU</v>
      </c>
      <c r="I36" s="98"/>
    </row>
    <row r="37" spans="1:9" s="12" customFormat="1" ht="20.100000000000001" customHeight="1" x14ac:dyDescent="0.2">
      <c r="A37" s="40">
        <v>26</v>
      </c>
      <c r="B37" s="47" t="s">
        <v>119</v>
      </c>
      <c r="C37" s="43" t="s">
        <v>120</v>
      </c>
      <c r="D37" s="44" t="s">
        <v>45</v>
      </c>
      <c r="E37" s="40">
        <v>90</v>
      </c>
      <c r="F37" s="115" t="str">
        <f t="shared" si="0"/>
        <v>XUẤT SẮC</v>
      </c>
      <c r="G37" s="55"/>
      <c r="H37" s="115" t="str">
        <f t="shared" si="1"/>
        <v>YẾU</v>
      </c>
      <c r="I37" s="100"/>
    </row>
    <row r="38" spans="1:9" s="12" customFormat="1" ht="20.100000000000001" customHeight="1" x14ac:dyDescent="0.2">
      <c r="A38" s="40">
        <v>27</v>
      </c>
      <c r="B38" s="47" t="s">
        <v>121</v>
      </c>
      <c r="C38" s="43" t="s">
        <v>122</v>
      </c>
      <c r="D38" s="44" t="s">
        <v>45</v>
      </c>
      <c r="E38" s="40">
        <v>90</v>
      </c>
      <c r="F38" s="115" t="str">
        <f t="shared" si="0"/>
        <v>XUẤT SẮC</v>
      </c>
      <c r="G38" s="40"/>
      <c r="H38" s="115" t="str">
        <f t="shared" si="1"/>
        <v>YẾU</v>
      </c>
      <c r="I38" s="98"/>
    </row>
    <row r="39" spans="1:9" s="12" customFormat="1" ht="20.100000000000001" customHeight="1" x14ac:dyDescent="0.2">
      <c r="A39" s="40">
        <v>28</v>
      </c>
      <c r="B39" s="47" t="s">
        <v>123</v>
      </c>
      <c r="C39" s="43" t="s">
        <v>49</v>
      </c>
      <c r="D39" s="44" t="s">
        <v>124</v>
      </c>
      <c r="E39" s="40">
        <v>90</v>
      </c>
      <c r="F39" s="115" t="str">
        <f t="shared" si="0"/>
        <v>XUẤT SẮC</v>
      </c>
      <c r="G39" s="40"/>
      <c r="H39" s="115" t="str">
        <f t="shared" si="1"/>
        <v>YẾU</v>
      </c>
      <c r="I39" s="91"/>
    </row>
    <row r="40" spans="1:9" s="12" customFormat="1" ht="20.100000000000001" customHeight="1" x14ac:dyDescent="0.2">
      <c r="A40" s="40">
        <v>29</v>
      </c>
      <c r="B40" s="47" t="s">
        <v>125</v>
      </c>
      <c r="C40" s="43" t="s">
        <v>55</v>
      </c>
      <c r="D40" s="44" t="s">
        <v>46</v>
      </c>
      <c r="E40" s="40">
        <v>90</v>
      </c>
      <c r="F40" s="115" t="str">
        <f t="shared" si="0"/>
        <v>XUẤT SẮC</v>
      </c>
      <c r="G40" s="56"/>
      <c r="H40" s="115" t="str">
        <f t="shared" si="1"/>
        <v>YẾU</v>
      </c>
      <c r="I40" s="101"/>
    </row>
    <row r="41" spans="1:9" s="12" customFormat="1" ht="20.100000000000001" customHeight="1" x14ac:dyDescent="0.2">
      <c r="A41" s="40">
        <v>30</v>
      </c>
      <c r="B41" s="47" t="s">
        <v>126</v>
      </c>
      <c r="C41" s="43" t="s">
        <v>127</v>
      </c>
      <c r="D41" s="44" t="s">
        <v>56</v>
      </c>
      <c r="E41" s="40">
        <v>90</v>
      </c>
      <c r="F41" s="115" t="str">
        <f t="shared" si="0"/>
        <v>XUẤT SẮC</v>
      </c>
      <c r="G41" s="40"/>
      <c r="H41" s="115" t="str">
        <f t="shared" si="1"/>
        <v>YẾU</v>
      </c>
      <c r="I41" s="98"/>
    </row>
    <row r="42" spans="1:9" s="12" customFormat="1" ht="20.100000000000001" customHeight="1" x14ac:dyDescent="0.2">
      <c r="A42" s="40">
        <v>31</v>
      </c>
      <c r="B42" s="47" t="s">
        <v>128</v>
      </c>
      <c r="C42" s="43" t="s">
        <v>129</v>
      </c>
      <c r="D42" s="44" t="s">
        <v>48</v>
      </c>
      <c r="E42" s="40">
        <v>90</v>
      </c>
      <c r="F42" s="115" t="str">
        <f t="shared" si="0"/>
        <v>XUẤT SẮC</v>
      </c>
      <c r="G42" s="40"/>
      <c r="H42" s="115" t="str">
        <f t="shared" si="1"/>
        <v>YẾU</v>
      </c>
      <c r="I42" s="98"/>
    </row>
    <row r="43" spans="1:9" s="12" customFormat="1" ht="20.100000000000001" customHeight="1" x14ac:dyDescent="0.2">
      <c r="A43" s="40">
        <v>32</v>
      </c>
      <c r="B43" s="47" t="s">
        <v>130</v>
      </c>
      <c r="C43" s="43" t="s">
        <v>64</v>
      </c>
      <c r="D43" s="44" t="s">
        <v>131</v>
      </c>
      <c r="E43" s="40">
        <v>90</v>
      </c>
      <c r="F43" s="115" t="str">
        <f t="shared" si="0"/>
        <v>XUẤT SẮC</v>
      </c>
      <c r="G43" s="40"/>
      <c r="H43" s="115" t="str">
        <f t="shared" si="1"/>
        <v>YẾU</v>
      </c>
      <c r="I43" s="98"/>
    </row>
    <row r="44" spans="1:9" s="12" customFormat="1" ht="20.100000000000001" customHeight="1" x14ac:dyDescent="0.2">
      <c r="A44" s="40">
        <v>33</v>
      </c>
      <c r="B44" s="47" t="s">
        <v>132</v>
      </c>
      <c r="C44" s="43" t="s">
        <v>47</v>
      </c>
      <c r="D44" s="44" t="s">
        <v>133</v>
      </c>
      <c r="E44" s="40">
        <v>80</v>
      </c>
      <c r="F44" s="115" t="str">
        <f t="shared" si="0"/>
        <v>TỐT</v>
      </c>
      <c r="G44" s="40"/>
      <c r="H44" s="115" t="str">
        <f t="shared" si="1"/>
        <v>YẾU</v>
      </c>
      <c r="I44" s="98"/>
    </row>
    <row r="45" spans="1:9" s="12" customFormat="1" ht="20.100000000000001" customHeight="1" x14ac:dyDescent="0.2">
      <c r="A45" s="40">
        <v>34</v>
      </c>
      <c r="B45" s="47" t="s">
        <v>134</v>
      </c>
      <c r="C45" s="43" t="s">
        <v>135</v>
      </c>
      <c r="D45" s="44" t="s">
        <v>50</v>
      </c>
      <c r="E45" s="40">
        <v>90</v>
      </c>
      <c r="F45" s="115" t="str">
        <f t="shared" si="0"/>
        <v>XUẤT SẮC</v>
      </c>
      <c r="G45" s="40"/>
      <c r="H45" s="115" t="str">
        <f t="shared" si="1"/>
        <v>YẾU</v>
      </c>
      <c r="I45" s="98"/>
    </row>
    <row r="46" spans="1:9" s="12" customFormat="1" ht="20.100000000000001" customHeight="1" x14ac:dyDescent="0.2">
      <c r="A46" s="40">
        <v>35</v>
      </c>
      <c r="B46" s="47" t="s">
        <v>136</v>
      </c>
      <c r="C46" s="43" t="s">
        <v>137</v>
      </c>
      <c r="D46" s="44" t="s">
        <v>51</v>
      </c>
      <c r="E46" s="40">
        <v>10</v>
      </c>
      <c r="F46" s="115" t="str">
        <f t="shared" si="0"/>
        <v>YẾU</v>
      </c>
      <c r="G46" s="40"/>
      <c r="H46" s="115" t="str">
        <f t="shared" si="1"/>
        <v>YẾU</v>
      </c>
      <c r="I46" s="90" t="s">
        <v>150</v>
      </c>
    </row>
    <row r="47" spans="1:9" s="12" customFormat="1" ht="20.100000000000001" customHeight="1" x14ac:dyDescent="0.2">
      <c r="A47" s="40">
        <v>36</v>
      </c>
      <c r="B47" s="47" t="s">
        <v>138</v>
      </c>
      <c r="C47" s="43" t="s">
        <v>139</v>
      </c>
      <c r="D47" s="44" t="s">
        <v>51</v>
      </c>
      <c r="E47" s="40">
        <v>80</v>
      </c>
      <c r="F47" s="115" t="str">
        <f t="shared" si="0"/>
        <v>TỐT</v>
      </c>
      <c r="G47" s="40"/>
      <c r="H47" s="115" t="str">
        <f t="shared" si="1"/>
        <v>YẾU</v>
      </c>
      <c r="I47" s="98"/>
    </row>
    <row r="48" spans="1:9" s="12" customFormat="1" ht="20.100000000000001" customHeight="1" x14ac:dyDescent="0.2">
      <c r="A48" s="40">
        <v>37</v>
      </c>
      <c r="B48" s="47" t="s">
        <v>140</v>
      </c>
      <c r="C48" s="43" t="s">
        <v>141</v>
      </c>
      <c r="D48" s="44" t="s">
        <v>142</v>
      </c>
      <c r="E48" s="40">
        <v>90</v>
      </c>
      <c r="F48" s="115" t="str">
        <f t="shared" si="0"/>
        <v>XUẤT SẮC</v>
      </c>
      <c r="G48" s="40"/>
      <c r="H48" s="115" t="str">
        <f t="shared" si="1"/>
        <v>YẾU</v>
      </c>
      <c r="I48" s="98"/>
    </row>
    <row r="49" spans="1:9" s="12" customFormat="1" ht="20.100000000000001" customHeight="1" x14ac:dyDescent="0.2">
      <c r="A49" s="40">
        <v>38</v>
      </c>
      <c r="B49" s="47" t="s">
        <v>143</v>
      </c>
      <c r="C49" s="45" t="s">
        <v>58</v>
      </c>
      <c r="D49" s="46" t="s">
        <v>73</v>
      </c>
      <c r="E49" s="40">
        <v>90</v>
      </c>
      <c r="F49" s="115" t="str">
        <f t="shared" si="0"/>
        <v>XUẤT SẮC</v>
      </c>
      <c r="G49" s="40"/>
      <c r="H49" s="115" t="str">
        <f t="shared" si="1"/>
        <v>YẾU</v>
      </c>
      <c r="I49" s="98"/>
    </row>
    <row r="50" spans="1:9" ht="24.95" customHeight="1" thickBot="1" x14ac:dyDescent="0.35">
      <c r="C50" s="77" t="s">
        <v>15</v>
      </c>
      <c r="D50" s="77"/>
      <c r="E50" s="77"/>
      <c r="F50" s="77"/>
      <c r="G50" s="77"/>
      <c r="H50" s="77"/>
      <c r="I50" s="77"/>
    </row>
    <row r="51" spans="1:9" ht="24.95" customHeight="1" x14ac:dyDescent="0.25">
      <c r="C51" s="64" t="s">
        <v>16</v>
      </c>
      <c r="D51" s="27"/>
      <c r="E51" s="66" t="s">
        <v>10</v>
      </c>
      <c r="F51" s="67"/>
      <c r="G51" s="68" t="s">
        <v>11</v>
      </c>
      <c r="H51" s="69"/>
      <c r="I51" s="102" t="s">
        <v>12</v>
      </c>
    </row>
    <row r="52" spans="1:9" s="12" customFormat="1" ht="24.95" customHeight="1" x14ac:dyDescent="0.2">
      <c r="C52" s="65"/>
      <c r="D52" s="28"/>
      <c r="E52" s="13" t="s">
        <v>17</v>
      </c>
      <c r="F52" s="16" t="s">
        <v>18</v>
      </c>
      <c r="G52" s="13" t="s">
        <v>17</v>
      </c>
      <c r="H52" s="16" t="s">
        <v>18</v>
      </c>
      <c r="I52" s="103"/>
    </row>
    <row r="53" spans="1:9" ht="24.95" customHeight="1" x14ac:dyDescent="0.25">
      <c r="C53" s="34" t="s">
        <v>19</v>
      </c>
      <c r="D53" s="50"/>
      <c r="E53" s="40">
        <f>COUNTIF($F$12:$F$49,"XUẤT SẮC")</f>
        <v>30</v>
      </c>
      <c r="F53" s="52">
        <f>ROUND(E53/$A$49*100,1)</f>
        <v>78.900000000000006</v>
      </c>
      <c r="G53" s="40">
        <f>COUNTIF($H$12:$H$49,"XUẤT SẮC")</f>
        <v>0</v>
      </c>
      <c r="H53" s="52">
        <f>ROUND(G53/$A$49*100,1)</f>
        <v>0</v>
      </c>
      <c r="I53" s="104"/>
    </row>
    <row r="54" spans="1:9" ht="24.95" customHeight="1" x14ac:dyDescent="0.25">
      <c r="C54" s="34" t="s">
        <v>20</v>
      </c>
      <c r="D54" s="50"/>
      <c r="E54" s="40">
        <f>COUNTIF($F$12:$F$49,"TỐT")</f>
        <v>5</v>
      </c>
      <c r="F54" s="52">
        <f t="shared" ref="F54:H58" si="2">ROUND(E54/$A$49*100,1)</f>
        <v>13.2</v>
      </c>
      <c r="G54" s="40">
        <f t="shared" ref="G54:G58" si="3">COUNTIF($H$12:$H$49,"XUẤT SẮC")</f>
        <v>0</v>
      </c>
      <c r="H54" s="52">
        <f t="shared" si="2"/>
        <v>0</v>
      </c>
      <c r="I54" s="104"/>
    </row>
    <row r="55" spans="1:9" ht="24.95" customHeight="1" x14ac:dyDescent="0.25">
      <c r="C55" s="34" t="s">
        <v>21</v>
      </c>
      <c r="D55" s="50"/>
      <c r="E55" s="40">
        <f>COUNTIF($F$12:$F$49,"KHÁ")</f>
        <v>0</v>
      </c>
      <c r="F55" s="52">
        <f t="shared" si="2"/>
        <v>0</v>
      </c>
      <c r="G55" s="40">
        <f t="shared" si="3"/>
        <v>0</v>
      </c>
      <c r="H55" s="52">
        <f t="shared" si="2"/>
        <v>0</v>
      </c>
      <c r="I55" s="104"/>
    </row>
    <row r="56" spans="1:9" ht="24.95" customHeight="1" x14ac:dyDescent="0.25">
      <c r="C56" s="34" t="s">
        <v>23</v>
      </c>
      <c r="D56" s="50"/>
      <c r="E56" s="40">
        <f>COUNTIF($F$12:$F$49,"TB")</f>
        <v>0</v>
      </c>
      <c r="F56" s="52">
        <f t="shared" si="2"/>
        <v>0</v>
      </c>
      <c r="G56" s="40">
        <f t="shared" si="3"/>
        <v>0</v>
      </c>
      <c r="H56" s="52">
        <f t="shared" si="2"/>
        <v>0</v>
      </c>
      <c r="I56" s="104"/>
    </row>
    <row r="57" spans="1:9" ht="24.95" customHeight="1" x14ac:dyDescent="0.25">
      <c r="C57" s="34" t="s">
        <v>24</v>
      </c>
      <c r="D57" s="50"/>
      <c r="E57" s="40">
        <f>COUNTIF($F$12:$F$49,"YẾU")</f>
        <v>3</v>
      </c>
      <c r="F57" s="52">
        <f t="shared" si="2"/>
        <v>7.9</v>
      </c>
      <c r="G57" s="40">
        <f t="shared" si="3"/>
        <v>0</v>
      </c>
      <c r="H57" s="52">
        <f t="shared" si="2"/>
        <v>0</v>
      </c>
      <c r="I57" s="104"/>
    </row>
    <row r="58" spans="1:9" ht="24.95" customHeight="1" thickBot="1" x14ac:dyDescent="0.3">
      <c r="C58" s="35" t="s">
        <v>34</v>
      </c>
      <c r="D58" s="29"/>
      <c r="E58" s="59">
        <f>COUNTIF($F$12:$F$49,"Không xếp loại")</f>
        <v>0</v>
      </c>
      <c r="F58" s="59">
        <f t="shared" si="2"/>
        <v>0</v>
      </c>
      <c r="G58" s="59">
        <f t="shared" si="3"/>
        <v>0</v>
      </c>
      <c r="H58" s="59">
        <f t="shared" si="2"/>
        <v>0</v>
      </c>
      <c r="I58" s="105"/>
    </row>
    <row r="59" spans="1:9" ht="18" customHeight="1" x14ac:dyDescent="0.25">
      <c r="C59" s="25"/>
      <c r="D59" s="25"/>
    </row>
    <row r="60" spans="1:9" ht="18" customHeight="1" x14ac:dyDescent="0.25">
      <c r="E60" s="63" t="s">
        <v>151</v>
      </c>
      <c r="F60" s="63"/>
      <c r="G60" s="63"/>
      <c r="H60" s="63"/>
      <c r="I60" s="63"/>
    </row>
    <row r="61" spans="1:9" ht="18" customHeight="1" x14ac:dyDescent="0.25">
      <c r="A61" s="61" t="s">
        <v>152</v>
      </c>
      <c r="B61" s="61"/>
      <c r="C61" s="61"/>
      <c r="D61" s="61" t="s">
        <v>10</v>
      </c>
      <c r="E61" s="61"/>
      <c r="F61" s="61"/>
      <c r="G61" s="61"/>
      <c r="H61" s="61" t="s">
        <v>26</v>
      </c>
      <c r="I61" s="61"/>
    </row>
    <row r="62" spans="1:9" ht="18" customHeight="1" x14ac:dyDescent="0.25"/>
    <row r="63" spans="1:9" ht="18" customHeight="1" x14ac:dyDescent="0.25"/>
    <row r="64" spans="1:9" ht="18" customHeight="1" x14ac:dyDescent="0.25"/>
    <row r="65" spans="1:9" ht="18" customHeight="1" x14ac:dyDescent="0.25"/>
    <row r="66" spans="1:9" s="60" customFormat="1" ht="18" customHeight="1" x14ac:dyDescent="0.2">
      <c r="A66" s="61" t="s">
        <v>146</v>
      </c>
      <c r="B66" s="61"/>
      <c r="C66" s="61"/>
      <c r="D66" s="61" t="s">
        <v>145</v>
      </c>
      <c r="E66" s="61"/>
      <c r="F66" s="61"/>
      <c r="G66" s="61"/>
      <c r="H66" s="87" t="s">
        <v>144</v>
      </c>
      <c r="I66" s="87"/>
    </row>
    <row r="67" spans="1:9" ht="18" customHeight="1" x14ac:dyDescent="0.25"/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</sheetData>
  <mergeCells count="27">
    <mergeCell ref="H66:I66"/>
    <mergeCell ref="D66:G66"/>
    <mergeCell ref="A66:C66"/>
    <mergeCell ref="A8:I8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61:C61"/>
    <mergeCell ref="D61:G61"/>
    <mergeCell ref="H61:I61"/>
    <mergeCell ref="A10:A11"/>
    <mergeCell ref="C10:D11"/>
    <mergeCell ref="E10:F10"/>
    <mergeCell ref="G10:H10"/>
    <mergeCell ref="I10:I11"/>
    <mergeCell ref="E60:I60"/>
    <mergeCell ref="C50:I50"/>
    <mergeCell ref="C51:C52"/>
    <mergeCell ref="E51:F51"/>
    <mergeCell ref="G51:H51"/>
    <mergeCell ref="I51:I52"/>
  </mergeCells>
  <pageMargins left="0.53" right="0.23622047244094491" top="0.43" bottom="0.51181102362204722" header="0" footer="0.23622047244094491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F16" sqref="F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4</v>
      </c>
    </row>
    <row r="2" spans="1:20" ht="17.100000000000001" customHeight="1" x14ac:dyDescent="0.25">
      <c r="A2" s="62" t="s">
        <v>30</v>
      </c>
      <c r="B2" s="62"/>
      <c r="C2" s="62"/>
      <c r="D2" s="62"/>
      <c r="E2" s="72" t="s">
        <v>5</v>
      </c>
      <c r="F2" s="72"/>
      <c r="G2" s="72"/>
      <c r="H2" s="72"/>
      <c r="I2" s="7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1" t="s">
        <v>2</v>
      </c>
      <c r="B3" s="61"/>
      <c r="C3" s="61"/>
      <c r="D3" s="61"/>
      <c r="E3" s="73" t="s">
        <v>6</v>
      </c>
      <c r="F3" s="73"/>
      <c r="G3" s="73"/>
      <c r="H3" s="73"/>
      <c r="I3" s="7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1" t="s">
        <v>3</v>
      </c>
      <c r="B4" s="61"/>
      <c r="C4" s="61"/>
      <c r="D4" s="61"/>
      <c r="E4" s="61"/>
      <c r="F4" s="61"/>
      <c r="G4" s="61"/>
      <c r="H4" s="61"/>
      <c r="I4" s="6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4"/>
      <c r="B5" s="74"/>
      <c r="C5" s="74"/>
      <c r="D5" s="74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8" t="s">
        <v>7</v>
      </c>
      <c r="B6" s="78"/>
      <c r="C6" s="78"/>
      <c r="D6" s="78"/>
      <c r="E6" s="78"/>
      <c r="F6" s="78"/>
      <c r="G6" s="78"/>
      <c r="H6" s="78"/>
      <c r="I6" s="7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9" t="s">
        <v>33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9" t="s">
        <v>35</v>
      </c>
      <c r="B8" s="79"/>
      <c r="C8" s="79"/>
      <c r="D8" s="79"/>
      <c r="E8" s="79"/>
      <c r="F8" s="79"/>
      <c r="G8" s="79"/>
      <c r="H8" s="79"/>
      <c r="I8" s="7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3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0" t="s">
        <v>8</v>
      </c>
      <c r="B10" s="36"/>
      <c r="C10" s="81" t="s">
        <v>9</v>
      </c>
      <c r="D10" s="82"/>
      <c r="E10" s="85" t="s">
        <v>29</v>
      </c>
      <c r="F10" s="86"/>
      <c r="G10" s="85" t="s">
        <v>11</v>
      </c>
      <c r="H10" s="86"/>
      <c r="I10" s="75" t="s">
        <v>12</v>
      </c>
    </row>
    <row r="11" spans="1:20" s="12" customFormat="1" ht="30" customHeight="1" x14ac:dyDescent="0.2">
      <c r="A11" s="76"/>
      <c r="B11" s="37"/>
      <c r="C11" s="83"/>
      <c r="D11" s="84"/>
      <c r="E11" s="13" t="s">
        <v>13</v>
      </c>
      <c r="F11" s="13" t="s">
        <v>14</v>
      </c>
      <c r="G11" s="13" t="s">
        <v>13</v>
      </c>
      <c r="H11" s="13" t="s">
        <v>14</v>
      </c>
      <c r="I11" s="76"/>
    </row>
    <row r="12" spans="1:20" s="12" customFormat="1" ht="18" customHeight="1" x14ac:dyDescent="0.2">
      <c r="A12" s="14">
        <v>1</v>
      </c>
      <c r="B12" s="39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39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39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39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39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39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39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39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39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39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39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39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39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39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39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39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39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39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39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39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39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39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39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39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39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39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39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39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39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39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39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39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39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39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39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39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39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39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39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39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39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39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39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39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39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39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39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39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39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39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88" t="s">
        <v>15</v>
      </c>
      <c r="D62" s="88"/>
      <c r="E62" s="88"/>
      <c r="F62" s="88"/>
      <c r="G62" s="88"/>
      <c r="H62" s="88"/>
      <c r="I62" s="88"/>
    </row>
    <row r="63" spans="1:9" ht="18" customHeight="1" x14ac:dyDescent="0.25">
      <c r="C63" s="64" t="s">
        <v>16</v>
      </c>
      <c r="D63" s="27"/>
      <c r="E63" s="85" t="s">
        <v>29</v>
      </c>
      <c r="F63" s="86"/>
      <c r="G63" s="68" t="s">
        <v>11</v>
      </c>
      <c r="H63" s="69"/>
      <c r="I63" s="70" t="s">
        <v>12</v>
      </c>
    </row>
    <row r="64" spans="1:9" s="12" customFormat="1" ht="18" customHeight="1" x14ac:dyDescent="0.2">
      <c r="C64" s="65"/>
      <c r="D64" s="28"/>
      <c r="E64" s="13" t="s">
        <v>17</v>
      </c>
      <c r="F64" s="16" t="s">
        <v>18</v>
      </c>
      <c r="G64" s="13" t="s">
        <v>17</v>
      </c>
      <c r="H64" s="16" t="s">
        <v>18</v>
      </c>
      <c r="I64" s="71"/>
    </row>
    <row r="65" spans="3:9" ht="18" customHeight="1" x14ac:dyDescent="0.25">
      <c r="C65" s="17" t="s">
        <v>19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20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21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22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23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24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25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63" t="s">
        <v>32</v>
      </c>
      <c r="F73" s="63"/>
      <c r="G73" s="63"/>
      <c r="H73" s="63"/>
      <c r="I73" s="63"/>
    </row>
    <row r="74" spans="3:9" ht="18" customHeight="1" x14ac:dyDescent="0.25">
      <c r="C74" s="26" t="s">
        <v>11</v>
      </c>
      <c r="D74" s="61" t="s">
        <v>28</v>
      </c>
      <c r="E74" s="61"/>
      <c r="F74" s="61"/>
      <c r="G74" s="61"/>
      <c r="H74" s="61" t="s">
        <v>26</v>
      </c>
      <c r="I74" s="61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4</v>
      </c>
    </row>
    <row r="87" spans="1:20" ht="17.100000000000001" customHeight="1" x14ac:dyDescent="0.25">
      <c r="A87" s="62" t="s">
        <v>30</v>
      </c>
      <c r="B87" s="62"/>
      <c r="C87" s="62"/>
      <c r="D87" s="62"/>
      <c r="E87" s="72" t="s">
        <v>5</v>
      </c>
      <c r="F87" s="72"/>
      <c r="G87" s="72"/>
      <c r="H87" s="72"/>
      <c r="I87" s="72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72" t="s">
        <v>27</v>
      </c>
      <c r="B88" s="72"/>
      <c r="C88" s="72"/>
      <c r="D88" s="72"/>
      <c r="E88" s="73" t="s">
        <v>6</v>
      </c>
      <c r="F88" s="73"/>
      <c r="G88" s="73"/>
      <c r="H88" s="73"/>
      <c r="I88" s="7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72" t="s">
        <v>31</v>
      </c>
      <c r="B89" s="72"/>
      <c r="C89" s="72"/>
      <c r="D89" s="72"/>
      <c r="E89" s="61"/>
      <c r="F89" s="61"/>
      <c r="G89" s="61"/>
      <c r="H89" s="61"/>
      <c r="I89" s="61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74"/>
      <c r="B90" s="74"/>
      <c r="C90" s="74"/>
      <c r="D90" s="74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78" t="s">
        <v>7</v>
      </c>
      <c r="B91" s="78"/>
      <c r="C91" s="78"/>
      <c r="D91" s="78"/>
      <c r="E91" s="78"/>
      <c r="F91" s="78"/>
      <c r="G91" s="78"/>
      <c r="H91" s="78"/>
      <c r="I91" s="78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89" t="s">
        <v>0</v>
      </c>
      <c r="B92" s="89"/>
      <c r="C92" s="89"/>
      <c r="D92" s="89"/>
      <c r="E92" s="89"/>
      <c r="F92" s="89"/>
      <c r="G92" s="89"/>
      <c r="H92" s="89"/>
      <c r="I92" s="89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79" t="s">
        <v>1</v>
      </c>
      <c r="B93" s="79"/>
      <c r="C93" s="79"/>
      <c r="D93" s="79"/>
      <c r="E93" s="79"/>
      <c r="F93" s="79"/>
      <c r="G93" s="79"/>
      <c r="H93" s="79"/>
      <c r="I93" s="7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38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80" t="s">
        <v>8</v>
      </c>
      <c r="B95" s="36"/>
      <c r="C95" s="81" t="s">
        <v>9</v>
      </c>
      <c r="D95" s="82"/>
      <c r="E95" s="85" t="s">
        <v>10</v>
      </c>
      <c r="F95" s="86"/>
      <c r="G95" s="85" t="s">
        <v>11</v>
      </c>
      <c r="H95" s="86"/>
      <c r="I95" s="75" t="s">
        <v>12</v>
      </c>
    </row>
    <row r="96" spans="1:20" s="12" customFormat="1" ht="30" customHeight="1" x14ac:dyDescent="0.2">
      <c r="A96" s="76"/>
      <c r="B96" s="37"/>
      <c r="C96" s="83"/>
      <c r="D96" s="84"/>
      <c r="E96" s="13" t="s">
        <v>13</v>
      </c>
      <c r="F96" s="13" t="s">
        <v>14</v>
      </c>
      <c r="G96" s="13" t="s">
        <v>13</v>
      </c>
      <c r="H96" s="13" t="s">
        <v>14</v>
      </c>
      <c r="I96" s="76"/>
    </row>
    <row r="97" spans="1:9" s="12" customFormat="1" ht="15.95" customHeight="1" x14ac:dyDescent="0.2">
      <c r="A97" s="14">
        <v>1</v>
      </c>
      <c r="B97" s="40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40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40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40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40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40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40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40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40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40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40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40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40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40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40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40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40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40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40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40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40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40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40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40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40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40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40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40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40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40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40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40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40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40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40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40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40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40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40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40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40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40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40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40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40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40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40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40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40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40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88" t="s">
        <v>15</v>
      </c>
      <c r="D147" s="88"/>
      <c r="E147" s="88"/>
      <c r="F147" s="88"/>
      <c r="G147" s="88"/>
      <c r="H147" s="88"/>
      <c r="I147" s="88"/>
    </row>
    <row r="148" spans="1:9" ht="20.100000000000001" customHeight="1" x14ac:dyDescent="0.25">
      <c r="C148" s="64" t="s">
        <v>16</v>
      </c>
      <c r="D148" s="27"/>
      <c r="E148" s="66" t="s">
        <v>10</v>
      </c>
      <c r="F148" s="67"/>
      <c r="G148" s="68" t="s">
        <v>11</v>
      </c>
      <c r="H148" s="69"/>
      <c r="I148" s="70" t="s">
        <v>12</v>
      </c>
    </row>
    <row r="149" spans="1:9" s="12" customFormat="1" ht="20.100000000000001" customHeight="1" x14ac:dyDescent="0.2">
      <c r="C149" s="65"/>
      <c r="D149" s="28"/>
      <c r="E149" s="13" t="s">
        <v>17</v>
      </c>
      <c r="F149" s="16" t="s">
        <v>18</v>
      </c>
      <c r="G149" s="13" t="s">
        <v>17</v>
      </c>
      <c r="H149" s="16" t="s">
        <v>18</v>
      </c>
      <c r="I149" s="71"/>
    </row>
    <row r="150" spans="1:9" ht="20.100000000000001" customHeight="1" x14ac:dyDescent="0.25">
      <c r="C150" s="17" t="s">
        <v>19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20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21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23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24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25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63" t="s">
        <v>32</v>
      </c>
      <c r="F157" s="63"/>
      <c r="G157" s="63"/>
      <c r="H157" s="63"/>
      <c r="I157" s="63"/>
    </row>
    <row r="158" spans="1:9" ht="18" customHeight="1" x14ac:dyDescent="0.25">
      <c r="C158" s="26" t="s">
        <v>11</v>
      </c>
      <c r="D158" s="26"/>
      <c r="E158" s="61" t="s">
        <v>10</v>
      </c>
      <c r="F158" s="61"/>
      <c r="G158" s="61"/>
      <c r="H158" s="61" t="s">
        <v>26</v>
      </c>
      <c r="I158" s="61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  <mergeCell ref="A2:D2"/>
    <mergeCell ref="E2:I2"/>
    <mergeCell ref="A3:D3"/>
    <mergeCell ref="E3:I3"/>
    <mergeCell ref="A6:I6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18C1-ĐĐT2</vt:lpstr>
      <vt:lpstr>Mẩu</vt:lpstr>
      <vt:lpstr>'18C1-ĐĐT2'!Print_Area</vt:lpstr>
      <vt:lpstr>'18C1-ĐĐT2'!Print_Titles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HA_TTGD</cp:lastModifiedBy>
  <cp:lastPrinted>2020-12-13T05:52:46Z</cp:lastPrinted>
  <dcterms:created xsi:type="dcterms:W3CDTF">2014-11-24T02:19:52Z</dcterms:created>
  <dcterms:modified xsi:type="dcterms:W3CDTF">2020-12-13T06:00:24Z</dcterms:modified>
</cp:coreProperties>
</file>