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firstSheet="1" activeTab="1"/>
  </bookViews>
  <sheets>
    <sheet name="Mẫu 2C-GV (7)" sheetId="30" r:id="rId1"/>
    <sheet name="KL CV 10%" sheetId="14" r:id="rId2"/>
  </sheets>
  <definedNames>
    <definedName name="_xlnm.Print_Titles" localSheetId="0">'Mẫu 2C-GV (7)'!$12:$12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5" i="14" l="1"/>
  <c r="A66" i="14"/>
  <c r="A67" i="14"/>
  <c r="A68" i="14"/>
  <c r="X9" i="14"/>
  <c r="Y9" i="14"/>
  <c r="X10" i="14"/>
  <c r="Y10" i="14"/>
  <c r="X11" i="14"/>
  <c r="Y11" i="14"/>
  <c r="X12" i="14"/>
  <c r="Y12" i="14"/>
  <c r="X13" i="14"/>
  <c r="Y13" i="14"/>
  <c r="X14" i="14"/>
  <c r="Y14" i="14"/>
  <c r="X15" i="14"/>
  <c r="Y15" i="14"/>
  <c r="X16" i="14"/>
  <c r="Y16" i="14"/>
  <c r="X17" i="14"/>
  <c r="Y17" i="14"/>
  <c r="X18" i="14"/>
  <c r="Y18" i="14"/>
  <c r="X19" i="14"/>
  <c r="Y19" i="14"/>
  <c r="X20" i="14"/>
  <c r="Y20" i="14"/>
  <c r="X21" i="14"/>
  <c r="Y21" i="14"/>
  <c r="X22" i="14"/>
  <c r="Y22" i="14"/>
  <c r="X23" i="14"/>
  <c r="Y23" i="14"/>
  <c r="X24" i="14"/>
  <c r="Y24" i="14"/>
  <c r="X25" i="14"/>
  <c r="Y25" i="14"/>
  <c r="X26" i="14"/>
  <c r="Y26" i="14"/>
  <c r="X27" i="14"/>
  <c r="Y27" i="14"/>
  <c r="X28" i="14"/>
  <c r="Y28" i="14"/>
  <c r="X29" i="14"/>
  <c r="Y29" i="14"/>
  <c r="X30" i="14"/>
  <c r="Y30" i="14"/>
  <c r="X31" i="14"/>
  <c r="Y31" i="14"/>
  <c r="X32" i="14"/>
  <c r="Y32" i="14"/>
  <c r="X33" i="14"/>
  <c r="Y33" i="14"/>
  <c r="X34" i="14"/>
  <c r="Y34" i="14" s="1"/>
  <c r="X35" i="14"/>
  <c r="Y35" i="14" s="1"/>
  <c r="X36" i="14"/>
  <c r="Y36" i="14" s="1"/>
  <c r="X37" i="14"/>
  <c r="Y37" i="14" s="1"/>
  <c r="X38" i="14"/>
  <c r="Y38" i="14" s="1"/>
  <c r="X39" i="14"/>
  <c r="X40" i="14"/>
  <c r="Y40" i="14"/>
  <c r="X41" i="14"/>
  <c r="Y41" i="14"/>
  <c r="X42" i="14"/>
  <c r="X8" i="14"/>
  <c r="Y8" i="14"/>
  <c r="F43" i="30"/>
  <c r="F41" i="30"/>
  <c r="F39" i="30"/>
  <c r="F37" i="30"/>
  <c r="F35" i="30"/>
  <c r="F33" i="30"/>
  <c r="F32" i="30"/>
  <c r="E32" i="30"/>
  <c r="F28" i="30"/>
  <c r="E28" i="30"/>
  <c r="F25" i="30"/>
  <c r="E25" i="30"/>
  <c r="F19" i="30"/>
  <c r="E19" i="30"/>
  <c r="F15" i="30"/>
  <c r="F14" i="30"/>
  <c r="E15" i="30"/>
  <c r="E14" i="30"/>
  <c r="E45" i="30"/>
  <c r="F45" i="30"/>
</calcChain>
</file>

<file path=xl/sharedStrings.xml><?xml version="1.0" encoding="utf-8"?>
<sst xmlns="http://schemas.openxmlformats.org/spreadsheetml/2006/main" count="209" uniqueCount="199">
  <si>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</si>
  <si>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</si>
  <si>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</si>
  <si>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</si>
  <si>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</si>
  <si>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</si>
  <si>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</si>
  <si>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</si>
  <si>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</si>
  <si>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</si>
  <si>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</si>
  <si>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</si>
  <si>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</si>
  <si>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</si>
  <si>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</si>
  <si>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</si>
  <si>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</si>
  <si>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</si>
  <si>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</si>
  <si>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</si>
  <si>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</si>
  <si>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</si>
  <si>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</si>
  <si>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</si>
  <si>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</si>
  <si>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 xml:space="preserve">Họ và tên </t>
  </si>
  <si>
    <t>Kết quả thực hiện nhiệm vụ</t>
  </si>
  <si>
    <t>Quy đổi ra điểm</t>
  </si>
  <si>
    <t>TT</t>
  </si>
  <si>
    <t>Tên nội dung công việc</t>
  </si>
  <si>
    <t>Thời gian bắt đầu</t>
  </si>
  <si>
    <t>Số cá nhân tham gia không đạt yêu cầu</t>
  </si>
  <si>
    <t>Tỷ lệ</t>
  </si>
  <si>
    <t>Ghi chú</t>
  </si>
  <si>
    <t>Nhiệm vụ 6</t>
  </si>
  <si>
    <t>Nhiệm vụ 7</t>
  </si>
  <si>
    <t>Nhiệm vụ 8</t>
  </si>
  <si>
    <t xml:space="preserve">Họ và tên người được đánh giá: </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</si>
  <si>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</si>
  <si>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</si>
  <si>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</si>
  <si>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Chức vụ:</t>
  </si>
  <si>
    <r>
      <t>Đơn vị công tác</t>
    </r>
    <r>
      <rPr>
        <b/>
        <i/>
        <sz val="12"/>
        <color indexed="8"/>
        <rFont val="Times New Roman"/>
        <family val="1"/>
      </rPr>
      <t xml:space="preserve">:  </t>
    </r>
  </si>
  <si>
    <t>Nhiệm vụ 5</t>
  </si>
  <si>
    <t>Tp.HCM, ngày       tháng     năm 2019</t>
  </si>
  <si>
    <t>(1)</t>
  </si>
  <si>
    <t>(2)</t>
  </si>
  <si>
    <t>(3)</t>
  </si>
  <si>
    <t>(4)</t>
  </si>
  <si>
    <t>(5)</t>
  </si>
  <si>
    <t>Viên chức</t>
  </si>
  <si>
    <t>Viên chức tập sự</t>
  </si>
  <si>
    <t>Nhiệm vụ 1</t>
  </si>
  <si>
    <t>Nhiệm vụ 2</t>
  </si>
  <si>
    <t>Nhiệm vụ 3</t>
  </si>
  <si>
    <t>Nhiệm vụ 4</t>
  </si>
  <si>
    <t>Nhiệm vụ 9</t>
  </si>
  <si>
    <t>Nhiệm vụ 10</t>
  </si>
  <si>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</si>
  <si>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</si>
  <si>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</si>
  <si>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</si>
  <si>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</si>
  <si>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</si>
  <si>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</si>
  <si>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</si>
  <si>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</si>
  <si>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</si>
  <si>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</si>
  <si>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</si>
  <si>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</si>
  <si>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</si>
  <si>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</si>
  <si>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</si>
  <si>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Báo cáo kịp thời, chính xác với lãnh đạo về tình hình, kết quả thực hiện nhiệm vụ được giao</t>
  </si>
  <si>
    <t>Phối hợp, tạo lập mối quan hệ tốt với cá nhân, tổ chức có liên quan trong thực hiện nhiệm vụ</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</si>
  <si>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</si>
  <si>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</si>
  <si>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</si>
  <si>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</si>
  <si>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</si>
  <si>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</si>
  <si>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</si>
  <si>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</si>
  <si>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</si>
  <si>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</si>
  <si>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</si>
  <si>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</si>
  <si>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</si>
  <si>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</si>
  <si>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</si>
  <si>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Nhiệm vụ 11</t>
  </si>
  <si>
    <t>Mã nhân viên</t>
  </si>
  <si>
    <t xml:space="preserve"> Nguyễn Thanh </t>
  </si>
  <si>
    <t>Tú</t>
  </si>
  <si>
    <t xml:space="preserve">Đặng Thị Kiến </t>
  </si>
  <si>
    <t>Trúc</t>
  </si>
  <si>
    <t>Tuyết</t>
  </si>
  <si>
    <t xml:space="preserve"> Trần Thị Ánh </t>
  </si>
  <si>
    <t>Nga</t>
  </si>
  <si>
    <t>Nguyễn Thị Thu</t>
  </si>
  <si>
    <t>Phạm Thị Thu</t>
  </si>
  <si>
    <t>Lê Nguyễn Mỹ</t>
  </si>
  <si>
    <t xml:space="preserve">Nguyễn Thị Bảo </t>
  </si>
  <si>
    <t>Vương Thanh</t>
  </si>
  <si>
    <t>Võ Thị Hồng</t>
  </si>
  <si>
    <t>Nguyễn Thị Thanh</t>
  </si>
  <si>
    <t>Trần Thanh</t>
  </si>
  <si>
    <t>Trương Thị</t>
  </si>
  <si>
    <t>Nguyễn Văn</t>
  </si>
  <si>
    <t>Dương Đức</t>
  </si>
  <si>
    <t>Hà Như</t>
  </si>
  <si>
    <t>Nguyễn Thành</t>
  </si>
  <si>
    <t>Phạm Thị Thu</t>
  </si>
  <si>
    <t>Nguyễn Thị Cẩm</t>
  </si>
  <si>
    <t>Nguyễn Thị</t>
  </si>
  <si>
    <t>NGUYỄN THÀNH NAM</t>
  </si>
  <si>
    <t>Điền</t>
  </si>
  <si>
    <t xml:space="preserve">Ngô Thanh </t>
  </si>
  <si>
    <t>Bình</t>
  </si>
  <si>
    <t xml:space="preserve"> Lê Văn </t>
  </si>
  <si>
    <t>Vũ</t>
  </si>
  <si>
    <t xml:space="preserve"> Trịnh Khắc </t>
  </si>
  <si>
    <t xml:space="preserve"> Hà</t>
  </si>
  <si>
    <t>Đông</t>
  </si>
  <si>
    <t xml:space="preserve">Nguyễn Văn </t>
  </si>
  <si>
    <t>Phong</t>
  </si>
  <si>
    <t xml:space="preserve">Lê Minh </t>
  </si>
  <si>
    <t>Hùng</t>
  </si>
  <si>
    <t xml:space="preserve">Giang Phi </t>
  </si>
  <si>
    <t>Tân</t>
  </si>
  <si>
    <t xml:space="preserve">Nguyễn Phú  </t>
  </si>
  <si>
    <t>Lê Thái</t>
  </si>
  <si>
    <t>Nguyễn Đức</t>
  </si>
  <si>
    <t>Thắng</t>
  </si>
  <si>
    <t xml:space="preserve">Nguyễn Mạnh </t>
  </si>
  <si>
    <t>Phương</t>
  </si>
  <si>
    <t>ĐÁNH GIÁ VÀ ĐÓNG GÓP Ý KIẾN ĐỐI VỚI ĐỒNG NGHIỆP
Kỳ đánh giá:  Quý 2/2020</t>
  </si>
  <si>
    <t xml:space="preserve">Nguyễn Thị Huyền </t>
  </si>
  <si>
    <t>Hà</t>
  </si>
  <si>
    <t>Hiền</t>
  </si>
  <si>
    <t>Trâm</t>
  </si>
  <si>
    <t>Trân</t>
  </si>
  <si>
    <t>Thủy</t>
  </si>
  <si>
    <t>Tâm</t>
  </si>
  <si>
    <t>Lan</t>
  </si>
  <si>
    <t>Hậu</t>
  </si>
  <si>
    <t>Kiên</t>
  </si>
  <si>
    <t>Mai</t>
  </si>
  <si>
    <t>Nam</t>
  </si>
  <si>
    <t>Thạch</t>
  </si>
  <si>
    <t>Hồng</t>
  </si>
  <si>
    <t>Lâm Thị Phương</t>
  </si>
  <si>
    <t>Thảo</t>
  </si>
  <si>
    <t>Tổng: 33</t>
  </si>
  <si>
    <r>
      <t xml:space="preserve">TRƯỜNG CAO ĐẲNG LÝ TỰ TRỌNG
 THÀNH PHỐ HỒ CHÍ MINH
</t>
    </r>
    <r>
      <rPr>
        <b/>
        <sz val="12"/>
        <rFont val="Times New Roman"/>
        <family val="1"/>
      </rPr>
      <t>ĐƠN VỊ: KHOA KHOA HỌC CƠ BẢN</t>
    </r>
  </si>
  <si>
    <r>
      <t xml:space="preserve">Nhiệm vụ chung của nhà trường </t>
    </r>
    <r>
      <rPr>
        <b/>
        <sz val="12"/>
        <color indexed="10"/>
        <rFont val="Times New Roman"/>
        <family val="1"/>
      </rPr>
      <t>(tối đa 5%)</t>
    </r>
  </si>
  <si>
    <r>
      <t xml:space="preserve">Nhiệm vụ riêng của từng đơn vị </t>
    </r>
    <r>
      <rPr>
        <b/>
        <sz val="12"/>
        <color indexed="10"/>
        <rFont val="Times New Roman"/>
        <family val="1"/>
      </rPr>
      <t>(tối đa 5%)</t>
    </r>
  </si>
  <si>
    <t>Tổng tỷ lệ nhiệm vụ</t>
  </si>
  <si>
    <t>I. KHỐI LƯỢNG CÔNG VIỆC CỦA NHÀ TRƯỜNG</t>
  </si>
  <si>
    <t>II. KHỐI LƯỢNG CÔNG VIỆC CỦA ĐƠN VỊ KHCB</t>
  </si>
  <si>
    <t>Gh+A45:AA49i chú: Trọng số của mỗi công việc, được căn cứ vào mức độ phức tạp, thời gian thực hiện...do Trưởng đơn vị quyết định và không vượt quá 2%.</t>
  </si>
  <si>
    <t>TRƯỞNG  ĐƠN VỊ</t>
  </si>
  <si>
    <t xml:space="preserve"> Nguyễn Phương </t>
  </si>
  <si>
    <t>1,5%</t>
  </si>
  <si>
    <t>Nhiệm vụ 12</t>
  </si>
  <si>
    <t>Nhiệm vụ 13</t>
  </si>
  <si>
    <t>Nhiệm vụ 14</t>
  </si>
  <si>
    <t>BẢNG XÁC ĐỊNH KHỐI LƯỢNG CÔNG VIỆC QUÝ 4/2020</t>
  </si>
  <si>
    <t>THỐNG KÊ CHI TIẾT KHỐI LƯỢNG CÔNG VIỆC ĐỘT XUẤT ĐƠN VỊ THỰC HIỆN QUÝ 4/ 2020</t>
  </si>
  <si>
    <r>
      <rPr>
        <b/>
        <sz val="12"/>
        <color indexed="8"/>
        <rFont val="Times New Roman"/>
        <family val="1"/>
      </rPr>
      <t>Nhiệm vụ 1:</t>
    </r>
    <r>
      <rPr>
        <sz val="12"/>
        <color indexed="8"/>
        <rFont val="Times New Roman"/>
        <family val="1"/>
      </rPr>
      <t xml:space="preserve"> Hỗ trợ tiếp đoàn đánh giá ngoài-Đánh giá chất lượng giáo dục nghề nghiệp/ Chương trình đào tạo công nghệ chế tạo máy.</t>
    </r>
  </si>
  <si>
    <r>
      <rPr>
        <b/>
        <sz val="12"/>
        <color indexed="8"/>
        <rFont val="Times New Roman"/>
        <family val="1"/>
      </rPr>
      <t>Nhiệm vụ 2</t>
    </r>
    <r>
      <rPr>
        <sz val="12"/>
        <color indexed="8"/>
        <rFont val="Times New Roman"/>
        <family val="1"/>
      </rPr>
      <t>: Tham gia tư vấn tuyển sinh tại các tỉnh/ Tham gia khai giảng Chương trình đào tạo Trung cấp năm 2020 tại các TT GDTX</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</si>
  <si>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</si>
  <si>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</si>
  <si>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</si>
  <si>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</si>
  <si>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từ  100 triệu đến dưới 300 triệu</t>
  </si>
  <si>
    <t>Vận động tài trợ từ  300 triệu trở lên</t>
  </si>
  <si>
    <r>
      <t xml:space="preserve">Nhiệm vụ 3: </t>
    </r>
    <r>
      <rPr>
        <sz val="12"/>
        <color indexed="8"/>
        <rFont val="Times New Roman"/>
        <family val="1"/>
      </rPr>
      <t>Vận động tài trợ học bổng sinh viên</t>
    </r>
  </si>
  <si>
    <r>
      <rPr>
        <b/>
        <sz val="12"/>
        <color indexed="8"/>
        <rFont val="Times New Roman"/>
        <family val="1"/>
      </rPr>
      <t xml:space="preserve">Nhiệm vụ 5: </t>
    </r>
    <r>
      <rPr>
        <sz val="12"/>
        <color indexed="8"/>
        <rFont val="Times New Roman"/>
        <family val="1"/>
      </rPr>
      <t xml:space="preserve"> Hỗ trợ khám sức khỏe cho sinh viên/ Hỗ trợ ngày họp PH sinh viên/ Hỗ trợ tổ chức các buổi trao tài trợ xe/ Thiết bị đào tạo</t>
    </r>
  </si>
  <si>
    <r>
      <rPr>
        <b/>
        <sz val="12"/>
        <color indexed="8"/>
        <rFont val="Times New Roman"/>
        <family val="1"/>
      </rPr>
      <t xml:space="preserve">Nhiệm vụ 6: </t>
    </r>
    <r>
      <rPr>
        <sz val="12"/>
        <color indexed="8"/>
        <rFont val="Times New Roman"/>
        <family val="1"/>
      </rPr>
      <t xml:space="preserve"> Hỗ trợ công tác quay phim, chụp ảnh tại các khoa/ doanh nghiệp phục vụ công tác tuyển sinh</t>
    </r>
  </si>
  <si>
    <r>
      <rPr>
        <b/>
        <sz val="12"/>
        <color indexed="8"/>
        <rFont val="Times New Roman"/>
        <family val="1"/>
      </rPr>
      <t xml:space="preserve">Nhiệm vụ 7: </t>
    </r>
    <r>
      <rPr>
        <sz val="12"/>
        <color indexed="8"/>
        <rFont val="Times New Roman"/>
        <family val="1"/>
      </rPr>
      <t>Tiếp đoàn đánh giá hệ thống quản lý chất lượng ISO 9001:2015</t>
    </r>
  </si>
  <si>
    <r>
      <rPr>
        <b/>
        <sz val="12"/>
        <color indexed="8"/>
        <rFont val="Times New Roman"/>
        <family val="1"/>
      </rPr>
      <t xml:space="preserve">Nhiệm vụ 8: </t>
    </r>
    <r>
      <rPr>
        <sz val="12"/>
        <color indexed="8"/>
        <rFont val="Times New Roman"/>
        <family val="1"/>
      </rPr>
      <t>Trực tiếp tham gia hướng dẫn, tổ chức vòng sơ tuyển / chung kết cuộc thi " Ý tưởng khởi nghiệp học sinh, sinh viên giáo dục nghề nghiệp" năm 2020 ( Startup Kite 2020)</t>
    </r>
  </si>
  <si>
    <t>2,5%</t>
  </si>
  <si>
    <t>0.5%-1%</t>
  </si>
  <si>
    <t>1%-2%</t>
  </si>
  <si>
    <r>
      <rPr>
        <b/>
        <sz val="12"/>
        <color indexed="8"/>
        <rFont val="Times New Roman"/>
        <family val="1"/>
      </rPr>
      <t xml:space="preserve">Nhiệm vụ 4: </t>
    </r>
    <r>
      <rPr>
        <sz val="12"/>
        <color indexed="8"/>
        <rFont val="Times New Roman"/>
        <family val="1"/>
      </rPr>
      <t xml:space="preserve"> Được nhà trường/ đơn vị điều động tham gia phục vụ Lễ nhà giáo Việt Nam 20/11- Lễ khai giảng/ Triểm lãm thiết bị đào tạo/ Hội nghị CB CCVC/ Hội thảo khoa học cấp trường.</t>
    </r>
  </si>
  <si>
    <r>
      <t xml:space="preserve">Nhiệm vụ 9:  </t>
    </r>
    <r>
      <rPr>
        <sz val="12"/>
        <color indexed="8"/>
        <rFont val="Times New Roman"/>
        <family val="1"/>
      </rPr>
      <t xml:space="preserve">Tham gia viết chương trình chi tiết môn học cho ngành mới ( Quản trị du lịch Mice, Lữ hành)/ Viết chương trình Tiếng Anh ngành mới </t>
    </r>
  </si>
  <si>
    <t>Nhiệm vụ 15</t>
  </si>
  <si>
    <r>
      <rPr>
        <b/>
        <sz val="12"/>
        <color indexed="8"/>
        <rFont val="Times New Roman"/>
        <family val="1"/>
      </rPr>
      <t>Nhiệm vụ 10</t>
    </r>
    <r>
      <rPr>
        <sz val="12"/>
        <color indexed="8"/>
        <rFont val="Times New Roman"/>
        <family val="1"/>
      </rPr>
      <t xml:space="preserve">:  Làm công tác hỗ trợ Lãnh đạo khoa như: Thư ký, Báo cáo, tổng hợp, chuẩn bị cuộc họp và các công tác khác </t>
    </r>
  </si>
  <si>
    <r>
      <rPr>
        <b/>
        <sz val="12"/>
        <color indexed="8"/>
        <rFont val="Times New Roman"/>
        <family val="1"/>
      </rPr>
      <t>Nhiệm vụ 11</t>
    </r>
    <r>
      <rPr>
        <sz val="12"/>
        <color indexed="8"/>
        <rFont val="Times New Roman"/>
        <family val="1"/>
      </rPr>
      <t>:  Tham gia viết bài và được đăng trong hội thảo quốc tế tại trường Cao Đẳng Lý Tự Trọng</t>
    </r>
  </si>
  <si>
    <r>
      <rPr>
        <b/>
        <sz val="12"/>
        <color indexed="8"/>
        <rFont val="Times New Roman"/>
        <family val="1"/>
      </rPr>
      <t>Nhiệm vụ 12</t>
    </r>
    <r>
      <rPr>
        <sz val="12"/>
        <color indexed="8"/>
        <rFont val="Times New Roman"/>
        <family val="1"/>
      </rPr>
      <t>:  Tham gia Chương trình lễ hội HalloWeen(Mời gọi Doanh nghiệp tham gia và tài trợ/ lên ý tưởng và xây dựng chương trình/Ban Tổ chức điều hành/ Tham gia trình diễn)</t>
    </r>
  </si>
  <si>
    <r>
      <rPr>
        <b/>
        <sz val="12"/>
        <color indexed="8"/>
        <rFont val="Times New Roman"/>
        <family val="1"/>
      </rPr>
      <t>Nhiệm vụ 13</t>
    </r>
    <r>
      <rPr>
        <sz val="12"/>
        <color indexed="8"/>
        <rFont val="Times New Roman"/>
        <family val="1"/>
      </rPr>
      <t>: Tham gia hội thao công đoàn ngành Giáo dục do Sở giáo dục TP. HCM tổ chức từ ngày 25/10 đến ngày 15/11/2020</t>
    </r>
  </si>
  <si>
    <r>
      <rPr>
        <b/>
        <sz val="12"/>
        <color indexed="8"/>
        <rFont val="Times New Roman"/>
        <family val="1"/>
      </rPr>
      <t>Nhiệm vụ 14</t>
    </r>
    <r>
      <rPr>
        <sz val="12"/>
        <color indexed="8"/>
        <rFont val="Times New Roman"/>
        <family val="1"/>
      </rPr>
      <t xml:space="preserve">: Tham gia Ban tổ chức xây dựng ý tưởng thiết kế gian hàng và nội dung chương trình trình diễn gian hàng Khoa KHCB </t>
    </r>
  </si>
  <si>
    <r>
      <rPr>
        <b/>
        <sz val="12"/>
        <color indexed="8"/>
        <rFont val="Times New Roman"/>
        <family val="1"/>
      </rPr>
      <t>Nhiệm vụ 15</t>
    </r>
    <r>
      <rPr>
        <sz val="12"/>
        <color indexed="8"/>
        <rFont val="Times New Roman"/>
        <family val="1"/>
      </rPr>
      <t>: Mời gọi tham gia, ký kết hợp tác với Doanh nghiệp trong công tác đào tạo, tổ chức sự kiện tại Trường và Khoa</t>
    </r>
  </si>
  <si>
    <r>
      <rPr>
        <b/>
        <sz val="12"/>
        <color indexed="8"/>
        <rFont val="Times New Roman"/>
        <family val="1"/>
      </rPr>
      <t>Nhiệm vụ 16</t>
    </r>
    <r>
      <rPr>
        <sz val="12"/>
        <color indexed="8"/>
        <rFont val="Times New Roman"/>
        <family val="1"/>
      </rPr>
      <t>: Dạy học cho sinh viên học lại miễn phí</t>
    </r>
  </si>
  <si>
    <r>
      <rPr>
        <b/>
        <sz val="12"/>
        <color indexed="8"/>
        <rFont val="Times New Roman"/>
        <family val="1"/>
      </rPr>
      <t>Nhiệm vụ 17</t>
    </r>
    <r>
      <rPr>
        <sz val="12"/>
        <color indexed="8"/>
        <rFont val="Times New Roman"/>
        <family val="1"/>
      </rPr>
      <t>: Tham gia mời gọi giảng viên và Doanh nghiệp về hợp tác đào tạo tại Khoa</t>
    </r>
  </si>
  <si>
    <t>Nhiệm vụ 16</t>
  </si>
  <si>
    <t>Nhiệm vụ 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</si>
</sst>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3"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sz val="10"/>
      <name val="Arial"/>
      <family val="2"/>
    </font>
    <font>
      <sz val="12"/>
      <name val="Times New Roman"/>
      <family val="1"/>
    </font>
    <font>
      <b/>
      <sz val="12"/>
      <name val="Times New Roman"/>
      <family val="1"/>
    </font>
    <font>
      <b/>
      <sz val="11"/>
      <name val="Times New Roman"/>
      <family val="1"/>
    </font>
    <font>
      <sz val="11"/>
      <color indexed="8"/>
      <name val="Calibri"/>
      <family val="2"/>
      <charset val="163"/>
    </font>
    <font>
      <sz val="10"/>
      <name val="VNI-Times"/>
    </font>
    <font>
      <b/>
      <sz val="13.5"/>
      <name val="Times New Roman"/>
      <family val="1"/>
    </font>
    <font>
      <sz val="8"/>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b/>
      <sz val="16"/>
      <name val="Times New Roman"/>
      <family val="1"/>
    </font>
    <font>
      <b/>
      <sz val="12"/>
      <color indexed="10"/>
      <name val="Times New Roman"/>
      <family val="1"/>
    </font>
    <font>
      <sz val="11"/>
      <color rgb="FFFF0000"/>
      <name val="Times New Roman"/>
      <family val="1"/>
    </font>
    <font>
      <b/>
      <sz val="13"/>
      <color rgb="FF0070C0"/>
      <name val="Times New Roman"/>
      <family val="1"/>
    </font>
    <font>
      <sz val="11"/>
      <color theme="1"/>
      <name val="Times New Roman"/>
      <family val="1"/>
    </font>
    <font>
      <sz val="13"/>
      <color rgb="FF0070C0"/>
      <name val="Times New Roman"/>
      <family val="1"/>
    </font>
    <font>
      <sz val="12"/>
      <color theme="1"/>
      <name val="Arial"/>
      <family val="2"/>
      <scheme val="minor"/>
    </font>
    <font>
      <sz val="12"/>
      <color theme="1"/>
      <name val="Times New Roman"/>
      <family val="1"/>
    </font>
    <font>
      <b/>
      <sz val="12"/>
      <color theme="1"/>
      <name val="Times New Roman"/>
      <family val="1"/>
    </font>
    <font>
      <b/>
      <sz val="12"/>
      <color rgb="FF000000"/>
      <name val="Times New Roman"/>
      <family val="1"/>
    </font>
    <font>
      <sz val="12"/>
      <name val="Arial"/>
      <family val="2"/>
      <scheme val="minor"/>
    </font>
    <font>
      <sz val="12"/>
      <color rgb="FFFF0000"/>
      <name val="Times New Roman"/>
      <family val="1"/>
    </font>
    <font>
      <sz val="12"/>
      <color rgb="FFFF0000"/>
      <name val="Arial"/>
      <family val="2"/>
      <scheme val="minor"/>
    </font>
    <font>
      <b/>
      <sz val="12"/>
      <color rgb="FFFF0000"/>
      <name val="Times New Roman"/>
      <family val="1"/>
    </font>
    <font>
      <sz val="12"/>
      <color rgb="FF00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ck">
        <color indexed="64"/>
      </left>
      <right/>
      <top style="thin">
        <color indexed="64"/>
      </top>
      <bottom style="thin">
        <color indexed="64"/>
      </bottom>
      <diagonal/>
    </border>
  </borders>
  <cellStyleXfs count="5">
    <xf numFmtId="0" fontId="0" fillId="0" borderId="0"/>
    <xf numFmtId="0" fontId="18" fillId="0" borderId="0"/>
    <xf numFmtId="0" fontId="14" fillId="0" borderId="0"/>
    <xf numFmtId="0" fontId="14" fillId="0" borderId="0"/>
    <xf numFmtId="0" fontId="19" fillId="0" borderId="0"/>
  </cellStyleXfs>
  <cellXfs count="198">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32" fillId="0" borderId="1" xfId="0" applyFont="1" applyFill="1" applyBorder="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165" fontId="31" fillId="0" borderId="1" xfId="0" applyNumberFormat="1"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165" fontId="31"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5" fillId="0" borderId="0" xfId="0" applyFont="1" applyFill="1" applyAlignment="1" applyProtection="1">
      <alignment horizontal="center" vertical="center" wrapText="1"/>
      <protection locked="0"/>
    </xf>
    <xf numFmtId="0" fontId="20" fillId="0" borderId="0" xfId="0" applyFont="1" applyFill="1" applyAlignment="1" applyProtection="1">
      <alignment vertical="center" wrapText="1"/>
      <protection locked="0"/>
    </xf>
    <xf numFmtId="0" fontId="17"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5" fillId="0" borderId="0" xfId="2" applyFont="1" applyFill="1" applyAlignment="1" applyProtection="1">
      <alignment vertical="top" wrapText="1"/>
      <protection locked="0"/>
    </xf>
    <xf numFmtId="0" fontId="27" fillId="0" borderId="1" xfId="0" quotePrefix="1" applyFont="1" applyFill="1" applyBorder="1" applyAlignment="1" applyProtection="1">
      <alignment horizontal="center" vertical="center" wrapText="1"/>
      <protection locked="0"/>
    </xf>
    <xf numFmtId="0" fontId="17" fillId="0" borderId="1" xfId="2" applyFont="1" applyFill="1" applyBorder="1" applyAlignment="1" applyProtection="1">
      <alignment horizontal="center" vertical="center" wrapText="1"/>
      <protection locked="0"/>
    </xf>
    <xf numFmtId="0" fontId="16" fillId="0" borderId="0" xfId="2" applyFont="1" applyFill="1" applyAlignment="1" applyProtection="1">
      <alignment horizontal="center" vertical="center"/>
      <protection locked="0"/>
    </xf>
    <xf numFmtId="0" fontId="16" fillId="0" borderId="0" xfId="2" applyFont="1" applyFill="1" applyAlignment="1" applyProtection="1">
      <protection locked="0"/>
    </xf>
    <xf numFmtId="0" fontId="34" fillId="0" borderId="0" xfId="0" applyFont="1" applyProtection="1">
      <protection locked="0"/>
    </xf>
    <xf numFmtId="0" fontId="34" fillId="0" borderId="0" xfId="0" applyFont="1" applyAlignment="1" applyProtection="1">
      <alignment vertical="center"/>
      <protection locked="0"/>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vertical="center" wrapText="1"/>
      <protection locked="0"/>
    </xf>
    <xf numFmtId="0" fontId="2" fillId="0" borderId="3" xfId="0"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164" fontId="35" fillId="0" borderId="1" xfId="1" applyNumberFormat="1" applyFont="1" applyFill="1" applyBorder="1" applyAlignment="1" applyProtection="1">
      <alignment horizontal="center" vertical="center"/>
      <protection locked="0"/>
    </xf>
    <xf numFmtId="164" fontId="35" fillId="0" borderId="1" xfId="1" quotePrefix="1" applyNumberFormat="1" applyFont="1" applyFill="1" applyBorder="1" applyAlignment="1" applyProtection="1">
      <alignment horizontal="center" vertical="center"/>
    </xf>
    <xf numFmtId="9" fontId="1" fillId="0" borderId="1" xfId="1" applyNumberFormat="1" applyFont="1" applyFill="1" applyBorder="1" applyAlignment="1" applyProtection="1">
      <alignment horizontal="center" vertical="center"/>
    </xf>
    <xf numFmtId="0" fontId="16" fillId="0" borderId="1" xfId="2" applyFont="1" applyFill="1" applyBorder="1" applyAlignment="1" applyProtection="1">
      <alignment horizontal="center" vertical="center"/>
    </xf>
    <xf numFmtId="0" fontId="34" fillId="0" borderId="0" xfId="0" applyFont="1" applyFill="1" applyAlignment="1" applyProtection="1">
      <alignment vertical="center"/>
      <protection locked="0"/>
    </xf>
    <xf numFmtId="0" fontId="2" fillId="2" borderId="1" xfId="0" quotePrefix="1" applyFont="1" applyFill="1" applyBorder="1" applyAlignment="1" applyProtection="1">
      <alignment horizontal="center" vertical="center" wrapText="1"/>
      <protection locked="0"/>
    </xf>
    <xf numFmtId="0" fontId="16" fillId="0" borderId="3" xfId="3" applyFont="1" applyFill="1" applyBorder="1" applyAlignment="1" applyProtection="1">
      <alignment horizontal="left" vertical="center"/>
      <protection locked="0"/>
    </xf>
    <xf numFmtId="0" fontId="36" fillId="0" borderId="3" xfId="0" applyFont="1" applyFill="1" applyBorder="1" applyAlignment="1" applyProtection="1">
      <alignment horizontal="center" vertical="center" wrapText="1"/>
      <protection locked="0"/>
    </xf>
    <xf numFmtId="0" fontId="15" fillId="0" borderId="1" xfId="3" applyFont="1" applyFill="1" applyBorder="1" applyAlignment="1" applyProtection="1">
      <alignment horizontal="center" vertical="center"/>
      <protection locked="0"/>
    </xf>
    <xf numFmtId="0" fontId="1" fillId="2" borderId="1" xfId="0" quotePrefix="1" applyFont="1" applyFill="1" applyBorder="1" applyAlignment="1" applyProtection="1">
      <alignment horizontal="center" vertical="center" wrapText="1"/>
      <protection locked="0"/>
    </xf>
    <xf numFmtId="0" fontId="15" fillId="0" borderId="2" xfId="4" applyFont="1" applyFill="1" applyBorder="1" applyAlignment="1" applyProtection="1">
      <alignment vertical="center" wrapText="1"/>
      <protection locked="0"/>
    </xf>
    <xf numFmtId="0" fontId="35" fillId="0" borderId="3" xfId="0" applyFont="1" applyFill="1" applyBorder="1" applyAlignment="1" applyProtection="1">
      <alignment horizontal="center" vertical="center" wrapText="1"/>
      <protection locked="0"/>
    </xf>
    <xf numFmtId="0" fontId="15" fillId="0" borderId="1" xfId="4" applyFont="1" applyFill="1" applyBorder="1" applyAlignment="1" applyProtection="1">
      <alignment horizontal="center" vertical="center" wrapText="1"/>
      <protection locked="0"/>
    </xf>
    <xf numFmtId="0" fontId="15" fillId="0" borderId="3" xfId="4" applyFont="1" applyFill="1" applyBorder="1" applyAlignment="1" applyProtection="1">
      <alignment vertical="center" wrapText="1"/>
      <protection locked="0"/>
    </xf>
    <xf numFmtId="0" fontId="15" fillId="0" borderId="3" xfId="3" applyFont="1" applyFill="1" applyBorder="1" applyAlignment="1" applyProtection="1">
      <alignment horizontal="left" vertical="center"/>
      <protection locked="0"/>
    </xf>
    <xf numFmtId="0" fontId="15" fillId="0" borderId="3" xfId="4" applyFont="1" applyFill="1" applyBorder="1" applyAlignment="1" applyProtection="1">
      <alignment vertical="center"/>
      <protection locked="0"/>
    </xf>
    <xf numFmtId="0" fontId="15" fillId="0" borderId="1" xfId="4" applyFont="1" applyFill="1" applyBorder="1" applyAlignment="1" applyProtection="1">
      <alignment horizontal="center" vertical="center"/>
      <protection locked="0"/>
    </xf>
    <xf numFmtId="0" fontId="15" fillId="0" borderId="2" xfId="4" applyFont="1" applyFill="1" applyBorder="1" applyAlignment="1" applyProtection="1">
      <alignment vertical="center"/>
      <protection locked="0"/>
    </xf>
    <xf numFmtId="1" fontId="15" fillId="0" borderId="1" xfId="4" applyNumberFormat="1" applyFont="1" applyFill="1" applyBorder="1" applyAlignment="1" applyProtection="1">
      <alignment horizontal="center" vertical="center"/>
      <protection locked="0"/>
    </xf>
    <xf numFmtId="0" fontId="16" fillId="0" borderId="2" xfId="4" applyFont="1" applyFill="1" applyBorder="1" applyAlignment="1" applyProtection="1">
      <alignment vertical="center"/>
      <protection locked="0"/>
    </xf>
    <xf numFmtId="0" fontId="35" fillId="0" borderId="3" xfId="0" applyFont="1" applyFill="1" applyBorder="1" applyAlignment="1" applyProtection="1">
      <alignment horizontal="center" vertical="center"/>
      <protection locked="0"/>
    </xf>
    <xf numFmtId="0" fontId="35" fillId="0" borderId="3" xfId="0" applyFont="1" applyFill="1" applyBorder="1" applyAlignment="1" applyProtection="1">
      <alignment horizontal="center" vertical="top" wrapText="1"/>
      <protection locked="0"/>
    </xf>
    <xf numFmtId="0" fontId="36" fillId="2" borderId="2" xfId="0" applyFont="1" applyFill="1" applyBorder="1" applyAlignment="1" applyProtection="1">
      <alignment horizontal="left" vertical="center"/>
      <protection locked="0"/>
    </xf>
    <xf numFmtId="0" fontId="37" fillId="0" borderId="1" xfId="0" applyNumberFormat="1" applyFont="1" applyFill="1" applyBorder="1" applyAlignment="1" applyProtection="1">
      <alignment horizontal="right" vertical="center"/>
      <protection locked="0"/>
    </xf>
    <xf numFmtId="0" fontId="35" fillId="2" borderId="2" xfId="0" applyFont="1" applyFill="1" applyBorder="1" applyAlignment="1" applyProtection="1">
      <alignment horizontal="left" vertical="center"/>
      <protection locked="0"/>
    </xf>
    <xf numFmtId="0" fontId="15" fillId="0" borderId="4" xfId="2" quotePrefix="1" applyFont="1" applyFill="1" applyBorder="1" applyAlignment="1" applyProtection="1">
      <alignment horizontal="center" vertical="center"/>
      <protection locked="0"/>
    </xf>
    <xf numFmtId="0" fontId="15" fillId="0" borderId="1" xfId="3" applyFont="1" applyFill="1" applyBorder="1" applyAlignment="1" applyProtection="1">
      <alignment horizontal="left" vertical="center"/>
      <protection locked="0"/>
    </xf>
    <xf numFmtId="9" fontId="15" fillId="0" borderId="1" xfId="2" applyNumberFormat="1" applyFont="1" applyFill="1" applyBorder="1" applyAlignment="1" applyProtection="1">
      <alignment horizontal="center" vertical="center"/>
      <protection locked="0"/>
    </xf>
    <xf numFmtId="0" fontId="15" fillId="0" borderId="0" xfId="2" quotePrefix="1" applyFont="1" applyFill="1" applyBorder="1" applyAlignment="1" applyProtection="1">
      <alignment horizontal="center" vertical="center"/>
      <protection locked="0"/>
    </xf>
    <xf numFmtId="0" fontId="15" fillId="0" borderId="5" xfId="3" applyFont="1" applyFill="1" applyBorder="1" applyAlignment="1" applyProtection="1">
      <alignment horizontal="left" vertical="center"/>
      <protection locked="0"/>
    </xf>
    <xf numFmtId="9" fontId="15" fillId="0" borderId="5" xfId="2" applyNumberFormat="1" applyFont="1" applyFill="1" applyBorder="1" applyAlignment="1" applyProtection="1">
      <alignment horizontal="center" vertical="center"/>
      <protection locked="0"/>
    </xf>
    <xf numFmtId="164" fontId="35" fillId="0" borderId="5" xfId="1" applyNumberFormat="1" applyFont="1" applyFill="1" applyBorder="1" applyAlignment="1" applyProtection="1">
      <alignment horizontal="center" vertical="center"/>
      <protection locked="0"/>
    </xf>
    <xf numFmtId="164" fontId="35" fillId="0" borderId="5" xfId="1" quotePrefix="1" applyNumberFormat="1" applyFont="1" applyFill="1" applyBorder="1" applyAlignment="1" applyProtection="1">
      <alignment horizontal="center" vertical="center"/>
    </xf>
    <xf numFmtId="9" fontId="1" fillId="0" borderId="5" xfId="1" applyNumberFormat="1" applyFont="1" applyFill="1" applyBorder="1" applyAlignment="1" applyProtection="1">
      <alignment horizontal="center" vertical="center"/>
    </xf>
    <xf numFmtId="0" fontId="16" fillId="0" borderId="5" xfId="2" applyFont="1" applyFill="1" applyBorder="1" applyAlignment="1" applyProtection="1">
      <alignment horizontal="center" vertical="center"/>
    </xf>
    <xf numFmtId="0" fontId="36" fillId="0" borderId="1" xfId="0" applyFont="1" applyBorder="1" applyAlignment="1" applyProtection="1">
      <alignment horizontal="center" vertical="center" wrapText="1"/>
      <protection locked="0"/>
    </xf>
    <xf numFmtId="0" fontId="36" fillId="0" borderId="2"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1" fillId="0" borderId="1"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9" fontId="36" fillId="0" borderId="1" xfId="0" applyNumberFormat="1" applyFont="1" applyBorder="1" applyAlignment="1" applyProtection="1">
      <alignment horizontal="center" vertical="center" wrapText="1"/>
      <protection locked="0"/>
    </xf>
    <xf numFmtId="9" fontId="37" fillId="0" borderId="1" xfId="0" applyNumberFormat="1" applyFont="1" applyBorder="1" applyAlignment="1">
      <alignment horizontal="center" vertical="center"/>
    </xf>
    <xf numFmtId="164" fontId="36" fillId="0" borderId="1" xfId="0" applyNumberFormat="1" applyFont="1" applyBorder="1" applyAlignment="1" applyProtection="1">
      <alignment horizontal="center" vertical="center" wrapText="1"/>
      <protection locked="0"/>
    </xf>
    <xf numFmtId="0" fontId="1" fillId="2" borderId="6" xfId="0" applyFont="1" applyFill="1" applyBorder="1" applyAlignment="1" applyProtection="1">
      <alignment horizontal="left" vertical="center" wrapText="1"/>
      <protection locked="0"/>
    </xf>
    <xf numFmtId="9" fontId="16" fillId="0" borderId="1" xfId="0" applyNumberFormat="1" applyFont="1" applyBorder="1" applyAlignment="1" applyProtection="1">
      <alignment horizontal="center" vertical="center" wrapText="1"/>
      <protection locked="0"/>
    </xf>
    <xf numFmtId="0" fontId="34" fillId="0" borderId="0" xfId="0" applyFont="1" applyAlignment="1" applyProtection="1">
      <alignment horizontal="center" vertical="center"/>
      <protection locked="0"/>
    </xf>
    <xf numFmtId="0" fontId="1" fillId="2" borderId="2"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9" fontId="15" fillId="0" borderId="1" xfId="3" applyNumberFormat="1" applyFont="1" applyFill="1" applyBorder="1" applyAlignment="1" applyProtection="1">
      <alignment horizontal="center" vertical="center"/>
      <protection locked="0"/>
    </xf>
    <xf numFmtId="164" fontId="35" fillId="0" borderId="6" xfId="1" applyNumberFormat="1" applyFont="1" applyFill="1" applyBorder="1" applyAlignment="1" applyProtection="1">
      <alignment horizontal="center" vertical="center"/>
      <protection locked="0"/>
    </xf>
    <xf numFmtId="0" fontId="15" fillId="2" borderId="1"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164" fontId="15" fillId="0" borderId="1" xfId="1" applyNumberFormat="1" applyFont="1" applyFill="1" applyBorder="1" applyAlignment="1" applyProtection="1">
      <alignment horizontal="center" vertical="center"/>
      <protection locked="0"/>
    </xf>
    <xf numFmtId="9" fontId="15" fillId="0" borderId="1" xfId="1" applyNumberFormat="1" applyFont="1" applyFill="1" applyBorder="1" applyAlignment="1" applyProtection="1">
      <alignment horizontal="center" vertical="center"/>
    </xf>
    <xf numFmtId="0" fontId="38" fillId="0" borderId="0" xfId="0" applyFont="1" applyFill="1" applyAlignment="1" applyProtection="1">
      <alignment vertical="center"/>
      <protection locked="0"/>
    </xf>
    <xf numFmtId="164" fontId="39" fillId="0" borderId="1" xfId="1" applyNumberFormat="1" applyFont="1" applyFill="1" applyBorder="1" applyAlignment="1" applyProtection="1">
      <alignment horizontal="center" vertical="center"/>
      <protection locked="0"/>
    </xf>
    <xf numFmtId="0" fontId="35" fillId="0" borderId="1" xfId="0" applyFont="1" applyBorder="1" applyProtection="1">
      <protection locked="0"/>
    </xf>
    <xf numFmtId="0" fontId="35" fillId="0" borderId="1" xfId="0" applyFont="1" applyBorder="1" applyAlignment="1" applyProtection="1">
      <alignment horizontal="center" vertical="center"/>
      <protection locked="0"/>
    </xf>
    <xf numFmtId="0" fontId="1" fillId="2" borderId="2"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36" fillId="0" borderId="2" xfId="0" applyFont="1" applyBorder="1" applyAlignment="1" applyProtection="1">
      <alignment horizontal="center" vertical="center" wrapText="1"/>
      <protection locked="0"/>
    </xf>
    <xf numFmtId="0" fontId="17" fillId="0" borderId="2" xfId="2" applyFont="1" applyFill="1" applyBorder="1" applyAlignment="1" applyProtection="1">
      <alignment horizontal="center" vertical="center" wrapText="1"/>
      <protection locked="0"/>
    </xf>
    <xf numFmtId="164" fontId="35" fillId="0" borderId="2" xfId="1" applyNumberFormat="1" applyFont="1" applyFill="1" applyBorder="1" applyAlignment="1" applyProtection="1">
      <alignment horizontal="center" vertical="center"/>
      <protection locked="0"/>
    </xf>
    <xf numFmtId="164" fontId="15" fillId="0" borderId="2" xfId="1" applyNumberFormat="1" applyFont="1" applyFill="1" applyBorder="1" applyAlignment="1" applyProtection="1">
      <alignment horizontal="center" vertical="center"/>
      <protection locked="0"/>
    </xf>
    <xf numFmtId="0" fontId="17" fillId="0" borderId="7" xfId="2" applyFont="1" applyFill="1" applyBorder="1" applyAlignment="1" applyProtection="1">
      <alignment horizontal="center" vertical="center" wrapText="1"/>
      <protection locked="0"/>
    </xf>
    <xf numFmtId="164" fontId="35" fillId="0" borderId="7" xfId="1" applyNumberFormat="1" applyFont="1" applyFill="1" applyBorder="1" applyAlignment="1" applyProtection="1">
      <alignment horizontal="center" vertical="center"/>
      <protection locked="0"/>
    </xf>
    <xf numFmtId="164" fontId="15" fillId="0" borderId="7" xfId="1" applyNumberFormat="1" applyFont="1" applyFill="1" applyBorder="1" applyAlignment="1" applyProtection="1">
      <alignment horizontal="center" vertical="center"/>
      <protection locked="0"/>
    </xf>
    <xf numFmtId="164" fontId="39" fillId="0" borderId="7" xfId="1" applyNumberFormat="1" applyFont="1" applyFill="1" applyBorder="1" applyAlignment="1" applyProtection="1">
      <alignment horizontal="center" vertical="center"/>
      <protection locked="0"/>
    </xf>
    <xf numFmtId="0" fontId="40" fillId="0" borderId="0" xfId="0" applyFont="1" applyFill="1" applyAlignment="1" applyProtection="1">
      <alignment vertical="center"/>
      <protection locked="0"/>
    </xf>
    <xf numFmtId="0" fontId="41" fillId="0" borderId="1" xfId="2" applyFont="1" applyFill="1" applyBorder="1" applyAlignment="1" applyProtection="1">
      <alignment horizontal="center" vertical="center"/>
    </xf>
    <xf numFmtId="0" fontId="1" fillId="2" borderId="3"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6"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27" fillId="0" borderId="2" xfId="0" quotePrefix="1" applyFont="1" applyFill="1" applyBorder="1" applyAlignment="1" applyProtection="1">
      <alignment horizontal="center" vertical="center" wrapText="1"/>
      <protection locked="0"/>
    </xf>
    <xf numFmtId="0" fontId="27" fillId="0" borderId="3" xfId="0" applyFont="1" applyFill="1" applyBorder="1" applyAlignment="1" applyProtection="1">
      <alignment horizontal="center" vertical="center" wrapText="1"/>
      <protection locked="0"/>
    </xf>
    <xf numFmtId="0" fontId="27" fillId="0" borderId="6"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justify" vertical="center" wrapText="1"/>
      <protection locked="0"/>
    </xf>
    <xf numFmtId="0" fontId="31" fillId="0" borderId="2" xfId="0" applyFont="1" applyFill="1" applyBorder="1" applyAlignment="1" applyProtection="1">
      <alignment horizontal="justify" vertical="center" wrapText="1"/>
      <protection locked="0"/>
    </xf>
    <xf numFmtId="0" fontId="31" fillId="0" borderId="3" xfId="0" applyFont="1" applyFill="1" applyBorder="1" applyAlignment="1" applyProtection="1">
      <alignment horizontal="justify" vertical="center" wrapText="1"/>
      <protection locked="0"/>
    </xf>
    <xf numFmtId="0" fontId="31" fillId="0" borderId="6" xfId="0" applyFont="1" applyFill="1" applyBorder="1" applyAlignment="1" applyProtection="1">
      <alignment horizontal="justify" vertical="center" wrapText="1"/>
      <protection locked="0"/>
    </xf>
    <xf numFmtId="0" fontId="31" fillId="0" borderId="2" xfId="0" applyFont="1" applyFill="1" applyBorder="1" applyAlignment="1" applyProtection="1">
      <alignment horizontal="left" vertical="center" wrapText="1"/>
      <protection locked="0"/>
    </xf>
    <xf numFmtId="0" fontId="31" fillId="0" borderId="3" xfId="0" applyFont="1" applyFill="1" applyBorder="1" applyAlignment="1" applyProtection="1">
      <alignment horizontal="left" vertical="center" wrapText="1"/>
      <protection locked="0"/>
    </xf>
    <xf numFmtId="0" fontId="31" fillId="0" borderId="6"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6"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 fillId="2" borderId="2" xfId="0" applyFont="1" applyFill="1" applyBorder="1" applyAlignment="1" applyProtection="1">
      <alignment horizontal="left" vertical="center" wrapText="1"/>
      <protection locked="0"/>
    </xf>
    <xf numFmtId="0" fontId="1" fillId="2" borderId="3" xfId="0" applyFont="1" applyFill="1" applyBorder="1" applyAlignment="1" applyProtection="1">
      <alignment horizontal="left" vertical="center" wrapText="1"/>
      <protection locked="0"/>
    </xf>
    <xf numFmtId="0" fontId="1" fillId="2" borderId="6" xfId="0" applyFont="1" applyFill="1" applyBorder="1" applyAlignment="1" applyProtection="1">
      <alignment horizontal="left" vertical="center" wrapText="1"/>
      <protection locked="0"/>
    </xf>
    <xf numFmtId="0" fontId="36" fillId="0" borderId="0" xfId="0" applyFont="1" applyAlignment="1" applyProtection="1">
      <alignment horizontal="center" vertical="center"/>
      <protection locked="0"/>
    </xf>
    <xf numFmtId="0" fontId="16" fillId="3" borderId="2" xfId="0" applyFont="1" applyFill="1" applyBorder="1" applyAlignment="1" applyProtection="1">
      <alignment horizontal="left" vertical="center" wrapText="1"/>
      <protection locked="0"/>
    </xf>
    <xf numFmtId="0" fontId="16" fillId="3" borderId="3" xfId="0" applyFont="1" applyFill="1" applyBorder="1" applyAlignment="1" applyProtection="1">
      <alignment horizontal="left" vertical="center" wrapText="1"/>
      <protection locked="0"/>
    </xf>
    <xf numFmtId="0" fontId="2" fillId="2" borderId="2" xfId="0" applyFont="1" applyFill="1" applyBorder="1" applyAlignment="1" applyProtection="1">
      <alignment horizontal="left" vertical="center" wrapText="1"/>
      <protection locked="0"/>
    </xf>
    <xf numFmtId="0" fontId="1" fillId="0" borderId="2" xfId="0" applyFont="1" applyBorder="1" applyAlignment="1" applyProtection="1">
      <alignment horizontal="left"/>
      <protection locked="0"/>
    </xf>
    <xf numFmtId="0" fontId="1" fillId="0" borderId="3" xfId="0" applyFont="1" applyBorder="1" applyAlignment="1" applyProtection="1">
      <alignment horizontal="left"/>
      <protection locked="0"/>
    </xf>
    <xf numFmtId="0" fontId="1" fillId="0" borderId="6" xfId="0" applyFont="1" applyBorder="1" applyAlignment="1" applyProtection="1">
      <alignment horizontal="left"/>
      <protection locked="0"/>
    </xf>
    <xf numFmtId="0" fontId="15" fillId="0" borderId="0" xfId="2" applyFont="1" applyFill="1" applyAlignment="1" applyProtection="1">
      <alignment horizontal="center" vertical="top" wrapText="1"/>
      <protection locked="0"/>
    </xf>
    <xf numFmtId="0" fontId="36" fillId="0" borderId="2" xfId="0" applyFont="1" applyBorder="1" applyAlignment="1" applyProtection="1">
      <alignment horizontal="center" vertical="center" wrapText="1"/>
      <protection locked="0"/>
    </xf>
    <xf numFmtId="0" fontId="36" fillId="0" borderId="3" xfId="0" applyFont="1" applyBorder="1" applyAlignment="1" applyProtection="1">
      <alignment horizontal="center" vertical="center" wrapText="1"/>
      <protection locked="0"/>
    </xf>
    <xf numFmtId="0" fontId="36" fillId="0" borderId="6" xfId="0" applyFont="1" applyBorder="1" applyAlignment="1" applyProtection="1">
      <alignment horizontal="center" vertical="center" wrapText="1"/>
      <protection locked="0"/>
    </xf>
    <xf numFmtId="0" fontId="28" fillId="0" borderId="0" xfId="2" applyFont="1" applyFill="1" applyAlignment="1" applyProtection="1">
      <alignment horizontal="center"/>
      <protection locked="0"/>
    </xf>
    <xf numFmtId="0" fontId="15" fillId="0" borderId="16" xfId="2" applyFont="1" applyFill="1" applyBorder="1" applyAlignment="1" applyProtection="1">
      <alignment horizontal="center"/>
      <protection locked="0"/>
    </xf>
    <xf numFmtId="0" fontId="16" fillId="0" borderId="8" xfId="2" applyFont="1" applyFill="1" applyBorder="1" applyAlignment="1" applyProtection="1">
      <alignment horizontal="center" vertical="center"/>
      <protection locked="0"/>
    </xf>
    <xf numFmtId="0" fontId="16" fillId="0" borderId="9" xfId="2" applyFont="1" applyFill="1" applyBorder="1" applyAlignment="1" applyProtection="1">
      <alignment horizontal="center" vertical="center"/>
      <protection locked="0"/>
    </xf>
    <xf numFmtId="0" fontId="16" fillId="0" borderId="4" xfId="2" applyFont="1" applyFill="1" applyBorder="1" applyAlignment="1" applyProtection="1">
      <alignment horizontal="center" vertical="center"/>
      <protection locked="0"/>
    </xf>
    <xf numFmtId="0" fontId="16" fillId="0" borderId="8" xfId="2" applyFont="1" applyFill="1" applyBorder="1" applyAlignment="1" applyProtection="1">
      <alignment horizontal="center" vertical="center" wrapText="1"/>
      <protection locked="0"/>
    </xf>
    <xf numFmtId="0" fontId="16" fillId="0" borderId="9" xfId="2" applyFont="1" applyFill="1" applyBorder="1" applyAlignment="1" applyProtection="1">
      <alignment horizontal="center" vertical="center" wrapText="1"/>
      <protection locked="0"/>
    </xf>
    <xf numFmtId="0" fontId="16" fillId="0" borderId="4" xfId="2" applyFont="1" applyFill="1" applyBorder="1" applyAlignment="1" applyProtection="1">
      <alignment horizontal="center" vertical="center" wrapText="1"/>
      <protection locked="0"/>
    </xf>
    <xf numFmtId="0" fontId="2" fillId="0" borderId="8" xfId="1" applyFont="1" applyFill="1" applyBorder="1" applyAlignment="1" applyProtection="1">
      <alignment horizontal="center" vertical="center" wrapText="1"/>
      <protection locked="0"/>
    </xf>
    <xf numFmtId="0" fontId="2" fillId="0" borderId="9"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16" fillId="0" borderId="17" xfId="2" applyFont="1" applyFill="1" applyBorder="1" applyAlignment="1" applyProtection="1">
      <alignment horizontal="center" vertical="center" wrapText="1"/>
      <protection locked="0"/>
    </xf>
    <xf numFmtId="0" fontId="16" fillId="0" borderId="3" xfId="2" applyFont="1" applyFill="1" applyBorder="1" applyAlignment="1" applyProtection="1">
      <alignment horizontal="center" vertical="center" wrapText="1"/>
      <protection locked="0"/>
    </xf>
    <xf numFmtId="0" fontId="16" fillId="0" borderId="1" xfId="2" applyFont="1" applyFill="1" applyBorder="1" applyAlignment="1" applyProtection="1">
      <alignment horizontal="center" vertical="center" wrapText="1"/>
      <protection locked="0"/>
    </xf>
    <xf numFmtId="0" fontId="16" fillId="0" borderId="2" xfId="2" applyFont="1" applyFill="1" applyBorder="1" applyAlignment="1" applyProtection="1">
      <alignment horizontal="center" vertical="center" wrapText="1"/>
      <protection locked="0"/>
    </xf>
    <xf numFmtId="0" fontId="16" fillId="0" borderId="5" xfId="2" applyFont="1" applyFill="1" applyBorder="1" applyAlignment="1" applyProtection="1">
      <alignment horizontal="justify" vertical="center"/>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36" fillId="0" borderId="1" xfId="1"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35" fillId="0" borderId="2" xfId="0" applyFont="1" applyBorder="1" applyAlignment="1" applyProtection="1">
      <alignment horizontal="center"/>
      <protection locked="0"/>
    </xf>
    <xf numFmtId="0" fontId="35" fillId="0" borderId="3" xfId="0" applyFont="1" applyBorder="1" applyAlignment="1" applyProtection="1">
      <alignment horizontal="center"/>
      <protection locked="0"/>
    </xf>
    <xf numFmtId="0" fontId="35" fillId="0" borderId="6" xfId="0" applyFont="1" applyBorder="1" applyAlignment="1" applyProtection="1">
      <alignment horizontal="center"/>
      <protection locked="0"/>
    </xf>
    <xf numFmtId="0" fontId="1" fillId="0" borderId="8" xfId="0" applyFont="1" applyFill="1" applyBorder="1" applyAlignment="1" applyProtection="1">
      <alignment horizontal="center" vertical="center" wrapText="1"/>
      <protection locked="0"/>
    </xf>
    <xf numFmtId="0" fontId="1" fillId="0" borderId="9"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6" fillId="0" borderId="10" xfId="2" applyFont="1" applyFill="1" applyBorder="1" applyAlignment="1" applyProtection="1">
      <alignment horizontal="center" vertical="center"/>
      <protection locked="0"/>
    </xf>
    <xf numFmtId="0" fontId="16" fillId="0" borderId="11" xfId="2" applyFont="1" applyFill="1" applyBorder="1" applyAlignment="1" applyProtection="1">
      <alignment horizontal="center" vertical="center"/>
      <protection locked="0"/>
    </xf>
    <xf numFmtId="0" fontId="16" fillId="0" borderId="12" xfId="2" applyFont="1" applyFill="1" applyBorder="1" applyAlignment="1" applyProtection="1">
      <alignment horizontal="center" vertical="center"/>
      <protection locked="0"/>
    </xf>
    <xf numFmtId="0" fontId="16" fillId="0" borderId="13" xfId="2" applyFont="1" applyFill="1" applyBorder="1" applyAlignment="1" applyProtection="1">
      <alignment horizontal="center" vertical="center"/>
      <protection locked="0"/>
    </xf>
    <xf numFmtId="0" fontId="16" fillId="0" borderId="14" xfId="2" applyFont="1" applyFill="1" applyBorder="1" applyAlignment="1" applyProtection="1">
      <alignment horizontal="center" vertical="center"/>
      <protection locked="0"/>
    </xf>
    <xf numFmtId="0" fontId="16" fillId="0" borderId="15" xfId="2" applyFont="1" applyFill="1" applyBorder="1" applyAlignment="1" applyProtection="1">
      <alignment horizontal="center" vertical="center"/>
      <protection locked="0"/>
    </xf>
    <xf numFmtId="0" fontId="16" fillId="0" borderId="6" xfId="2" applyFont="1" applyFill="1" applyBorder="1" applyAlignment="1" applyProtection="1">
      <alignment horizontal="center" vertical="center" wrapText="1"/>
      <protection locked="0"/>
    </xf>
    <xf numFmtId="0" fontId="36" fillId="0" borderId="14" xfId="0" applyFont="1" applyBorder="1" applyAlignment="1" applyProtection="1">
      <alignment horizontal="center" vertical="center" wrapText="1"/>
      <protection locked="0"/>
    </xf>
    <xf numFmtId="0" fontId="36" fillId="0" borderId="16" xfId="0" applyFont="1" applyBorder="1" applyAlignment="1" applyProtection="1">
      <alignment horizontal="center" vertical="center" wrapText="1"/>
      <protection locked="0"/>
    </xf>
    <xf numFmtId="0" fontId="36" fillId="0" borderId="0" xfId="0" applyFont="1" applyAlignment="1" applyProtection="1">
      <alignment horizontal="center"/>
      <protection locked="0"/>
    </xf>
    <xf numFmtId="0" fontId="2" fillId="2" borderId="3" xfId="0" applyFont="1" applyFill="1" applyBorder="1" applyAlignment="1" applyProtection="1">
      <alignment horizontal="left" vertical="center" wrapText="1"/>
      <protection locked="0"/>
    </xf>
    <xf numFmtId="0" fontId="2" fillId="2" borderId="6" xfId="0" applyFont="1" applyFill="1" applyBorder="1" applyAlignment="1" applyProtection="1">
      <alignment horizontal="left"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AFBDF01-7582-40D9-8541-3345E517B4FF}"/>
            </a:ext>
          </a:extLst>
        </xdr:cNvPr>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D5C4FCAC-1501-4026-98AD-C511784F38F7}"/>
            </a:ext>
          </a:extLst>
        </xdr:cNvPr>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L10" sqref="L10"/>
    </sheetView>
  </sheetViews>
  <sheetFormatPr defaultColWidth="9.25" defaultRowHeight="15.75" x14ac:dyDescent="0.2"/>
  <cols>
    <col min="1" max="1" width="5.375" style="12" bestFit="1" customWidth="1"/>
    <col min="2" max="2" width="27.125" style="15" customWidth="1"/>
    <col min="3" max="3" width="12.375" style="12" customWidth="1"/>
    <col min="4" max="4" width="13.625" style="12" customWidth="1"/>
    <col min="5" max="5" width="11.25" style="12" customWidth="1"/>
    <col min="6" max="6" width="13" style="23" customWidth="1"/>
    <col min="7" max="7" width="12.25" style="12" customWidth="1"/>
    <col min="8" max="16384" width="9.25" style="12"/>
  </cols>
  <sheetData>
    <row r="1" spans="1:7" x14ac:dyDescent="0.2">
      <c r="G1" s="10" t="s">
        <v>5</v>
      </c>
    </row>
    <row r="2" spans="1:7" s="2" customFormat="1" ht="48.75" customHeight="1" x14ac:dyDescent="0.2">
      <c r="A2" s="113" t="s">
        <v>3</v>
      </c>
      <c r="B2" s="113"/>
      <c r="C2" s="113"/>
      <c r="D2" s="113" t="s">
        <v>4</v>
      </c>
      <c r="E2" s="113"/>
      <c r="F2" s="113"/>
      <c r="G2" s="113"/>
    </row>
    <row r="3" spans="1:7" s="2" customFormat="1" ht="8.25" customHeight="1" x14ac:dyDescent="0.2">
      <c r="A3" s="114"/>
      <c r="B3" s="114"/>
      <c r="D3" s="11"/>
      <c r="E3" s="11"/>
      <c r="F3" s="24"/>
      <c r="G3" s="11"/>
    </row>
    <row r="4" spans="1:7" s="2" customFormat="1" ht="8.25" customHeight="1" x14ac:dyDescent="0.2">
      <c r="D4" s="11"/>
      <c r="E4" s="11"/>
      <c r="F4" s="24"/>
      <c r="G4" s="11"/>
    </row>
    <row r="5" spans="1:7" ht="38.25" customHeight="1" x14ac:dyDescent="0.2">
      <c r="A5" s="115" t="s">
        <v>137</v>
      </c>
      <c r="B5" s="115"/>
      <c r="C5" s="115"/>
      <c r="D5" s="115"/>
      <c r="E5" s="115"/>
      <c r="F5" s="115"/>
      <c r="G5" s="115"/>
    </row>
    <row r="6" spans="1:7" ht="9.75" customHeight="1" x14ac:dyDescent="0.2">
      <c r="A6" s="116"/>
      <c r="B6" s="117"/>
      <c r="C6" s="117"/>
      <c r="D6" s="117"/>
      <c r="E6" s="117"/>
      <c r="F6" s="117"/>
      <c r="G6" s="117"/>
    </row>
    <row r="7" spans="1:7" s="16" customFormat="1" ht="21.75" customHeight="1" x14ac:dyDescent="0.2">
      <c r="B7" s="112" t="s">
        <v>37</v>
      </c>
      <c r="C7" s="112"/>
      <c r="D7" s="112"/>
      <c r="E7" s="112"/>
      <c r="F7" s="112"/>
      <c r="G7" s="112"/>
    </row>
    <row r="8" spans="1:7" s="16" customFormat="1" ht="21.75" customHeight="1" x14ac:dyDescent="0.2">
      <c r="B8" s="112" t="s">
        <v>41</v>
      </c>
      <c r="C8" s="112"/>
      <c r="D8" s="112"/>
      <c r="E8" s="112"/>
      <c r="F8" s="112"/>
      <c r="G8" s="112"/>
    </row>
    <row r="9" spans="1:7" s="16" customFormat="1" ht="21.75" customHeight="1" x14ac:dyDescent="0.2">
      <c r="B9" s="112" t="s">
        <v>42</v>
      </c>
      <c r="C9" s="112"/>
      <c r="D9" s="112"/>
      <c r="E9" s="112"/>
      <c r="F9" s="112"/>
      <c r="G9" s="112"/>
    </row>
    <row r="10" spans="1:7" s="16" customFormat="1" ht="21.75" customHeight="1" x14ac:dyDescent="0.2">
      <c r="B10" s="112" t="s">
        <v>38</v>
      </c>
      <c r="C10" s="112"/>
      <c r="D10" s="112"/>
      <c r="E10" s="112"/>
      <c r="F10" s="112"/>
      <c r="G10" s="112"/>
    </row>
    <row r="11" spans="1:7" ht="12.75" customHeight="1" x14ac:dyDescent="0.2"/>
    <row r="12" spans="1:7" s="2" customFormat="1" ht="58.5" customHeight="1" x14ac:dyDescent="0.2">
      <c r="A12" s="1" t="s">
        <v>10</v>
      </c>
      <c r="B12" s="121" t="s">
        <v>11</v>
      </c>
      <c r="C12" s="121"/>
      <c r="D12" s="121"/>
      <c r="E12" s="1" t="s">
        <v>12</v>
      </c>
      <c r="F12" s="25" t="s">
        <v>13</v>
      </c>
      <c r="G12" s="1" t="s">
        <v>14</v>
      </c>
    </row>
    <row r="13" spans="1:7" s="2" customFormat="1" ht="12" customHeight="1" x14ac:dyDescent="0.2">
      <c r="A13" s="29" t="s">
        <v>45</v>
      </c>
      <c r="B13" s="122" t="s">
        <v>46</v>
      </c>
      <c r="C13" s="123"/>
      <c r="D13" s="124"/>
      <c r="E13" s="29" t="s">
        <v>47</v>
      </c>
      <c r="F13" s="29" t="s">
        <v>48</v>
      </c>
      <c r="G13" s="29" t="s">
        <v>49</v>
      </c>
    </row>
    <row r="14" spans="1:7" s="2" customFormat="1" ht="87.6" customHeight="1" x14ac:dyDescent="0.2">
      <c r="A14" s="1" t="s">
        <v>0</v>
      </c>
      <c r="B14" s="125" t="s">
        <v>60</v>
      </c>
      <c r="C14" s="125"/>
      <c r="D14" s="125"/>
      <c r="E14" s="18">
        <f>E15+E19+E25+E28</f>
        <v>20</v>
      </c>
      <c r="F14" s="19">
        <f>ROUND(F15+F19+F25+F28,1)</f>
        <v>20</v>
      </c>
      <c r="G14" s="8"/>
    </row>
    <row r="15" spans="1:7" s="4" customFormat="1" ht="33.950000000000003" customHeight="1" x14ac:dyDescent="0.2">
      <c r="A15" s="3">
        <v>1</v>
      </c>
      <c r="B15" s="125" t="s">
        <v>61</v>
      </c>
      <c r="C15" s="125"/>
      <c r="D15" s="125"/>
      <c r="E15" s="18">
        <f>5-(E16+E17+E18)</f>
        <v>5</v>
      </c>
      <c r="F15" s="19">
        <f>ROUND(5-(F16+F17+F18),1)</f>
        <v>5</v>
      </c>
      <c r="G15" s="8"/>
    </row>
    <row r="16" spans="1:7" s="4" customFormat="1" ht="122.25" customHeight="1" x14ac:dyDescent="0.2">
      <c r="A16" s="3" t="s">
        <v>15</v>
      </c>
      <c r="B16" s="118" t="s">
        <v>85</v>
      </c>
      <c r="C16" s="119"/>
      <c r="D16" s="120"/>
      <c r="E16" s="26"/>
      <c r="F16" s="5"/>
      <c r="G16" s="3"/>
    </row>
    <row r="17" spans="1:7" s="9" customFormat="1" ht="105.75" customHeight="1" x14ac:dyDescent="0.2">
      <c r="A17" s="3" t="s">
        <v>16</v>
      </c>
      <c r="B17" s="118" t="s">
        <v>86</v>
      </c>
      <c r="C17" s="119"/>
      <c r="D17" s="120"/>
      <c r="E17" s="26"/>
      <c r="F17" s="5"/>
      <c r="G17" s="7"/>
    </row>
    <row r="18" spans="1:7" s="9" customFormat="1" ht="77.25" customHeight="1" x14ac:dyDescent="0.2">
      <c r="A18" s="3" t="s">
        <v>17</v>
      </c>
      <c r="B18" s="118" t="s">
        <v>76</v>
      </c>
      <c r="C18" s="119"/>
      <c r="D18" s="120"/>
      <c r="E18" s="26"/>
      <c r="F18" s="5"/>
      <c r="G18" s="3"/>
    </row>
    <row r="19" spans="1:7" s="9" customFormat="1" ht="48.95" customHeight="1" x14ac:dyDescent="0.2">
      <c r="A19" s="3">
        <v>2</v>
      </c>
      <c r="B19" s="126" t="s">
        <v>62</v>
      </c>
      <c r="C19" s="127"/>
      <c r="D19" s="128"/>
      <c r="E19" s="18">
        <f>6-(E20+E21+E22+E23+E24)</f>
        <v>6</v>
      </c>
      <c r="F19" s="19">
        <f>ROUND(6-(F20+F21+F22+F23+F24),1)</f>
        <v>6</v>
      </c>
      <c r="G19" s="7"/>
    </row>
    <row r="20" spans="1:7" s="9" customFormat="1" ht="35.1" customHeight="1" x14ac:dyDescent="0.2">
      <c r="A20" s="5" t="s">
        <v>18</v>
      </c>
      <c r="B20" s="118" t="s">
        <v>63</v>
      </c>
      <c r="C20" s="119"/>
      <c r="D20" s="120"/>
      <c r="E20" s="27"/>
      <c r="F20" s="5"/>
      <c r="G20" s="7"/>
    </row>
    <row r="21" spans="1:7" s="9" customFormat="1" ht="38.25" customHeight="1" x14ac:dyDescent="0.2">
      <c r="A21" s="5" t="s">
        <v>19</v>
      </c>
      <c r="B21" s="118" t="s">
        <v>64</v>
      </c>
      <c r="C21" s="119"/>
      <c r="D21" s="120"/>
      <c r="E21" s="27"/>
      <c r="F21" s="5"/>
      <c r="G21" s="13"/>
    </row>
    <row r="22" spans="1:7" s="9" customFormat="1" ht="48.75" customHeight="1" x14ac:dyDescent="0.2">
      <c r="A22" s="3" t="s">
        <v>20</v>
      </c>
      <c r="B22" s="118" t="s">
        <v>87</v>
      </c>
      <c r="C22" s="119"/>
      <c r="D22" s="120"/>
      <c r="E22" s="26"/>
      <c r="F22" s="5"/>
      <c r="G22" s="6"/>
    </row>
    <row r="23" spans="1:7" s="9" customFormat="1" ht="48.2" customHeight="1" x14ac:dyDescent="0.2">
      <c r="A23" s="3" t="s">
        <v>21</v>
      </c>
      <c r="B23" s="118" t="s">
        <v>77</v>
      </c>
      <c r="C23" s="119"/>
      <c r="D23" s="120"/>
      <c r="E23" s="26"/>
      <c r="F23" s="5"/>
      <c r="G23" s="6"/>
    </row>
    <row r="24" spans="1:7" s="9" customFormat="1" ht="40.15" customHeight="1" x14ac:dyDescent="0.2">
      <c r="A24" s="3" t="s">
        <v>22</v>
      </c>
      <c r="B24" s="118" t="s">
        <v>78</v>
      </c>
      <c r="C24" s="119"/>
      <c r="D24" s="120"/>
      <c r="E24" s="26"/>
      <c r="F24" s="5"/>
      <c r="G24" s="7"/>
    </row>
    <row r="25" spans="1:7" s="4" customFormat="1" ht="38.85" customHeight="1" x14ac:dyDescent="0.2">
      <c r="A25" s="3">
        <v>3</v>
      </c>
      <c r="B25" s="126" t="s">
        <v>65</v>
      </c>
      <c r="C25" s="127"/>
      <c r="D25" s="128"/>
      <c r="E25" s="18">
        <f>5-(E26+E27)</f>
        <v>5</v>
      </c>
      <c r="F25" s="19">
        <f>ROUND(5-(F26+F27),1)</f>
        <v>5</v>
      </c>
      <c r="G25" s="8"/>
    </row>
    <row r="26" spans="1:7" s="9" customFormat="1" ht="83.25" customHeight="1" x14ac:dyDescent="0.2">
      <c r="A26" s="3" t="s">
        <v>23</v>
      </c>
      <c r="B26" s="118" t="s">
        <v>66</v>
      </c>
      <c r="C26" s="119"/>
      <c r="D26" s="120"/>
      <c r="E26" s="26"/>
      <c r="F26" s="5"/>
      <c r="G26" s="7"/>
    </row>
    <row r="27" spans="1:7" s="9" customFormat="1" ht="57.6" customHeight="1" x14ac:dyDescent="0.2">
      <c r="A27" s="3" t="s">
        <v>24</v>
      </c>
      <c r="B27" s="118" t="s">
        <v>88</v>
      </c>
      <c r="C27" s="119"/>
      <c r="D27" s="120"/>
      <c r="E27" s="26"/>
      <c r="F27" s="5"/>
      <c r="G27" s="7"/>
    </row>
    <row r="28" spans="1:7" s="9" customFormat="1" ht="138" customHeight="1" x14ac:dyDescent="0.2">
      <c r="A28" s="20">
        <v>4</v>
      </c>
      <c r="B28" s="126" t="s">
        <v>67</v>
      </c>
      <c r="C28" s="127"/>
      <c r="D28" s="128"/>
      <c r="E28" s="18">
        <f>4-(E29+E30+E31)</f>
        <v>4</v>
      </c>
      <c r="F28" s="19">
        <f>ROUND(4-(F29+F30+F31),1)</f>
        <v>4</v>
      </c>
      <c r="G28" s="7"/>
    </row>
    <row r="29" spans="1:7" s="9" customFormat="1" ht="52.5" customHeight="1" x14ac:dyDescent="0.2">
      <c r="A29" s="3" t="s">
        <v>68</v>
      </c>
      <c r="B29" s="118" t="s">
        <v>69</v>
      </c>
      <c r="C29" s="119"/>
      <c r="D29" s="120"/>
      <c r="E29" s="26"/>
      <c r="F29" s="5"/>
      <c r="G29" s="7"/>
    </row>
    <row r="30" spans="1:7" s="9" customFormat="1" ht="49.5" customHeight="1" x14ac:dyDescent="0.2">
      <c r="A30" s="3" t="s">
        <v>70</v>
      </c>
      <c r="B30" s="118" t="s">
        <v>71</v>
      </c>
      <c r="C30" s="119"/>
      <c r="D30" s="120"/>
      <c r="E30" s="26"/>
      <c r="F30" s="5"/>
      <c r="G30" s="7"/>
    </row>
    <row r="31" spans="1:7" s="9" customFormat="1" ht="57" customHeight="1" x14ac:dyDescent="0.2">
      <c r="A31" s="3" t="s">
        <v>72</v>
      </c>
      <c r="B31" s="118" t="s">
        <v>73</v>
      </c>
      <c r="C31" s="119"/>
      <c r="D31" s="120"/>
      <c r="E31" s="26"/>
      <c r="F31" s="5"/>
      <c r="G31" s="7"/>
    </row>
    <row r="32" spans="1:7" s="9" customFormat="1" ht="31.35" customHeight="1" x14ac:dyDescent="0.2">
      <c r="A32" s="1" t="s">
        <v>1</v>
      </c>
      <c r="B32" s="129" t="s">
        <v>6</v>
      </c>
      <c r="C32" s="130"/>
      <c r="D32" s="131"/>
      <c r="E32" s="18">
        <f>E33+E35+E37+E39+E41+E43</f>
        <v>20</v>
      </c>
      <c r="F32" s="19">
        <f>ROUND(F33+F35+F37+F39+F41+F43,1)</f>
        <v>0</v>
      </c>
      <c r="G32" s="7"/>
    </row>
    <row r="33" spans="1:7" s="2" customFormat="1" ht="66.75" customHeight="1" x14ac:dyDescent="0.2">
      <c r="A33" s="3">
        <v>5</v>
      </c>
      <c r="B33" s="125" t="s">
        <v>39</v>
      </c>
      <c r="C33" s="125"/>
      <c r="D33" s="125"/>
      <c r="E33" s="18">
        <v>1</v>
      </c>
      <c r="F33" s="19">
        <f>IF(F34&gt;1,"1",F34)</f>
        <v>0</v>
      </c>
      <c r="G33" s="8"/>
    </row>
    <row r="34" spans="1:7" s="4" customFormat="1" ht="117" customHeight="1" x14ac:dyDescent="0.2">
      <c r="A34" s="3"/>
      <c r="B34" s="132" t="s">
        <v>79</v>
      </c>
      <c r="C34" s="132"/>
      <c r="D34" s="132"/>
      <c r="E34" s="18"/>
      <c r="F34" s="21"/>
      <c r="G34" s="8"/>
    </row>
    <row r="35" spans="1:7" s="9" customFormat="1" ht="30.75" customHeight="1" x14ac:dyDescent="0.2">
      <c r="A35" s="3">
        <v>6</v>
      </c>
      <c r="B35" s="126" t="s">
        <v>80</v>
      </c>
      <c r="C35" s="127"/>
      <c r="D35" s="128"/>
      <c r="E35" s="18">
        <v>2</v>
      </c>
      <c r="F35" s="19">
        <f>IF(F36&gt;2,"2",F36)</f>
        <v>0</v>
      </c>
      <c r="G35" s="14"/>
    </row>
    <row r="36" spans="1:7" s="9" customFormat="1" ht="48.2" customHeight="1" x14ac:dyDescent="0.2">
      <c r="A36" s="3"/>
      <c r="B36" s="133" t="s">
        <v>81</v>
      </c>
      <c r="C36" s="134"/>
      <c r="D36" s="135"/>
      <c r="E36" s="18"/>
      <c r="F36" s="21"/>
      <c r="G36" s="7"/>
    </row>
    <row r="37" spans="1:7" s="9" customFormat="1" ht="35.65" customHeight="1" x14ac:dyDescent="0.2">
      <c r="A37" s="3">
        <v>7</v>
      </c>
      <c r="B37" s="126" t="s">
        <v>74</v>
      </c>
      <c r="C37" s="127"/>
      <c r="D37" s="128"/>
      <c r="E37" s="18">
        <v>2</v>
      </c>
      <c r="F37" s="19">
        <f>IF(F38&gt;2,"2",F38)</f>
        <v>0</v>
      </c>
      <c r="G37" s="3"/>
    </row>
    <row r="38" spans="1:7" s="4" customFormat="1" ht="55.7" customHeight="1" x14ac:dyDescent="0.2">
      <c r="A38" s="3"/>
      <c r="B38" s="118" t="s">
        <v>82</v>
      </c>
      <c r="C38" s="119"/>
      <c r="D38" s="120"/>
      <c r="E38" s="18"/>
      <c r="F38" s="21"/>
      <c r="G38" s="8"/>
    </row>
    <row r="39" spans="1:7" s="9" customFormat="1" ht="40.700000000000003" customHeight="1" x14ac:dyDescent="0.2">
      <c r="A39" s="3">
        <v>8</v>
      </c>
      <c r="B39" s="126" t="s">
        <v>75</v>
      </c>
      <c r="C39" s="127"/>
      <c r="D39" s="128"/>
      <c r="E39" s="18">
        <v>2</v>
      </c>
      <c r="F39" s="19">
        <f>IF(F40&gt;2,"2",F40)</f>
        <v>0</v>
      </c>
      <c r="G39" s="7"/>
    </row>
    <row r="40" spans="1:7" s="9" customFormat="1" ht="66.75" customHeight="1" x14ac:dyDescent="0.2">
      <c r="A40" s="3"/>
      <c r="B40" s="118" t="s">
        <v>40</v>
      </c>
      <c r="C40" s="119"/>
      <c r="D40" s="120"/>
      <c r="E40" s="18"/>
      <c r="F40" s="21"/>
      <c r="G40" s="7"/>
    </row>
    <row r="41" spans="1:7" s="9" customFormat="1" ht="103.5" customHeight="1" x14ac:dyDescent="0.2">
      <c r="A41" s="3">
        <v>9</v>
      </c>
      <c r="B41" s="126" t="s">
        <v>89</v>
      </c>
      <c r="C41" s="127"/>
      <c r="D41" s="128"/>
      <c r="E41" s="18">
        <v>8</v>
      </c>
      <c r="F41" s="19" t="str">
        <f>IF(F42&gt;=8,"8",IF(F42&lt;8,"0"))</f>
        <v>0</v>
      </c>
      <c r="G41" s="7"/>
    </row>
    <row r="42" spans="1:7" s="9" customFormat="1" ht="118.5" customHeight="1" x14ac:dyDescent="0.2">
      <c r="A42" s="3"/>
      <c r="B42" s="118" t="s">
        <v>90</v>
      </c>
      <c r="C42" s="119"/>
      <c r="D42" s="120"/>
      <c r="E42" s="18"/>
      <c r="F42" s="21"/>
      <c r="G42" s="7"/>
    </row>
    <row r="43" spans="1:7" s="9" customFormat="1" ht="38.25" customHeight="1" x14ac:dyDescent="0.2">
      <c r="A43" s="3">
        <v>10</v>
      </c>
      <c r="B43" s="126" t="s">
        <v>83</v>
      </c>
      <c r="C43" s="127"/>
      <c r="D43" s="128"/>
      <c r="E43" s="18">
        <v>5</v>
      </c>
      <c r="F43" s="19">
        <f>IF(F44&gt;5,"5",F44)</f>
        <v>0</v>
      </c>
      <c r="G43" s="7"/>
    </row>
    <row r="44" spans="1:7" s="4" customFormat="1" ht="138.75" customHeight="1" x14ac:dyDescent="0.2">
      <c r="A44" s="3"/>
      <c r="B44" s="118" t="s">
        <v>84</v>
      </c>
      <c r="C44" s="119"/>
      <c r="D44" s="120"/>
      <c r="E44" s="18"/>
      <c r="F44" s="21"/>
      <c r="G44" s="8"/>
    </row>
    <row r="45" spans="1:7" s="2" customFormat="1" ht="24.75" customHeight="1" x14ac:dyDescent="0.2">
      <c r="A45" s="1"/>
      <c r="B45" s="137" t="s">
        <v>7</v>
      </c>
      <c r="C45" s="138"/>
      <c r="D45" s="139"/>
      <c r="E45" s="22">
        <f>E14+E32</f>
        <v>40</v>
      </c>
      <c r="F45" s="22">
        <f>F14+F32</f>
        <v>20</v>
      </c>
      <c r="G45" s="1"/>
    </row>
    <row r="46" spans="1:7" ht="9.75" customHeight="1" x14ac:dyDescent="0.2">
      <c r="C46" s="15"/>
      <c r="D46" s="15"/>
    </row>
    <row r="47" spans="1:7" ht="27.75" customHeight="1" x14ac:dyDescent="0.2">
      <c r="B47" s="140" t="s">
        <v>2</v>
      </c>
      <c r="C47" s="140"/>
      <c r="D47" s="140"/>
      <c r="E47" s="140"/>
    </row>
    <row r="48" spans="1:7" ht="78.400000000000006" customHeight="1" x14ac:dyDescent="0.2">
      <c r="A48" s="141"/>
      <c r="B48" s="141"/>
      <c r="C48" s="141"/>
      <c r="D48" s="141"/>
      <c r="E48" s="141"/>
      <c r="F48" s="141"/>
      <c r="G48" s="141"/>
    </row>
    <row r="49" spans="4:7" s="2" customFormat="1" ht="20.25" customHeight="1" x14ac:dyDescent="0.2">
      <c r="D49" s="142" t="s">
        <v>44</v>
      </c>
      <c r="E49" s="142"/>
      <c r="F49" s="142"/>
      <c r="G49" s="142"/>
    </row>
    <row r="50" spans="4:7" ht="16.5" x14ac:dyDescent="0.2">
      <c r="D50" s="113" t="s">
        <v>8</v>
      </c>
      <c r="E50" s="113"/>
      <c r="F50" s="113"/>
      <c r="G50" s="113"/>
    </row>
    <row r="51" spans="4:7" x14ac:dyDescent="0.2">
      <c r="D51" s="116" t="s">
        <v>9</v>
      </c>
      <c r="E51" s="116"/>
      <c r="F51" s="116"/>
      <c r="G51" s="116"/>
    </row>
    <row r="57" spans="4:7" x14ac:dyDescent="0.2">
      <c r="D57" s="136"/>
      <c r="E57" s="136"/>
      <c r="F57" s="136"/>
      <c r="G57" s="136"/>
    </row>
  </sheetData>
  <sheetProtection password="E795" sheet="1" formatCells="0" formatColumns="0" formatRows="0" insertColumns="0" insertRows="0" insertHyperlinks="0" deleteColumns="0" deleteRows="0" sort="0" autoFilter="0" pivotTables="0"/>
  <mergeCells count="49">
    <mergeCell ref="D57:G57"/>
    <mergeCell ref="B45:D45"/>
    <mergeCell ref="B47:E47"/>
    <mergeCell ref="A48:G48"/>
    <mergeCell ref="D49:G49"/>
    <mergeCell ref="D50:G50"/>
    <mergeCell ref="D51:G51"/>
    <mergeCell ref="B44:D44"/>
    <mergeCell ref="B33:D33"/>
    <mergeCell ref="B34:D34"/>
    <mergeCell ref="B35:D35"/>
    <mergeCell ref="B36:D36"/>
    <mergeCell ref="B37:D37"/>
    <mergeCell ref="B38:D38"/>
    <mergeCell ref="B39:D39"/>
    <mergeCell ref="B40:D40"/>
    <mergeCell ref="B41:D41"/>
    <mergeCell ref="B42:D42"/>
    <mergeCell ref="B43:D43"/>
    <mergeCell ref="B32:D32"/>
    <mergeCell ref="B21:D21"/>
    <mergeCell ref="B22:D22"/>
    <mergeCell ref="B23:D23"/>
    <mergeCell ref="B24:D24"/>
    <mergeCell ref="B25:D25"/>
    <mergeCell ref="B26:D26"/>
    <mergeCell ref="B27:D27"/>
    <mergeCell ref="B28:D28"/>
    <mergeCell ref="B29:D29"/>
    <mergeCell ref="B30:D30"/>
    <mergeCell ref="B31:D31"/>
    <mergeCell ref="B20:D20"/>
    <mergeCell ref="B8:G8"/>
    <mergeCell ref="B9:G9"/>
    <mergeCell ref="B10:G10"/>
    <mergeCell ref="B12:D12"/>
    <mergeCell ref="B13:D13"/>
    <mergeCell ref="B14:D14"/>
    <mergeCell ref="B15:D15"/>
    <mergeCell ref="B16:D16"/>
    <mergeCell ref="B17:D17"/>
    <mergeCell ref="B18:D18"/>
    <mergeCell ref="B19:D19"/>
    <mergeCell ref="B7:G7"/>
    <mergeCell ref="A2:C2"/>
    <mergeCell ref="D2:G2"/>
    <mergeCell ref="A3:B3"/>
    <mergeCell ref="A5:G5"/>
    <mergeCell ref="A6:G6"/>
  </mergeCells>
  <pageMargins left="0.32" right="0.3" top="0.37" bottom="0.34" header="0.2" footer="0.21"/>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A79"/>
  <sheetViews>
    <sheetView tabSelected="1" topLeftCell="B16" zoomScale="70" zoomScaleNormal="70" workbookViewId="0">
      <selection activeCell="T39" sqref="T39"/>
    </sheetView>
  </sheetViews>
  <sheetFormatPr defaultColWidth="9.25" defaultRowHeight="15" x14ac:dyDescent="0.2"/>
  <cols>
    <col min="1" max="1" width="5.25" style="33" customWidth="1"/>
    <col min="2" max="2" width="20.5" style="33" customWidth="1"/>
    <col min="3" max="3" width="10.625" style="33" customWidth="1"/>
    <col min="4" max="4" width="16.5" style="33" customWidth="1"/>
    <col min="5" max="5" width="12.375" style="34" customWidth="1"/>
    <col min="6" max="12" width="7.875" style="33" customWidth="1"/>
    <col min="13" max="13" width="7.875" style="85" customWidth="1"/>
    <col min="14" max="23" width="7.75" style="85" customWidth="1"/>
    <col min="24" max="24" width="23.125" style="33" customWidth="1"/>
    <col min="25" max="26" width="13.375" style="33" customWidth="1"/>
    <col min="27" max="16384" width="9.25" style="33"/>
  </cols>
  <sheetData>
    <row r="1" spans="1:27" ht="46.5" customHeight="1" x14ac:dyDescent="0.25">
      <c r="A1" s="153" t="s">
        <v>155</v>
      </c>
      <c r="B1" s="153"/>
      <c r="C1" s="153"/>
      <c r="D1" s="153"/>
      <c r="E1" s="153"/>
      <c r="F1" s="153"/>
      <c r="G1" s="28"/>
      <c r="H1" s="28"/>
      <c r="I1" s="28"/>
      <c r="J1" s="28"/>
      <c r="K1" s="28"/>
      <c r="L1" s="28"/>
      <c r="M1" s="28"/>
      <c r="N1" s="31"/>
      <c r="O1" s="31"/>
      <c r="P1" s="31"/>
      <c r="Q1" s="31"/>
      <c r="R1" s="31"/>
      <c r="S1" s="31"/>
      <c r="T1" s="31"/>
      <c r="U1" s="31"/>
      <c r="V1" s="31"/>
      <c r="W1" s="31"/>
      <c r="X1" s="32"/>
      <c r="Y1" s="32"/>
      <c r="Z1" s="32"/>
    </row>
    <row r="2" spans="1:27" ht="21.75" customHeight="1" x14ac:dyDescent="0.3">
      <c r="A2" s="157" t="s">
        <v>168</v>
      </c>
      <c r="B2" s="157"/>
      <c r="C2" s="157"/>
      <c r="D2" s="157"/>
      <c r="E2" s="157"/>
      <c r="F2" s="157"/>
      <c r="G2" s="157"/>
      <c r="H2" s="157"/>
      <c r="I2" s="157"/>
      <c r="J2" s="157"/>
      <c r="K2" s="157"/>
      <c r="L2" s="157"/>
      <c r="M2" s="157"/>
      <c r="N2" s="157"/>
      <c r="O2" s="157"/>
      <c r="P2" s="157"/>
      <c r="Q2" s="157"/>
      <c r="R2" s="157"/>
      <c r="S2" s="157"/>
      <c r="T2" s="157"/>
      <c r="U2" s="157"/>
      <c r="V2" s="157"/>
      <c r="W2" s="157"/>
      <c r="X2" s="157"/>
      <c r="Y2" s="157"/>
      <c r="Z2" s="157"/>
    </row>
    <row r="3" spans="1:27" ht="7.5" customHeight="1" x14ac:dyDescent="0.25">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row>
    <row r="4" spans="1:27" s="34" customFormat="1" ht="33" customHeight="1" x14ac:dyDescent="0.2">
      <c r="A4" s="159" t="s">
        <v>10</v>
      </c>
      <c r="B4" s="186" t="s">
        <v>25</v>
      </c>
      <c r="C4" s="187"/>
      <c r="D4" s="162" t="s">
        <v>92</v>
      </c>
      <c r="E4" s="162" t="s">
        <v>58</v>
      </c>
      <c r="F4" s="171" t="s">
        <v>59</v>
      </c>
      <c r="G4" s="169"/>
      <c r="H4" s="169"/>
      <c r="I4" s="169"/>
      <c r="J4" s="169"/>
      <c r="K4" s="169"/>
      <c r="L4" s="169"/>
      <c r="M4" s="169"/>
      <c r="N4" s="169"/>
      <c r="O4" s="169"/>
      <c r="P4" s="169"/>
      <c r="Q4" s="169"/>
      <c r="R4" s="169"/>
      <c r="S4" s="169"/>
      <c r="T4" s="169"/>
      <c r="U4" s="169"/>
      <c r="V4" s="169"/>
      <c r="W4" s="169"/>
      <c r="X4" s="192"/>
      <c r="Y4" s="165" t="s">
        <v>26</v>
      </c>
      <c r="Z4" s="162" t="s">
        <v>27</v>
      </c>
    </row>
    <row r="5" spans="1:27" s="34" customFormat="1" ht="37.5" customHeight="1" x14ac:dyDescent="0.2">
      <c r="A5" s="160"/>
      <c r="B5" s="188"/>
      <c r="C5" s="189"/>
      <c r="D5" s="163"/>
      <c r="E5" s="163"/>
      <c r="F5" s="170" t="s">
        <v>156</v>
      </c>
      <c r="G5" s="170"/>
      <c r="H5" s="170"/>
      <c r="I5" s="170"/>
      <c r="J5" s="170"/>
      <c r="K5" s="170"/>
      <c r="L5" s="171"/>
      <c r="M5" s="171"/>
      <c r="N5" s="168" t="s">
        <v>157</v>
      </c>
      <c r="O5" s="169"/>
      <c r="P5" s="169"/>
      <c r="Q5" s="169"/>
      <c r="R5" s="169"/>
      <c r="S5" s="169"/>
      <c r="T5" s="169"/>
      <c r="U5" s="169"/>
      <c r="V5" s="169"/>
      <c r="W5" s="169"/>
      <c r="X5" s="176" t="s">
        <v>158</v>
      </c>
      <c r="Y5" s="166"/>
      <c r="Z5" s="163"/>
    </row>
    <row r="6" spans="1:27" s="34" customFormat="1" ht="101.25" customHeight="1" x14ac:dyDescent="0.2">
      <c r="A6" s="161"/>
      <c r="B6" s="190"/>
      <c r="C6" s="191"/>
      <c r="D6" s="164"/>
      <c r="E6" s="164"/>
      <c r="F6" s="30" t="s">
        <v>52</v>
      </c>
      <c r="G6" s="30" t="s">
        <v>53</v>
      </c>
      <c r="H6" s="30" t="s">
        <v>54</v>
      </c>
      <c r="I6" s="30" t="s">
        <v>55</v>
      </c>
      <c r="J6" s="30" t="s">
        <v>43</v>
      </c>
      <c r="K6" s="30" t="s">
        <v>34</v>
      </c>
      <c r="L6" s="101" t="s">
        <v>35</v>
      </c>
      <c r="M6" s="101" t="s">
        <v>36</v>
      </c>
      <c r="N6" s="104" t="s">
        <v>56</v>
      </c>
      <c r="O6" s="30" t="s">
        <v>57</v>
      </c>
      <c r="P6" s="30" t="s">
        <v>91</v>
      </c>
      <c r="Q6" s="30" t="s">
        <v>165</v>
      </c>
      <c r="R6" s="30" t="s">
        <v>166</v>
      </c>
      <c r="S6" s="30" t="s">
        <v>167</v>
      </c>
      <c r="T6" s="30" t="s">
        <v>188</v>
      </c>
      <c r="U6" s="30" t="s">
        <v>197</v>
      </c>
      <c r="V6" s="30" t="s">
        <v>198</v>
      </c>
      <c r="W6" s="30" t="s">
        <v>188</v>
      </c>
      <c r="X6" s="176"/>
      <c r="Y6" s="167"/>
      <c r="Z6" s="164"/>
    </row>
    <row r="7" spans="1:27" s="43" customFormat="1" ht="15.95" customHeight="1" x14ac:dyDescent="0.2">
      <c r="A7" s="35" t="s">
        <v>0</v>
      </c>
      <c r="B7" s="36" t="s">
        <v>50</v>
      </c>
      <c r="C7" s="37"/>
      <c r="D7" s="37"/>
      <c r="E7" s="38"/>
      <c r="F7" s="39"/>
      <c r="G7" s="39"/>
      <c r="H7" s="39"/>
      <c r="I7" s="39"/>
      <c r="J7" s="39"/>
      <c r="K7" s="39"/>
      <c r="L7" s="102"/>
      <c r="M7" s="102"/>
      <c r="N7" s="105"/>
      <c r="O7" s="39"/>
      <c r="P7" s="39"/>
      <c r="Q7" s="39"/>
      <c r="R7" s="39"/>
      <c r="S7" s="39"/>
      <c r="T7" s="39"/>
      <c r="U7" s="39"/>
      <c r="V7" s="39"/>
      <c r="W7" s="39"/>
      <c r="X7" s="40"/>
      <c r="Y7" s="41"/>
      <c r="Z7" s="42"/>
    </row>
    <row r="8" spans="1:27" s="43" customFormat="1" ht="15.95" customHeight="1" x14ac:dyDescent="0.2">
      <c r="A8" s="44">
        <v>1</v>
      </c>
      <c r="B8" s="45" t="s">
        <v>138</v>
      </c>
      <c r="C8" s="46" t="s">
        <v>99</v>
      </c>
      <c r="D8" s="47">
        <v>11100067878</v>
      </c>
      <c r="E8" s="88">
        <v>0.9</v>
      </c>
      <c r="F8" s="39"/>
      <c r="G8" s="39"/>
      <c r="H8" s="39"/>
      <c r="I8" s="39"/>
      <c r="J8" s="39"/>
      <c r="K8" s="39"/>
      <c r="L8" s="102"/>
      <c r="M8" s="102"/>
      <c r="N8" s="105"/>
      <c r="O8" s="39"/>
      <c r="P8" s="39"/>
      <c r="Q8" s="39"/>
      <c r="R8" s="39"/>
      <c r="S8" s="39"/>
      <c r="T8" s="39"/>
      <c r="U8" s="39"/>
      <c r="V8" s="39"/>
      <c r="W8" s="39"/>
      <c r="X8" s="40">
        <f>SUM(F8:W8)</f>
        <v>0</v>
      </c>
      <c r="Y8" s="41">
        <f t="shared" ref="Y8:Y38" si="0">E8+X8</f>
        <v>0.9</v>
      </c>
      <c r="Z8" s="109">
        <v>60</v>
      </c>
    </row>
    <row r="9" spans="1:27" s="43" customFormat="1" ht="15.95" customHeight="1" x14ac:dyDescent="0.2">
      <c r="A9" s="48">
        <v>2</v>
      </c>
      <c r="B9" s="49" t="s">
        <v>93</v>
      </c>
      <c r="C9" s="50" t="s">
        <v>94</v>
      </c>
      <c r="D9" s="51">
        <v>11100000752</v>
      </c>
      <c r="E9" s="88">
        <v>0.9</v>
      </c>
      <c r="F9" s="39"/>
      <c r="G9" s="39"/>
      <c r="H9" s="39"/>
      <c r="I9" s="39"/>
      <c r="J9" s="39"/>
      <c r="K9" s="39"/>
      <c r="L9" s="102"/>
      <c r="M9" s="102"/>
      <c r="N9" s="105"/>
      <c r="O9" s="39"/>
      <c r="P9" s="39"/>
      <c r="Q9" s="39"/>
      <c r="R9" s="39"/>
      <c r="S9" s="39"/>
      <c r="T9" s="39"/>
      <c r="U9" s="39"/>
      <c r="V9" s="39"/>
      <c r="W9" s="95"/>
      <c r="X9" s="40">
        <f t="shared" ref="X9:X42" si="1">SUM(F9:W9)</f>
        <v>0</v>
      </c>
      <c r="Y9" s="41">
        <f t="shared" si="0"/>
        <v>0.9</v>
      </c>
      <c r="Z9" s="109">
        <v>60</v>
      </c>
      <c r="AA9" s="108"/>
    </row>
    <row r="10" spans="1:27" s="43" customFormat="1" ht="15.95" customHeight="1" x14ac:dyDescent="0.2">
      <c r="A10" s="48">
        <v>3</v>
      </c>
      <c r="B10" s="52" t="s">
        <v>120</v>
      </c>
      <c r="C10" s="50" t="s">
        <v>119</v>
      </c>
      <c r="D10" s="51">
        <v>60100001140</v>
      </c>
      <c r="E10" s="88">
        <v>0.9</v>
      </c>
      <c r="F10" s="39"/>
      <c r="G10" s="39"/>
      <c r="H10" s="39"/>
      <c r="I10" s="39"/>
      <c r="J10" s="39"/>
      <c r="K10" s="39"/>
      <c r="L10" s="102"/>
      <c r="M10" s="102"/>
      <c r="N10" s="105"/>
      <c r="O10" s="39"/>
      <c r="P10" s="39"/>
      <c r="Q10" s="39"/>
      <c r="R10" s="39"/>
      <c r="S10" s="39"/>
      <c r="T10" s="39"/>
      <c r="U10" s="39"/>
      <c r="V10" s="39"/>
      <c r="W10" s="39"/>
      <c r="X10" s="40">
        <f t="shared" si="1"/>
        <v>0</v>
      </c>
      <c r="Y10" s="41">
        <f t="shared" si="0"/>
        <v>0.9</v>
      </c>
      <c r="Z10" s="109">
        <v>60</v>
      </c>
    </row>
    <row r="11" spans="1:27" s="43" customFormat="1" ht="15.95" customHeight="1" x14ac:dyDescent="0.2">
      <c r="A11" s="48">
        <v>4</v>
      </c>
      <c r="B11" s="53" t="s">
        <v>122</v>
      </c>
      <c r="C11" s="50" t="s">
        <v>121</v>
      </c>
      <c r="D11" s="47">
        <v>11100109967</v>
      </c>
      <c r="E11" s="88">
        <v>0.9</v>
      </c>
      <c r="F11" s="39"/>
      <c r="G11" s="39"/>
      <c r="H11" s="39"/>
      <c r="I11" s="39"/>
      <c r="J11" s="39"/>
      <c r="K11" s="39"/>
      <c r="L11" s="102"/>
      <c r="M11" s="102"/>
      <c r="N11" s="105"/>
      <c r="O11" s="39"/>
      <c r="P11" s="39"/>
      <c r="Q11" s="39"/>
      <c r="R11" s="39"/>
      <c r="S11" s="39"/>
      <c r="T11" s="39"/>
      <c r="U11" s="39"/>
      <c r="V11" s="39"/>
      <c r="W11" s="39"/>
      <c r="X11" s="40">
        <f t="shared" si="1"/>
        <v>0</v>
      </c>
      <c r="Y11" s="41">
        <f t="shared" si="0"/>
        <v>0.9</v>
      </c>
      <c r="Z11" s="42">
        <v>50</v>
      </c>
    </row>
    <row r="12" spans="1:27" s="43" customFormat="1" ht="15.95" customHeight="1" x14ac:dyDescent="0.2">
      <c r="A12" s="48">
        <v>5</v>
      </c>
      <c r="B12" s="54" t="s">
        <v>163</v>
      </c>
      <c r="C12" s="50" t="s">
        <v>123</v>
      </c>
      <c r="D12" s="55">
        <v>11100067248</v>
      </c>
      <c r="E12" s="88">
        <v>0.9</v>
      </c>
      <c r="F12" s="39"/>
      <c r="G12" s="39"/>
      <c r="H12" s="39"/>
      <c r="I12" s="39"/>
      <c r="J12" s="39"/>
      <c r="K12" s="39"/>
      <c r="L12" s="102"/>
      <c r="M12" s="102"/>
      <c r="N12" s="105"/>
      <c r="O12" s="39"/>
      <c r="P12" s="39"/>
      <c r="Q12" s="39"/>
      <c r="R12" s="39"/>
      <c r="S12" s="39"/>
      <c r="T12" s="39"/>
      <c r="U12" s="39"/>
      <c r="V12" s="39"/>
      <c r="W12" s="39"/>
      <c r="X12" s="40">
        <f t="shared" si="1"/>
        <v>0</v>
      </c>
      <c r="Y12" s="41">
        <f t="shared" si="0"/>
        <v>0.9</v>
      </c>
      <c r="Z12" s="42">
        <v>50</v>
      </c>
    </row>
    <row r="13" spans="1:27" s="43" customFormat="1" ht="15.95" customHeight="1" x14ac:dyDescent="0.2">
      <c r="A13" s="48">
        <v>6</v>
      </c>
      <c r="B13" s="49" t="s">
        <v>98</v>
      </c>
      <c r="C13" s="50" t="s">
        <v>97</v>
      </c>
      <c r="D13" s="51">
        <v>11100096308</v>
      </c>
      <c r="E13" s="88">
        <v>0.9</v>
      </c>
      <c r="F13" s="39"/>
      <c r="G13" s="39"/>
      <c r="H13" s="39"/>
      <c r="I13" s="39"/>
      <c r="J13" s="39"/>
      <c r="K13" s="39"/>
      <c r="L13" s="102"/>
      <c r="M13" s="102"/>
      <c r="N13" s="105"/>
      <c r="O13" s="39"/>
      <c r="P13" s="39"/>
      <c r="Q13" s="39"/>
      <c r="R13" s="39"/>
      <c r="S13" s="39"/>
      <c r="T13" s="39"/>
      <c r="U13" s="39"/>
      <c r="V13" s="39"/>
      <c r="W13" s="39"/>
      <c r="X13" s="40">
        <f t="shared" si="1"/>
        <v>0</v>
      </c>
      <c r="Y13" s="41">
        <f t="shared" si="0"/>
        <v>0.9</v>
      </c>
      <c r="Z13" s="42">
        <v>50</v>
      </c>
    </row>
    <row r="14" spans="1:27" s="43" customFormat="1" ht="15.95" customHeight="1" x14ac:dyDescent="0.2">
      <c r="A14" s="48">
        <v>7</v>
      </c>
      <c r="B14" s="49" t="s">
        <v>95</v>
      </c>
      <c r="C14" s="50" t="s">
        <v>96</v>
      </c>
      <c r="D14" s="51">
        <v>11100067776</v>
      </c>
      <c r="E14" s="88">
        <v>0.9</v>
      </c>
      <c r="F14" s="39"/>
      <c r="G14" s="39"/>
      <c r="H14" s="39"/>
      <c r="I14" s="39"/>
      <c r="J14" s="39"/>
      <c r="K14" s="39"/>
      <c r="L14" s="102"/>
      <c r="M14" s="102"/>
      <c r="N14" s="105"/>
      <c r="O14" s="39"/>
      <c r="P14" s="39"/>
      <c r="Q14" s="39"/>
      <c r="R14" s="39"/>
      <c r="S14" s="39"/>
      <c r="T14" s="39"/>
      <c r="U14" s="39"/>
      <c r="V14" s="39"/>
      <c r="W14" s="39"/>
      <c r="X14" s="40">
        <f t="shared" si="1"/>
        <v>0</v>
      </c>
      <c r="Y14" s="41">
        <f t="shared" si="0"/>
        <v>0.9</v>
      </c>
      <c r="Z14" s="42">
        <v>50</v>
      </c>
    </row>
    <row r="15" spans="1:27" s="94" customFormat="1" ht="15.95" customHeight="1" x14ac:dyDescent="0.2">
      <c r="A15" s="90">
        <v>8</v>
      </c>
      <c r="B15" s="56" t="s">
        <v>125</v>
      </c>
      <c r="C15" s="91" t="s">
        <v>124</v>
      </c>
      <c r="D15" s="55">
        <v>11100000796</v>
      </c>
      <c r="E15" s="88">
        <v>0.9</v>
      </c>
      <c r="F15" s="92"/>
      <c r="G15" s="92"/>
      <c r="H15" s="92"/>
      <c r="I15" s="92"/>
      <c r="J15" s="92"/>
      <c r="K15" s="92"/>
      <c r="L15" s="103"/>
      <c r="M15" s="103"/>
      <c r="N15" s="106"/>
      <c r="O15" s="92"/>
      <c r="P15" s="92"/>
      <c r="Q15" s="92"/>
      <c r="R15" s="92"/>
      <c r="S15" s="92"/>
      <c r="T15" s="92"/>
      <c r="U15" s="92"/>
      <c r="V15" s="92"/>
      <c r="W15" s="92"/>
      <c r="X15" s="40">
        <f t="shared" si="1"/>
        <v>0</v>
      </c>
      <c r="Y15" s="93">
        <f t="shared" si="0"/>
        <v>0.9</v>
      </c>
      <c r="Z15" s="42">
        <v>50</v>
      </c>
    </row>
    <row r="16" spans="1:27" s="43" customFormat="1" ht="15.95" customHeight="1" x14ac:dyDescent="0.2">
      <c r="A16" s="48">
        <v>9</v>
      </c>
      <c r="B16" s="56" t="s">
        <v>127</v>
      </c>
      <c r="C16" s="50" t="s">
        <v>126</v>
      </c>
      <c r="D16" s="57">
        <v>111001909549</v>
      </c>
      <c r="E16" s="88">
        <v>0.9</v>
      </c>
      <c r="F16" s="39"/>
      <c r="G16" s="39"/>
      <c r="H16" s="39"/>
      <c r="I16" s="39"/>
      <c r="J16" s="39"/>
      <c r="K16" s="39"/>
      <c r="L16" s="102"/>
      <c r="M16" s="102"/>
      <c r="N16" s="105"/>
      <c r="O16" s="39"/>
      <c r="P16" s="39"/>
      <c r="Q16" s="39"/>
      <c r="R16" s="39"/>
      <c r="S16" s="39"/>
      <c r="T16" s="39"/>
      <c r="U16" s="39"/>
      <c r="V16" s="39"/>
      <c r="W16" s="39"/>
      <c r="X16" s="40">
        <f t="shared" si="1"/>
        <v>0</v>
      </c>
      <c r="Y16" s="41">
        <f t="shared" si="0"/>
        <v>0.9</v>
      </c>
      <c r="Z16" s="42">
        <v>50</v>
      </c>
    </row>
    <row r="17" spans="1:26" s="43" customFormat="1" ht="15.95" customHeight="1" x14ac:dyDescent="0.2">
      <c r="A17" s="44">
        <v>10</v>
      </c>
      <c r="B17" s="58" t="s">
        <v>100</v>
      </c>
      <c r="C17" s="46" t="s">
        <v>139</v>
      </c>
      <c r="D17" s="55">
        <v>60300000097</v>
      </c>
      <c r="E17" s="88">
        <v>0.9</v>
      </c>
      <c r="F17" s="39"/>
      <c r="G17" s="39"/>
      <c r="H17" s="39"/>
      <c r="I17" s="39"/>
      <c r="J17" s="39"/>
      <c r="K17" s="39"/>
      <c r="L17" s="102"/>
      <c r="M17" s="102"/>
      <c r="N17" s="105"/>
      <c r="O17" s="39"/>
      <c r="P17" s="39"/>
      <c r="Q17" s="39"/>
      <c r="R17" s="39"/>
      <c r="S17" s="39"/>
      <c r="T17" s="39"/>
      <c r="U17" s="39"/>
      <c r="V17" s="39"/>
      <c r="W17" s="39"/>
      <c r="X17" s="40">
        <f t="shared" si="1"/>
        <v>0</v>
      </c>
      <c r="Y17" s="41">
        <f t="shared" si="0"/>
        <v>0.9</v>
      </c>
      <c r="Z17" s="109">
        <v>60</v>
      </c>
    </row>
    <row r="18" spans="1:26" s="43" customFormat="1" ht="15.95" customHeight="1" x14ac:dyDescent="0.2">
      <c r="A18" s="48">
        <v>11</v>
      </c>
      <c r="B18" s="56" t="s">
        <v>101</v>
      </c>
      <c r="C18" s="50" t="s">
        <v>140</v>
      </c>
      <c r="D18" s="55">
        <v>60300000060</v>
      </c>
      <c r="E18" s="88">
        <v>0.9</v>
      </c>
      <c r="F18" s="39"/>
      <c r="G18" s="39"/>
      <c r="H18" s="39"/>
      <c r="I18" s="39"/>
      <c r="J18" s="39"/>
      <c r="K18" s="39"/>
      <c r="L18" s="102"/>
      <c r="M18" s="102"/>
      <c r="N18" s="105"/>
      <c r="O18" s="39"/>
      <c r="P18" s="39"/>
      <c r="Q18" s="39"/>
      <c r="R18" s="39"/>
      <c r="S18" s="39"/>
      <c r="T18" s="39"/>
      <c r="U18" s="39"/>
      <c r="V18" s="39"/>
      <c r="W18" s="39"/>
      <c r="X18" s="40">
        <f t="shared" si="1"/>
        <v>0</v>
      </c>
      <c r="Y18" s="41">
        <f t="shared" si="0"/>
        <v>0.9</v>
      </c>
      <c r="Z18" s="109">
        <v>60</v>
      </c>
    </row>
    <row r="19" spans="1:26" s="43" customFormat="1" ht="15.95" customHeight="1" x14ac:dyDescent="0.2">
      <c r="A19" s="48">
        <v>12</v>
      </c>
      <c r="B19" s="56" t="s">
        <v>102</v>
      </c>
      <c r="C19" s="50" t="s">
        <v>141</v>
      </c>
      <c r="D19" s="55">
        <v>11100119654</v>
      </c>
      <c r="E19" s="88">
        <v>0.9</v>
      </c>
      <c r="F19" s="39"/>
      <c r="G19" s="39"/>
      <c r="H19" s="39"/>
      <c r="I19" s="39"/>
      <c r="J19" s="39"/>
      <c r="K19" s="39"/>
      <c r="L19" s="102"/>
      <c r="M19" s="102"/>
      <c r="N19" s="105"/>
      <c r="O19" s="39"/>
      <c r="P19" s="39"/>
      <c r="Q19" s="39"/>
      <c r="R19" s="39"/>
      <c r="S19" s="39"/>
      <c r="T19" s="39"/>
      <c r="U19" s="39"/>
      <c r="V19" s="39"/>
      <c r="W19" s="39"/>
      <c r="X19" s="40">
        <f t="shared" si="1"/>
        <v>0</v>
      </c>
      <c r="Y19" s="41">
        <f t="shared" si="0"/>
        <v>0.9</v>
      </c>
      <c r="Z19" s="109">
        <v>60</v>
      </c>
    </row>
    <row r="20" spans="1:26" s="43" customFormat="1" ht="15.95" customHeight="1" x14ac:dyDescent="0.2">
      <c r="A20" s="48">
        <v>13</v>
      </c>
      <c r="B20" s="56" t="s">
        <v>103</v>
      </c>
      <c r="C20" s="50" t="s">
        <v>142</v>
      </c>
      <c r="D20" s="55">
        <v>11100000737</v>
      </c>
      <c r="E20" s="88">
        <v>0.9</v>
      </c>
      <c r="F20" s="39"/>
      <c r="G20" s="39"/>
      <c r="H20" s="39"/>
      <c r="I20" s="39"/>
      <c r="J20" s="39"/>
      <c r="K20" s="39"/>
      <c r="L20" s="102"/>
      <c r="M20" s="102"/>
      <c r="N20" s="105"/>
      <c r="O20" s="39"/>
      <c r="P20" s="39"/>
      <c r="Q20" s="39"/>
      <c r="R20" s="39"/>
      <c r="S20" s="39"/>
      <c r="T20" s="39"/>
      <c r="U20" s="39"/>
      <c r="V20" s="39"/>
      <c r="W20" s="39"/>
      <c r="X20" s="40">
        <f t="shared" si="1"/>
        <v>0</v>
      </c>
      <c r="Y20" s="41">
        <f t="shared" si="0"/>
        <v>0.9</v>
      </c>
      <c r="Z20" s="42">
        <v>50</v>
      </c>
    </row>
    <row r="21" spans="1:26" s="43" customFormat="1" ht="15.95" customHeight="1" x14ac:dyDescent="0.2">
      <c r="A21" s="48">
        <v>14</v>
      </c>
      <c r="B21" s="56" t="s">
        <v>104</v>
      </c>
      <c r="C21" s="50" t="s">
        <v>143</v>
      </c>
      <c r="D21" s="55">
        <v>11100000801</v>
      </c>
      <c r="E21" s="88">
        <v>0.9</v>
      </c>
      <c r="F21" s="39"/>
      <c r="G21" s="39"/>
      <c r="H21" s="39"/>
      <c r="I21" s="39"/>
      <c r="J21" s="39"/>
      <c r="K21" s="39"/>
      <c r="L21" s="102"/>
      <c r="M21" s="102"/>
      <c r="N21" s="105"/>
      <c r="O21" s="39"/>
      <c r="P21" s="39"/>
      <c r="Q21" s="39"/>
      <c r="R21" s="39"/>
      <c r="S21" s="39"/>
      <c r="T21" s="39"/>
      <c r="U21" s="39"/>
      <c r="V21" s="39"/>
      <c r="W21" s="39"/>
      <c r="X21" s="40">
        <f t="shared" si="1"/>
        <v>0</v>
      </c>
      <c r="Y21" s="41">
        <f t="shared" si="0"/>
        <v>0.9</v>
      </c>
      <c r="Z21" s="42">
        <v>50</v>
      </c>
    </row>
    <row r="22" spans="1:26" s="43" customFormat="1" ht="15.95" customHeight="1" x14ac:dyDescent="0.2">
      <c r="A22" s="48">
        <v>15</v>
      </c>
      <c r="B22" s="56" t="s">
        <v>100</v>
      </c>
      <c r="C22" s="50" t="s">
        <v>144</v>
      </c>
      <c r="D22" s="55">
        <v>11100066702</v>
      </c>
      <c r="E22" s="88">
        <v>0.9</v>
      </c>
      <c r="F22" s="39"/>
      <c r="G22" s="39"/>
      <c r="H22" s="39"/>
      <c r="I22" s="39"/>
      <c r="J22" s="39"/>
      <c r="K22" s="39"/>
      <c r="L22" s="102"/>
      <c r="M22" s="102"/>
      <c r="N22" s="105"/>
      <c r="O22" s="39"/>
      <c r="P22" s="39"/>
      <c r="Q22" s="39"/>
      <c r="R22" s="39"/>
      <c r="S22" s="39"/>
      <c r="T22" s="39"/>
      <c r="U22" s="39"/>
      <c r="V22" s="39"/>
      <c r="W22" s="39"/>
      <c r="X22" s="40">
        <f t="shared" si="1"/>
        <v>0</v>
      </c>
      <c r="Y22" s="41">
        <f t="shared" si="0"/>
        <v>0.9</v>
      </c>
      <c r="Z22" s="42">
        <v>50</v>
      </c>
    </row>
    <row r="23" spans="1:26" s="43" customFormat="1" ht="15.95" customHeight="1" x14ac:dyDescent="0.2">
      <c r="A23" s="48">
        <v>16</v>
      </c>
      <c r="B23" s="56" t="s">
        <v>105</v>
      </c>
      <c r="C23" s="50" t="s">
        <v>145</v>
      </c>
      <c r="D23" s="55">
        <v>11100091472</v>
      </c>
      <c r="E23" s="88">
        <v>0.9</v>
      </c>
      <c r="F23" s="39"/>
      <c r="G23" s="39"/>
      <c r="H23" s="39"/>
      <c r="I23" s="39"/>
      <c r="J23" s="39"/>
      <c r="K23" s="39"/>
      <c r="L23" s="102"/>
      <c r="M23" s="102"/>
      <c r="N23" s="105"/>
      <c r="O23" s="39"/>
      <c r="P23" s="39"/>
      <c r="Q23" s="39"/>
      <c r="R23" s="39"/>
      <c r="S23" s="39"/>
      <c r="T23" s="39"/>
      <c r="U23" s="39"/>
      <c r="V23" s="39"/>
      <c r="W23" s="39"/>
      <c r="X23" s="40">
        <f t="shared" si="1"/>
        <v>0</v>
      </c>
      <c r="Y23" s="41">
        <f t="shared" si="0"/>
        <v>0.9</v>
      </c>
      <c r="Z23" s="42">
        <v>50</v>
      </c>
    </row>
    <row r="24" spans="1:26" s="43" customFormat="1" ht="15.95" customHeight="1" x14ac:dyDescent="0.2">
      <c r="A24" s="48">
        <v>17</v>
      </c>
      <c r="B24" s="56" t="s">
        <v>106</v>
      </c>
      <c r="C24" s="50" t="s">
        <v>94</v>
      </c>
      <c r="D24" s="55">
        <v>11100082584</v>
      </c>
      <c r="E24" s="88">
        <v>0.9</v>
      </c>
      <c r="F24" s="39"/>
      <c r="G24" s="39"/>
      <c r="H24" s="39"/>
      <c r="I24" s="39"/>
      <c r="J24" s="39"/>
      <c r="K24" s="39"/>
      <c r="L24" s="102"/>
      <c r="M24" s="102"/>
      <c r="N24" s="105"/>
      <c r="O24" s="39"/>
      <c r="P24" s="39"/>
      <c r="Q24" s="39"/>
      <c r="R24" s="39"/>
      <c r="S24" s="39"/>
      <c r="T24" s="39"/>
      <c r="U24" s="39"/>
      <c r="V24" s="39"/>
      <c r="W24" s="39"/>
      <c r="X24" s="40">
        <f t="shared" si="1"/>
        <v>0</v>
      </c>
      <c r="Y24" s="41">
        <f t="shared" si="0"/>
        <v>0.9</v>
      </c>
      <c r="Z24" s="42">
        <v>50</v>
      </c>
    </row>
    <row r="25" spans="1:26" s="43" customFormat="1" ht="15.95" customHeight="1" x14ac:dyDescent="0.2">
      <c r="A25" s="48">
        <v>18</v>
      </c>
      <c r="B25" s="56" t="s">
        <v>107</v>
      </c>
      <c r="C25" s="50" t="s">
        <v>96</v>
      </c>
      <c r="D25" s="55">
        <v>60200000550</v>
      </c>
      <c r="E25" s="88">
        <v>0.9</v>
      </c>
      <c r="F25" s="39"/>
      <c r="G25" s="39"/>
      <c r="H25" s="39"/>
      <c r="I25" s="39"/>
      <c r="J25" s="39"/>
      <c r="K25" s="39"/>
      <c r="L25" s="102"/>
      <c r="M25" s="102"/>
      <c r="N25" s="105"/>
      <c r="O25" s="39"/>
      <c r="P25" s="39"/>
      <c r="Q25" s="39"/>
      <c r="R25" s="39"/>
      <c r="S25" s="39"/>
      <c r="T25" s="39"/>
      <c r="U25" s="39"/>
      <c r="V25" s="39"/>
      <c r="W25" s="39"/>
      <c r="X25" s="40">
        <f t="shared" si="1"/>
        <v>0</v>
      </c>
      <c r="Y25" s="41">
        <f t="shared" si="0"/>
        <v>0.9</v>
      </c>
      <c r="Z25" s="42">
        <v>50</v>
      </c>
    </row>
    <row r="26" spans="1:26" s="43" customFormat="1" ht="15.95" customHeight="1" x14ac:dyDescent="0.2">
      <c r="A26" s="44">
        <v>19</v>
      </c>
      <c r="B26" s="58" t="s">
        <v>109</v>
      </c>
      <c r="C26" s="46" t="s">
        <v>146</v>
      </c>
      <c r="D26" s="55">
        <v>3110001602</v>
      </c>
      <c r="E26" s="88">
        <v>0.9</v>
      </c>
      <c r="F26" s="39"/>
      <c r="G26" s="39"/>
      <c r="H26" s="39"/>
      <c r="I26" s="39"/>
      <c r="J26" s="39"/>
      <c r="K26" s="39"/>
      <c r="L26" s="102"/>
      <c r="M26" s="102"/>
      <c r="N26" s="105"/>
      <c r="O26" s="39"/>
      <c r="P26" s="39"/>
      <c r="Q26" s="39"/>
      <c r="R26" s="39"/>
      <c r="S26" s="39"/>
      <c r="T26" s="39"/>
      <c r="U26" s="39"/>
      <c r="V26" s="39"/>
      <c r="W26" s="39"/>
      <c r="X26" s="40">
        <f t="shared" si="1"/>
        <v>0</v>
      </c>
      <c r="Y26" s="41">
        <f t="shared" si="0"/>
        <v>0.9</v>
      </c>
      <c r="Z26" s="42">
        <v>50</v>
      </c>
    </row>
    <row r="27" spans="1:26" s="43" customFormat="1" ht="15.95" customHeight="1" x14ac:dyDescent="0.2">
      <c r="A27" s="48">
        <v>20</v>
      </c>
      <c r="B27" s="56" t="s">
        <v>110</v>
      </c>
      <c r="C27" s="50" t="s">
        <v>147</v>
      </c>
      <c r="D27" s="55">
        <v>31100001640</v>
      </c>
      <c r="E27" s="88">
        <v>0.9</v>
      </c>
      <c r="F27" s="39"/>
      <c r="G27" s="39"/>
      <c r="H27" s="39"/>
      <c r="I27" s="39"/>
      <c r="J27" s="39"/>
      <c r="K27" s="39"/>
      <c r="L27" s="102"/>
      <c r="M27" s="102"/>
      <c r="N27" s="105"/>
      <c r="O27" s="39"/>
      <c r="P27" s="39"/>
      <c r="Q27" s="39"/>
      <c r="R27" s="39"/>
      <c r="S27" s="39"/>
      <c r="T27" s="39"/>
      <c r="U27" s="39"/>
      <c r="V27" s="39"/>
      <c r="W27" s="39"/>
      <c r="X27" s="40">
        <f t="shared" si="1"/>
        <v>0</v>
      </c>
      <c r="Y27" s="41">
        <f t="shared" si="0"/>
        <v>0.9</v>
      </c>
      <c r="Z27" s="109">
        <v>60</v>
      </c>
    </row>
    <row r="28" spans="1:26" s="43" customFormat="1" ht="15.95" customHeight="1" x14ac:dyDescent="0.2">
      <c r="A28" s="48">
        <v>21</v>
      </c>
      <c r="B28" s="56" t="s">
        <v>111</v>
      </c>
      <c r="C28" s="50" t="s">
        <v>148</v>
      </c>
      <c r="D28" s="55">
        <v>11100096296</v>
      </c>
      <c r="E28" s="88">
        <v>0.9</v>
      </c>
      <c r="F28" s="39"/>
      <c r="G28" s="39"/>
      <c r="H28" s="39"/>
      <c r="I28" s="39"/>
      <c r="J28" s="39"/>
      <c r="K28" s="39"/>
      <c r="L28" s="102"/>
      <c r="M28" s="102"/>
      <c r="N28" s="105"/>
      <c r="O28" s="39"/>
      <c r="P28" s="39"/>
      <c r="Q28" s="39"/>
      <c r="R28" s="39"/>
      <c r="S28" s="39"/>
      <c r="T28" s="39"/>
      <c r="U28" s="39"/>
      <c r="V28" s="39"/>
      <c r="W28" s="95"/>
      <c r="X28" s="40">
        <f t="shared" si="1"/>
        <v>0</v>
      </c>
      <c r="Y28" s="41">
        <f t="shared" si="0"/>
        <v>0.9</v>
      </c>
      <c r="Z28" s="109">
        <v>60</v>
      </c>
    </row>
    <row r="29" spans="1:26" s="43" customFormat="1" ht="15.95" customHeight="1" x14ac:dyDescent="0.2">
      <c r="A29" s="48">
        <v>22</v>
      </c>
      <c r="B29" s="56" t="s">
        <v>112</v>
      </c>
      <c r="C29" s="50" t="s">
        <v>149</v>
      </c>
      <c r="D29" s="55">
        <v>60400000280</v>
      </c>
      <c r="E29" s="88">
        <v>0.9</v>
      </c>
      <c r="F29" s="39"/>
      <c r="G29" s="39"/>
      <c r="H29" s="39"/>
      <c r="I29" s="39"/>
      <c r="J29" s="39"/>
      <c r="K29" s="39"/>
      <c r="L29" s="102"/>
      <c r="M29" s="102"/>
      <c r="N29" s="105"/>
      <c r="O29" s="39"/>
      <c r="P29" s="39"/>
      <c r="Q29" s="39"/>
      <c r="R29" s="39"/>
      <c r="S29" s="39"/>
      <c r="T29" s="39"/>
      <c r="U29" s="39"/>
      <c r="V29" s="39"/>
      <c r="W29" s="39"/>
      <c r="X29" s="40">
        <f t="shared" si="1"/>
        <v>0</v>
      </c>
      <c r="Y29" s="41">
        <f t="shared" si="0"/>
        <v>0.9</v>
      </c>
      <c r="Z29" s="109">
        <v>60</v>
      </c>
    </row>
    <row r="30" spans="1:26" s="43" customFormat="1" ht="15.95" customHeight="1" x14ac:dyDescent="0.2">
      <c r="A30" s="48">
        <v>23</v>
      </c>
      <c r="B30" s="56" t="s">
        <v>113</v>
      </c>
      <c r="C30" s="50" t="s">
        <v>99</v>
      </c>
      <c r="D30" s="55">
        <v>11100000799</v>
      </c>
      <c r="E30" s="88">
        <v>0.9</v>
      </c>
      <c r="F30" s="39"/>
      <c r="G30" s="39"/>
      <c r="H30" s="39"/>
      <c r="I30" s="39"/>
      <c r="J30" s="39"/>
      <c r="K30" s="39"/>
      <c r="L30" s="102"/>
      <c r="M30" s="102"/>
      <c r="N30" s="105"/>
      <c r="O30" s="39"/>
      <c r="P30" s="39"/>
      <c r="Q30" s="39"/>
      <c r="R30" s="39"/>
      <c r="S30" s="39"/>
      <c r="T30" s="39"/>
      <c r="U30" s="39"/>
      <c r="V30" s="39"/>
      <c r="W30" s="39"/>
      <c r="X30" s="40">
        <f t="shared" si="1"/>
        <v>0</v>
      </c>
      <c r="Y30" s="41">
        <f t="shared" si="0"/>
        <v>0.9</v>
      </c>
      <c r="Z30" s="109">
        <v>60</v>
      </c>
    </row>
    <row r="31" spans="1:26" s="43" customFormat="1" ht="15.95" customHeight="1" x14ac:dyDescent="0.2">
      <c r="A31" s="48">
        <v>24</v>
      </c>
      <c r="B31" s="56" t="s">
        <v>114</v>
      </c>
      <c r="C31" s="59" t="s">
        <v>150</v>
      </c>
      <c r="D31" s="55">
        <v>20500006963</v>
      </c>
      <c r="E31" s="88">
        <v>0.9</v>
      </c>
      <c r="F31" s="39"/>
      <c r="G31" s="39"/>
      <c r="H31" s="39"/>
      <c r="I31" s="39"/>
      <c r="J31" s="39"/>
      <c r="K31" s="39"/>
      <c r="L31" s="102"/>
      <c r="M31" s="102"/>
      <c r="N31" s="105"/>
      <c r="O31" s="39"/>
      <c r="P31" s="39"/>
      <c r="Q31" s="39"/>
      <c r="R31" s="39"/>
      <c r="S31" s="39"/>
      <c r="T31" s="39"/>
      <c r="U31" s="39"/>
      <c r="V31" s="39"/>
      <c r="W31" s="39"/>
      <c r="X31" s="40">
        <f t="shared" si="1"/>
        <v>0</v>
      </c>
      <c r="Y31" s="41">
        <f t="shared" si="0"/>
        <v>0.9</v>
      </c>
      <c r="Z31" s="42">
        <v>50</v>
      </c>
    </row>
    <row r="32" spans="1:26" s="43" customFormat="1" ht="15.95" customHeight="1" x14ac:dyDescent="0.2">
      <c r="A32" s="48">
        <v>25</v>
      </c>
      <c r="B32" s="56" t="s">
        <v>115</v>
      </c>
      <c r="C32" s="50" t="s">
        <v>143</v>
      </c>
      <c r="D32" s="55">
        <v>11100109681</v>
      </c>
      <c r="E32" s="88">
        <v>0.9</v>
      </c>
      <c r="F32" s="39"/>
      <c r="G32" s="39"/>
      <c r="H32" s="39"/>
      <c r="I32" s="39"/>
      <c r="J32" s="39"/>
      <c r="K32" s="39"/>
      <c r="L32" s="102"/>
      <c r="M32" s="102"/>
      <c r="N32" s="105"/>
      <c r="O32" s="39"/>
      <c r="P32" s="39"/>
      <c r="Q32" s="39"/>
      <c r="R32" s="39"/>
      <c r="S32" s="39"/>
      <c r="T32" s="39"/>
      <c r="U32" s="39"/>
      <c r="V32" s="39"/>
      <c r="W32" s="39"/>
      <c r="X32" s="40">
        <f t="shared" si="1"/>
        <v>0</v>
      </c>
      <c r="Y32" s="41">
        <f t="shared" si="0"/>
        <v>0.9</v>
      </c>
      <c r="Z32" s="109">
        <v>60</v>
      </c>
    </row>
    <row r="33" spans="1:26" s="43" customFormat="1" ht="15.95" customHeight="1" x14ac:dyDescent="0.2">
      <c r="A33" s="48">
        <v>26</v>
      </c>
      <c r="B33" s="56" t="s">
        <v>108</v>
      </c>
      <c r="C33" s="50" t="s">
        <v>151</v>
      </c>
      <c r="D33" s="55"/>
      <c r="E33" s="88">
        <v>0.9</v>
      </c>
      <c r="F33" s="39"/>
      <c r="G33" s="39"/>
      <c r="H33" s="39"/>
      <c r="I33" s="39"/>
      <c r="J33" s="39"/>
      <c r="K33" s="39"/>
      <c r="L33" s="102"/>
      <c r="M33" s="102"/>
      <c r="N33" s="105"/>
      <c r="O33" s="39"/>
      <c r="P33" s="39"/>
      <c r="Q33" s="39"/>
      <c r="R33" s="39"/>
      <c r="S33" s="39"/>
      <c r="T33" s="39"/>
      <c r="U33" s="39"/>
      <c r="V33" s="39"/>
      <c r="W33" s="39"/>
      <c r="X33" s="40">
        <f t="shared" si="1"/>
        <v>0</v>
      </c>
      <c r="Y33" s="41">
        <f t="shared" si="0"/>
        <v>0.9</v>
      </c>
      <c r="Z33" s="42">
        <v>50</v>
      </c>
    </row>
    <row r="34" spans="1:26" s="43" customFormat="1" ht="15.95" customHeight="1" x14ac:dyDescent="0.2">
      <c r="A34" s="44">
        <v>27</v>
      </c>
      <c r="B34" s="58" t="s">
        <v>133</v>
      </c>
      <c r="C34" s="46" t="s">
        <v>134</v>
      </c>
      <c r="D34" s="55">
        <v>11100067268</v>
      </c>
      <c r="E34" s="88">
        <v>0.9</v>
      </c>
      <c r="F34" s="39"/>
      <c r="G34" s="39"/>
      <c r="H34" s="39"/>
      <c r="I34" s="39"/>
      <c r="J34" s="39"/>
      <c r="K34" s="39"/>
      <c r="L34" s="102"/>
      <c r="M34" s="102"/>
      <c r="N34" s="105"/>
      <c r="O34" s="39"/>
      <c r="P34" s="39"/>
      <c r="Q34" s="39"/>
      <c r="R34" s="39">
        <v>0.02</v>
      </c>
      <c r="S34" s="39"/>
      <c r="T34" s="39"/>
      <c r="U34" s="39"/>
      <c r="V34" s="39"/>
      <c r="W34" s="39"/>
      <c r="X34" s="40">
        <f t="shared" si="1"/>
        <v>0.02</v>
      </c>
      <c r="Y34" s="41">
        <f t="shared" si="0"/>
        <v>0.92</v>
      </c>
      <c r="Z34" s="109">
        <v>60</v>
      </c>
    </row>
    <row r="35" spans="1:26" s="43" customFormat="1" ht="15.95" customHeight="1" x14ac:dyDescent="0.2">
      <c r="A35" s="48">
        <v>28</v>
      </c>
      <c r="B35" s="56" t="s">
        <v>135</v>
      </c>
      <c r="C35" s="50" t="s">
        <v>136</v>
      </c>
      <c r="D35" s="55">
        <v>11100113288</v>
      </c>
      <c r="E35" s="88">
        <v>0.9</v>
      </c>
      <c r="F35" s="39"/>
      <c r="G35" s="39">
        <v>0.03</v>
      </c>
      <c r="H35" s="39"/>
      <c r="I35" s="39"/>
      <c r="J35" s="39"/>
      <c r="K35" s="39"/>
      <c r="L35" s="102">
        <v>0.02</v>
      </c>
      <c r="M35" s="102"/>
      <c r="N35" s="105"/>
      <c r="O35" s="39"/>
      <c r="P35" s="39"/>
      <c r="Q35" s="39">
        <v>0.02</v>
      </c>
      <c r="R35" s="39">
        <v>0.02</v>
      </c>
      <c r="S35" s="39">
        <v>0.02</v>
      </c>
      <c r="T35" s="39"/>
      <c r="U35" s="39"/>
      <c r="V35" s="39"/>
      <c r="W35" s="39"/>
      <c r="X35" s="40">
        <f t="shared" si="1"/>
        <v>0.11000000000000001</v>
      </c>
      <c r="Y35" s="41">
        <f t="shared" si="0"/>
        <v>1.01</v>
      </c>
      <c r="Z35" s="42">
        <v>50</v>
      </c>
    </row>
    <row r="36" spans="1:26" s="43" customFormat="1" ht="15.95" customHeight="1" x14ac:dyDescent="0.2">
      <c r="A36" s="48">
        <v>29</v>
      </c>
      <c r="B36" s="56" t="s">
        <v>129</v>
      </c>
      <c r="C36" s="50" t="s">
        <v>128</v>
      </c>
      <c r="D36" s="55">
        <v>11100000810</v>
      </c>
      <c r="E36" s="88">
        <v>0.9</v>
      </c>
      <c r="F36" s="39"/>
      <c r="G36" s="39"/>
      <c r="H36" s="39"/>
      <c r="I36" s="39"/>
      <c r="J36" s="39"/>
      <c r="K36" s="39"/>
      <c r="L36" s="102"/>
      <c r="M36" s="102"/>
      <c r="N36" s="105"/>
      <c r="O36" s="39"/>
      <c r="P36" s="39"/>
      <c r="Q36" s="39"/>
      <c r="R36" s="39">
        <v>0.02</v>
      </c>
      <c r="S36" s="39"/>
      <c r="T36" s="39"/>
      <c r="U36" s="39"/>
      <c r="V36" s="39"/>
      <c r="W36" s="39"/>
      <c r="X36" s="40">
        <f t="shared" si="1"/>
        <v>0.02</v>
      </c>
      <c r="Y36" s="41">
        <f t="shared" si="0"/>
        <v>0.92</v>
      </c>
      <c r="Z36" s="42">
        <v>50</v>
      </c>
    </row>
    <row r="37" spans="1:26" s="43" customFormat="1" ht="15.95" customHeight="1" x14ac:dyDescent="0.2">
      <c r="A37" s="48">
        <v>30</v>
      </c>
      <c r="B37" s="56" t="s">
        <v>131</v>
      </c>
      <c r="C37" s="60" t="s">
        <v>130</v>
      </c>
      <c r="D37" s="55">
        <v>11100097748</v>
      </c>
      <c r="E37" s="88">
        <v>0.9</v>
      </c>
      <c r="F37" s="39"/>
      <c r="G37" s="39"/>
      <c r="H37" s="39"/>
      <c r="I37" s="39"/>
      <c r="J37" s="39"/>
      <c r="K37" s="39"/>
      <c r="L37" s="102"/>
      <c r="M37" s="102"/>
      <c r="N37" s="107"/>
      <c r="O37" s="95"/>
      <c r="P37" s="92"/>
      <c r="Q37" s="95"/>
      <c r="R37" s="95">
        <v>0.02</v>
      </c>
      <c r="S37" s="95"/>
      <c r="T37" s="95"/>
      <c r="U37" s="95"/>
      <c r="V37" s="95"/>
      <c r="W37" s="95"/>
      <c r="X37" s="40">
        <f t="shared" si="1"/>
        <v>0.02</v>
      </c>
      <c r="Y37" s="41">
        <f t="shared" si="0"/>
        <v>0.92</v>
      </c>
      <c r="Z37" s="42">
        <v>50</v>
      </c>
    </row>
    <row r="38" spans="1:26" s="43" customFormat="1" ht="15.95" customHeight="1" x14ac:dyDescent="0.2">
      <c r="A38" s="48">
        <v>31</v>
      </c>
      <c r="B38" s="56" t="s">
        <v>132</v>
      </c>
      <c r="C38" s="50" t="s">
        <v>128</v>
      </c>
      <c r="D38" s="55">
        <v>11100097744</v>
      </c>
      <c r="E38" s="88">
        <v>0.9</v>
      </c>
      <c r="F38" s="39"/>
      <c r="G38" s="39"/>
      <c r="H38" s="39"/>
      <c r="I38" s="39"/>
      <c r="J38" s="39"/>
      <c r="K38" s="39"/>
      <c r="L38" s="102"/>
      <c r="M38" s="102"/>
      <c r="N38" s="105"/>
      <c r="O38" s="39"/>
      <c r="P38" s="39"/>
      <c r="Q38" s="39">
        <v>0.02</v>
      </c>
      <c r="R38" s="39">
        <v>0.02</v>
      </c>
      <c r="S38" s="39">
        <v>0.02</v>
      </c>
      <c r="T38" s="39"/>
      <c r="U38" s="39"/>
      <c r="V38" s="39">
        <v>0.02</v>
      </c>
      <c r="W38" s="39"/>
      <c r="X38" s="40">
        <f t="shared" si="1"/>
        <v>0.08</v>
      </c>
      <c r="Y38" s="41">
        <f t="shared" si="0"/>
        <v>0.98</v>
      </c>
      <c r="Z38" s="42">
        <v>50</v>
      </c>
    </row>
    <row r="39" spans="1:26" s="43" customFormat="1" ht="15.95" customHeight="1" x14ac:dyDescent="0.2">
      <c r="A39" s="48">
        <v>32</v>
      </c>
      <c r="B39" s="63" t="s">
        <v>118</v>
      </c>
      <c r="C39" s="50" t="s">
        <v>117</v>
      </c>
      <c r="D39" s="111">
        <v>11100000763</v>
      </c>
      <c r="E39" s="88">
        <v>0.9</v>
      </c>
      <c r="F39" s="39"/>
      <c r="G39" s="39"/>
      <c r="H39" s="39"/>
      <c r="I39" s="39"/>
      <c r="J39" s="39"/>
      <c r="K39" s="39"/>
      <c r="L39" s="102"/>
      <c r="M39" s="102"/>
      <c r="N39" s="105"/>
      <c r="O39" s="39"/>
      <c r="P39" s="39"/>
      <c r="Q39" s="39">
        <v>0.02</v>
      </c>
      <c r="R39" s="39">
        <v>0.02</v>
      </c>
      <c r="S39" s="39">
        <v>0.02</v>
      </c>
      <c r="T39" s="39"/>
      <c r="U39" s="39"/>
      <c r="V39" s="39"/>
      <c r="W39" s="39"/>
      <c r="X39" s="40">
        <f t="shared" si="1"/>
        <v>0.06</v>
      </c>
      <c r="Y39" s="41">
        <v>0.96</v>
      </c>
      <c r="Z39" s="42">
        <v>50</v>
      </c>
    </row>
    <row r="40" spans="1:26" s="43" customFormat="1" ht="15.95" customHeight="1" x14ac:dyDescent="0.2">
      <c r="A40" s="44" t="s">
        <v>1</v>
      </c>
      <c r="B40" s="61" t="s">
        <v>51</v>
      </c>
      <c r="C40" s="46"/>
      <c r="D40" s="62"/>
      <c r="F40" s="39"/>
      <c r="G40" s="39"/>
      <c r="H40" s="39"/>
      <c r="I40" s="39"/>
      <c r="J40" s="39"/>
      <c r="K40" s="39"/>
      <c r="L40" s="102"/>
      <c r="M40" s="102"/>
      <c r="N40" s="105"/>
      <c r="O40" s="39"/>
      <c r="P40" s="39"/>
      <c r="Q40" s="39"/>
      <c r="R40" s="39"/>
      <c r="S40" s="39"/>
      <c r="T40" s="39"/>
      <c r="U40" s="39"/>
      <c r="V40" s="39"/>
      <c r="W40" s="39"/>
      <c r="X40" s="40">
        <f t="shared" si="1"/>
        <v>0</v>
      </c>
      <c r="Y40" s="41">
        <f>E39+X40</f>
        <v>0.9</v>
      </c>
      <c r="Z40" s="109">
        <v>60</v>
      </c>
    </row>
    <row r="41" spans="1:26" s="43" customFormat="1" ht="15.95" customHeight="1" x14ac:dyDescent="0.2">
      <c r="A41" s="48">
        <v>1</v>
      </c>
      <c r="B41" s="56" t="s">
        <v>152</v>
      </c>
      <c r="C41" s="50" t="s">
        <v>153</v>
      </c>
      <c r="D41" s="62"/>
      <c r="E41" s="88">
        <v>0.9</v>
      </c>
      <c r="F41" s="39"/>
      <c r="G41" s="39"/>
      <c r="H41" s="39"/>
      <c r="I41" s="39"/>
      <c r="J41" s="39"/>
      <c r="K41" s="39"/>
      <c r="L41" s="102"/>
      <c r="M41" s="102"/>
      <c r="N41" s="105"/>
      <c r="O41" s="39"/>
      <c r="P41" s="39"/>
      <c r="Q41" s="39"/>
      <c r="R41" s="39"/>
      <c r="S41" s="39"/>
      <c r="T41" s="39"/>
      <c r="U41" s="39"/>
      <c r="V41" s="39"/>
      <c r="W41" s="39"/>
      <c r="X41" s="40">
        <f t="shared" si="1"/>
        <v>0</v>
      </c>
      <c r="Y41" s="41">
        <f>E41+X41</f>
        <v>0.9</v>
      </c>
      <c r="Z41" s="42">
        <v>50</v>
      </c>
    </row>
    <row r="42" spans="1:26" s="43" customFormat="1" ht="15.75" customHeight="1" x14ac:dyDescent="0.2">
      <c r="A42" s="64"/>
      <c r="B42" s="53"/>
      <c r="C42" s="53"/>
      <c r="D42" s="65"/>
      <c r="E42" s="66"/>
      <c r="F42" s="39"/>
      <c r="G42" s="39"/>
      <c r="H42" s="39"/>
      <c r="I42" s="39"/>
      <c r="J42" s="39"/>
      <c r="K42" s="39"/>
      <c r="L42" s="102"/>
      <c r="M42" s="102"/>
      <c r="N42" s="105"/>
      <c r="O42" s="39"/>
      <c r="P42" s="39"/>
      <c r="Q42" s="39"/>
      <c r="R42" s="39"/>
      <c r="S42" s="39"/>
      <c r="T42" s="39"/>
      <c r="U42" s="39"/>
      <c r="V42" s="39"/>
      <c r="W42" s="39"/>
      <c r="X42" s="40">
        <f t="shared" si="1"/>
        <v>0</v>
      </c>
      <c r="Y42" s="41"/>
      <c r="Z42" s="42"/>
    </row>
    <row r="43" spans="1:26" s="43" customFormat="1" ht="35.25" customHeight="1" x14ac:dyDescent="0.2">
      <c r="A43" s="64"/>
      <c r="B43" s="45" t="s">
        <v>154</v>
      </c>
      <c r="C43" s="53"/>
      <c r="D43" s="65"/>
      <c r="E43" s="66"/>
      <c r="F43" s="39"/>
      <c r="G43" s="39"/>
      <c r="H43" s="39"/>
      <c r="I43" s="39"/>
      <c r="J43" s="39"/>
      <c r="K43" s="39"/>
      <c r="L43" s="39"/>
      <c r="M43" s="39"/>
      <c r="N43" s="89"/>
      <c r="O43" s="39"/>
      <c r="P43" s="39"/>
      <c r="Q43" s="39"/>
      <c r="R43" s="39"/>
      <c r="S43" s="39"/>
      <c r="T43" s="39"/>
      <c r="U43" s="39"/>
      <c r="V43" s="39"/>
      <c r="W43" s="39"/>
      <c r="X43" s="40"/>
      <c r="Y43" s="41"/>
      <c r="Z43" s="42"/>
    </row>
    <row r="44" spans="1:26" s="43" customFormat="1" ht="35.25" customHeight="1" x14ac:dyDescent="0.2">
      <c r="A44" s="67"/>
      <c r="B44" s="68"/>
      <c r="C44" s="68"/>
      <c r="D44" s="68"/>
      <c r="E44" s="69"/>
      <c r="F44" s="70"/>
      <c r="G44" s="70"/>
      <c r="H44" s="70"/>
      <c r="I44" s="70"/>
      <c r="J44" s="70"/>
      <c r="K44" s="70"/>
      <c r="L44" s="70"/>
      <c r="M44" s="70"/>
      <c r="N44" s="70"/>
      <c r="O44" s="70"/>
      <c r="P44" s="70"/>
      <c r="Q44" s="70"/>
      <c r="R44" s="70"/>
      <c r="S44" s="70"/>
      <c r="T44" s="70"/>
      <c r="U44" s="70"/>
      <c r="V44" s="70"/>
      <c r="W44" s="70"/>
      <c r="X44" s="71"/>
      <c r="Y44" s="72"/>
      <c r="Z44" s="73"/>
    </row>
    <row r="45" spans="1:26" ht="57.75" customHeight="1" x14ac:dyDescent="0.2">
      <c r="A45" s="172" t="s">
        <v>161</v>
      </c>
      <c r="B45" s="172"/>
      <c r="C45" s="172"/>
      <c r="D45" s="172"/>
      <c r="E45" s="172"/>
      <c r="F45" s="172"/>
      <c r="G45" s="172"/>
      <c r="H45" s="172"/>
      <c r="I45" s="172"/>
      <c r="J45" s="172"/>
      <c r="K45" s="172"/>
      <c r="L45" s="172"/>
      <c r="M45" s="172"/>
      <c r="N45" s="172"/>
      <c r="O45" s="172"/>
      <c r="P45" s="172"/>
      <c r="Q45" s="172"/>
      <c r="R45" s="172"/>
      <c r="S45" s="172"/>
      <c r="T45" s="172"/>
      <c r="U45" s="172"/>
      <c r="V45" s="172"/>
      <c r="W45" s="172"/>
      <c r="X45" s="172"/>
      <c r="Y45" s="172"/>
      <c r="Z45" s="172"/>
    </row>
    <row r="46" spans="1:26" ht="22.5" customHeight="1" x14ac:dyDescent="0.25">
      <c r="A46" s="195" t="s">
        <v>169</v>
      </c>
      <c r="B46" s="195"/>
      <c r="C46" s="195"/>
      <c r="D46" s="195"/>
      <c r="E46" s="195"/>
      <c r="F46" s="195"/>
      <c r="G46" s="195"/>
      <c r="H46" s="195"/>
      <c r="I46" s="195"/>
      <c r="J46" s="195"/>
      <c r="K46" s="195"/>
      <c r="L46" s="195"/>
      <c r="M46" s="195"/>
      <c r="N46" s="195"/>
      <c r="O46" s="195"/>
      <c r="P46" s="195"/>
      <c r="Q46" s="195"/>
      <c r="R46" s="195"/>
      <c r="S46" s="195"/>
      <c r="T46" s="195"/>
      <c r="U46" s="195"/>
      <c r="V46" s="195"/>
      <c r="W46" s="195"/>
      <c r="X46" s="195"/>
      <c r="Y46" s="195"/>
      <c r="Z46" s="195"/>
    </row>
    <row r="47" spans="1:26" ht="60" customHeight="1" x14ac:dyDescent="0.2">
      <c r="A47" s="17" t="s">
        <v>28</v>
      </c>
      <c r="B47" s="173" t="s">
        <v>29</v>
      </c>
      <c r="C47" s="174"/>
      <c r="D47" s="174"/>
      <c r="E47" s="174"/>
      <c r="F47" s="174"/>
      <c r="G47" s="174"/>
      <c r="H47" s="174"/>
      <c r="I47" s="174"/>
      <c r="J47" s="175"/>
      <c r="K47" s="193" t="s">
        <v>30</v>
      </c>
      <c r="L47" s="194"/>
      <c r="M47" s="194"/>
      <c r="N47" s="74" t="s">
        <v>31</v>
      </c>
      <c r="P47" s="75" t="s">
        <v>32</v>
      </c>
      <c r="Q47" s="100"/>
      <c r="R47" s="154" t="s">
        <v>33</v>
      </c>
      <c r="S47" s="155"/>
      <c r="T47" s="155"/>
      <c r="U47" s="155"/>
      <c r="V47" s="155"/>
      <c r="W47" s="155"/>
      <c r="X47" s="155"/>
      <c r="Y47" s="155"/>
      <c r="Z47" s="156"/>
    </row>
    <row r="48" spans="1:26" ht="30" customHeight="1" x14ac:dyDescent="0.2">
      <c r="A48" s="147" t="s">
        <v>159</v>
      </c>
      <c r="B48" s="148"/>
      <c r="C48" s="148"/>
      <c r="D48" s="148"/>
      <c r="E48" s="148"/>
      <c r="F48" s="148"/>
      <c r="G48" s="148"/>
      <c r="H48" s="148"/>
      <c r="I48" s="148"/>
      <c r="J48" s="148"/>
      <c r="K48" s="173"/>
      <c r="L48" s="174"/>
      <c r="M48" s="175"/>
      <c r="N48" s="76"/>
      <c r="O48" s="76"/>
      <c r="P48" s="76"/>
      <c r="Q48" s="76"/>
      <c r="R48" s="76"/>
      <c r="S48" s="76"/>
      <c r="T48" s="76"/>
      <c r="U48" s="76"/>
      <c r="V48" s="76"/>
      <c r="W48" s="76"/>
      <c r="X48" s="76"/>
      <c r="Y48" s="76"/>
      <c r="Z48" s="76"/>
    </row>
    <row r="49" spans="1:26" ht="30" customHeight="1" x14ac:dyDescent="0.2">
      <c r="A49" s="77">
        <v>1</v>
      </c>
      <c r="B49" s="143" t="s">
        <v>170</v>
      </c>
      <c r="C49" s="144"/>
      <c r="D49" s="144"/>
      <c r="E49" s="144"/>
      <c r="F49" s="144"/>
      <c r="G49" s="144"/>
      <c r="H49" s="144"/>
      <c r="I49" s="144"/>
      <c r="J49" s="145"/>
      <c r="K49" s="177"/>
      <c r="L49" s="178"/>
      <c r="M49" s="179"/>
      <c r="N49" s="74"/>
      <c r="O49" s="74"/>
      <c r="P49" s="80">
        <v>0.02</v>
      </c>
      <c r="Q49" s="80"/>
      <c r="R49" s="74"/>
      <c r="S49" s="74"/>
      <c r="T49" s="74"/>
      <c r="U49" s="74"/>
      <c r="V49" s="74"/>
      <c r="W49" s="74"/>
      <c r="X49" s="74"/>
      <c r="Y49" s="74"/>
      <c r="Z49" s="74"/>
    </row>
    <row r="50" spans="1:26" ht="30" customHeight="1" x14ac:dyDescent="0.2">
      <c r="A50" s="77">
        <v>2</v>
      </c>
      <c r="B50" s="143" t="s">
        <v>171</v>
      </c>
      <c r="C50" s="144"/>
      <c r="D50" s="144"/>
      <c r="E50" s="144"/>
      <c r="F50" s="144"/>
      <c r="G50" s="144"/>
      <c r="H50" s="144"/>
      <c r="I50" s="144"/>
      <c r="J50" s="145"/>
      <c r="K50" s="177"/>
      <c r="L50" s="178"/>
      <c r="M50" s="179"/>
      <c r="N50" s="74"/>
      <c r="O50" s="74"/>
      <c r="P50" s="80">
        <v>0.01</v>
      </c>
      <c r="Q50" s="80"/>
      <c r="R50" s="74"/>
      <c r="S50" s="74"/>
      <c r="T50" s="74"/>
      <c r="U50" s="74"/>
      <c r="V50" s="74"/>
      <c r="W50" s="74"/>
      <c r="X50" s="74"/>
      <c r="Y50" s="74"/>
      <c r="Z50" s="74"/>
    </row>
    <row r="51" spans="1:26" ht="30" customHeight="1" x14ac:dyDescent="0.2">
      <c r="A51" s="77">
        <v>3</v>
      </c>
      <c r="B51" s="149" t="s">
        <v>178</v>
      </c>
      <c r="C51" s="196"/>
      <c r="D51" s="196"/>
      <c r="E51" s="196"/>
      <c r="F51" s="196"/>
      <c r="G51" s="196"/>
      <c r="H51" s="196"/>
      <c r="I51" s="196"/>
      <c r="J51" s="197"/>
      <c r="K51" s="177"/>
      <c r="L51" s="178"/>
      <c r="M51" s="179"/>
      <c r="N51" s="74"/>
      <c r="O51" s="74"/>
      <c r="Q51" s="81"/>
      <c r="R51" s="74"/>
      <c r="S51" s="74"/>
      <c r="T51" s="74"/>
      <c r="U51" s="74"/>
      <c r="V51" s="74"/>
      <c r="W51" s="74"/>
      <c r="X51" s="74"/>
      <c r="Y51" s="74"/>
      <c r="Z51" s="74"/>
    </row>
    <row r="52" spans="1:26" ht="30" customHeight="1" x14ac:dyDescent="0.2">
      <c r="A52" s="183"/>
      <c r="B52" s="143" t="s">
        <v>172</v>
      </c>
      <c r="C52" s="144"/>
      <c r="D52" s="144"/>
      <c r="E52" s="144"/>
      <c r="F52" s="144"/>
      <c r="G52" s="144"/>
      <c r="H52" s="144"/>
      <c r="I52" s="144"/>
      <c r="J52" s="145"/>
      <c r="K52" s="177"/>
      <c r="L52" s="178"/>
      <c r="M52" s="179"/>
      <c r="N52" s="74"/>
      <c r="O52" s="74"/>
      <c r="P52" s="80">
        <v>0.01</v>
      </c>
      <c r="Q52" s="80"/>
      <c r="R52" s="74"/>
      <c r="S52" s="74"/>
      <c r="T52" s="74"/>
      <c r="U52" s="74"/>
      <c r="V52" s="74"/>
      <c r="W52" s="74"/>
      <c r="X52" s="74"/>
      <c r="Y52" s="74"/>
      <c r="Z52" s="74"/>
    </row>
    <row r="53" spans="1:26" ht="30" customHeight="1" x14ac:dyDescent="0.2">
      <c r="A53" s="184"/>
      <c r="B53" s="143" t="s">
        <v>173</v>
      </c>
      <c r="C53" s="144"/>
      <c r="D53" s="144"/>
      <c r="E53" s="144"/>
      <c r="F53" s="144"/>
      <c r="G53" s="144"/>
      <c r="H53" s="144"/>
      <c r="I53" s="144"/>
      <c r="J53" s="145"/>
      <c r="K53" s="177"/>
      <c r="L53" s="178"/>
      <c r="M53" s="179"/>
      <c r="N53" s="74"/>
      <c r="O53" s="74"/>
      <c r="P53" s="81" t="s">
        <v>164</v>
      </c>
      <c r="Q53" s="82"/>
      <c r="R53" s="74"/>
      <c r="S53" s="74"/>
      <c r="T53" s="74"/>
      <c r="U53" s="74"/>
      <c r="V53" s="74"/>
      <c r="W53" s="74"/>
      <c r="X53" s="74"/>
      <c r="Y53" s="74"/>
      <c r="Z53" s="74"/>
    </row>
    <row r="54" spans="1:26" ht="30" customHeight="1" x14ac:dyDescent="0.2">
      <c r="A54" s="184"/>
      <c r="B54" s="143" t="s">
        <v>174</v>
      </c>
      <c r="C54" s="144"/>
      <c r="D54" s="144"/>
      <c r="E54" s="144"/>
      <c r="F54" s="144"/>
      <c r="G54" s="144"/>
      <c r="H54" s="144"/>
      <c r="I54" s="144"/>
      <c r="J54" s="145"/>
      <c r="K54" s="177"/>
      <c r="L54" s="178"/>
      <c r="M54" s="179"/>
      <c r="N54" s="74"/>
      <c r="O54" s="74"/>
      <c r="P54" s="80">
        <v>0.02</v>
      </c>
      <c r="Q54" s="80"/>
      <c r="R54" s="74"/>
      <c r="S54" s="74"/>
      <c r="T54" s="74"/>
      <c r="U54" s="74"/>
      <c r="V54" s="74"/>
      <c r="W54" s="74"/>
      <c r="X54" s="74"/>
      <c r="Y54" s="74"/>
      <c r="Z54" s="74"/>
    </row>
    <row r="55" spans="1:26" ht="30" customHeight="1" x14ac:dyDescent="0.2">
      <c r="A55" s="184"/>
      <c r="B55" s="143" t="s">
        <v>175</v>
      </c>
      <c r="C55" s="144"/>
      <c r="D55" s="144"/>
      <c r="E55" s="144"/>
      <c r="F55" s="144"/>
      <c r="G55" s="144"/>
      <c r="H55" s="144"/>
      <c r="I55" s="144"/>
      <c r="J55" s="145"/>
      <c r="K55" s="177"/>
      <c r="L55" s="178"/>
      <c r="M55" s="179"/>
      <c r="N55" s="74"/>
      <c r="O55" s="74"/>
      <c r="P55" s="81" t="s">
        <v>183</v>
      </c>
      <c r="Q55" s="81"/>
      <c r="R55" s="74"/>
      <c r="S55" s="74"/>
      <c r="T55" s="74"/>
      <c r="U55" s="74"/>
      <c r="V55" s="74"/>
      <c r="W55" s="74"/>
      <c r="X55" s="74"/>
      <c r="Y55" s="74"/>
      <c r="Z55" s="74"/>
    </row>
    <row r="56" spans="1:26" ht="30" customHeight="1" x14ac:dyDescent="0.2">
      <c r="A56" s="184"/>
      <c r="B56" s="143" t="s">
        <v>176</v>
      </c>
      <c r="C56" s="144"/>
      <c r="D56" s="144"/>
      <c r="E56" s="144"/>
      <c r="F56" s="144"/>
      <c r="G56" s="144"/>
      <c r="H56" s="144"/>
      <c r="I56" s="144"/>
      <c r="J56" s="145"/>
      <c r="K56" s="98"/>
      <c r="L56" s="110"/>
      <c r="M56" s="99"/>
      <c r="N56" s="74"/>
      <c r="O56" s="74"/>
      <c r="P56" s="81">
        <v>0.03</v>
      </c>
      <c r="Q56" s="81"/>
      <c r="R56" s="74"/>
      <c r="S56" s="74"/>
      <c r="T56" s="74"/>
      <c r="U56" s="74"/>
      <c r="V56" s="74"/>
      <c r="W56" s="74"/>
      <c r="X56" s="74"/>
      <c r="Y56" s="74"/>
      <c r="Z56" s="74"/>
    </row>
    <row r="57" spans="1:26" ht="30" customHeight="1" x14ac:dyDescent="0.2">
      <c r="A57" s="185"/>
      <c r="B57" s="143" t="s">
        <v>177</v>
      </c>
      <c r="C57" s="144"/>
      <c r="D57" s="144"/>
      <c r="E57" s="144"/>
      <c r="F57" s="144"/>
      <c r="G57" s="144"/>
      <c r="H57" s="144"/>
      <c r="I57" s="144"/>
      <c r="J57" s="145"/>
      <c r="K57" s="177"/>
      <c r="L57" s="178"/>
      <c r="M57" s="179"/>
      <c r="N57" s="74"/>
      <c r="O57" s="74"/>
      <c r="P57" s="81">
        <v>0.05</v>
      </c>
      <c r="Q57" s="80"/>
      <c r="R57" s="74"/>
      <c r="S57" s="74"/>
      <c r="T57" s="74"/>
      <c r="U57" s="74"/>
      <c r="V57" s="74"/>
      <c r="W57" s="74"/>
      <c r="X57" s="74"/>
      <c r="Y57" s="74"/>
      <c r="Z57" s="74"/>
    </row>
    <row r="58" spans="1:26" ht="30" customHeight="1" x14ac:dyDescent="0.2">
      <c r="A58" s="77">
        <v>4</v>
      </c>
      <c r="B58" s="143" t="s">
        <v>186</v>
      </c>
      <c r="C58" s="144"/>
      <c r="D58" s="144"/>
      <c r="E58" s="144"/>
      <c r="F58" s="144"/>
      <c r="G58" s="144"/>
      <c r="H58" s="144"/>
      <c r="I58" s="144"/>
      <c r="J58" s="145"/>
      <c r="K58" s="98"/>
      <c r="L58" s="110"/>
      <c r="M58" s="99"/>
      <c r="N58" s="74"/>
      <c r="O58" s="74"/>
      <c r="P58" s="84">
        <v>0.02</v>
      </c>
      <c r="Q58" s="84"/>
      <c r="R58" s="74"/>
      <c r="S58" s="74"/>
      <c r="T58" s="74"/>
      <c r="U58" s="74"/>
      <c r="V58" s="74"/>
      <c r="W58" s="74"/>
      <c r="X58" s="74"/>
      <c r="Y58" s="74"/>
      <c r="Z58" s="74"/>
    </row>
    <row r="59" spans="1:26" ht="30" customHeight="1" x14ac:dyDescent="0.2">
      <c r="A59" s="77">
        <v>5</v>
      </c>
      <c r="B59" s="143" t="s">
        <v>179</v>
      </c>
      <c r="C59" s="144"/>
      <c r="D59" s="144"/>
      <c r="E59" s="144"/>
      <c r="F59" s="144"/>
      <c r="G59" s="144"/>
      <c r="H59" s="144"/>
      <c r="I59" s="144"/>
      <c r="J59" s="145"/>
      <c r="K59" s="98"/>
      <c r="L59" s="110"/>
      <c r="M59" s="99"/>
      <c r="N59" s="74"/>
      <c r="O59" s="74"/>
      <c r="P59" s="84">
        <v>0.01</v>
      </c>
      <c r="Q59" s="84"/>
      <c r="R59" s="74"/>
      <c r="S59" s="74"/>
      <c r="T59" s="74"/>
      <c r="U59" s="74"/>
      <c r="V59" s="74"/>
      <c r="W59" s="74"/>
      <c r="X59" s="74"/>
      <c r="Y59" s="74"/>
      <c r="Z59" s="74"/>
    </row>
    <row r="60" spans="1:26" ht="30" customHeight="1" x14ac:dyDescent="0.2">
      <c r="A60" s="77">
        <v>6</v>
      </c>
      <c r="B60" s="143" t="s">
        <v>180</v>
      </c>
      <c r="C60" s="144"/>
      <c r="D60" s="144"/>
      <c r="E60" s="144"/>
      <c r="F60" s="144"/>
      <c r="G60" s="144"/>
      <c r="H60" s="144"/>
      <c r="I60" s="144"/>
      <c r="J60" s="145"/>
      <c r="K60" s="98"/>
      <c r="L60" s="110"/>
      <c r="M60" s="99"/>
      <c r="N60" s="74"/>
      <c r="O60" s="74"/>
      <c r="P60" s="84" t="s">
        <v>184</v>
      </c>
      <c r="Q60" s="84"/>
      <c r="R60" s="74"/>
      <c r="S60" s="74"/>
      <c r="T60" s="74"/>
      <c r="U60" s="74"/>
      <c r="V60" s="74"/>
      <c r="W60" s="74"/>
      <c r="X60" s="74"/>
      <c r="Y60" s="74"/>
      <c r="Z60" s="74"/>
    </row>
    <row r="61" spans="1:26" ht="30" customHeight="1" x14ac:dyDescent="0.2">
      <c r="A61" s="77">
        <v>7</v>
      </c>
      <c r="B61" s="143" t="s">
        <v>181</v>
      </c>
      <c r="C61" s="144"/>
      <c r="D61" s="144"/>
      <c r="E61" s="144"/>
      <c r="F61" s="144"/>
      <c r="G61" s="144"/>
      <c r="H61" s="144"/>
      <c r="I61" s="144"/>
      <c r="J61" s="145"/>
      <c r="K61" s="177"/>
      <c r="L61" s="178"/>
      <c r="M61" s="179"/>
      <c r="N61" s="74"/>
      <c r="O61" s="74"/>
      <c r="P61" s="82">
        <v>0.01</v>
      </c>
      <c r="Q61" s="82"/>
      <c r="R61" s="74"/>
      <c r="S61" s="74"/>
      <c r="T61" s="74"/>
      <c r="U61" s="74"/>
      <c r="V61" s="74"/>
      <c r="W61" s="74"/>
      <c r="X61" s="74"/>
      <c r="Y61" s="74"/>
      <c r="Z61" s="74"/>
    </row>
    <row r="62" spans="1:26" ht="69.75" customHeight="1" x14ac:dyDescent="0.2">
      <c r="A62" s="77">
        <v>8</v>
      </c>
      <c r="B62" s="143" t="s">
        <v>182</v>
      </c>
      <c r="C62" s="144"/>
      <c r="D62" s="144"/>
      <c r="E62" s="144"/>
      <c r="F62" s="144"/>
      <c r="G62" s="144"/>
      <c r="H62" s="144"/>
      <c r="I62" s="144"/>
      <c r="J62" s="145"/>
      <c r="K62" s="78"/>
      <c r="L62" s="110"/>
      <c r="M62" s="79"/>
      <c r="N62" s="74"/>
      <c r="O62" s="74"/>
      <c r="P62" s="84" t="s">
        <v>185</v>
      </c>
      <c r="Q62" s="84"/>
      <c r="R62" s="74"/>
      <c r="S62" s="74"/>
      <c r="T62" s="74"/>
      <c r="U62" s="74"/>
      <c r="V62" s="74"/>
      <c r="W62" s="74"/>
      <c r="X62" s="74"/>
      <c r="Y62" s="74"/>
      <c r="Z62" s="74"/>
    </row>
    <row r="63" spans="1:26" ht="30" customHeight="1" x14ac:dyDescent="0.2">
      <c r="A63" s="147" t="s">
        <v>160</v>
      </c>
      <c r="B63" s="148"/>
      <c r="C63" s="148"/>
      <c r="D63" s="148"/>
      <c r="E63" s="148"/>
      <c r="F63" s="148"/>
      <c r="G63" s="148"/>
      <c r="H63" s="148"/>
      <c r="I63" s="148"/>
      <c r="J63" s="148"/>
      <c r="K63" s="173"/>
      <c r="L63" s="174"/>
      <c r="M63" s="175"/>
      <c r="N63" s="76"/>
      <c r="O63" s="76"/>
      <c r="P63" s="76"/>
      <c r="Q63" s="76"/>
      <c r="R63" s="76"/>
      <c r="S63" s="76"/>
      <c r="T63" s="76"/>
      <c r="U63" s="76"/>
      <c r="V63" s="76"/>
      <c r="W63" s="76"/>
      <c r="X63" s="76"/>
      <c r="Y63" s="76"/>
      <c r="Z63" s="76"/>
    </row>
    <row r="64" spans="1:26" ht="32.25" customHeight="1" x14ac:dyDescent="0.2">
      <c r="A64" s="77">
        <v>9</v>
      </c>
      <c r="B64" s="149" t="s">
        <v>187</v>
      </c>
      <c r="C64" s="144"/>
      <c r="D64" s="144"/>
      <c r="E64" s="144"/>
      <c r="F64" s="144"/>
      <c r="G64" s="144"/>
      <c r="H64" s="144"/>
      <c r="I64" s="144"/>
      <c r="J64" s="145"/>
      <c r="K64" s="177"/>
      <c r="L64" s="178"/>
      <c r="M64" s="179"/>
      <c r="N64" s="74"/>
      <c r="O64" s="74"/>
      <c r="P64" s="80">
        <v>0.02</v>
      </c>
      <c r="Q64" s="80"/>
      <c r="R64" s="74"/>
      <c r="S64" s="74"/>
      <c r="T64" s="74"/>
      <c r="U64" s="74"/>
      <c r="V64" s="74"/>
      <c r="W64" s="74"/>
      <c r="X64" s="74"/>
      <c r="Y64" s="74"/>
      <c r="Z64" s="74"/>
    </row>
    <row r="65" spans="1:26" ht="39.75" customHeight="1" x14ac:dyDescent="0.2">
      <c r="A65" s="77">
        <f>1+A64</f>
        <v>10</v>
      </c>
      <c r="B65" s="143" t="s">
        <v>189</v>
      </c>
      <c r="C65" s="144"/>
      <c r="D65" s="144"/>
      <c r="E65" s="144"/>
      <c r="F65" s="144"/>
      <c r="G65" s="144"/>
      <c r="H65" s="144"/>
      <c r="I65" s="144"/>
      <c r="J65" s="145"/>
      <c r="K65" s="177"/>
      <c r="L65" s="178"/>
      <c r="M65" s="179"/>
      <c r="N65" s="74"/>
      <c r="O65" s="74"/>
      <c r="P65" s="80">
        <v>0.02</v>
      </c>
      <c r="Q65" s="80"/>
      <c r="R65" s="74"/>
      <c r="S65" s="74"/>
      <c r="T65" s="74"/>
      <c r="U65" s="74"/>
      <c r="V65" s="74"/>
      <c r="W65" s="74"/>
      <c r="X65" s="74"/>
      <c r="Y65" s="74"/>
      <c r="Z65" s="74"/>
    </row>
    <row r="66" spans="1:26" ht="31.5" customHeight="1" x14ac:dyDescent="0.2">
      <c r="A66" s="77">
        <f>1+A65</f>
        <v>11</v>
      </c>
      <c r="B66" s="143" t="s">
        <v>190</v>
      </c>
      <c r="C66" s="144"/>
      <c r="D66" s="144"/>
      <c r="E66" s="144"/>
      <c r="F66" s="144"/>
      <c r="G66" s="144"/>
      <c r="H66" s="144"/>
      <c r="I66" s="144"/>
      <c r="J66" s="145"/>
      <c r="K66" s="177"/>
      <c r="L66" s="178"/>
      <c r="M66" s="179"/>
      <c r="N66" s="74"/>
      <c r="O66" s="74"/>
      <c r="P66" s="80">
        <v>0.02</v>
      </c>
      <c r="Q66" s="80"/>
      <c r="R66" s="74"/>
      <c r="S66" s="74"/>
      <c r="T66" s="74"/>
      <c r="U66" s="74"/>
      <c r="V66" s="74"/>
      <c r="W66" s="74"/>
      <c r="X66" s="74"/>
      <c r="Y66" s="74"/>
      <c r="Z66" s="74"/>
    </row>
    <row r="67" spans="1:26" ht="33" customHeight="1" x14ac:dyDescent="0.2">
      <c r="A67" s="77">
        <f>1+A66</f>
        <v>12</v>
      </c>
      <c r="B67" s="143" t="s">
        <v>191</v>
      </c>
      <c r="C67" s="144"/>
      <c r="D67" s="144"/>
      <c r="E67" s="144"/>
      <c r="F67" s="144"/>
      <c r="G67" s="144"/>
      <c r="H67" s="144"/>
      <c r="I67" s="144"/>
      <c r="J67" s="145"/>
      <c r="K67" s="86"/>
      <c r="L67" s="110"/>
      <c r="M67" s="87"/>
      <c r="N67" s="74"/>
      <c r="O67" s="74"/>
      <c r="P67" s="80">
        <v>0.02</v>
      </c>
      <c r="Q67" s="80"/>
      <c r="R67" s="74"/>
      <c r="S67" s="74"/>
      <c r="T67" s="74"/>
      <c r="U67" s="74"/>
      <c r="V67" s="74"/>
      <c r="W67" s="74"/>
      <c r="X67" s="74"/>
      <c r="Y67" s="74"/>
      <c r="Z67" s="74"/>
    </row>
    <row r="68" spans="1:26" ht="30" customHeight="1" x14ac:dyDescent="0.2">
      <c r="A68" s="77">
        <f>1+A67</f>
        <v>13</v>
      </c>
      <c r="B68" s="143" t="s">
        <v>192</v>
      </c>
      <c r="C68" s="144"/>
      <c r="D68" s="144"/>
      <c r="E68" s="144"/>
      <c r="F68" s="144"/>
      <c r="G68" s="144"/>
      <c r="H68" s="144"/>
      <c r="I68" s="144"/>
      <c r="J68" s="145"/>
      <c r="K68" s="177"/>
      <c r="L68" s="178"/>
      <c r="M68" s="179"/>
      <c r="N68" s="74"/>
      <c r="O68" s="74"/>
      <c r="P68" s="80">
        <v>0.02</v>
      </c>
      <c r="Q68" s="80"/>
      <c r="R68" s="74"/>
      <c r="S68" s="74"/>
      <c r="T68" s="74"/>
      <c r="U68" s="74"/>
      <c r="V68" s="74"/>
      <c r="W68" s="74"/>
      <c r="X68" s="74"/>
      <c r="Y68" s="74"/>
      <c r="Z68" s="74"/>
    </row>
    <row r="69" spans="1:26" ht="30" customHeight="1" x14ac:dyDescent="0.2">
      <c r="A69" s="77">
        <v>14</v>
      </c>
      <c r="B69" s="143" t="s">
        <v>193</v>
      </c>
      <c r="C69" s="144"/>
      <c r="D69" s="144"/>
      <c r="E69" s="144"/>
      <c r="F69" s="144"/>
      <c r="G69" s="144"/>
      <c r="H69" s="144"/>
      <c r="I69" s="144"/>
      <c r="J69" s="145"/>
      <c r="K69" s="177"/>
      <c r="L69" s="178"/>
      <c r="M69" s="179"/>
      <c r="N69" s="74"/>
      <c r="O69" s="74"/>
      <c r="P69" s="80">
        <v>0.02</v>
      </c>
      <c r="Q69" s="80"/>
      <c r="R69" s="74"/>
      <c r="S69" s="74"/>
      <c r="T69" s="74"/>
      <c r="U69" s="74"/>
      <c r="V69" s="74"/>
      <c r="W69" s="74"/>
      <c r="X69" s="74"/>
      <c r="Y69" s="74"/>
      <c r="Z69" s="74"/>
    </row>
    <row r="70" spans="1:26" ht="30" customHeight="1" x14ac:dyDescent="0.2">
      <c r="A70" s="77"/>
      <c r="B70" s="143" t="s">
        <v>194</v>
      </c>
      <c r="C70" s="144"/>
      <c r="D70" s="144"/>
      <c r="E70" s="144"/>
      <c r="F70" s="144"/>
      <c r="G70" s="144"/>
      <c r="H70" s="144"/>
      <c r="I70" s="144"/>
      <c r="J70" s="145"/>
      <c r="K70" s="86"/>
      <c r="L70" s="110"/>
      <c r="M70" s="87"/>
      <c r="N70" s="74"/>
      <c r="O70" s="74"/>
      <c r="P70" s="80">
        <v>0.02</v>
      </c>
      <c r="Q70" s="80"/>
      <c r="R70" s="74"/>
      <c r="S70" s="74"/>
      <c r="T70" s="74"/>
      <c r="U70" s="74"/>
      <c r="V70" s="74"/>
      <c r="W70" s="74"/>
      <c r="X70" s="74"/>
      <c r="Y70" s="74"/>
      <c r="Z70" s="74"/>
    </row>
    <row r="71" spans="1:26" ht="30" customHeight="1" x14ac:dyDescent="0.2">
      <c r="A71" s="77"/>
      <c r="B71" s="143" t="s">
        <v>195</v>
      </c>
      <c r="C71" s="144"/>
      <c r="D71" s="144"/>
      <c r="E71" s="144"/>
      <c r="F71" s="144"/>
      <c r="G71" s="144"/>
      <c r="H71" s="144"/>
      <c r="I71" s="144"/>
      <c r="J71" s="145"/>
      <c r="K71" s="86"/>
      <c r="L71" s="110"/>
      <c r="M71" s="87"/>
      <c r="N71" s="74"/>
      <c r="O71" s="74"/>
      <c r="P71" s="80">
        <v>0.02</v>
      </c>
      <c r="Q71" s="80"/>
      <c r="R71" s="74"/>
      <c r="S71" s="74"/>
      <c r="T71" s="74"/>
      <c r="U71" s="74"/>
      <c r="V71" s="74"/>
      <c r="W71" s="74"/>
      <c r="X71" s="74"/>
      <c r="Y71" s="74"/>
      <c r="Z71" s="74"/>
    </row>
    <row r="72" spans="1:26" ht="30" customHeight="1" x14ac:dyDescent="0.2">
      <c r="A72" s="77"/>
      <c r="B72" s="143" t="s">
        <v>196</v>
      </c>
      <c r="C72" s="144"/>
      <c r="D72" s="144"/>
      <c r="E72" s="144"/>
      <c r="F72" s="144"/>
      <c r="G72" s="144"/>
      <c r="H72" s="144"/>
      <c r="I72" s="144"/>
      <c r="J72" s="145"/>
      <c r="K72" s="177"/>
      <c r="L72" s="178"/>
      <c r="M72" s="179"/>
      <c r="N72" s="74"/>
      <c r="O72" s="74"/>
      <c r="P72" s="80"/>
      <c r="Q72" s="80"/>
      <c r="R72" s="74"/>
      <c r="S72" s="74"/>
      <c r="T72" s="74"/>
      <c r="U72" s="74"/>
      <c r="V72" s="74"/>
      <c r="W72" s="74"/>
      <c r="X72" s="74"/>
      <c r="Y72" s="74"/>
      <c r="Z72" s="74"/>
    </row>
    <row r="73" spans="1:26" ht="30" customHeight="1" x14ac:dyDescent="0.2">
      <c r="A73" s="77"/>
      <c r="B73" s="143"/>
      <c r="C73" s="144"/>
      <c r="D73" s="144"/>
      <c r="E73" s="144"/>
      <c r="F73" s="144"/>
      <c r="G73" s="144"/>
      <c r="H73" s="144"/>
      <c r="I73" s="144"/>
      <c r="J73" s="83"/>
      <c r="K73" s="78"/>
      <c r="L73" s="110"/>
      <c r="M73" s="79"/>
      <c r="N73" s="74"/>
      <c r="O73" s="74"/>
      <c r="P73" s="80"/>
      <c r="Q73" s="80"/>
      <c r="R73" s="74"/>
      <c r="S73" s="74"/>
      <c r="T73" s="74"/>
      <c r="U73" s="74"/>
      <c r="V73" s="74"/>
      <c r="W73" s="74"/>
      <c r="X73" s="74"/>
      <c r="Y73" s="74"/>
      <c r="Z73" s="74"/>
    </row>
    <row r="74" spans="1:26" ht="15.75" x14ac:dyDescent="0.25">
      <c r="A74" s="96"/>
      <c r="B74" s="150"/>
      <c r="C74" s="151"/>
      <c r="D74" s="151"/>
      <c r="E74" s="151"/>
      <c r="F74" s="151"/>
      <c r="G74" s="151"/>
      <c r="H74" s="151"/>
      <c r="I74" s="151"/>
      <c r="J74" s="152"/>
      <c r="K74" s="180"/>
      <c r="L74" s="181"/>
      <c r="M74" s="182"/>
      <c r="N74" s="97"/>
      <c r="O74" s="97"/>
      <c r="P74" s="97"/>
      <c r="Q74" s="97"/>
      <c r="R74" s="97"/>
      <c r="S74" s="97"/>
      <c r="T74" s="97"/>
      <c r="U74" s="97"/>
      <c r="V74" s="97"/>
      <c r="W74" s="97"/>
      <c r="X74" s="96"/>
      <c r="Y74" s="96"/>
      <c r="Z74" s="96"/>
    </row>
    <row r="75" spans="1:26" ht="15.75" x14ac:dyDescent="0.2">
      <c r="O75" s="146" t="s">
        <v>162</v>
      </c>
      <c r="P75" s="146"/>
      <c r="Q75" s="146"/>
      <c r="R75" s="146"/>
      <c r="S75" s="146"/>
      <c r="T75" s="146"/>
      <c r="U75" s="146"/>
      <c r="V75" s="146"/>
      <c r="W75" s="146"/>
    </row>
    <row r="78" spans="1:26" x14ac:dyDescent="0.2">
      <c r="O78" s="146" t="s">
        <v>116</v>
      </c>
      <c r="P78" s="146"/>
      <c r="Q78" s="146"/>
      <c r="R78" s="146"/>
      <c r="S78" s="146"/>
      <c r="T78" s="146"/>
      <c r="U78" s="146"/>
      <c r="V78" s="146"/>
      <c r="W78" s="146"/>
    </row>
    <row r="79" spans="1:26" x14ac:dyDescent="0.2">
      <c r="O79" s="146"/>
      <c r="P79" s="146"/>
      <c r="Q79" s="146"/>
      <c r="R79" s="146"/>
      <c r="S79" s="146"/>
      <c r="T79" s="146"/>
      <c r="U79" s="146"/>
      <c r="V79" s="146"/>
      <c r="W79" s="146"/>
    </row>
  </sheetData>
  <sheetProtection formatCells="0" formatColumns="0" formatRows="0" insertRows="0" insertHyperlinks="0" deleteRows="0" sort="0" autoFilter="0" pivotTables="0"/>
  <mergeCells count="66">
    <mergeCell ref="A52:A57"/>
    <mergeCell ref="B4:C6"/>
    <mergeCell ref="A48:J48"/>
    <mergeCell ref="K48:M48"/>
    <mergeCell ref="F4:X4"/>
    <mergeCell ref="K47:M47"/>
    <mergeCell ref="K52:M52"/>
    <mergeCell ref="B50:J50"/>
    <mergeCell ref="K49:M49"/>
    <mergeCell ref="K50:M50"/>
    <mergeCell ref="A46:Z46"/>
    <mergeCell ref="K57:M57"/>
    <mergeCell ref="B51:J51"/>
    <mergeCell ref="K55:M55"/>
    <mergeCell ref="K51:M51"/>
    <mergeCell ref="K53:M53"/>
    <mergeCell ref="O78:W79"/>
    <mergeCell ref="K69:M69"/>
    <mergeCell ref="K72:M72"/>
    <mergeCell ref="K63:M63"/>
    <mergeCell ref="K68:M68"/>
    <mergeCell ref="K65:M65"/>
    <mergeCell ref="K74:M74"/>
    <mergeCell ref="K66:M66"/>
    <mergeCell ref="K64:M64"/>
    <mergeCell ref="K54:M54"/>
    <mergeCell ref="B55:J55"/>
    <mergeCell ref="B53:J53"/>
    <mergeCell ref="B61:J61"/>
    <mergeCell ref="B60:J60"/>
    <mergeCell ref="B59:J59"/>
    <mergeCell ref="B58:J58"/>
    <mergeCell ref="B56:J56"/>
    <mergeCell ref="K61:M61"/>
    <mergeCell ref="B57:J57"/>
    <mergeCell ref="A1:F1"/>
    <mergeCell ref="R47:Z47"/>
    <mergeCell ref="A2:Z2"/>
    <mergeCell ref="A3:Z3"/>
    <mergeCell ref="A4:A6"/>
    <mergeCell ref="Z4:Z6"/>
    <mergeCell ref="Y4:Y6"/>
    <mergeCell ref="N5:W5"/>
    <mergeCell ref="F5:M5"/>
    <mergeCell ref="E4:E6"/>
    <mergeCell ref="D4:D6"/>
    <mergeCell ref="A45:Z45"/>
    <mergeCell ref="B47:J47"/>
    <mergeCell ref="X5:X6"/>
    <mergeCell ref="B49:J49"/>
    <mergeCell ref="B69:J69"/>
    <mergeCell ref="B54:J54"/>
    <mergeCell ref="B65:J65"/>
    <mergeCell ref="B52:J52"/>
    <mergeCell ref="B62:J62"/>
    <mergeCell ref="B71:J71"/>
    <mergeCell ref="O75:W75"/>
    <mergeCell ref="A63:J63"/>
    <mergeCell ref="B64:J64"/>
    <mergeCell ref="B73:I73"/>
    <mergeCell ref="B66:J66"/>
    <mergeCell ref="B74:J74"/>
    <mergeCell ref="B72:J72"/>
    <mergeCell ref="B68:J68"/>
    <mergeCell ref="B67:J67"/>
    <mergeCell ref="B70:J70"/>
  </mergeCells>
  <pageMargins left="0.31496062992125984" right="0.31496062992125984" top="0.35433070866141736"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Mẫu 2C-GV (7)</vt:lpstr>
      <vt:lpstr>KL CV 10%</vt:lpstr>
      <vt:lpstr>'Mẫu 2C-GV (7)'!Print_Titles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2020-03-26T08:26:47Z</cp:lastPrinted>
  <dcterms:created xsi:type="dcterms:W3CDTF">2018-08-07T00:58:29Z</dcterms:created>
  <dcterms:modified xsi:type="dcterms:W3CDTF">2020-12-18T14:44:20Z</dcterms:modified>
</cp:coreProperties>
</file>