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4\"/>
    </mc:Choice>
  </mc:AlternateContent>
  <bookViews>
    <workbookView xWindow="0" yWindow="-45" windowWidth="6270" windowHeight="8130"/>
  </bookViews>
  <sheets>
    <sheet name="CB1" sheetId="1" r:id="rId1"/>
  </sheets>
  <calcPr calcId="152511"/>
</workbook>
</file>

<file path=xl/calcChain.xml><?xml version="1.0" encoding="utf-8"?>
<calcChain xmlns="http://schemas.openxmlformats.org/spreadsheetml/2006/main">
  <c r="Z20" i="1" l="1"/>
  <c r="AA18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4" i="1"/>
  <c r="AA17" i="1"/>
  <c r="AA15" i="1" l="1"/>
  <c r="AA16" i="1"/>
  <c r="AA19" i="1"/>
  <c r="AA13" i="1" l="1"/>
  <c r="AA14" i="1"/>
  <c r="AA5" i="1" l="1"/>
  <c r="AA6" i="1"/>
  <c r="AA7" i="1"/>
  <c r="AA8" i="1"/>
  <c r="AA9" i="1"/>
  <c r="AA10" i="1"/>
  <c r="AA11" i="1"/>
  <c r="AA12" i="1"/>
  <c r="AA20" i="1"/>
  <c r="AA4" i="1" l="1"/>
  <c r="Y22" i="1"/>
  <c r="Y21" i="1" l="1"/>
</calcChain>
</file>

<file path=xl/comments1.xml><?xml version="1.0" encoding="utf-8"?>
<comments xmlns="http://schemas.openxmlformats.org/spreadsheetml/2006/main">
  <authors>
    <author>Admin</author>
    <author>User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6,04 từ 01/10/2016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E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E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E1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</t>
        </r>
      </text>
    </comment>
    <comment ref="E1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</t>
        </r>
      </text>
    </comment>
  </commentList>
</comments>
</file>

<file path=xl/sharedStrings.xml><?xml version="1.0" encoding="utf-8"?>
<sst xmlns="http://schemas.openxmlformats.org/spreadsheetml/2006/main" count="64" uniqueCount="53">
  <si>
    <t>STT</t>
  </si>
  <si>
    <t>Họ và tên</t>
  </si>
  <si>
    <t>Trịnh Hoàng Hiệp</t>
  </si>
  <si>
    <t>Đinh Văn Đệ</t>
  </si>
  <si>
    <t xml:space="preserve">Đặng Thị Nhật Minh </t>
  </si>
  <si>
    <t xml:space="preserve">Nguyễn Thị Huyền Nga </t>
  </si>
  <si>
    <t xml:space="preserve">Phạm Thị Thu Nga </t>
  </si>
  <si>
    <t>Đỗ Thị Thơm</t>
  </si>
  <si>
    <t xml:space="preserve">Nguyễn Thanh Tú </t>
  </si>
  <si>
    <t>Lê Thị Mai Hường</t>
  </si>
  <si>
    <t xml:space="preserve">Trần Thị Hồng Thu </t>
  </si>
  <si>
    <t>A</t>
  </si>
  <si>
    <t>0016100006699008</t>
  </si>
  <si>
    <t>1603215001371</t>
  </si>
  <si>
    <t>0016100006500007</t>
  </si>
  <si>
    <t>1603205185305</t>
  </si>
  <si>
    <t>0016100006773006</t>
  </si>
  <si>
    <t>1603205186337</t>
  </si>
  <si>
    <t>0016100006615001</t>
  </si>
  <si>
    <t>1603205189784</t>
  </si>
  <si>
    <t>0016100006622008</t>
  </si>
  <si>
    <t>1603205185580</t>
  </si>
  <si>
    <t>0016100006810009</t>
  </si>
  <si>
    <t>1603205186372</t>
  </si>
  <si>
    <t>0016100006579005</t>
  </si>
  <si>
    <t>1603205186270</t>
  </si>
  <si>
    <t>0016100006109009</t>
  </si>
  <si>
    <t>1603205186480</t>
  </si>
  <si>
    <t>0016100006728008</t>
  </si>
  <si>
    <t>1603205182530</t>
  </si>
  <si>
    <t>Số tiền chi bộ trích lại 30%</t>
  </si>
  <si>
    <t>Số tiền nộp lên đảng bộ 70%</t>
  </si>
  <si>
    <t>NGƯỜI LẬP BÁO CÁO</t>
  </si>
  <si>
    <t xml:space="preserve">T/M CHI BỘ </t>
  </si>
  <si>
    <t>BÍ THƯ</t>
  </si>
  <si>
    <t>CỘNG HÒA XÃ HỘI CHỦ NGHĨA VIỆT NAM
Độc lập - Tự do - Hạnh phúc</t>
  </si>
  <si>
    <t>ĐẢNG BỘ TRƯỜNG CAO ĐẲNG 
LÝ TỰ TRỌNG THÀNH PHỐ HỒ CHÍ MINH
CHI BỘ 1</t>
  </si>
  <si>
    <t>TỔNG CỘNG</t>
  </si>
  <si>
    <t xml:space="preserve">Tổng 3 tháng </t>
  </si>
  <si>
    <t>Giang Phi Hùng</t>
  </si>
  <si>
    <t>Lữ Xuân Trang</t>
  </si>
  <si>
    <t xml:space="preserve"> Đặng Thị Nhật Minh</t>
  </si>
  <si>
    <t>Nguyễn Ngọc Quỳnh</t>
  </si>
  <si>
    <t>Lê Thị Hồng Vân</t>
  </si>
  <si>
    <t>Cao Thị Hồng Thắm</t>
  </si>
  <si>
    <t>DANH SÁCH ĐÓNG  ĐẢNG PHÍ THI ĐUA THÁNG 9+10+11/2020</t>
  </si>
  <si>
    <t>Nguyễn Thành Nam</t>
  </si>
  <si>
    <t>Phan Thị Thùy Trang</t>
  </si>
  <si>
    <t>Tháng 9/2020</t>
  </si>
  <si>
    <t>Tháng 10/2020</t>
  </si>
  <si>
    <t>Tháng 11/2020</t>
  </si>
  <si>
    <t>TP.Hồ Chí Minh, ngày    tháng   12 năm 2020</t>
  </si>
  <si>
    <t>Đóng đảng phí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</si>
</sst>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9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name val="Times New Roman"/>
      <family val="1"/>
    </font>
    <font>
      <sz val="16"/>
      <color indexed="10"/>
      <name val="Times New Roman"/>
      <family val="1"/>
    </font>
    <font>
      <sz val="16"/>
      <color rgb="FFFF0000"/>
      <name val="Times New Roman"/>
      <family val="1"/>
    </font>
    <font>
      <sz val="16"/>
      <color theme="1"/>
      <name val="Calibri"/>
      <family val="2"/>
      <scheme val="minor"/>
    </font>
    <font>
      <i/>
      <sz val="16"/>
      <name val="Times New Roman"/>
      <family val="1"/>
    </font>
    <font>
      <b/>
      <sz val="16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6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1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3" fillId="0" borderId="0"/>
  </cellStyleXfs>
  <cellXfs count="8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8" fillId="0" borderId="0" xfId="0" applyFont="1"/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vertical="center"/>
    </xf>
    <xf numFmtId="3" fontId="27" fillId="0" borderId="0" xfId="0" applyNumberFormat="1" applyFont="1" applyBorder="1" applyAlignment="1">
      <alignment vertical="center"/>
    </xf>
    <xf numFmtId="3" fontId="30" fillId="0" borderId="0" xfId="0" applyNumberFormat="1" applyFont="1" applyBorder="1" applyAlignment="1">
      <alignment vertical="center"/>
    </xf>
    <xf numFmtId="3" fontId="27" fillId="0" borderId="0" xfId="0" applyNumberFormat="1" applyFont="1" applyBorder="1"/>
    <xf numFmtId="0" fontId="31" fillId="0" borderId="0" xfId="0" applyFont="1" applyAlignment="1">
      <alignment horizontal="center" vertical="center" wrapText="1"/>
    </xf>
    <xf numFmtId="0" fontId="31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0" xfId="0" applyFont="1" applyBorder="1"/>
    <xf numFmtId="0" fontId="32" fillId="0" borderId="10" xfId="0" applyFont="1" applyBorder="1" applyAlignment="1">
      <alignment vertical="center"/>
    </xf>
    <xf numFmtId="0" fontId="33" fillId="25" borderId="10" xfId="0" applyFont="1" applyFill="1" applyBorder="1" applyAlignment="1">
      <alignment horizontal="left" wrapText="1"/>
    </xf>
    <xf numFmtId="0" fontId="33" fillId="0" borderId="10" xfId="0" applyFont="1" applyFill="1" applyBorder="1" applyAlignment="1">
      <alignment horizontal="center" vertical="center" wrapText="1"/>
    </xf>
    <xf numFmtId="49" fontId="33" fillId="25" borderId="10" xfId="0" quotePrefix="1" applyNumberFormat="1" applyFont="1" applyFill="1" applyBorder="1" applyAlignment="1">
      <alignment horizontal="center" vertical="center" wrapText="1"/>
    </xf>
    <xf numFmtId="0" fontId="33" fillId="25" borderId="10" xfId="0" applyFont="1" applyFill="1" applyBorder="1" applyAlignment="1">
      <alignment horizontal="center" vertical="center" wrapText="1"/>
    </xf>
    <xf numFmtId="9" fontId="33" fillId="25" borderId="10" xfId="0" applyNumberFormat="1" applyFont="1" applyFill="1" applyBorder="1" applyAlignment="1">
      <alignment horizontal="center" vertical="center" wrapText="1"/>
    </xf>
    <xf numFmtId="167" fontId="33" fillId="25" borderId="10" xfId="0" applyNumberFormat="1" applyFont="1" applyFill="1" applyBorder="1" applyAlignment="1">
      <alignment horizontal="center" vertical="center" wrapText="1"/>
    </xf>
    <xf numFmtId="3" fontId="33" fillId="25" borderId="10" xfId="0" applyNumberFormat="1" applyFont="1" applyFill="1" applyBorder="1" applyAlignment="1">
      <alignment horizontal="right" vertical="center" wrapText="1"/>
    </xf>
    <xf numFmtId="0" fontId="34" fillId="25" borderId="10" xfId="0" applyFont="1" applyFill="1" applyBorder="1" applyAlignment="1">
      <alignment horizontal="center" vertical="center" wrapText="1"/>
    </xf>
    <xf numFmtId="37" fontId="33" fillId="0" borderId="10" xfId="29" quotePrefix="1" applyNumberFormat="1" applyFont="1" applyBorder="1" applyAlignment="1">
      <alignment horizontal="center" vertical="center"/>
    </xf>
    <xf numFmtId="165" fontId="33" fillId="25" borderId="10" xfId="0" applyNumberFormat="1" applyFont="1" applyFill="1" applyBorder="1" applyAlignment="1">
      <alignment horizontal="center" vertical="center" wrapText="1"/>
    </xf>
    <xf numFmtId="166" fontId="33" fillId="25" borderId="10" xfId="0" applyNumberFormat="1" applyFont="1" applyFill="1" applyBorder="1" applyAlignment="1">
      <alignment horizontal="right" vertical="center" wrapText="1"/>
    </xf>
    <xf numFmtId="2" fontId="33" fillId="26" borderId="10" xfId="0" applyNumberFormat="1" applyFont="1" applyFill="1" applyBorder="1" applyAlignment="1">
      <alignment horizontal="right" vertical="center" wrapText="1"/>
    </xf>
    <xf numFmtId="3" fontId="33" fillId="25" borderId="11" xfId="0" applyNumberFormat="1" applyFont="1" applyFill="1" applyBorder="1" applyAlignment="1">
      <alignment horizontal="right" vertical="center" wrapText="1"/>
    </xf>
    <xf numFmtId="3" fontId="32" fillId="0" borderId="10" xfId="0" applyNumberFormat="1" applyFont="1" applyBorder="1" applyAlignment="1">
      <alignment vertical="center"/>
    </xf>
    <xf numFmtId="0" fontId="31" fillId="0" borderId="0" xfId="0" applyFont="1" applyAlignment="1">
      <alignment horizontal="left"/>
    </xf>
    <xf numFmtId="49" fontId="33" fillId="0" borderId="10" xfId="0" applyNumberFormat="1" applyFont="1" applyFill="1" applyBorder="1" applyAlignment="1">
      <alignment horizontal="center" vertical="center" wrapText="1"/>
    </xf>
    <xf numFmtId="9" fontId="33" fillId="0" borderId="10" xfId="0" applyNumberFormat="1" applyFont="1" applyFill="1" applyBorder="1" applyAlignment="1">
      <alignment horizontal="center" vertical="center" wrapText="1"/>
    </xf>
    <xf numFmtId="166" fontId="33" fillId="24" borderId="10" xfId="0" applyNumberFormat="1" applyFont="1" applyFill="1" applyBorder="1" applyAlignment="1">
      <alignment horizontal="right" vertical="center" wrapText="1"/>
    </xf>
    <xf numFmtId="0" fontId="33" fillId="0" borderId="10" xfId="0" applyFont="1" applyFill="1" applyBorder="1" applyAlignment="1">
      <alignment horizontal="left" wrapText="1"/>
    </xf>
    <xf numFmtId="2" fontId="33" fillId="25" borderId="10" xfId="0" applyNumberFormat="1" applyFont="1" applyFill="1" applyBorder="1" applyAlignment="1">
      <alignment horizontal="center" vertical="center" wrapText="1"/>
    </xf>
    <xf numFmtId="2" fontId="33" fillId="25" borderId="10" xfId="0" applyNumberFormat="1" applyFont="1" applyFill="1" applyBorder="1" applyAlignment="1">
      <alignment horizontal="right" vertical="center" wrapText="1"/>
    </xf>
    <xf numFmtId="2" fontId="33" fillId="0" borderId="10" xfId="0" applyNumberFormat="1" applyFont="1" applyFill="1" applyBorder="1" applyAlignment="1">
      <alignment horizontal="center" vertical="center" wrapText="1"/>
    </xf>
    <xf numFmtId="49" fontId="33" fillId="25" borderId="10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49" fontId="35" fillId="0" borderId="10" xfId="0" applyNumberFormat="1" applyFont="1" applyFill="1" applyBorder="1" applyAlignment="1">
      <alignment horizontal="center" vertical="center" wrapText="1"/>
    </xf>
    <xf numFmtId="9" fontId="35" fillId="0" borderId="10" xfId="0" applyNumberFormat="1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167" fontId="35" fillId="25" borderId="10" xfId="0" applyNumberFormat="1" applyFont="1" applyFill="1" applyBorder="1" applyAlignment="1">
      <alignment horizontal="center" vertical="center" wrapText="1"/>
    </xf>
    <xf numFmtId="3" fontId="35" fillId="25" borderId="10" xfId="0" applyNumberFormat="1" applyFont="1" applyFill="1" applyBorder="1" applyAlignment="1">
      <alignment horizontal="right" vertical="center" wrapText="1"/>
    </xf>
    <xf numFmtId="37" fontId="35" fillId="0" borderId="10" xfId="29" quotePrefix="1" applyNumberFormat="1" applyFont="1" applyBorder="1" applyAlignment="1">
      <alignment horizontal="center" vertical="center"/>
    </xf>
    <xf numFmtId="165" fontId="35" fillId="25" borderId="10" xfId="0" applyNumberFormat="1" applyFont="1" applyFill="1" applyBorder="1" applyAlignment="1">
      <alignment horizontal="center" vertical="center" wrapText="1"/>
    </xf>
    <xf numFmtId="166" fontId="35" fillId="24" borderId="10" xfId="0" applyNumberFormat="1" applyFont="1" applyFill="1" applyBorder="1" applyAlignment="1">
      <alignment horizontal="right" vertical="center" wrapText="1"/>
    </xf>
    <xf numFmtId="2" fontId="35" fillId="26" borderId="10" xfId="0" applyNumberFormat="1" applyFont="1" applyFill="1" applyBorder="1" applyAlignment="1">
      <alignment horizontal="right" vertical="center" wrapText="1"/>
    </xf>
    <xf numFmtId="3" fontId="35" fillId="25" borderId="11" xfId="0" applyNumberFormat="1" applyFont="1" applyFill="1" applyBorder="1" applyAlignment="1">
      <alignment horizontal="right" vertical="center" wrapText="1"/>
    </xf>
    <xf numFmtId="0" fontId="33" fillId="27" borderId="10" xfId="0" applyFont="1" applyFill="1" applyBorder="1" applyAlignment="1">
      <alignment horizontal="center" vertical="center" wrapText="1"/>
    </xf>
    <xf numFmtId="0" fontId="32" fillId="0" borderId="12" xfId="0" applyFont="1" applyBorder="1" applyAlignment="1"/>
    <xf numFmtId="0" fontId="32" fillId="0" borderId="13" xfId="0" applyFont="1" applyBorder="1" applyAlignment="1"/>
    <xf numFmtId="3" fontId="32" fillId="0" borderId="10" xfId="0" applyNumberFormat="1" applyFont="1" applyBorder="1"/>
    <xf numFmtId="0" fontId="31" fillId="0" borderId="0" xfId="0" applyFont="1" applyAlignment="1">
      <alignment horizontal="center" vertical="center"/>
    </xf>
    <xf numFmtId="0" fontId="31" fillId="0" borderId="0" xfId="0" applyFont="1"/>
    <xf numFmtId="3" fontId="32" fillId="0" borderId="0" xfId="0" applyNumberFormat="1" applyFont="1"/>
    <xf numFmtId="0" fontId="36" fillId="0" borderId="0" xfId="0" applyFont="1"/>
    <xf numFmtId="0" fontId="37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3" fontId="38" fillId="0" borderId="10" xfId="0" applyNumberFormat="1" applyFont="1" applyBorder="1" applyAlignment="1">
      <alignment vertical="center"/>
    </xf>
    <xf numFmtId="0" fontId="33" fillId="0" borderId="12" xfId="0" applyFont="1" applyFill="1" applyBorder="1" applyAlignment="1">
      <alignment horizontal="center" vertical="center" wrapText="1"/>
    </xf>
    <xf numFmtId="49" fontId="33" fillId="0" borderId="12" xfId="0" applyNumberFormat="1" applyFont="1" applyFill="1" applyBorder="1" applyAlignment="1">
      <alignment horizontal="center" vertical="center" wrapText="1"/>
    </xf>
    <xf numFmtId="9" fontId="33" fillId="0" borderId="12" xfId="0" applyNumberFormat="1" applyFont="1" applyFill="1" applyBorder="1" applyAlignment="1">
      <alignment horizontal="center" vertical="center" wrapText="1"/>
    </xf>
    <xf numFmtId="0" fontId="33" fillId="25" borderId="12" xfId="0" applyFont="1" applyFill="1" applyBorder="1" applyAlignment="1">
      <alignment horizontal="center" vertical="center" wrapText="1"/>
    </xf>
    <xf numFmtId="0" fontId="33" fillId="27" borderId="12" xfId="0" applyFont="1" applyFill="1" applyBorder="1" applyAlignment="1">
      <alignment horizontal="center" vertical="center" wrapText="1"/>
    </xf>
    <xf numFmtId="167" fontId="33" fillId="25" borderId="12" xfId="0" applyNumberFormat="1" applyFont="1" applyFill="1" applyBorder="1" applyAlignment="1">
      <alignment horizontal="center" vertical="center" wrapText="1"/>
    </xf>
    <xf numFmtId="3" fontId="33" fillId="25" borderId="12" xfId="0" applyNumberFormat="1" applyFont="1" applyFill="1" applyBorder="1" applyAlignment="1">
      <alignment horizontal="right" vertical="center" wrapText="1"/>
    </xf>
    <xf numFmtId="0" fontId="34" fillId="25" borderId="12" xfId="0" applyFont="1" applyFill="1" applyBorder="1" applyAlignment="1">
      <alignment horizontal="center" vertical="center" wrapText="1"/>
    </xf>
    <xf numFmtId="37" fontId="33" fillId="0" borderId="12" xfId="29" quotePrefix="1" applyNumberFormat="1" applyFont="1" applyBorder="1" applyAlignment="1">
      <alignment horizontal="center" vertical="center"/>
    </xf>
    <xf numFmtId="165" fontId="33" fillId="25" borderId="12" xfId="0" applyNumberFormat="1" applyFont="1" applyFill="1" applyBorder="1" applyAlignment="1">
      <alignment horizontal="center" vertical="center" wrapText="1"/>
    </xf>
    <xf numFmtId="166" fontId="33" fillId="24" borderId="12" xfId="0" applyNumberFormat="1" applyFont="1" applyFill="1" applyBorder="1" applyAlignment="1">
      <alignment horizontal="right" vertical="center" wrapText="1"/>
    </xf>
    <xf numFmtId="2" fontId="33" fillId="26" borderId="12" xfId="0" applyNumberFormat="1" applyFont="1" applyFill="1" applyBorder="1" applyAlignment="1">
      <alignment horizontal="right" vertical="center" wrapText="1"/>
    </xf>
    <xf numFmtId="0" fontId="32" fillId="0" borderId="11" xfId="0" applyFont="1" applyBorder="1" applyAlignment="1"/>
    <xf numFmtId="0" fontId="32" fillId="0" borderId="12" xfId="0" applyFont="1" applyBorder="1" applyAlignment="1">
      <alignment horizontal="right"/>
    </xf>
    <xf numFmtId="0" fontId="32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10" xfId="0" applyFont="1" applyBorder="1"/>
    <xf numFmtId="3" fontId="31" fillId="0" borderId="10" xfId="0" applyNumberFormat="1" applyFont="1" applyBorder="1" applyAlignment="1">
      <alignment vertical="center"/>
    </xf>
    <xf numFmtId="3" fontId="33" fillId="25" borderId="14" xfId="0" applyNumberFormat="1" applyFont="1" applyFill="1" applyBorder="1" applyAlignment="1">
      <alignment horizontal="right" vertical="center" wrapText="1"/>
    </xf>
    <xf numFmtId="3" fontId="33" fillId="0" borderId="10" xfId="0" applyNumberFormat="1" applyFont="1" applyBorder="1" applyAlignment="1">
      <alignment vertical="center"/>
    </xf>
    <xf numFmtId="0" fontId="38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6" fillId="0" borderId="0" xfId="0" applyFont="1" applyBorder="1" applyAlignment="1">
      <alignment horizontal="center" vertical="top" wrapText="1"/>
    </xf>
    <xf numFmtId="0" fontId="32" fillId="0" borderId="0" xfId="0" applyFont="1" applyAlignment="1">
      <alignment horizontal="center" vertic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90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29"/>
  <sheetViews>
    <sheetView tabSelected="1" view="pageLayout" zoomScale="90" zoomScaleNormal="100" zoomScaleSheetLayoutView="100" zoomScalePageLayoutView="90" workbookViewId="0">
      <selection activeCell="AB3" sqref="AB3"/>
    </sheetView>
  </sheetViews>
  <sheetFormatPr defaultColWidth="9.140625" defaultRowHeight="16.5"/>
  <cols>
    <col min="1" max="1" width="7.85546875" style="2" customWidth="1"/>
    <col min="2" max="2" width="29.85546875" style="1" customWidth="1"/>
    <col min="3" max="22" width="0" style="1" hidden="1" customWidth="1"/>
    <col min="23" max="23" width="18" style="1" customWidth="1"/>
    <col min="24" max="24" width="20.85546875" style="1" customWidth="1"/>
    <col min="25" max="25" width="19.42578125" style="1" customWidth="1"/>
    <col min="26" max="26" width="21" style="1" customWidth="1"/>
    <col min="27" max="27" width="19" style="1" customWidth="1"/>
    <col min="28" max="16384" width="9.140625" style="1"/>
  </cols>
  <sheetData>
    <row r="1" spans="1:54" ht="54.75" customHeight="1">
      <c r="A1" s="81" t="s">
        <v>36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 t="s">
        <v>35</v>
      </c>
      <c r="Z1" s="81"/>
      <c r="AA1" s="3"/>
    </row>
    <row r="2" spans="1:54" ht="27.75" customHeight="1">
      <c r="A2" s="9"/>
      <c r="B2" s="82" t="s">
        <v>45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</row>
    <row r="3" spans="1:54" ht="30" customHeight="1">
      <c r="A3" s="10" t="s">
        <v>0</v>
      </c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1" t="s">
        <v>48</v>
      </c>
      <c r="X3" s="11" t="s">
        <v>49</v>
      </c>
      <c r="Y3" s="11" t="s">
        <v>50</v>
      </c>
      <c r="Z3" s="13" t="s">
        <v>38</v>
      </c>
      <c r="AA3" s="11" t="s">
        <v>52</v>
      </c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</row>
    <row r="4" spans="1:54" ht="23.25" customHeight="1">
      <c r="A4" s="10">
        <v>1</v>
      </c>
      <c r="B4" s="14" t="s">
        <v>2</v>
      </c>
      <c r="C4" s="15" t="s">
        <v>12</v>
      </c>
      <c r="D4" s="16" t="s">
        <v>13</v>
      </c>
      <c r="E4" s="17">
        <v>4.9800000000000004</v>
      </c>
      <c r="F4" s="18"/>
      <c r="G4" s="17">
        <v>4.9800000000000004</v>
      </c>
      <c r="H4" s="17">
        <v>0.7</v>
      </c>
      <c r="I4" s="19">
        <v>5.6800000000000006</v>
      </c>
      <c r="J4" s="20">
        <v>7895200.0000000009</v>
      </c>
      <c r="K4" s="17" t="s">
        <v>11</v>
      </c>
      <c r="L4" s="20">
        <v>7895200</v>
      </c>
      <c r="M4" s="20">
        <v>1390000</v>
      </c>
      <c r="N4" s="21">
        <v>18</v>
      </c>
      <c r="O4" s="22">
        <v>26</v>
      </c>
      <c r="P4" s="23">
        <v>7895200</v>
      </c>
      <c r="Q4" s="20">
        <v>7895200</v>
      </c>
      <c r="R4" s="24"/>
      <c r="S4" s="20">
        <v>0</v>
      </c>
      <c r="T4" s="25"/>
      <c r="U4" s="20">
        <v>0</v>
      </c>
      <c r="V4" s="26">
        <v>78952</v>
      </c>
      <c r="W4" s="20">
        <v>5884159</v>
      </c>
      <c r="X4" s="20">
        <v>6034649</v>
      </c>
      <c r="Y4" s="20">
        <v>6034649</v>
      </c>
      <c r="Z4" s="76">
        <f>SUM(W4:Y4)</f>
        <v>17953457</v>
      </c>
      <c r="AA4" s="27">
        <f>1%*Z4</f>
        <v>179534.57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ht="23.25" customHeight="1">
      <c r="A5" s="10">
        <v>2</v>
      </c>
      <c r="B5" s="28" t="s">
        <v>3</v>
      </c>
      <c r="C5" s="15" t="s">
        <v>14</v>
      </c>
      <c r="D5" s="29" t="s">
        <v>15</v>
      </c>
      <c r="E5" s="15">
        <v>3.33</v>
      </c>
      <c r="F5" s="30"/>
      <c r="G5" s="17">
        <v>3.33</v>
      </c>
      <c r="H5" s="15">
        <v>0.45</v>
      </c>
      <c r="I5" s="19">
        <v>3.7800000000000002</v>
      </c>
      <c r="J5" s="20">
        <v>5254200</v>
      </c>
      <c r="K5" s="17" t="s">
        <v>11</v>
      </c>
      <c r="L5" s="20">
        <v>5254200</v>
      </c>
      <c r="M5" s="20">
        <v>1390000</v>
      </c>
      <c r="N5" s="21">
        <v>18</v>
      </c>
      <c r="O5" s="22">
        <v>22</v>
      </c>
      <c r="P5" s="23">
        <v>5254200</v>
      </c>
      <c r="Q5" s="20">
        <v>5254200</v>
      </c>
      <c r="R5" s="31"/>
      <c r="S5" s="20">
        <v>0</v>
      </c>
      <c r="T5" s="25"/>
      <c r="U5" s="20">
        <v>0</v>
      </c>
      <c r="V5" s="26">
        <v>52542</v>
      </c>
      <c r="W5" s="77">
        <v>8547832</v>
      </c>
      <c r="X5" s="77">
        <v>8547832</v>
      </c>
      <c r="Y5" s="77">
        <v>8547832</v>
      </c>
      <c r="Z5" s="76">
        <f t="shared" ref="Z5:Z19" si="0">SUM(W5:Y5)</f>
        <v>25643496</v>
      </c>
      <c r="AA5" s="27">
        <f t="shared" ref="AA5:AA19" si="1">1%*Z5</f>
        <v>256434.96</v>
      </c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</row>
    <row r="6" spans="1:54" ht="23.25" customHeight="1">
      <c r="A6" s="10">
        <v>3</v>
      </c>
      <c r="B6" s="32" t="s">
        <v>10</v>
      </c>
      <c r="C6" s="15" t="s">
        <v>16</v>
      </c>
      <c r="D6" s="29" t="s">
        <v>17</v>
      </c>
      <c r="E6" s="35">
        <v>6.04</v>
      </c>
      <c r="F6" s="30"/>
      <c r="G6" s="17">
        <v>6.04</v>
      </c>
      <c r="H6" s="15">
        <v>0.45</v>
      </c>
      <c r="I6" s="19">
        <v>6.49</v>
      </c>
      <c r="J6" s="20">
        <v>9021100</v>
      </c>
      <c r="K6" s="17" t="s">
        <v>11</v>
      </c>
      <c r="L6" s="20">
        <v>9021100</v>
      </c>
      <c r="M6" s="20">
        <v>1390000</v>
      </c>
      <c r="N6" s="21">
        <v>18</v>
      </c>
      <c r="O6" s="22">
        <v>18</v>
      </c>
      <c r="P6" s="23">
        <v>9021100</v>
      </c>
      <c r="Q6" s="20">
        <v>9021100</v>
      </c>
      <c r="R6" s="31"/>
      <c r="S6" s="20">
        <v>0</v>
      </c>
      <c r="T6" s="25"/>
      <c r="U6" s="20">
        <v>0</v>
      </c>
      <c r="V6" s="26">
        <v>90211</v>
      </c>
      <c r="W6" s="20">
        <v>5507934</v>
      </c>
      <c r="X6" s="20">
        <v>6004551</v>
      </c>
      <c r="Y6" s="20">
        <v>6004551</v>
      </c>
      <c r="Z6" s="76">
        <f t="shared" si="0"/>
        <v>17517036</v>
      </c>
      <c r="AA6" s="27">
        <f t="shared" si="1"/>
        <v>175170.36000000002</v>
      </c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23.25" customHeight="1">
      <c r="A7" s="10">
        <v>4</v>
      </c>
      <c r="B7" s="32" t="s">
        <v>4</v>
      </c>
      <c r="C7" s="17" t="s">
        <v>18</v>
      </c>
      <c r="D7" s="36" t="s">
        <v>19</v>
      </c>
      <c r="E7" s="17">
        <v>4.6500000000000004</v>
      </c>
      <c r="F7" s="18"/>
      <c r="G7" s="17">
        <v>4.6500000000000004</v>
      </c>
      <c r="H7" s="17">
        <v>0.25</v>
      </c>
      <c r="I7" s="19">
        <v>4.9000000000000004</v>
      </c>
      <c r="J7" s="20">
        <v>6811000.0000000009</v>
      </c>
      <c r="K7" s="17" t="s">
        <v>11</v>
      </c>
      <c r="L7" s="20">
        <v>6811000</v>
      </c>
      <c r="M7" s="20">
        <v>1390000</v>
      </c>
      <c r="N7" s="21">
        <v>18</v>
      </c>
      <c r="O7" s="22">
        <v>18</v>
      </c>
      <c r="P7" s="23">
        <v>6811000</v>
      </c>
      <c r="Q7" s="20">
        <v>6811000</v>
      </c>
      <c r="R7" s="24"/>
      <c r="S7" s="20">
        <v>0</v>
      </c>
      <c r="T7" s="34"/>
      <c r="U7" s="20">
        <v>0</v>
      </c>
      <c r="V7" s="26">
        <v>68110</v>
      </c>
      <c r="W7" s="20">
        <v>8395235</v>
      </c>
      <c r="X7" s="20">
        <v>8470179</v>
      </c>
      <c r="Y7" s="20">
        <v>8470179</v>
      </c>
      <c r="Z7" s="76">
        <f t="shared" si="0"/>
        <v>25335593</v>
      </c>
      <c r="AA7" s="27">
        <f t="shared" si="1"/>
        <v>253355.93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</row>
    <row r="8" spans="1:54" ht="23.25" customHeight="1">
      <c r="A8" s="10">
        <v>5</v>
      </c>
      <c r="B8" s="14" t="s">
        <v>5</v>
      </c>
      <c r="C8" s="15" t="s">
        <v>20</v>
      </c>
      <c r="D8" s="36" t="s">
        <v>21</v>
      </c>
      <c r="E8" s="17">
        <v>4.9800000000000004</v>
      </c>
      <c r="F8" s="18"/>
      <c r="G8" s="17">
        <v>4.9800000000000004</v>
      </c>
      <c r="H8" s="17"/>
      <c r="I8" s="19">
        <v>4.9800000000000004</v>
      </c>
      <c r="J8" s="20">
        <v>6922200.0000000009</v>
      </c>
      <c r="K8" s="17" t="s">
        <v>11</v>
      </c>
      <c r="L8" s="20">
        <v>6922200</v>
      </c>
      <c r="M8" s="20">
        <v>1390000</v>
      </c>
      <c r="N8" s="21">
        <v>18</v>
      </c>
      <c r="O8" s="22">
        <v>18</v>
      </c>
      <c r="P8" s="23">
        <v>6922200</v>
      </c>
      <c r="Q8" s="20">
        <v>6922200</v>
      </c>
      <c r="R8" s="24"/>
      <c r="S8" s="20">
        <v>0</v>
      </c>
      <c r="T8" s="25"/>
      <c r="U8" s="20">
        <v>0</v>
      </c>
      <c r="V8" s="26">
        <v>69222</v>
      </c>
      <c r="W8" s="76">
        <v>7870627</v>
      </c>
      <c r="X8" s="78">
        <v>7870627</v>
      </c>
      <c r="Y8" s="20">
        <v>5922452</v>
      </c>
      <c r="Z8" s="76">
        <f t="shared" si="0"/>
        <v>21663706</v>
      </c>
      <c r="AA8" s="27">
        <f t="shared" si="1"/>
        <v>216637.06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</row>
    <row r="9" spans="1:54" ht="23.25" customHeight="1">
      <c r="A9" s="10">
        <v>6</v>
      </c>
      <c r="B9" s="32" t="s">
        <v>6</v>
      </c>
      <c r="C9" s="37" t="s">
        <v>22</v>
      </c>
      <c r="D9" s="38" t="s">
        <v>23</v>
      </c>
      <c r="E9" s="37">
        <v>4.32</v>
      </c>
      <c r="F9" s="39"/>
      <c r="G9" s="40">
        <v>4.32</v>
      </c>
      <c r="H9" s="37">
        <v>0.35</v>
      </c>
      <c r="I9" s="41">
        <v>4.67</v>
      </c>
      <c r="J9" s="42">
        <v>6491300</v>
      </c>
      <c r="K9" s="40" t="s">
        <v>11</v>
      </c>
      <c r="L9" s="42">
        <v>6491300</v>
      </c>
      <c r="M9" s="42">
        <v>1390000</v>
      </c>
      <c r="N9" s="40">
        <v>18</v>
      </c>
      <c r="O9" s="43">
        <v>18</v>
      </c>
      <c r="P9" s="44">
        <v>6491300</v>
      </c>
      <c r="Q9" s="42">
        <v>6491300</v>
      </c>
      <c r="R9" s="45"/>
      <c r="S9" s="42">
        <v>0</v>
      </c>
      <c r="T9" s="46"/>
      <c r="U9" s="42">
        <v>0</v>
      </c>
      <c r="V9" s="47">
        <v>64913</v>
      </c>
      <c r="W9" s="78">
        <v>7027883</v>
      </c>
      <c r="X9" s="78">
        <v>7524500</v>
      </c>
      <c r="Y9" s="78">
        <v>7524500</v>
      </c>
      <c r="Z9" s="76">
        <f t="shared" si="0"/>
        <v>22076883</v>
      </c>
      <c r="AA9" s="58">
        <f t="shared" si="1"/>
        <v>220768.83000000002</v>
      </c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1:54" ht="23.25" customHeight="1">
      <c r="A10" s="10">
        <v>7</v>
      </c>
      <c r="B10" s="28" t="s">
        <v>7</v>
      </c>
      <c r="C10" s="17" t="s">
        <v>24</v>
      </c>
      <c r="D10" s="36" t="s">
        <v>25</v>
      </c>
      <c r="E10" s="33">
        <v>3.33</v>
      </c>
      <c r="F10" s="18"/>
      <c r="G10" s="17">
        <v>3.33</v>
      </c>
      <c r="H10" s="17"/>
      <c r="I10" s="19">
        <v>3.33</v>
      </c>
      <c r="J10" s="20">
        <v>4628700</v>
      </c>
      <c r="K10" s="17" t="s">
        <v>11</v>
      </c>
      <c r="L10" s="20">
        <v>4628700</v>
      </c>
      <c r="M10" s="20">
        <v>1390000</v>
      </c>
      <c r="N10" s="21">
        <v>18</v>
      </c>
      <c r="O10" s="22">
        <v>18</v>
      </c>
      <c r="P10" s="23">
        <v>4628700</v>
      </c>
      <c r="Q10" s="20">
        <v>4628700</v>
      </c>
      <c r="R10" s="24"/>
      <c r="S10" s="20">
        <v>0</v>
      </c>
      <c r="T10" s="34"/>
      <c r="U10" s="20">
        <v>0</v>
      </c>
      <c r="V10" s="26">
        <v>46287</v>
      </c>
      <c r="W10" s="20">
        <v>5011317</v>
      </c>
      <c r="X10" s="20">
        <v>5011317</v>
      </c>
      <c r="Y10" s="20">
        <v>5011317</v>
      </c>
      <c r="Z10" s="76">
        <f t="shared" si="0"/>
        <v>15033951</v>
      </c>
      <c r="AA10" s="27">
        <f t="shared" si="1"/>
        <v>150339.51</v>
      </c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</row>
    <row r="11" spans="1:54" ht="23.25" customHeight="1">
      <c r="A11" s="10">
        <v>8</v>
      </c>
      <c r="B11" s="14" t="s">
        <v>8</v>
      </c>
      <c r="C11" s="15" t="s">
        <v>26</v>
      </c>
      <c r="D11" s="29" t="s">
        <v>27</v>
      </c>
      <c r="E11" s="35">
        <v>3.66</v>
      </c>
      <c r="F11" s="30"/>
      <c r="G11" s="17">
        <v>3.66</v>
      </c>
      <c r="H11" s="17"/>
      <c r="I11" s="19">
        <v>3.66</v>
      </c>
      <c r="J11" s="20">
        <v>5087400</v>
      </c>
      <c r="K11" s="17" t="s">
        <v>11</v>
      </c>
      <c r="L11" s="20">
        <v>5087400</v>
      </c>
      <c r="M11" s="20">
        <v>1390000</v>
      </c>
      <c r="N11" s="21">
        <v>18</v>
      </c>
      <c r="O11" s="22">
        <v>18</v>
      </c>
      <c r="P11" s="23">
        <v>5087400</v>
      </c>
      <c r="Q11" s="20">
        <v>5087400</v>
      </c>
      <c r="R11" s="31"/>
      <c r="S11" s="20">
        <v>0</v>
      </c>
      <c r="T11" s="25"/>
      <c r="U11" s="20">
        <v>0</v>
      </c>
      <c r="V11" s="26">
        <v>50874</v>
      </c>
      <c r="W11" s="76">
        <v>7494402</v>
      </c>
      <c r="X11" s="76">
        <v>3973517</v>
      </c>
      <c r="Y11" s="76">
        <v>7869122</v>
      </c>
      <c r="Z11" s="76">
        <f t="shared" si="0"/>
        <v>19337041</v>
      </c>
      <c r="AA11" s="27">
        <f t="shared" si="1"/>
        <v>193370.41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</row>
    <row r="12" spans="1:54" ht="23.25" customHeight="1">
      <c r="A12" s="10">
        <v>9</v>
      </c>
      <c r="B12" s="14" t="s">
        <v>9</v>
      </c>
      <c r="C12" s="15" t="s">
        <v>28</v>
      </c>
      <c r="D12" s="29" t="s">
        <v>29</v>
      </c>
      <c r="E12" s="15">
        <v>4.9800000000000004</v>
      </c>
      <c r="F12" s="30">
        <v>0.06</v>
      </c>
      <c r="G12" s="17">
        <v>5.2788000000000004</v>
      </c>
      <c r="H12" s="48">
        <v>0.25</v>
      </c>
      <c r="I12" s="19">
        <v>5.5288000000000004</v>
      </c>
      <c r="J12" s="20">
        <v>7685032.0000000009</v>
      </c>
      <c r="K12" s="17" t="s">
        <v>11</v>
      </c>
      <c r="L12" s="20">
        <v>7685032</v>
      </c>
      <c r="M12" s="20">
        <v>1390000</v>
      </c>
      <c r="N12" s="21">
        <v>18</v>
      </c>
      <c r="O12" s="22">
        <v>18</v>
      </c>
      <c r="P12" s="23">
        <v>7685032</v>
      </c>
      <c r="Q12" s="20">
        <v>7685032</v>
      </c>
      <c r="R12" s="31"/>
      <c r="S12" s="20">
        <v>0</v>
      </c>
      <c r="T12" s="25"/>
      <c r="U12" s="20">
        <v>0</v>
      </c>
      <c r="V12" s="26">
        <v>76850</v>
      </c>
      <c r="W12" s="20">
        <v>5011317</v>
      </c>
      <c r="X12" s="20">
        <v>5507934</v>
      </c>
      <c r="Y12" s="20">
        <v>5507934</v>
      </c>
      <c r="Z12" s="76">
        <f t="shared" si="0"/>
        <v>16027185</v>
      </c>
      <c r="AA12" s="27">
        <f t="shared" si="1"/>
        <v>160271.85</v>
      </c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</row>
    <row r="13" spans="1:54" ht="23.25" customHeight="1">
      <c r="A13" s="10">
        <v>10</v>
      </c>
      <c r="B13" s="14" t="s">
        <v>39</v>
      </c>
      <c r="C13" s="59"/>
      <c r="D13" s="60"/>
      <c r="E13" s="59"/>
      <c r="F13" s="61"/>
      <c r="G13" s="62"/>
      <c r="H13" s="63"/>
      <c r="I13" s="64"/>
      <c r="J13" s="65"/>
      <c r="K13" s="62"/>
      <c r="L13" s="65"/>
      <c r="M13" s="65"/>
      <c r="N13" s="66"/>
      <c r="O13" s="67"/>
      <c r="P13" s="68"/>
      <c r="Q13" s="65"/>
      <c r="R13" s="69"/>
      <c r="S13" s="65"/>
      <c r="T13" s="70"/>
      <c r="U13" s="65"/>
      <c r="V13" s="65"/>
      <c r="W13" s="77">
        <v>5011317</v>
      </c>
      <c r="X13" s="20">
        <v>5507934</v>
      </c>
      <c r="Y13" s="20">
        <v>5507934</v>
      </c>
      <c r="Z13" s="76">
        <f t="shared" si="0"/>
        <v>16027185</v>
      </c>
      <c r="AA13" s="27">
        <f t="shared" si="1"/>
        <v>160271.85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</row>
    <row r="14" spans="1:54" ht="23.25" customHeight="1">
      <c r="A14" s="10">
        <v>11</v>
      </c>
      <c r="B14" s="14" t="s">
        <v>40</v>
      </c>
      <c r="C14" s="59"/>
      <c r="D14" s="60"/>
      <c r="E14" s="59"/>
      <c r="F14" s="61"/>
      <c r="G14" s="62"/>
      <c r="H14" s="63"/>
      <c r="I14" s="64"/>
      <c r="J14" s="65"/>
      <c r="K14" s="62"/>
      <c r="L14" s="65"/>
      <c r="M14" s="65"/>
      <c r="N14" s="66"/>
      <c r="O14" s="67"/>
      <c r="P14" s="68"/>
      <c r="Q14" s="65"/>
      <c r="R14" s="69"/>
      <c r="S14" s="65"/>
      <c r="T14" s="70"/>
      <c r="U14" s="65"/>
      <c r="V14" s="65"/>
      <c r="W14" s="20">
        <v>4890925</v>
      </c>
      <c r="X14" s="20">
        <v>4890925</v>
      </c>
      <c r="Y14" s="20">
        <v>4890925</v>
      </c>
      <c r="Z14" s="76">
        <f t="shared" si="0"/>
        <v>14672775</v>
      </c>
      <c r="AA14" s="27">
        <f t="shared" si="1"/>
        <v>146727.75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</row>
    <row r="15" spans="1:54" ht="23.25" customHeight="1">
      <c r="A15" s="10">
        <v>12</v>
      </c>
      <c r="B15" s="75" t="s">
        <v>42</v>
      </c>
      <c r="C15" s="15"/>
      <c r="D15" s="29"/>
      <c r="E15" s="15"/>
      <c r="F15" s="30"/>
      <c r="G15" s="17"/>
      <c r="H15" s="48"/>
      <c r="I15" s="19"/>
      <c r="J15" s="20"/>
      <c r="K15" s="17"/>
      <c r="L15" s="20"/>
      <c r="M15" s="20"/>
      <c r="N15" s="21"/>
      <c r="O15" s="22"/>
      <c r="P15" s="23"/>
      <c r="Q15" s="20"/>
      <c r="R15" s="31"/>
      <c r="S15" s="20"/>
      <c r="T15" s="25"/>
      <c r="U15" s="20"/>
      <c r="V15" s="20"/>
      <c r="W15" s="20">
        <v>5688522</v>
      </c>
      <c r="X15" s="20">
        <v>6185139</v>
      </c>
      <c r="Y15" s="20">
        <v>6185139</v>
      </c>
      <c r="Z15" s="76">
        <f t="shared" si="0"/>
        <v>18058800</v>
      </c>
      <c r="AA15" s="27">
        <f t="shared" si="1"/>
        <v>180588</v>
      </c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</row>
    <row r="16" spans="1:54" ht="23.25" customHeight="1">
      <c r="A16" s="10">
        <v>13</v>
      </c>
      <c r="B16" s="14" t="s">
        <v>43</v>
      </c>
      <c r="C16" s="15"/>
      <c r="D16" s="29"/>
      <c r="E16" s="15"/>
      <c r="F16" s="30"/>
      <c r="G16" s="17"/>
      <c r="H16" s="48"/>
      <c r="I16" s="19"/>
      <c r="J16" s="20"/>
      <c r="K16" s="17"/>
      <c r="L16" s="20"/>
      <c r="M16" s="20"/>
      <c r="N16" s="21"/>
      <c r="O16" s="22"/>
      <c r="P16" s="23"/>
      <c r="Q16" s="20"/>
      <c r="R16" s="31"/>
      <c r="S16" s="20"/>
      <c r="T16" s="25"/>
      <c r="U16" s="20"/>
      <c r="V16" s="20"/>
      <c r="W16" s="20">
        <v>6034649</v>
      </c>
      <c r="X16" s="20">
        <v>6034649</v>
      </c>
      <c r="Y16" s="20">
        <v>6034649</v>
      </c>
      <c r="Z16" s="76">
        <f t="shared" si="0"/>
        <v>18103947</v>
      </c>
      <c r="AA16" s="27">
        <f t="shared" si="1"/>
        <v>181039.47</v>
      </c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</row>
    <row r="17" spans="1:54" ht="23.25" customHeight="1">
      <c r="A17" s="10">
        <v>14</v>
      </c>
      <c r="B17" s="14" t="s">
        <v>44</v>
      </c>
      <c r="C17" s="15"/>
      <c r="D17" s="29"/>
      <c r="E17" s="15"/>
      <c r="F17" s="30"/>
      <c r="G17" s="17"/>
      <c r="H17" s="48"/>
      <c r="I17" s="19"/>
      <c r="J17" s="20"/>
      <c r="K17" s="17"/>
      <c r="L17" s="20"/>
      <c r="M17" s="20"/>
      <c r="N17" s="21"/>
      <c r="O17" s="22"/>
      <c r="P17" s="23"/>
      <c r="Q17" s="20"/>
      <c r="R17" s="31"/>
      <c r="S17" s="20"/>
      <c r="T17" s="25"/>
      <c r="U17" s="20"/>
      <c r="V17" s="20"/>
      <c r="W17" s="77">
        <v>5011317</v>
      </c>
      <c r="X17" s="77">
        <v>5011317</v>
      </c>
      <c r="Y17" s="77">
        <v>5011317</v>
      </c>
      <c r="Z17" s="76">
        <f t="shared" si="0"/>
        <v>15033951</v>
      </c>
      <c r="AA17" s="27">
        <f>1%*Z17</f>
        <v>150339.51</v>
      </c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</row>
    <row r="18" spans="1:54" ht="23.25" customHeight="1">
      <c r="A18" s="10">
        <v>15</v>
      </c>
      <c r="B18" s="14" t="s">
        <v>46</v>
      </c>
      <c r="C18" s="15"/>
      <c r="D18" s="29"/>
      <c r="E18" s="15"/>
      <c r="F18" s="30"/>
      <c r="G18" s="17"/>
      <c r="H18" s="48"/>
      <c r="I18" s="19"/>
      <c r="J18" s="20"/>
      <c r="K18" s="17"/>
      <c r="L18" s="20"/>
      <c r="M18" s="20"/>
      <c r="N18" s="21"/>
      <c r="O18" s="22"/>
      <c r="P18" s="23"/>
      <c r="Q18" s="20"/>
      <c r="R18" s="31"/>
      <c r="S18" s="20"/>
      <c r="T18" s="25"/>
      <c r="U18" s="20"/>
      <c r="V18" s="20"/>
      <c r="W18" s="20">
        <v>6681756</v>
      </c>
      <c r="X18" s="20">
        <v>5027856</v>
      </c>
      <c r="Y18" s="20">
        <v>6681756</v>
      </c>
      <c r="Z18" s="76">
        <f t="shared" si="0"/>
        <v>18391368</v>
      </c>
      <c r="AA18" s="27">
        <f>1%*Z18</f>
        <v>183913.68</v>
      </c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</row>
    <row r="19" spans="1:54" ht="23.25" customHeight="1">
      <c r="A19" s="10">
        <v>16</v>
      </c>
      <c r="B19" s="14" t="s">
        <v>47</v>
      </c>
      <c r="C19" s="15"/>
      <c r="D19" s="29"/>
      <c r="E19" s="15"/>
      <c r="F19" s="30"/>
      <c r="G19" s="17"/>
      <c r="H19" s="48"/>
      <c r="I19" s="19"/>
      <c r="J19" s="20"/>
      <c r="K19" s="17"/>
      <c r="L19" s="20"/>
      <c r="M19" s="20"/>
      <c r="N19" s="21"/>
      <c r="O19" s="22"/>
      <c r="P19" s="23"/>
      <c r="Q19" s="20"/>
      <c r="R19" s="31"/>
      <c r="S19" s="20"/>
      <c r="T19" s="25"/>
      <c r="U19" s="20"/>
      <c r="V19" s="20"/>
      <c r="W19" s="20">
        <v>5884159</v>
      </c>
      <c r="X19" s="20">
        <v>5884159</v>
      </c>
      <c r="Y19" s="20">
        <v>5507934</v>
      </c>
      <c r="Z19" s="76">
        <f t="shared" si="0"/>
        <v>17276252</v>
      </c>
      <c r="AA19" s="27">
        <f t="shared" si="1"/>
        <v>172762.52</v>
      </c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</row>
    <row r="20" spans="1:54" ht="25.5" customHeight="1">
      <c r="A20" s="71" t="s">
        <v>37</v>
      </c>
      <c r="B20" s="72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50"/>
      <c r="Z20" s="51">
        <f>SUM(Z4:Z19)</f>
        <v>298152626</v>
      </c>
      <c r="AA20" s="51">
        <f>1%*Z20</f>
        <v>2981526.2600000002</v>
      </c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</row>
    <row r="21" spans="1:54" ht="20.25">
      <c r="A21" s="52"/>
      <c r="B21" s="53" t="s">
        <v>30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4">
        <f>30%*AA20</f>
        <v>894457.87800000003</v>
      </c>
      <c r="Z21" s="53"/>
      <c r="AA21" s="5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 ht="20.25">
      <c r="A22" s="52"/>
      <c r="B22" s="53" t="s">
        <v>31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4">
        <f>70%*AA20</f>
        <v>2087068.382</v>
      </c>
      <c r="Z22" s="53"/>
      <c r="AA22" s="5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 ht="27" customHeight="1">
      <c r="A23" s="79" t="s">
        <v>32</v>
      </c>
      <c r="B23" s="79"/>
      <c r="C23" s="79"/>
      <c r="D23" s="79" t="s">
        <v>33</v>
      </c>
      <c r="E23" s="79"/>
      <c r="F23" s="79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6" t="s">
        <v>51</v>
      </c>
      <c r="Z23" s="53"/>
      <c r="AA23" s="5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 ht="21">
      <c r="A24" s="55"/>
      <c r="B24" s="55"/>
      <c r="C24" s="55"/>
      <c r="D24" s="79" t="s">
        <v>34</v>
      </c>
      <c r="E24" s="79"/>
      <c r="F24" s="79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7" t="s">
        <v>33</v>
      </c>
      <c r="Z24" s="53"/>
      <c r="AA24" s="5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ht="21">
      <c r="A25" s="55"/>
      <c r="B25" s="55"/>
      <c r="C25" s="55"/>
      <c r="D25" s="55"/>
      <c r="E25" s="55"/>
      <c r="F25" s="55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7" t="s">
        <v>34</v>
      </c>
      <c r="Z25" s="53"/>
      <c r="AA25" s="5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ht="21">
      <c r="A26" s="80" t="s">
        <v>7</v>
      </c>
      <c r="B26" s="80"/>
      <c r="C26" s="73"/>
      <c r="D26" s="53"/>
      <c r="E26" s="53"/>
      <c r="F26" s="55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80" t="s">
        <v>41</v>
      </c>
      <c r="Y26" s="80"/>
      <c r="Z26" s="80"/>
      <c r="AA26" s="5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ht="20.25">
      <c r="A27" s="80"/>
      <c r="B27" s="80"/>
      <c r="C27" s="7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80"/>
      <c r="Y27" s="80"/>
      <c r="Z27" s="80"/>
      <c r="AA27" s="5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1:54" ht="18.75" customHeight="1">
      <c r="A28" s="80"/>
      <c r="B28" s="80"/>
      <c r="C28" s="74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80"/>
      <c r="Y28" s="80"/>
      <c r="Z28" s="80"/>
      <c r="AA28" s="3"/>
    </row>
    <row r="29" spans="1:54" ht="18.75">
      <c r="A29" s="80"/>
      <c r="B29" s="80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80"/>
      <c r="Y29" s="80"/>
      <c r="Z29" s="80"/>
      <c r="AA29" s="3"/>
    </row>
  </sheetData>
  <mergeCells count="8">
    <mergeCell ref="D24:F24"/>
    <mergeCell ref="A26:B29"/>
    <mergeCell ref="X26:Z29"/>
    <mergeCell ref="A1:X1"/>
    <mergeCell ref="Y1:Z1"/>
    <mergeCell ref="B2:AA2"/>
    <mergeCell ref="A23:C23"/>
    <mergeCell ref="D23:F23"/>
  </mergeCells>
  <conditionalFormatting sqref="B4 P10:V10 P12:V16 P4:V7 P9:W9 P8:X8 B16 P11:X11 B6:B9 D4:N16 B11:B14 D18:N19 B18:B19 P18:V19">
    <cfRule type="cellIs" dxfId="89" priority="259" stopIfTrue="1" operator="equal">
      <formula>"KXL"</formula>
    </cfRule>
    <cfRule type="cellIs" dxfId="88" priority="260" stopIfTrue="1" operator="equal">
      <formula>"A DN"</formula>
    </cfRule>
    <cfRule type="cellIs" dxfId="87" priority="261" stopIfTrue="1" operator="equal">
      <formula>"C"</formula>
    </cfRule>
    <cfRule type="cellIs" dxfId="86" priority="262" stopIfTrue="1" operator="equal">
      <formula>"B"</formula>
    </cfRule>
  </conditionalFormatting>
  <conditionalFormatting sqref="K4:K16 K18:K19">
    <cfRule type="cellIs" dxfId="85" priority="258" stopIfTrue="1" operator="equal">
      <formula>"D"</formula>
    </cfRule>
  </conditionalFormatting>
  <conditionalFormatting sqref="W10:Y10">
    <cfRule type="cellIs" dxfId="84" priority="254" stopIfTrue="1" operator="equal">
      <formula>"KXL"</formula>
    </cfRule>
    <cfRule type="cellIs" dxfId="83" priority="255" stopIfTrue="1" operator="equal">
      <formula>"A DN"</formula>
    </cfRule>
    <cfRule type="cellIs" dxfId="82" priority="256" stopIfTrue="1" operator="equal">
      <formula>"C"</formula>
    </cfRule>
    <cfRule type="cellIs" dxfId="81" priority="257" stopIfTrue="1" operator="equal">
      <formula>"B"</formula>
    </cfRule>
  </conditionalFormatting>
  <conditionalFormatting sqref="W14:W16 W18:W19 X19 X16:Y16">
    <cfRule type="cellIs" dxfId="80" priority="234" stopIfTrue="1" operator="equal">
      <formula>"KXL"</formula>
    </cfRule>
    <cfRule type="cellIs" dxfId="79" priority="235" stopIfTrue="1" operator="equal">
      <formula>"A DN"</formula>
    </cfRule>
    <cfRule type="cellIs" dxfId="78" priority="236" stopIfTrue="1" operator="equal">
      <formula>"C"</formula>
    </cfRule>
    <cfRule type="cellIs" dxfId="77" priority="237" stopIfTrue="1" operator="equal">
      <formula>"B"</formula>
    </cfRule>
  </conditionalFormatting>
  <conditionalFormatting sqref="W4">
    <cfRule type="cellIs" dxfId="76" priority="230" stopIfTrue="1" operator="equal">
      <formula>"KXL"</formula>
    </cfRule>
    <cfRule type="cellIs" dxfId="75" priority="231" stopIfTrue="1" operator="equal">
      <formula>"A DN"</formula>
    </cfRule>
    <cfRule type="cellIs" dxfId="74" priority="232" stopIfTrue="1" operator="equal">
      <formula>"C"</formula>
    </cfRule>
    <cfRule type="cellIs" dxfId="73" priority="233" stopIfTrue="1" operator="equal">
      <formula>"B"</formula>
    </cfRule>
  </conditionalFormatting>
  <conditionalFormatting sqref="W6">
    <cfRule type="cellIs" dxfId="72" priority="222" stopIfTrue="1" operator="equal">
      <formula>"KXL"</formula>
    </cfRule>
    <cfRule type="cellIs" dxfId="71" priority="223" stopIfTrue="1" operator="equal">
      <formula>"A DN"</formula>
    </cfRule>
    <cfRule type="cellIs" dxfId="70" priority="224" stopIfTrue="1" operator="equal">
      <formula>"C"</formula>
    </cfRule>
    <cfRule type="cellIs" dxfId="69" priority="225" stopIfTrue="1" operator="equal">
      <formula>"B"</formula>
    </cfRule>
  </conditionalFormatting>
  <conditionalFormatting sqref="W7">
    <cfRule type="cellIs" dxfId="68" priority="218" stopIfTrue="1" operator="equal">
      <formula>"KXL"</formula>
    </cfRule>
    <cfRule type="cellIs" dxfId="67" priority="219" stopIfTrue="1" operator="equal">
      <formula>"A DN"</formula>
    </cfRule>
    <cfRule type="cellIs" dxfId="66" priority="220" stopIfTrue="1" operator="equal">
      <formula>"C"</formula>
    </cfRule>
    <cfRule type="cellIs" dxfId="65" priority="221" stopIfTrue="1" operator="equal">
      <formula>"B"</formula>
    </cfRule>
  </conditionalFormatting>
  <conditionalFormatting sqref="Y8">
    <cfRule type="cellIs" dxfId="64" priority="154" stopIfTrue="1" operator="equal">
      <formula>"KXL"</formula>
    </cfRule>
    <cfRule type="cellIs" dxfId="63" priority="155" stopIfTrue="1" operator="equal">
      <formula>"A DN"</formula>
    </cfRule>
    <cfRule type="cellIs" dxfId="62" priority="156" stopIfTrue="1" operator="equal">
      <formula>"C"</formula>
    </cfRule>
    <cfRule type="cellIs" dxfId="61" priority="157" stopIfTrue="1" operator="equal">
      <formula>"B"</formula>
    </cfRule>
  </conditionalFormatting>
  <conditionalFormatting sqref="Y11">
    <cfRule type="cellIs" dxfId="60" priority="114" stopIfTrue="1" operator="equal">
      <formula>"KXL"</formula>
    </cfRule>
    <cfRule type="cellIs" dxfId="59" priority="115" stopIfTrue="1" operator="equal">
      <formula>"A DN"</formula>
    </cfRule>
    <cfRule type="cellIs" dxfId="58" priority="116" stopIfTrue="1" operator="equal">
      <formula>"C"</formula>
    </cfRule>
    <cfRule type="cellIs" dxfId="57" priority="117" stopIfTrue="1" operator="equal">
      <formula>"B"</formula>
    </cfRule>
  </conditionalFormatting>
  <conditionalFormatting sqref="Y18:Y19">
    <cfRule type="cellIs" dxfId="56" priority="102" stopIfTrue="1" operator="equal">
      <formula>"KXL"</formula>
    </cfRule>
    <cfRule type="cellIs" dxfId="55" priority="103" stopIfTrue="1" operator="equal">
      <formula>"A DN"</formula>
    </cfRule>
    <cfRule type="cellIs" dxfId="54" priority="104" stopIfTrue="1" operator="equal">
      <formula>"C"</formula>
    </cfRule>
    <cfRule type="cellIs" dxfId="53" priority="105" stopIfTrue="1" operator="equal">
      <formula>"B"</formula>
    </cfRule>
  </conditionalFormatting>
  <conditionalFormatting sqref="W12">
    <cfRule type="cellIs" dxfId="52" priority="94" stopIfTrue="1" operator="equal">
      <formula>"KXL"</formula>
    </cfRule>
    <cfRule type="cellIs" dxfId="51" priority="95" stopIfTrue="1" operator="equal">
      <formula>"A DN"</formula>
    </cfRule>
    <cfRule type="cellIs" dxfId="50" priority="96" stopIfTrue="1" operator="equal">
      <formula>"C"</formula>
    </cfRule>
    <cfRule type="cellIs" dxfId="49" priority="97" stopIfTrue="1" operator="equal">
      <formula>"B"</formula>
    </cfRule>
  </conditionalFormatting>
  <conditionalFormatting sqref="X4:Y4">
    <cfRule type="cellIs" dxfId="48" priority="86" stopIfTrue="1" operator="equal">
      <formula>"KXL"</formula>
    </cfRule>
    <cfRule type="cellIs" dxfId="47" priority="87" stopIfTrue="1" operator="equal">
      <formula>"A DN"</formula>
    </cfRule>
    <cfRule type="cellIs" dxfId="46" priority="88" stopIfTrue="1" operator="equal">
      <formula>"C"</formula>
    </cfRule>
    <cfRule type="cellIs" dxfId="45" priority="89" stopIfTrue="1" operator="equal">
      <formula>"B"</formula>
    </cfRule>
  </conditionalFormatting>
  <conditionalFormatting sqref="X6:Y6">
    <cfRule type="cellIs" dxfId="44" priority="74" stopIfTrue="1" operator="equal">
      <formula>"KXL"</formula>
    </cfRule>
    <cfRule type="cellIs" dxfId="43" priority="75" stopIfTrue="1" operator="equal">
      <formula>"A DN"</formula>
    </cfRule>
    <cfRule type="cellIs" dxfId="42" priority="76" stopIfTrue="1" operator="equal">
      <formula>"C"</formula>
    </cfRule>
    <cfRule type="cellIs" dxfId="41" priority="77" stopIfTrue="1" operator="equal">
      <formula>"B"</formula>
    </cfRule>
  </conditionalFormatting>
  <conditionalFormatting sqref="X7:Y7">
    <cfRule type="cellIs" dxfId="40" priority="70" stopIfTrue="1" operator="equal">
      <formula>"KXL"</formula>
    </cfRule>
    <cfRule type="cellIs" dxfId="39" priority="71" stopIfTrue="1" operator="equal">
      <formula>"A DN"</formula>
    </cfRule>
    <cfRule type="cellIs" dxfId="38" priority="72" stopIfTrue="1" operator="equal">
      <formula>"C"</formula>
    </cfRule>
    <cfRule type="cellIs" dxfId="37" priority="73" stopIfTrue="1" operator="equal">
      <formula>"B"</formula>
    </cfRule>
  </conditionalFormatting>
  <conditionalFormatting sqref="X9:Y9">
    <cfRule type="cellIs" dxfId="36" priority="66" stopIfTrue="1" operator="equal">
      <formula>"KXL"</formula>
    </cfRule>
    <cfRule type="cellIs" dxfId="35" priority="67" stopIfTrue="1" operator="equal">
      <formula>"A DN"</formula>
    </cfRule>
    <cfRule type="cellIs" dxfId="34" priority="68" stopIfTrue="1" operator="equal">
      <formula>"C"</formula>
    </cfRule>
    <cfRule type="cellIs" dxfId="33" priority="69" stopIfTrue="1" operator="equal">
      <formula>"B"</formula>
    </cfRule>
  </conditionalFormatting>
  <conditionalFormatting sqref="X14:Y14">
    <cfRule type="cellIs" dxfId="32" priority="50" stopIfTrue="1" operator="equal">
      <formula>"KXL"</formula>
    </cfRule>
    <cfRule type="cellIs" dxfId="31" priority="51" stopIfTrue="1" operator="equal">
      <formula>"A DN"</formula>
    </cfRule>
    <cfRule type="cellIs" dxfId="30" priority="52" stopIfTrue="1" operator="equal">
      <formula>"C"</formula>
    </cfRule>
    <cfRule type="cellIs" dxfId="29" priority="53" stopIfTrue="1" operator="equal">
      <formula>"B"</formula>
    </cfRule>
  </conditionalFormatting>
  <conditionalFormatting sqref="X18 X15:Y15">
    <cfRule type="cellIs" dxfId="28" priority="46" stopIfTrue="1" operator="equal">
      <formula>"KXL"</formula>
    </cfRule>
    <cfRule type="cellIs" dxfId="27" priority="47" stopIfTrue="1" operator="equal">
      <formula>"A DN"</formula>
    </cfRule>
    <cfRule type="cellIs" dxfId="26" priority="48" stopIfTrue="1" operator="equal">
      <formula>"C"</formula>
    </cfRule>
    <cfRule type="cellIs" dxfId="25" priority="49" stopIfTrue="1" operator="equal">
      <formula>"B"</formula>
    </cfRule>
  </conditionalFormatting>
  <conditionalFormatting sqref="W5:Y5">
    <cfRule type="cellIs" dxfId="24" priority="42" stopIfTrue="1" operator="equal">
      <formula>"KXL"</formula>
    </cfRule>
    <cfRule type="cellIs" dxfId="23" priority="43" stopIfTrue="1" operator="equal">
      <formula>"A DN"</formula>
    </cfRule>
    <cfRule type="cellIs" dxfId="22" priority="44" stopIfTrue="1" operator="equal">
      <formula>"C"</formula>
    </cfRule>
    <cfRule type="cellIs" dxfId="21" priority="45" stopIfTrue="1" operator="equal">
      <formula>"B"</formula>
    </cfRule>
  </conditionalFormatting>
  <conditionalFormatting sqref="X13:Y13">
    <cfRule type="cellIs" dxfId="20" priority="34" stopIfTrue="1" operator="equal">
      <formula>"KXL"</formula>
    </cfRule>
    <cfRule type="cellIs" dxfId="19" priority="35" stopIfTrue="1" operator="equal">
      <formula>"A DN"</formula>
    </cfRule>
    <cfRule type="cellIs" dxfId="18" priority="36" stopIfTrue="1" operator="equal">
      <formula>"C"</formula>
    </cfRule>
    <cfRule type="cellIs" dxfId="17" priority="37" stopIfTrue="1" operator="equal">
      <formula>"B"</formula>
    </cfRule>
  </conditionalFormatting>
  <conditionalFormatting sqref="D17:N17 B17 P17:V17">
    <cfRule type="cellIs" dxfId="16" priority="26" stopIfTrue="1" operator="equal">
      <formula>"KXL"</formula>
    </cfRule>
    <cfRule type="cellIs" dxfId="15" priority="27" stopIfTrue="1" operator="equal">
      <formula>"A DN"</formula>
    </cfRule>
    <cfRule type="cellIs" dxfId="14" priority="28" stopIfTrue="1" operator="equal">
      <formula>"C"</formula>
    </cfRule>
    <cfRule type="cellIs" dxfId="13" priority="29" stopIfTrue="1" operator="equal">
      <formula>"B"</formula>
    </cfRule>
  </conditionalFormatting>
  <conditionalFormatting sqref="K17">
    <cfRule type="cellIs" dxfId="12" priority="25" stopIfTrue="1" operator="equal">
      <formula>"D"</formula>
    </cfRule>
  </conditionalFormatting>
  <conditionalFormatting sqref="W17:Y17">
    <cfRule type="cellIs" dxfId="11" priority="9" stopIfTrue="1" operator="equal">
      <formula>"KXL"</formula>
    </cfRule>
    <cfRule type="cellIs" dxfId="10" priority="10" stopIfTrue="1" operator="equal">
      <formula>"A DN"</formula>
    </cfRule>
    <cfRule type="cellIs" dxfId="9" priority="11" stopIfTrue="1" operator="equal">
      <formula>"C"</formula>
    </cfRule>
    <cfRule type="cellIs" dxfId="8" priority="12" stopIfTrue="1" operator="equal">
      <formula>"B"</formula>
    </cfRule>
  </conditionalFormatting>
  <conditionalFormatting sqref="W13">
    <cfRule type="cellIs" dxfId="7" priority="5" stopIfTrue="1" operator="equal">
      <formula>"KXL"</formula>
    </cfRule>
    <cfRule type="cellIs" dxfId="6" priority="6" stopIfTrue="1" operator="equal">
      <formula>"A DN"</formula>
    </cfRule>
    <cfRule type="cellIs" dxfId="5" priority="7" stopIfTrue="1" operator="equal">
      <formula>"C"</formula>
    </cfRule>
    <cfRule type="cellIs" dxfId="4" priority="8" stopIfTrue="1" operator="equal">
      <formula>"B"</formula>
    </cfRule>
  </conditionalFormatting>
  <conditionalFormatting sqref="X12:Y12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5" right="0.5" top="0.25" bottom="0.25" header="0.5" footer="0.5"/>
  <pageSetup paperSize="9" scale="8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2020-12-21T05:33:43Z</cp:lastPrinted>
  <dcterms:created xsi:type="dcterms:W3CDTF">2019-06-25T06:20:10Z</dcterms:created>
  <dcterms:modified xsi:type="dcterms:W3CDTF">2020-12-21T05:34:27Z</dcterms:modified>
</cp:coreProperties>
</file>