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T8 2020" sheetId="23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7" i="23" l="1"/>
  <c r="U107" i="23"/>
  <c r="S107" i="23"/>
  <c r="R107" i="23"/>
  <c r="P107" i="23"/>
  <c r="O107" i="23"/>
  <c r="L107" i="23"/>
  <c r="J107" i="23"/>
  <c r="I107" i="23"/>
  <c r="H107" i="23"/>
  <c r="G107" i="23"/>
  <c r="F107" i="23"/>
  <c r="M103" i="23"/>
  <c r="Q102" i="23"/>
  <c r="M102" i="23"/>
  <c r="Q101" i="23"/>
  <c r="M101" i="23"/>
  <c r="Q100" i="23"/>
  <c r="M100" i="23"/>
  <c r="Q99" i="23"/>
  <c r="M99" i="23"/>
  <c r="Q98" i="23"/>
  <c r="M98" i="23"/>
  <c r="Q97" i="23"/>
  <c r="M97" i="23"/>
  <c r="Q96" i="23"/>
  <c r="M96" i="23"/>
  <c r="Q95" i="23"/>
  <c r="Q105" i="23" s="1"/>
  <c r="Q107" i="23" s="1"/>
  <c r="M95" i="23"/>
  <c r="M94" i="23"/>
  <c r="E94" i="23"/>
  <c r="M93" i="23"/>
  <c r="E93" i="23"/>
  <c r="V92" i="23"/>
  <c r="U92" i="23"/>
  <c r="T92" i="23"/>
  <c r="T105" i="23"/>
  <c r="T107" i="23"/>
  <c r="M92" i="23"/>
  <c r="E92" i="23"/>
  <c r="E105" i="23" s="1"/>
  <c r="E107" i="23" s="1"/>
  <c r="AB91" i="23"/>
  <c r="Z55" i="23"/>
  <c r="Z54" i="23"/>
  <c r="Z53" i="23"/>
  <c r="Z52" i="23"/>
  <c r="Z51" i="23"/>
  <c r="Z50" i="23"/>
  <c r="Z49" i="23"/>
  <c r="Z48" i="23"/>
  <c r="Z47" i="23"/>
  <c r="Z46" i="23"/>
  <c r="Z45" i="23"/>
  <c r="Z44" i="23"/>
  <c r="Z43" i="23"/>
  <c r="Z42" i="23"/>
  <c r="Z41" i="23"/>
  <c r="Z40" i="23"/>
  <c r="Z39" i="23"/>
  <c r="Z38" i="23"/>
  <c r="Z37" i="23"/>
  <c r="Z36" i="23"/>
  <c r="Z35" i="23"/>
  <c r="Z34" i="23"/>
  <c r="Z33" i="23"/>
  <c r="Z32" i="23"/>
  <c r="Z31" i="23"/>
  <c r="Z30" i="23"/>
  <c r="Z29" i="23"/>
  <c r="Z28" i="23"/>
  <c r="Z27" i="23"/>
  <c r="Z26" i="23"/>
  <c r="Z25" i="23"/>
  <c r="Z24" i="23"/>
  <c r="Z23" i="23"/>
  <c r="Z22" i="23"/>
  <c r="Z21" i="23"/>
  <c r="Z20" i="23"/>
  <c r="Z19" i="23"/>
  <c r="Z18" i="23"/>
  <c r="Z17" i="23"/>
  <c r="Z16" i="23"/>
  <c r="Z15" i="23"/>
  <c r="Z14" i="23"/>
  <c r="Z13" i="23"/>
  <c r="Z12" i="23"/>
  <c r="Z11" i="23"/>
  <c r="M105" i="23" l="1"/>
  <c r="M107" i="23" s="1"/>
</calcChain>
</file>

<file path=xl/sharedStrings.xml><?xml version="1.0" encoding="utf-8"?>
<sst xmlns="http://schemas.openxmlformats.org/spreadsheetml/2006/main" count="1222" uniqueCount="773">
  <si>
    <t>STT</t>
  </si>
  <si>
    <t>01</t>
  </si>
  <si>
    <t>02</t>
  </si>
  <si>
    <t>03</t>
  </si>
  <si>
    <t>04</t>
  </si>
  <si>
    <t>05</t>
  </si>
  <si>
    <t>281311149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</si>
  <si>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</si>
  <si>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</si>
  <si>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</si>
  <si>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</si>
  <si>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</si>
  <si>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</si>
  <si>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</si>
  <si>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</si>
  <si>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</si>
  <si>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</si>
  <si>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</si>
  <si>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</si>
  <si>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</si>
  <si>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</si>
  <si>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Ngày
sinh</t>
  </si>
  <si>
    <t>Giới tính</t>
  </si>
  <si>
    <t>Quê
quán</t>
  </si>
  <si>
    <t>Địa chỉ 
thường trú</t>
  </si>
  <si>
    <t>Địa chỉ 
liên lạc</t>
  </si>
  <si>
    <t>Điện
thoại</t>
  </si>
  <si>
    <t>Văn bằng, chứng chỉ</t>
  </si>
  <si>
    <t>Thời gian giảng dạy</t>
  </si>
  <si>
    <t>Số tiết tham gia giảng dạy</t>
  </si>
  <si>
    <t>Ngày cấp</t>
  </si>
  <si>
    <t>Nơi cấp</t>
  </si>
  <si>
    <t>Trình độ</t>
  </si>
  <si>
    <t>Chuyên
môn</t>
  </si>
  <si>
    <t>Tin học</t>
  </si>
  <si>
    <t>Ngoại ngữ</t>
  </si>
  <si>
    <t xml:space="preserve">NVSP </t>
  </si>
  <si>
    <t>KHOA KHOA HỌC CƠ BẢN</t>
  </si>
  <si>
    <t>Nữ</t>
  </si>
  <si>
    <t>TPHCM</t>
  </si>
  <si>
    <t>Ngữ văn</t>
  </si>
  <si>
    <t>15/01/2018  
15/06/2018 tại KHCB</t>
  </si>
  <si>
    <t>180 LT</t>
  </si>
  <si>
    <t>Nam</t>
  </si>
  <si>
    <t>Nam Định</t>
  </si>
  <si>
    <t>B1</t>
  </si>
  <si>
    <t>28/02/1993</t>
  </si>
  <si>
    <t xml:space="preserve">Quảng Trị </t>
  </si>
  <si>
    <t xml:space="preserve">Triệu Thành, Triệu Phong, Quảng Trị </t>
  </si>
  <si>
    <t>14 Xuân Hồng, phường 4, quận Tân Bình</t>
  </si>
  <si>
    <t>01655356626</t>
  </si>
  <si>
    <t>660 LT</t>
  </si>
  <si>
    <t xml:space="preserve">Long An </t>
  </si>
  <si>
    <t xml:space="preserve">Nghệ An </t>
  </si>
  <si>
    <t>Nghệ An</t>
  </si>
  <si>
    <t>B</t>
  </si>
  <si>
    <t>29/10/1987</t>
  </si>
  <si>
    <t>Long An</t>
  </si>
  <si>
    <t xml:space="preserve">Thạc sĩ </t>
  </si>
  <si>
    <t>Bình Định</t>
  </si>
  <si>
    <t>A</t>
  </si>
  <si>
    <t>x</t>
  </si>
  <si>
    <t>Hà Tĩnh</t>
  </si>
  <si>
    <t>02/10/1989</t>
  </si>
  <si>
    <t>Quảng Bình</t>
  </si>
  <si>
    <t>194350614</t>
  </si>
  <si>
    <t>139/27 Dương Văn Dương, P. Tân Quý, Q. Tân Phú</t>
  </si>
  <si>
    <t>0902743546</t>
  </si>
  <si>
    <t>GDQP - AN</t>
  </si>
  <si>
    <t>90 LT
360 TH</t>
  </si>
  <si>
    <t>20/01/1986</t>
  </si>
  <si>
    <t>Thái Bình</t>
  </si>
  <si>
    <t>025285994</t>
  </si>
  <si>
    <t>19/04/2010</t>
  </si>
  <si>
    <t>20/L14 Phạm Văn Chiêu, phường 8, quận Gò Vấp, TPHCM</t>
  </si>
  <si>
    <t>0902420186</t>
  </si>
  <si>
    <t>Giáo dục Quốc phòng - An Ninh</t>
  </si>
  <si>
    <t>90 LT
300 TH</t>
  </si>
  <si>
    <t>Ninh Thuận</t>
  </si>
  <si>
    <t>025508671</t>
  </si>
  <si>
    <t>20/11/2013</t>
  </si>
  <si>
    <t>Thạc sĩ</t>
  </si>
  <si>
    <t>15</t>
  </si>
  <si>
    <t>90 LT
180 TH</t>
  </si>
  <si>
    <t>16</t>
  </si>
  <si>
    <t>Giáo dục thể chất</t>
  </si>
  <si>
    <t>17</t>
  </si>
  <si>
    <t>02/09/1985</t>
  </si>
  <si>
    <t>05/09/2013</t>
  </si>
  <si>
    <t>Xóm 13, Phúc Sơn, Anh Sơn, Nghệ An</t>
  </si>
  <si>
    <t>239/2 Nguyễn Văn Trỗi, P1, quận Tân Bình</t>
  </si>
  <si>
    <t xml:space="preserve">Giáo dục thể chất </t>
  </si>
  <si>
    <t>18</t>
  </si>
  <si>
    <t>16/10/1985</t>
  </si>
  <si>
    <t>079085000711</t>
  </si>
  <si>
    <t>77 Hậu Giang, P.5, Q.6, TPHCM</t>
  </si>
  <si>
    <t>60 TH</t>
  </si>
  <si>
    <t>19</t>
  </si>
  <si>
    <t>Hòa Bình 2, Hiệp Hòa, Đức Hòa, Long An</t>
  </si>
  <si>
    <t>01627375175</t>
  </si>
  <si>
    <t>02/01/2018  
15/06/2018 tại KHCB</t>
  </si>
  <si>
    <t>180 TH</t>
  </si>
  <si>
    <t>20</t>
  </si>
  <si>
    <t>020724164</t>
  </si>
  <si>
    <t>21</t>
  </si>
  <si>
    <t>Hà Nội</t>
  </si>
  <si>
    <t>Vật lý</t>
  </si>
  <si>
    <t>22</t>
  </si>
  <si>
    <t>23</t>
  </si>
  <si>
    <t>18/06/1989</t>
  </si>
  <si>
    <t>024351263</t>
  </si>
  <si>
    <t>19/03/2005</t>
  </si>
  <si>
    <t>107 Lô B2 C/c Nhiêu Lộc, phường Tân Quý, quận Tân Phú, TPHCM</t>
  </si>
  <si>
    <t>0902488039</t>
  </si>
  <si>
    <t>Văn học nước ngoài</t>
  </si>
  <si>
    <t>24</t>
  </si>
  <si>
    <t>C</t>
  </si>
  <si>
    <t>25</t>
  </si>
  <si>
    <t>26</t>
  </si>
  <si>
    <t>27</t>
  </si>
  <si>
    <t>Đại học</t>
  </si>
  <si>
    <t>28</t>
  </si>
  <si>
    <t>29</t>
  </si>
  <si>
    <t>30</t>
  </si>
  <si>
    <t>31</t>
  </si>
  <si>
    <t>32</t>
  </si>
  <si>
    <t>A2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</si>
  <si>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</si>
  <si>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</si>
  <si>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</si>
  <si>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</si>
  <si>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</si>
  <si>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</si>
  <si>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</si>
  <si>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</si>
  <si>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</si>
  <si>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</si>
  <si>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</si>
  <si>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IC3</t>
  </si>
  <si>
    <t>44</t>
  </si>
  <si>
    <t>Quảng Ngãi</t>
  </si>
  <si>
    <t>Hải Phòng</t>
  </si>
  <si>
    <t>64</t>
  </si>
  <si>
    <t>67</t>
  </si>
  <si>
    <t>B2.1</t>
  </si>
  <si>
    <t>68</t>
  </si>
  <si>
    <t>71</t>
  </si>
  <si>
    <t>83</t>
  </si>
  <si>
    <t>85</t>
  </si>
  <si>
    <t>86</t>
  </si>
  <si>
    <t>0933255134</t>
  </si>
  <si>
    <t>TN ĐHSP</t>
  </si>
  <si>
    <t>21/5/1996</t>
  </si>
  <si>
    <t>- 0977495401
- 0918890912</t>
  </si>
  <si>
    <t>Sư phạm ngữ văn</t>
  </si>
  <si>
    <t>197288203</t>
  </si>
  <si>
    <t>301469101</t>
  </si>
  <si>
    <t>025638111</t>
  </si>
  <si>
    <t>03/7/1994</t>
  </si>
  <si>
    <t>10/6/1992</t>
  </si>
  <si>
    <t>Lê Thị Mùi</t>
  </si>
  <si>
    <t>Bạch Văn Gân</t>
  </si>
  <si>
    <t>Đồng Nai</t>
  </si>
  <si>
    <t>Kiều Thị Thanh Hiếu</t>
  </si>
  <si>
    <t>Mai Võ Hoài Giang</t>
  </si>
  <si>
    <t>Trần Nhi Diễm Huỳnh</t>
  </si>
  <si>
    <t>Huỳnh Thị Phương Kiều</t>
  </si>
  <si>
    <t>Hồ Thị Thanh Thương</t>
  </si>
  <si>
    <t>Nguyễn Hoàng Tùng</t>
  </si>
  <si>
    <t>27/02/1985</t>
  </si>
  <si>
    <t>13/10/1979</t>
  </si>
  <si>
    <t>Nguyễn Thị Thanh Thảo</t>
  </si>
  <si>
    <t>Đoàn Thị Điểm</t>
  </si>
  <si>
    <t>Hồ Khắc Khuyên</t>
  </si>
  <si>
    <t>Hà Việt Hường</t>
  </si>
  <si>
    <t>Nguyễn Phú Cường</t>
  </si>
  <si>
    <t>Bùi Đức Phước</t>
  </si>
  <si>
    <t>Trần Huỳnh Tuyết Như</t>
  </si>
  <si>
    <t>Phan Thanh Tuân</t>
  </si>
  <si>
    <t>Võ Thị Linh</t>
  </si>
  <si>
    <t>Bùi Thị Ngọc Tuyền</t>
  </si>
  <si>
    <t>Đinh Văn Quyên</t>
  </si>
  <si>
    <t>Nguyễn Công Cường</t>
  </si>
  <si>
    <t>Võ Ngọc Lân</t>
  </si>
  <si>
    <t>Đặng Duy Đồng</t>
  </si>
  <si>
    <t>Nguyễn Quỳnh Giao</t>
  </si>
  <si>
    <t>Sư phạm Ngữ văn</t>
  </si>
  <si>
    <t>Pháp B</t>
  </si>
  <si>
    <t>29/9/1996</t>
  </si>
  <si>
    <t>27/9/1988</t>
  </si>
  <si>
    <t>27/4/1994</t>
  </si>
  <si>
    <t>Giáo dục Quốc phòng - An ninh</t>
  </si>
  <si>
    <t>Phan Cảnh Tứ</t>
  </si>
  <si>
    <t>Nguyễn Văn Thắng</t>
  </si>
  <si>
    <t>- Khoa học giáo dục
- Giáo dục QP - AN</t>
  </si>
  <si>
    <t>Võ Văn Đức</t>
  </si>
  <si>
    <t>22/6/1963</t>
  </si>
  <si>
    <t>Trần Văn Độ</t>
  </si>
  <si>
    <t>27/4/1987</t>
  </si>
  <si>
    <t>20/01/1983</t>
  </si>
  <si>
    <t>Nguyễn Văn Úy</t>
  </si>
  <si>
    <t>Bùi Văn Mạnh</t>
  </si>
  <si>
    <t>- Khoa học giáo dục
- Giáo dục thể chất - GD Quốc phòng</t>
  </si>
  <si>
    <t>Đường Thị Thảo</t>
  </si>
  <si>
    <t>Nguyễn Tiến Sỹ</t>
  </si>
  <si>
    <t>Hàm Hữu Tựu</t>
  </si>
  <si>
    <t>Lê Thị Yến Nhung</t>
  </si>
  <si>
    <t>Phan Thị Thủy</t>
  </si>
  <si>
    <t>Trần Quang Thêu</t>
  </si>
  <si>
    <t>20/02/1991</t>
  </si>
  <si>
    <t>23/10/1985</t>
  </si>
  <si>
    <t>0974530293</t>
  </si>
  <si>
    <t>Số CMND</t>
  </si>
  <si>
    <t>TT</t>
  </si>
  <si>
    <t>036185007777</t>
  </si>
  <si>
    <t>26/01/2018</t>
  </si>
  <si>
    <t>Bắc Giang</t>
  </si>
  <si>
    <t>024073000229</t>
  </si>
  <si>
    <t>Autocad căn bản</t>
  </si>
  <si>
    <t>Nghiệp vụ sư phạm</t>
  </si>
  <si>
    <t>240 tiết LT</t>
  </si>
  <si>
    <t>Kỹ thuật viên</t>
  </si>
  <si>
    <t>Thủy</t>
  </si>
  <si>
    <t>CA Nam Định</t>
  </si>
  <si>
    <t>P1-312A Chung cư CH3, 18 Phan Văn Trị, Phường 10, Quận Gò Vấp</t>
  </si>
  <si>
    <t>0972175105</t>
  </si>
  <si>
    <t>TNĐHSP</t>
  </si>
  <si>
    <t>Từ 02/01/2019 đến 01/6/2019</t>
  </si>
  <si>
    <t>Tuyền</t>
  </si>
  <si>
    <t>CA Bình Định</t>
  </si>
  <si>
    <t>B7 Cư xá Việt Thắng, Phường Linh Trung, Quận Thủ Đức</t>
  </si>
  <si>
    <t>0996020381</t>
  </si>
  <si>
    <t>Từ 02/01/2019 đến 25/5/2019</t>
  </si>
  <si>
    <t>780 tiết LT</t>
  </si>
  <si>
    <t>Điểm</t>
  </si>
  <si>
    <t>27/6/1992</t>
  </si>
  <si>
    <t>17/9/2008</t>
  </si>
  <si>
    <t>CA Nghệ An</t>
  </si>
  <si>
    <t>Xã Nam Cát, Huyện Nam Đàn, Tỉnh Nghệ An</t>
  </si>
  <si>
    <t>0982327019</t>
  </si>
  <si>
    <t>180 tiết LT</t>
  </si>
  <si>
    <t>Thương</t>
  </si>
  <si>
    <t>Gia Lai</t>
  </si>
  <si>
    <t>21/6/2011</t>
  </si>
  <si>
    <t>CA Gia Lai</t>
  </si>
  <si>
    <t>48 Đường Giải Phóng, Thị xã An Khê, Gia Lai</t>
  </si>
  <si>
    <t>Mùi</t>
  </si>
  <si>
    <t>14/5/2008</t>
  </si>
  <si>
    <t>Xuân An, Cát Tường, Phù Cát, Bình Định</t>
  </si>
  <si>
    <t>0374150945</t>
  </si>
  <si>
    <t>Giang</t>
  </si>
  <si>
    <t>21/02/2018</t>
  </si>
  <si>
    <t>58/93 Nguyễn Minh Hoàng, Phường 12, Quận Tân Bình</t>
  </si>
  <si>
    <t>0373470397</t>
  </si>
  <si>
    <t>Huỳnh</t>
  </si>
  <si>
    <t>079196003140</t>
  </si>
  <si>
    <t>Cục cảnh  sát ĐKQL cư trú và DLQG về dân cư</t>
  </si>
  <si>
    <t>A8/10 Mai Bá Hương, Lê Minh Xuân, Quận Bình Chánh</t>
  </si>
  <si>
    <t>0363731201</t>
  </si>
  <si>
    <t>Từ 02/01/2019 đến 15/5/2019</t>
  </si>
  <si>
    <t>360 tiết LT</t>
  </si>
  <si>
    <t>Hồng</t>
  </si>
  <si>
    <t>CA TPHCM</t>
  </si>
  <si>
    <t>60 tiết LT</t>
  </si>
  <si>
    <t>Tuân</t>
  </si>
  <si>
    <t>Tây Ninh</t>
  </si>
  <si>
    <t>25/4/2012</t>
  </si>
  <si>
    <t>413/41/14/37 Lê Văn Quới, Bình Trị Đông A, Quận Bình Tân</t>
  </si>
  <si>
    <t>Từ 14/01/2019 đến 25/5/2019</t>
  </si>
  <si>
    <t>Nhung</t>
  </si>
  <si>
    <t>16/2/1994</t>
  </si>
  <si>
    <t>Bình Thuận</t>
  </si>
  <si>
    <t>CA Bình Thuận</t>
  </si>
  <si>
    <t>496 Thôn Phú Lộc, Hàm Cường, Hàm Thuận, Bình Thuận</t>
  </si>
  <si>
    <t>0364997508</t>
  </si>
  <si>
    <t>Thêu</t>
  </si>
  <si>
    <t>15/1/1973</t>
  </si>
  <si>
    <t>24 Hông Trường Mầm Non, Phường 10, Quận Tân Bình</t>
  </si>
  <si>
    <t>0352865954</t>
  </si>
  <si>
    <t>CCSP bậc 2</t>
  </si>
  <si>
    <t>Từ 02/01/2019 đến 11/5/2019</t>
  </si>
  <si>
    <t>300 tiết LT</t>
  </si>
  <si>
    <t>Giao</t>
  </si>
  <si>
    <t>14/4/1956</t>
  </si>
  <si>
    <t>26/10/2012</t>
  </si>
  <si>
    <t>Số 10, Đường số 12, KP8, Phường Trường Thọ, Quận Thủ Đức</t>
  </si>
  <si>
    <t>Lâm Đồng</t>
  </si>
  <si>
    <t>CA Lâm Đồng</t>
  </si>
  <si>
    <t>Khuyên</t>
  </si>
  <si>
    <t>20/7/2016</t>
  </si>
  <si>
    <t>CA Long An</t>
  </si>
  <si>
    <t>An Nhật Tân, Tân Trụ, Long An</t>
  </si>
  <si>
    <t>0387690450</t>
  </si>
  <si>
    <t>Toán</t>
  </si>
  <si>
    <t>Hường</t>
  </si>
  <si>
    <t>22/02/1994</t>
  </si>
  <si>
    <t>024963735</t>
  </si>
  <si>
    <t>29/7/2008</t>
  </si>
  <si>
    <t>111/6C, Ấp 4, Xuân Thới Thượng, Hóc Môn</t>
  </si>
  <si>
    <t>0973809162</t>
  </si>
  <si>
    <t>Đức</t>
  </si>
  <si>
    <t>031063002187</t>
  </si>
  <si>
    <t>12C/3T1 Nguyễn Thị Minh Khai, Phường Đa Kao, Quận 1</t>
  </si>
  <si>
    <t>0938359449</t>
  </si>
  <si>
    <t>Sỹ</t>
  </si>
  <si>
    <t>20/6/2016</t>
  </si>
  <si>
    <t>CA Quảng Bình</t>
  </si>
  <si>
    <t>Thôn 4, Đức Hóa, Tuyên Hóa, Quảng Bình</t>
  </si>
  <si>
    <t>90 tiết LT + 450 tiết TH</t>
  </si>
  <si>
    <t>Tùng</t>
  </si>
  <si>
    <t>Lân</t>
  </si>
  <si>
    <t>19/4/1984</t>
  </si>
  <si>
    <t>97/25/24 Đường TX 14, KP6, Phường Thanh Xuân, Quận 12</t>
  </si>
  <si>
    <t>0935047933</t>
  </si>
  <si>
    <t>Úy</t>
  </si>
  <si>
    <t>025756514</t>
  </si>
  <si>
    <t>407/23/20 Nguyễn Xí, Phường 11, Quận Bình Thạnh</t>
  </si>
  <si>
    <t>0906262526</t>
  </si>
  <si>
    <t>450 tiết TH</t>
  </si>
  <si>
    <t>024139347</t>
  </si>
  <si>
    <t>29/01/2015</t>
  </si>
  <si>
    <t>222 Lê Văn Sỹ, Phường 14, Quận 3</t>
  </si>
  <si>
    <t>0938098288</t>
  </si>
  <si>
    <t>Gân</t>
  </si>
  <si>
    <t>025729358</t>
  </si>
  <si>
    <t>206/17 Bình Thới, Phường 28, Quận Bình Thạnh</t>
  </si>
  <si>
    <t>09093255389</t>
  </si>
  <si>
    <t>Thảo</t>
  </si>
  <si>
    <t>29/9/1988</t>
  </si>
  <si>
    <t>14/9/2009</t>
  </si>
  <si>
    <t>53/127/48, Đường số 4, KP6, Bình Hưng Hòa A, Quận Bình Tân</t>
  </si>
  <si>
    <t>0389963940</t>
  </si>
  <si>
    <t>Độ</t>
  </si>
  <si>
    <t>Đắk Lắk</t>
  </si>
  <si>
    <t>27/8/2015</t>
  </si>
  <si>
    <t>CA Đắk Lắk</t>
  </si>
  <si>
    <t>0985746076</t>
  </si>
  <si>
    <t>90 tiết TH</t>
  </si>
  <si>
    <t>Thọ</t>
  </si>
  <si>
    <t>29/5/1995</t>
  </si>
  <si>
    <t>025341171</t>
  </si>
  <si>
    <t>105/9B Trần Quý, Phường 4, Quận 11</t>
  </si>
  <si>
    <t>Việt</t>
  </si>
  <si>
    <t>16/8/2010</t>
  </si>
  <si>
    <t>Ấp Mường Chài, Xã Phước Lại, Cần Giuộc, Long An</t>
  </si>
  <si>
    <t>Vi</t>
  </si>
  <si>
    <t>27/12/1982</t>
  </si>
  <si>
    <t>025338462</t>
  </si>
  <si>
    <t>819/56A Trương Đăng Quế, Phường 3, Quận Gò Vấp</t>
  </si>
  <si>
    <t>93/21/3 Vườn Lài, Phường An Phú Đông, Quận 12</t>
  </si>
  <si>
    <t>Chuyên ngành Tiếng Trung</t>
  </si>
  <si>
    <t>31/5/1996</t>
  </si>
  <si>
    <t>26/12/2013</t>
  </si>
  <si>
    <t xml:space="preserve">Thôn 4, Xã Đa Ploa, Đạ Huoai, Lâm Đồng </t>
  </si>
  <si>
    <t>313 Lô D, CC Lạc Long Quân, Đường Tống Văn Trân, Phường 5, Quận 11</t>
  </si>
  <si>
    <t>0396907068</t>
  </si>
  <si>
    <t>30 tiết TH</t>
  </si>
  <si>
    <t>Ngọc</t>
  </si>
  <si>
    <t>024595970</t>
  </si>
  <si>
    <t>24/8/2006</t>
  </si>
  <si>
    <t>66/9 Phan Sào Nam, Phường 11, Quận Tân Bình</t>
  </si>
  <si>
    <t xml:space="preserve">Cử nhân Tiếng Đức </t>
  </si>
  <si>
    <t>Hoàng</t>
  </si>
  <si>
    <t>20/12/1988</t>
  </si>
  <si>
    <t>066088000045</t>
  </si>
  <si>
    <t>26/9/2016</t>
  </si>
  <si>
    <t>45/3 Võ Trường Toản, Phường 15, Quận 5</t>
  </si>
  <si>
    <t>0981140407</t>
  </si>
  <si>
    <t>Giáo dục thể chất-Giáo dục quốc phòng</t>
  </si>
  <si>
    <t>242 tiết LT</t>
  </si>
  <si>
    <t>48/15 Lê Ngã, Phú Trung, Quận Tân Phú</t>
  </si>
  <si>
    <t>270 tiết LT</t>
  </si>
  <si>
    <t>788 tiết LT</t>
  </si>
  <si>
    <t>714 tiết LT</t>
  </si>
  <si>
    <t>370 tiết LT</t>
  </si>
  <si>
    <t>330 tiết LT</t>
  </si>
  <si>
    <t>20 tiết LT + 265 tiết TH</t>
  </si>
  <si>
    <t>330 tiết LT + 488 tiết TH</t>
  </si>
  <si>
    <t>Tựu</t>
  </si>
  <si>
    <t>CA.Ninh Thuận</t>
  </si>
  <si>
    <t>Mỹ Nghiệp, Phước Dân, Ninh Phước, Ninh Thuận</t>
  </si>
  <si>
    <t>0986163128</t>
  </si>
  <si>
    <t>Từ 02/01/2019 đến 29/6/2019</t>
  </si>
  <si>
    <t>105 tiết TH</t>
  </si>
  <si>
    <t>270 tiết LT + 150 tiết TH</t>
  </si>
  <si>
    <t>90 tiết LT+150 tiết TH</t>
  </si>
  <si>
    <t>424 tiết TH</t>
  </si>
  <si>
    <t>230 tiết TH</t>
  </si>
  <si>
    <t>K' Luyên</t>
  </si>
  <si>
    <t>0973855318</t>
  </si>
  <si>
    <t>0982774977</t>
  </si>
  <si>
    <t>Nguyễn Mai Trường Thọ</t>
  </si>
  <si>
    <t>Lê Quốc Việt</t>
  </si>
  <si>
    <t>Lương Ngọc Hoàng</t>
  </si>
  <si>
    <t>Trần Thị Bảo Ngọc</t>
  </si>
  <si>
    <t>Phạm Thị Kim Vi</t>
  </si>
  <si>
    <t>69</t>
  </si>
  <si>
    <t>70</t>
  </si>
  <si>
    <t>72</t>
  </si>
  <si>
    <t>73</t>
  </si>
  <si>
    <t>74</t>
  </si>
  <si>
    <t>77</t>
  </si>
  <si>
    <t>78</t>
  </si>
  <si>
    <t>80</t>
  </si>
  <si>
    <t>81</t>
  </si>
  <si>
    <t>82</t>
  </si>
  <si>
    <t>84</t>
  </si>
  <si>
    <t>87</t>
  </si>
  <si>
    <t>88</t>
  </si>
  <si>
    <t>HỌ VÀ TÊN</t>
  </si>
  <si>
    <t>8/10/1985</t>
  </si>
  <si>
    <t>4/12/1992</t>
  </si>
  <si>
    <t>12/1/1993</t>
  </si>
  <si>
    <t>10/2/1986</t>
  </si>
  <si>
    <t>6/10/1984</t>
  </si>
  <si>
    <t>90</t>
  </si>
  <si>
    <t>2613800956</t>
  </si>
  <si>
    <t>01/7/2010</t>
  </si>
  <si>
    <t>07/7/2017</t>
  </si>
  <si>
    <t>10/4/2017</t>
  </si>
  <si>
    <t>5/7/2011</t>
  </si>
  <si>
    <t>05/02/2015</t>
  </si>
  <si>
    <t>11/5/2013</t>
  </si>
  <si>
    <t>06/3/2013</t>
  </si>
  <si>
    <t>06/9/2014</t>
  </si>
  <si>
    <t>03/8/2010</t>
  </si>
  <si>
    <t>Xây dựng Đảng và Chính quyền Nhà nước</t>
  </si>
  <si>
    <t>44091000179</t>
  </si>
  <si>
    <t>UD CNTT trong dạy học</t>
  </si>
  <si>
    <t>107/8/32 Quang Trung, phường 10, quận Gò Vấp, TP. HCM</t>
  </si>
  <si>
    <t>215/38 Nguyễn Xí, phường 13, quận Bình Thạnh, TP. HCM</t>
  </si>
  <si>
    <t xml:space="preserve">140 Vườn Lài, An Phú Đông, TP. HCM </t>
  </si>
  <si>
    <t xml:space="preserve">141 Vườn Lài, An Phú Đông, TP. HCM </t>
  </si>
  <si>
    <t>50/5 phường Đông Hòa, tỉnh Bình Dương</t>
  </si>
  <si>
    <t>66 Thân Nhân Trung, phường 13, quận Tân Bình, TP. HCM</t>
  </si>
  <si>
    <t>136 Công Hòa, phường 4, quận Tân Bình, TP. HCM</t>
  </si>
  <si>
    <t>45 tiết LT+75 tiết TH</t>
  </si>
  <si>
    <t>Từ '11/3/2019 đến 29/6/2019</t>
  </si>
  <si>
    <t>Từ 11/3/2019 đến 29/6/2019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</si>
  <si>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</si>
  <si>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</si>
  <si>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</si>
  <si>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</si>
  <si>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</si>
  <si>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</si>
  <si>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</si>
  <si>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</si>
  <si>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</si>
  <si>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</si>
  <si>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</si>
  <si>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</si>
  <si>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</si>
  <si>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</si>
  <si>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</si>
  <si>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</si>
  <si>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</si>
  <si>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</si>
  <si>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Tiến sĩ</t>
  </si>
  <si>
    <t>Ứng dụng  CNTT cơ bản</t>
  </si>
  <si>
    <t>Họ</t>
  </si>
  <si>
    <t>Tên</t>
  </si>
  <si>
    <t>Như</t>
  </si>
  <si>
    <t>Linh</t>
  </si>
  <si>
    <t>Cường</t>
  </si>
  <si>
    <t>Quyên</t>
  </si>
  <si>
    <t>Đồng</t>
  </si>
  <si>
    <t>Hiếu</t>
  </si>
  <si>
    <t>Kiều</t>
  </si>
  <si>
    <t>Tứ</t>
  </si>
  <si>
    <t>Thắng</t>
  </si>
  <si>
    <t>Mạnh</t>
  </si>
  <si>
    <t>Phước</t>
  </si>
  <si>
    <t>Luyên</t>
  </si>
  <si>
    <t>Có công tác tại doanh nghiệp</t>
  </si>
  <si>
    <t>Ngày tham gia</t>
  </si>
  <si>
    <t>Đơn vị cấp</t>
  </si>
  <si>
    <t>ĐH Sư phạm Kỹ thuật TP.HCM</t>
  </si>
  <si>
    <t>CĐ Công thương TP.HCM</t>
  </si>
  <si>
    <t>Sở GDĐT TP.HCM</t>
  </si>
  <si>
    <t>ĐH Trần Đại Nghĩa</t>
  </si>
  <si>
    <t>ĐH Sư phạm TP.HCM</t>
  </si>
  <si>
    <t>VP</t>
  </si>
  <si>
    <t>ĐH Khoa học tự nhiên TP.HCM</t>
  </si>
  <si>
    <t>ĐH Đà Lạt</t>
  </si>
  <si>
    <t>25/04/2010</t>
  </si>
  <si>
    <t>ĐH Sư phạm Thể dục thể thao TP. HCM</t>
  </si>
  <si>
    <t>25/07/2007</t>
  </si>
  <si>
    <t>03/11/2009</t>
  </si>
  <si>
    <t>Viện Nghiên cứu phát triển VH và GD Đông Nam Á</t>
  </si>
  <si>
    <t>06/06/2017</t>
  </si>
  <si>
    <t>ĐH Sư phạm TP. HCM</t>
  </si>
  <si>
    <t>27/06/2016</t>
  </si>
  <si>
    <t>CĐ Công thương TP. HCM</t>
  </si>
  <si>
    <t>19/07/2016</t>
  </si>
  <si>
    <t>ĐH Ngân hàng TP. HCM</t>
  </si>
  <si>
    <t>24/07/2014</t>
  </si>
  <si>
    <t>ĐH Vinh</t>
  </si>
  <si>
    <t>28/03/2013</t>
  </si>
  <si>
    <t>Công ty TNHH Tin học Bình Tiến</t>
  </si>
  <si>
    <t>28/04/2013</t>
  </si>
  <si>
    <t>28/08/2018</t>
  </si>
  <si>
    <t>05/07/2018</t>
  </si>
  <si>
    <t>ĐH Bách Khoa TP.HCM</t>
  </si>
  <si>
    <t>14/08/2018</t>
  </si>
  <si>
    <t>ĐH Ngân hàng</t>
  </si>
  <si>
    <t>27/10/2014</t>
  </si>
  <si>
    <t>ĐH Sư phạm Thể dục Thể thao TP.HCM</t>
  </si>
  <si>
    <t>08/10/2010</t>
  </si>
  <si>
    <t>TT GD Hường nghiệp EPVE</t>
  </si>
  <si>
    <t>15/07/2000</t>
  </si>
  <si>
    <t>Học viện Chính trị Quân sự</t>
  </si>
  <si>
    <t>11/11/2014</t>
  </si>
  <si>
    <t>22/07/2016</t>
  </si>
  <si>
    <t>ĐH Sài Gòn</t>
  </si>
  <si>
    <t>17/09/2015</t>
  </si>
  <si>
    <t>11/05/2016</t>
  </si>
  <si>
    <t>19/06/2015</t>
  </si>
  <si>
    <t>25/07/2013</t>
  </si>
  <si>
    <t>10/06/2014</t>
  </si>
  <si>
    <t>28/07/2010</t>
  </si>
  <si>
    <t>28/05/2010</t>
  </si>
  <si>
    <t>TT UD&amp;PT CN Tự Động Hóa</t>
  </si>
  <si>
    <t>18/05/2016</t>
  </si>
  <si>
    <t>Viện ĐT&amp;NC TP.HCM</t>
  </si>
  <si>
    <t>08/06/2016</t>
  </si>
  <si>
    <t>ĐH Sư phạm Đà Nẵng</t>
  </si>
  <si>
    <t>'02/07/2018</t>
  </si>
  <si>
    <t>01/06/2017</t>
  </si>
  <si>
    <t>24/01/2018</t>
  </si>
  <si>
    <t>21/04/2016</t>
  </si>
  <si>
    <t>ĐH Khoa học tự nhiên</t>
  </si>
  <si>
    <t>15/10/2016</t>
  </si>
  <si>
    <t>05/10/2016</t>
  </si>
  <si>
    <t>30/06/2011</t>
  </si>
  <si>
    <t>05/05/2009</t>
  </si>
  <si>
    <t>18/11/2011</t>
  </si>
  <si>
    <t>10/11/2010</t>
  </si>
  <si>
    <t>ĐH Giao thông Vận tải TP.HCM</t>
  </si>
  <si>
    <t>12/06/2018</t>
  </si>
  <si>
    <t>ĐH Thủ Dầu 1</t>
  </si>
  <si>
    <t>17/05/2017</t>
  </si>
  <si>
    <t>Trường ĐH Bách Khoa</t>
  </si>
  <si>
    <t>30/1/2018</t>
  </si>
  <si>
    <t>01/06/2018</t>
  </si>
  <si>
    <t>08/08/2018</t>
  </si>
  <si>
    <t>18/06/2018</t>
  </si>
  <si>
    <t>03/11/2015</t>
  </si>
  <si>
    <t>ĐH Thể dục thể thao TP.HCM</t>
  </si>
  <si>
    <t>04/03/2015</t>
  </si>
  <si>
    <t>SP Ngữ văn</t>
  </si>
  <si>
    <t>19/06/2013</t>
  </si>
  <si>
    <t>05/11/2014</t>
  </si>
  <si>
    <t>04/11/2014</t>
  </si>
  <si>
    <t xml:space="preserve">- CT Simon Việt Nam
- CTCP Lozi Việt Nam </t>
  </si>
  <si>
    <t>- 8/2015-8/2017</t>
  </si>
  <si>
    <t>11/11/2013</t>
  </si>
  <si>
    <t>ĐH KHXH&amp;NV</t>
  </si>
  <si>
    <t>12/04/2013</t>
  </si>
  <si>
    <t>24/06/2013</t>
  </si>
  <si>
    <t>25/05/2015</t>
  </si>
  <si>
    <t>SP Vật lý</t>
  </si>
  <si>
    <t>20/07/2017</t>
  </si>
  <si>
    <t>11/07/2017</t>
  </si>
  <si>
    <t>18/06/2014</t>
  </si>
  <si>
    <t>24/06/2014</t>
  </si>
  <si>
    <t>TT BD&amp;PT Nguồn nhân lực</t>
  </si>
  <si>
    <t>08/02/2018</t>
  </si>
  <si>
    <t>ĐH Ngô Quyền</t>
  </si>
  <si>
    <t>26/042012</t>
  </si>
  <si>
    <t>23/06/2014</t>
  </si>
  <si>
    <t>TT Ngôn ngữ &amp; Tin học ECO</t>
  </si>
  <si>
    <t>025711424</t>
  </si>
  <si>
    <t>09/03/2013</t>
  </si>
  <si>
    <t>Xóm Trung Long, xã Diễn Hồng, huyện Diễn Châu, Nghệ An</t>
  </si>
  <si>
    <t>12A04 CC Conisgaden, Nguyễn Văn Linh, xã Phong Phú, huyện Bình Chánh, TPHCM</t>
  </si>
  <si>
    <t>0917709142</t>
  </si>
  <si>
    <t>;03/11/2015</t>
  </si>
  <si>
    <t>11/07/2012</t>
  </si>
  <si>
    <t>ĐH Sư phạm Huế</t>
  </si>
  <si>
    <t>28/06/2010</t>
  </si>
  <si>
    <t>25/09/2011</t>
  </si>
  <si>
    <t>TT Ngoại ngữ &amp; Tin học HUEITC</t>
  </si>
  <si>
    <t>09/06/2015</t>
  </si>
  <si>
    <t>06/07/2013</t>
  </si>
  <si>
    <t>TT Ngoại ngữ &amp; Tin học ECO</t>
  </si>
  <si>
    <t>15/09/1999</t>
  </si>
  <si>
    <t>ĐH Khoa học Tự nhiên</t>
  </si>
  <si>
    <t>06/07/2011</t>
  </si>
  <si>
    <t>03/03/2017</t>
  </si>
  <si>
    <t>07/09/2016</t>
  </si>
  <si>
    <t>ĐH Ngoại ngữ &amp; Tin học TP.HCM</t>
  </si>
  <si>
    <t>ĐH Sài gòn</t>
  </si>
  <si>
    <t>05/05/2016</t>
  </si>
  <si>
    <t>23/05/2016</t>
  </si>
  <si>
    <t>25/06/2007</t>
  </si>
  <si>
    <t>ĐH Sư phạm Hà Nội</t>
  </si>
  <si>
    <t>24/10/2018</t>
  </si>
  <si>
    <t>21/12/2018</t>
  </si>
  <si>
    <t>191518670</t>
  </si>
  <si>
    <t>21/08/2013</t>
  </si>
  <si>
    <t>CA. T-T. Huế</t>
  </si>
  <si>
    <t>Quảng An, Quảng Điền, Thừa Thiên - Huế</t>
  </si>
  <si>
    <t>Huế</t>
  </si>
  <si>
    <t>CC Khang Gia Tân Hương, 377 Tân hương, P. Tân Quý, Q. Tân Phú, TP.HCM</t>
  </si>
  <si>
    <t>18/01/2016</t>
  </si>
  <si>
    <t>26/04/2012</t>
  </si>
  <si>
    <t>CTCP Văn hóa &amp;GD Quốc tế</t>
  </si>
  <si>
    <t>15/06/2012</t>
  </si>
  <si>
    <t>18/11/2016</t>
  </si>
  <si>
    <t>ĐH Văn Hiến</t>
  </si>
  <si>
    <t>08/04/2016</t>
  </si>
  <si>
    <t>- 11/11/2016
- 02/11/2016</t>
  </si>
  <si>
    <t>10/09/2016</t>
  </si>
  <si>
    <t>- Trường ĐH Thể dục Thể thao
- ĐH Sư phạm TP. HCM</t>
  </si>
  <si>
    <t>Trường ĐH Thể dục Thể thao</t>
  </si>
  <si>
    <t>09/03/2011</t>
  </si>
  <si>
    <t>TT Ngoại ngữ &amp; Tin học Việt Hàn</t>
  </si>
  <si>
    <t>30/01/2015</t>
  </si>
  <si>
    <t>21/06/2014</t>
  </si>
  <si>
    <t>CĐ Nghề Kỹ thuật Công nghệ TP. HCM</t>
  </si>
  <si>
    <t>3/2016-6/2018</t>
  </si>
  <si>
    <t>CT Samsung</t>
  </si>
  <si>
    <t>06/08/2008</t>
  </si>
  <si>
    <t>Trường Nghiệp vụ Kinh tế Đối ngoại</t>
  </si>
  <si>
    <t>20/02/2009</t>
  </si>
  <si>
    <t>TT Tin học Ngoại ngữ Global</t>
  </si>
  <si>
    <t>30/06/2008</t>
  </si>
  <si>
    <t>30/05/2006</t>
  </si>
  <si>
    <t>ĐH Dân lập Văn Hiến</t>
  </si>
  <si>
    <t>28/07/2002</t>
  </si>
  <si>
    <t>30/08/2000</t>
  </si>
  <si>
    <t>25/04/2016</t>
  </si>
  <si>
    <t>11/01/2019</t>
  </si>
  <si>
    <t>ĐH Sư phạm Thể dục thể thao TP.HCM</t>
  </si>
  <si>
    <t>10/12/2014</t>
  </si>
  <si>
    <t>30/10/2013</t>
  </si>
  <si>
    <t>UD CNTT CB</t>
  </si>
  <si>
    <t>Văn phòng</t>
  </si>
  <si>
    <t>Trình độ chuyên môn</t>
  </si>
  <si>
    <t>- Khoa học giáo dục
- ĐH Giáo dục Quốc phòng - An ninh</t>
  </si>
  <si>
    <t>UD CNTT NC</t>
  </si>
  <si>
    <t>Ứng dụng CNTT nâng cao</t>
  </si>
  <si>
    <t xml:space="preserve">B2 </t>
  </si>
  <si>
    <t>Toeic (tương dương B1)</t>
  </si>
  <si>
    <t>Toeic (tương dương B2)</t>
  </si>
  <si>
    <t>Toefl (tương dương B1)</t>
  </si>
  <si>
    <t>Sư phạm dạy nghề</t>
  </si>
  <si>
    <t>TP.HCM</t>
  </si>
  <si>
    <t>ĐH</t>
  </si>
  <si>
    <t>Quãng Ngãi</t>
  </si>
  <si>
    <t>Hưng</t>
  </si>
  <si>
    <t>45</t>
  </si>
  <si>
    <t>46</t>
  </si>
  <si>
    <t>Cục cảnh sát</t>
  </si>
  <si>
    <t>Nguyễn Văn Nghi</t>
  </si>
  <si>
    <t>06/10/1968</t>
  </si>
  <si>
    <t>079068006865</t>
  </si>
  <si>
    <t>24/11/2017</t>
  </si>
  <si>
    <t>120 KP2, Tân Hưng Thuận, Q12, TP.HCM</t>
  </si>
  <si>
    <t>120 Đường ĐHT 39, P. Tân Hưng Thuận, Q. 12</t>
  </si>
  <si>
    <t>0919800870</t>
  </si>
  <si>
    <t>-03/05/2007
-09/03/2004</t>
  </si>
  <si>
    <t>-ĐH Giao thông vận tải TP.HCM
- ĐH Bách khoa Hà Nội</t>
  </si>
  <si>
    <t>19/05/2000</t>
  </si>
  <si>
    <t>ĐH KHXH và Nhân văn TP.HCM</t>
  </si>
  <si>
    <t>15/01/2018 đến
23/05/2018 tại CN Điện - Điện tử</t>
  </si>
  <si>
    <t>60 LT</t>
  </si>
  <si>
    <t>Công ty Xây lắp Bưu điện TP.HCM</t>
  </si>
  <si>
    <t>2008 - 2013</t>
  </si>
  <si>
    <t>19/05/2006</t>
  </si>
  <si>
    <t>Nguyễn Ngọc Chương</t>
  </si>
  <si>
    <t>20/11/1963</t>
  </si>
  <si>
    <t>10/2/2010</t>
  </si>
  <si>
    <t>Căn 6, Dãy 1, Nguyễn Khuyến, Phường 5, Đà Lạt, Lâm Đồng</t>
  </si>
  <si>
    <t>1/126A, KP7, Thị trấn Hóc Môn, huyện Hóc Môn, TP. HCM</t>
  </si>
  <si>
    <t>0919307060</t>
  </si>
  <si>
    <t>31/08/1996</t>
  </si>
  <si>
    <t>28/01/2005</t>
  </si>
  <si>
    <t>ĐH Đả Lạt</t>
  </si>
  <si>
    <t>Chương</t>
  </si>
  <si>
    <t>75</t>
  </si>
  <si>
    <t>76</t>
  </si>
  <si>
    <t>Nguyễn Thị Bích Hồng</t>
  </si>
  <si>
    <t>14/8/1993</t>
  </si>
  <si>
    <t>28/5/2008</t>
  </si>
  <si>
    <t>Kiên Ngãi, Bình Thành, Tây Sơn, Bình Định</t>
  </si>
  <si>
    <t>167 Thành Công, Phường Tân Thành, Quận Tân Phú</t>
  </si>
  <si>
    <t>0357149677</t>
  </si>
  <si>
    <t>17/10/2017</t>
  </si>
  <si>
    <t>ĐH Quy Nhơn</t>
  </si>
  <si>
    <t>24/07/2013</t>
  </si>
  <si>
    <t>Sở GDĐT Bình Định</t>
  </si>
  <si>
    <t>26/05/2016</t>
  </si>
  <si>
    <t>Trường ĐH Quy Nhơn</t>
  </si>
  <si>
    <t>Nguyễn Quy Hưng</t>
  </si>
  <si>
    <t>08/2/1980</t>
  </si>
  <si>
    <t>Bắc Ninh</t>
  </si>
  <si>
    <t>0270800000310</t>
  </si>
  <si>
    <t>24/5/2017</t>
  </si>
  <si>
    <t>0.45.5 Chương Dương, Linh Chiểu, Thủ Đức</t>
  </si>
  <si>
    <t>0967394143</t>
  </si>
  <si>
    <t>09/12/2015</t>
  </si>
  <si>
    <t>ĐH Nguyễn Tất Thành</t>
  </si>
  <si>
    <t>'12/05/2015</t>
  </si>
  <si>
    <t>Trường ĐH Sài Gòn</t>
  </si>
  <si>
    <t>300 tiết TH</t>
  </si>
  <si>
    <t>89</t>
  </si>
  <si>
    <t>Nguyễn Tấn Phát</t>
  </si>
  <si>
    <t>02/08/1989</t>
  </si>
  <si>
    <t>025638526</t>
  </si>
  <si>
    <t>211 Đường 46, KP6, P. Hiệp Bình Chánh, Thủ Đức</t>
  </si>
  <si>
    <t>0913197379</t>
  </si>
  <si>
    <t>KHGD - GDTC - GDQP</t>
  </si>
  <si>
    <t>14/11/2011</t>
  </si>
  <si>
    <t>25/09/2014</t>
  </si>
  <si>
    <t>45 LT
120 TH</t>
  </si>
  <si>
    <t>Phát</t>
  </si>
  <si>
    <t>16/06/2015</t>
  </si>
  <si>
    <t>Trường ĐH ngoại ngữ Huế</t>
  </si>
  <si>
    <t>109</t>
  </si>
  <si>
    <t>110</t>
  </si>
  <si>
    <t>111</t>
  </si>
  <si>
    <t>112</t>
  </si>
  <si>
    <t>TP. Hồ Chí Minh, ngày     tháng    năm 2019</t>
  </si>
  <si>
    <t>HIỆU TRƯỞNG</t>
  </si>
  <si>
    <t>PHÒNG TỔ CHỨC - HÀNH CHÍNH - TỔNG HỢP</t>
  </si>
  <si>
    <t>Phạm Hữu Lộc</t>
  </si>
  <si>
    <t>Lâm Viết Dũng</t>
  </si>
  <si>
    <t>Có công tác tại DN</t>
  </si>
  <si>
    <t>B1 trở lên</t>
  </si>
  <si>
    <t>Công tác tại DN</t>
  </si>
  <si>
    <t>KHOA KHCB</t>
  </si>
  <si>
    <t>Số GV của trường</t>
  </si>
  <si>
    <t>TỔNG</t>
  </si>
  <si>
    <t>Số GV thỉnh giảng</t>
  </si>
  <si>
    <t>Toán học</t>
  </si>
  <si>
    <t>Nguyễn Thị Cẩm Loan</t>
  </si>
  <si>
    <t>Nguyễn Trọng</t>
  </si>
  <si>
    <t>5 năm</t>
  </si>
  <si>
    <t>- ThS Quản trị kinh doanh
- ĐH KT Điện tử - Viễn thông 
- ĐH Ngữ văn Anh</t>
  </si>
  <si>
    <t>Môn dạy</t>
  </si>
  <si>
    <t>ĐH Khoa Học Tự Nhiên TP.HCM</t>
  </si>
  <si>
    <t>26/08/2019 đến nay tại Khoa KHCB</t>
  </si>
  <si>
    <t>120LT</t>
  </si>
  <si>
    <t>Toán 1, Toán 2, Toán 3, Toán 4</t>
  </si>
  <si>
    <t>41/17 Mai Lão Bạng, P.13 quận Tân Bình,TPHCM</t>
  </si>
  <si>
    <t>Ứng dụng CNTT cơ bản</t>
  </si>
  <si>
    <t>Nguyễn Tiến Dương</t>
  </si>
  <si>
    <t>Từ tháng 2 năm 2020 đến nay tại Khoa Khoa học cơ bản</t>
  </si>
  <si>
    <t>Toán 4 và Toán 6</t>
  </si>
  <si>
    <t>Khoa hoc cơ bản</t>
  </si>
  <si>
    <t>Toán 1, Toán 2, Toán 3</t>
  </si>
  <si>
    <t>Toán 1; Toán 2; Toán 3; Toán 4 và Toán 5</t>
  </si>
  <si>
    <t>Toán 1; Toán 2; Toán 3; Toán 4 ; Toán 5 và Toán 6</t>
  </si>
  <si>
    <t>Toán 1; Toán 3 và Toán 4</t>
  </si>
  <si>
    <t>VNU_EPT tương đương B1.3</t>
  </si>
  <si>
    <t>Trung tâm khảo thí Tiếng Anh ĐHQG</t>
  </si>
  <si>
    <t>DANH SÁCH GIẢNG VIÊN THỈNH GIẢNG NĂM HỌC 2020-2021
TẠI TRƯỜNG CAO ĐẲNG LÝ TỰ TRỌNG THÀNH PHỐ HỒ CHÍ MINH</t>
  </si>
  <si>
    <t>Từ …/…../ 2019 đến …/…/ 2020</t>
  </si>
  <si>
    <t>Đại học Vinh</t>
  </si>
  <si>
    <t>Lê Nhật Phong</t>
  </si>
  <si>
    <t>Trần Hoàng Lan</t>
  </si>
  <si>
    <t>CA.TP.HCM</t>
  </si>
  <si>
    <t>Lầu 3 - 22 Thủ khoa Huân. P.Bến Thành. Q1</t>
  </si>
  <si>
    <t>Lầu 3 - 22 Thủ Khoa Huân. P. Bến Thành. Q1</t>
  </si>
  <si>
    <t>Hóa học</t>
  </si>
  <si>
    <t>ĐH Khoa Học Tự Nhiên Tp.HCM</t>
  </si>
  <si>
    <t>Toefl ITP 450</t>
  </si>
  <si>
    <t>CC NVSP</t>
  </si>
  <si>
    <t>16/10/2020 - 23/01/2021 tại Khoa Khoa học cơ bản</t>
  </si>
  <si>
    <t>Hóa 1, Hóa 3</t>
  </si>
  <si>
    <t>UD. CNTT.NC</t>
  </si>
  <si>
    <t>20/0/2012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</si>
</sst>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Arial"/>
      <family val="2"/>
    </font>
    <font>
      <sz val="12"/>
      <name val="Times New Roman"/>
      <family val="1"/>
    </font>
    <font>
      <i/>
      <sz val="13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Arial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FF0000"/>
      <name val="Arial"/>
      <family val="2"/>
    </font>
    <font>
      <b/>
      <u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0" fillId="0" borderId="0"/>
    <xf numFmtId="0" fontId="9" fillId="0" borderId="0"/>
  </cellStyleXfs>
  <cellXfs count="1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1" fontId="1" fillId="0" borderId="0" xfId="0" applyNumberFormat="1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1" fontId="2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7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quotePrefix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" fontId="5" fillId="3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0" xfId="0" applyFont="1" applyFill="1" applyAlignment="1">
      <alignment horizontal="center" vertical="center"/>
    </xf>
    <xf numFmtId="1" fontId="11" fillId="2" borderId="1" xfId="0" applyNumberFormat="1" applyFont="1" applyFill="1" applyBorder="1" applyAlignment="1">
      <alignment horizontal="center" vertical="center"/>
    </xf>
    <xf numFmtId="1" fontId="11" fillId="3" borderId="1" xfId="0" quotePrefix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49" fontId="5" fillId="3" borderId="1" xfId="4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4" fontId="5" fillId="3" borderId="1" xfId="0" applyNumberFormat="1" applyFont="1" applyFill="1" applyBorder="1" applyAlignment="1">
      <alignment horizontal="center" vertical="center" wrapText="1"/>
    </xf>
    <xf numFmtId="14" fontId="5" fillId="3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wrapText="1"/>
    </xf>
    <xf numFmtId="0" fontId="5" fillId="3" borderId="0" xfId="0" applyFont="1" applyFill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1" fontId="16" fillId="3" borderId="1" xfId="0" quotePrefix="1" applyNumberFormat="1" applyFont="1" applyFill="1" applyBorder="1" applyAlignment="1">
      <alignment horizontal="center" vertical="center" wrapText="1"/>
    </xf>
    <xf numFmtId="14" fontId="16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quotePrefix="1" applyNumberFormat="1" applyFont="1" applyFill="1" applyBorder="1" applyAlignme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2" fillId="0" borderId="0" xfId="0" applyFont="1" applyFill="1"/>
    <xf numFmtId="0" fontId="8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0" xfId="0" applyFont="1" applyFill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1" fontId="5" fillId="3" borderId="5" xfId="0" quotePrefix="1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quotePrefix="1" applyFont="1" applyFill="1" applyBorder="1" applyAlignment="1">
      <alignment horizontal="center" vertical="center" wrapText="1"/>
    </xf>
    <xf numFmtId="49" fontId="5" fillId="3" borderId="5" xfId="4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4" fontId="5" fillId="3" borderId="5" xfId="0" quotePrefix="1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wrapText="1"/>
    </xf>
    <xf numFmtId="1" fontId="5" fillId="3" borderId="0" xfId="0" quotePrefix="1" applyNumberFormat="1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wrapText="1"/>
    </xf>
    <xf numFmtId="14" fontId="23" fillId="3" borderId="6" xfId="0" applyNumberFormat="1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left" vertical="center"/>
    </xf>
    <xf numFmtId="0" fontId="23" fillId="3" borderId="8" xfId="0" applyFont="1" applyFill="1" applyBorder="1"/>
    <xf numFmtId="0" fontId="23" fillId="3" borderId="7" xfId="0" applyFont="1" applyFill="1" applyBorder="1"/>
    <xf numFmtId="0" fontId="5" fillId="2" borderId="1" xfId="0" applyFont="1" applyFill="1" applyBorder="1" applyAlignment="1">
      <alignment horizontal="center" wrapText="1"/>
    </xf>
    <xf numFmtId="1" fontId="16" fillId="3" borderId="5" xfId="0" quotePrefix="1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16" fillId="3" borderId="5" xfId="0" quotePrefix="1" applyFont="1" applyFill="1" applyBorder="1" applyAlignment="1">
      <alignment horizontal="center" vertical="center" wrapText="1"/>
    </xf>
    <xf numFmtId="49" fontId="16" fillId="3" borderId="5" xfId="4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4" fontId="16" fillId="3" borderId="5" xfId="0" quotePrefix="1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wrapText="1"/>
    </xf>
    <xf numFmtId="1" fontId="5" fillId="2" borderId="0" xfId="0" quotePrefix="1" applyNumberFormat="1" applyFont="1" applyFill="1" applyBorder="1" applyAlignment="1">
      <alignment horizontal="center" vertical="center" wrapText="1"/>
    </xf>
    <xf numFmtId="14" fontId="16" fillId="2" borderId="5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1" fontId="16" fillId="2" borderId="5" xfId="0" quotePrefix="1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left" vertical="center" wrapText="1"/>
    </xf>
    <xf numFmtId="49" fontId="5" fillId="2" borderId="5" xfId="4" applyNumberFormat="1" applyFont="1" applyFill="1" applyBorder="1" applyAlignment="1">
      <alignment horizontal="center" vertical="center" wrapText="1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8" xfId="0" applyFont="1" applyFill="1" applyBorder="1"/>
    <xf numFmtId="0" fontId="5" fillId="3" borderId="5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4" fontId="5" fillId="3" borderId="5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317500</xdr:colOff>
      <xdr:row>2</xdr:row>
      <xdr:rowOff>42334</xdr:rowOff>
    </xdr:from>
    <xdr:to>
      <xdr:col>28</xdr:col>
      <xdr:colOff>1598084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D1D70175-87C6-4E38-B5BC-4AFE477B898B}"/>
            </a:ext>
          </a:extLst>
        </xdr:cNvPr>
        <xdr:cNvCxnSpPr/>
      </xdr:nvCxnSpPr>
      <xdr:spPr>
        <a:xfrm>
          <a:off x="958532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107"/>
  <sheetViews>
    <sheetView tabSelected="1" topLeftCell="L57" zoomScale="60" zoomScaleNormal="60" workbookViewId="0">
      <selection activeCell="U61" sqref="U61"/>
    </sheetView>
  </sheetViews>
  <sheetFormatPr defaultColWidth="9.140625" defaultRowHeight="16.5" x14ac:dyDescent="0.25"/>
  <cols>
    <col min="1" max="1" width="4.42578125" style="12" hidden="1" customWidth="1"/>
    <col min="2" max="2" width="4.7109375" style="14" customWidth="1"/>
    <col min="3" max="3" width="24.5703125" style="13" customWidth="1"/>
    <col min="4" max="4" width="15.42578125" style="19" customWidth="1"/>
    <col min="5" max="5" width="5.5703125" style="14" customWidth="1"/>
    <col min="6" max="6" width="8.28515625" style="14" hidden="1" customWidth="1"/>
    <col min="7" max="7" width="23.28515625" style="19" customWidth="1"/>
    <col min="8" max="8" width="11.7109375" style="19" customWidth="1"/>
    <col min="9" max="9" width="16.5703125" style="19" customWidth="1"/>
    <col min="10" max="10" width="31.5703125" style="14" customWidth="1"/>
    <col min="11" max="11" width="29.42578125" style="14" customWidth="1"/>
    <col min="12" max="12" width="17.28515625" style="14" customWidth="1"/>
    <col min="13" max="13" width="10.140625" style="15" customWidth="1"/>
    <col min="14" max="14" width="15" style="14" customWidth="1"/>
    <col min="15" max="15" width="14.42578125" style="19" customWidth="1"/>
    <col min="16" max="16" width="16.42578125" style="19" customWidth="1"/>
    <col min="17" max="17" width="10.28515625" style="14" customWidth="1"/>
    <col min="18" max="18" width="15.28515625" style="19" customWidth="1"/>
    <col min="19" max="19" width="29.42578125" style="19" customWidth="1"/>
    <col min="20" max="20" width="14.140625" style="19" customWidth="1"/>
    <col min="21" max="21" width="18.7109375" style="19" customWidth="1"/>
    <col min="22" max="22" width="26.140625" style="19" customWidth="1"/>
    <col min="23" max="23" width="22.7109375" style="14" customWidth="1"/>
    <col min="24" max="24" width="40" style="14" customWidth="1"/>
    <col min="25" max="25" width="12.28515625" style="14" customWidth="1"/>
    <col min="26" max="26" width="13.7109375" style="37" hidden="1" customWidth="1"/>
    <col min="27" max="27" width="13.85546875" style="14" hidden="1" customWidth="1"/>
    <col min="28" max="28" width="14.140625" style="14" hidden="1" customWidth="1"/>
    <col min="29" max="29" width="22.85546875" style="16" hidden="1" customWidth="1"/>
    <col min="30" max="30" width="20.85546875" style="14" hidden="1" customWidth="1"/>
    <col min="31" max="31" width="0" style="12" hidden="1" customWidth="1"/>
    <col min="32" max="32" width="35.85546875" style="12" customWidth="1"/>
    <col min="33" max="16384" width="9.140625" style="12"/>
  </cols>
  <sheetData>
    <row r="1" spans="1:32" s="4" customFormat="1" x14ac:dyDescent="0.25">
      <c r="A1" s="158" t="s">
        <v>16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2"/>
      <c r="O1" s="22"/>
      <c r="P1" s="22"/>
      <c r="Q1" s="148" t="s">
        <v>17</v>
      </c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</row>
    <row r="2" spans="1:32" s="4" customFormat="1" x14ac:dyDescent="0.25">
      <c r="A2" s="159" t="s">
        <v>18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2"/>
      <c r="O2" s="22"/>
      <c r="P2" s="22"/>
      <c r="Q2" s="148" t="s">
        <v>19</v>
      </c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</row>
    <row r="3" spans="1:32" s="4" customFormat="1" x14ac:dyDescent="0.25">
      <c r="A3" s="159" t="s">
        <v>20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5"/>
      <c r="O3" s="23"/>
      <c r="P3" s="23"/>
      <c r="Q3" s="5"/>
      <c r="R3" s="23"/>
      <c r="S3" s="23"/>
      <c r="T3" s="23"/>
      <c r="U3" s="23"/>
      <c r="V3" s="23"/>
      <c r="W3" s="5"/>
      <c r="X3" s="5"/>
      <c r="Y3" s="5"/>
      <c r="Z3" s="40"/>
      <c r="AA3" s="5"/>
      <c r="AB3" s="5"/>
      <c r="AC3" s="3"/>
      <c r="AD3" s="1"/>
    </row>
    <row r="4" spans="1:32" s="4" customFormat="1" x14ac:dyDescent="0.25">
      <c r="A4" s="6"/>
      <c r="B4" s="20"/>
      <c r="C4" s="7"/>
      <c r="D4" s="17"/>
      <c r="E4" s="1"/>
      <c r="F4" s="1"/>
      <c r="G4" s="17"/>
      <c r="H4" s="17"/>
      <c r="I4" s="17"/>
      <c r="J4" s="1"/>
      <c r="K4" s="1"/>
      <c r="L4" s="1"/>
      <c r="M4" s="8"/>
      <c r="N4" s="1"/>
      <c r="O4" s="17"/>
      <c r="P4" s="17"/>
      <c r="Q4" s="1"/>
      <c r="R4" s="17"/>
      <c r="S4" s="17"/>
      <c r="T4" s="17"/>
      <c r="U4" s="17"/>
      <c r="V4" s="17"/>
      <c r="W4" s="1"/>
      <c r="X4" s="1"/>
      <c r="Y4" s="1"/>
      <c r="Z4" s="41"/>
      <c r="AA4" s="1"/>
      <c r="AB4" s="1"/>
      <c r="AC4" s="3"/>
      <c r="AD4" s="1"/>
    </row>
    <row r="5" spans="1:32" s="4" customFormat="1" ht="67.5" customHeight="1" x14ac:dyDescent="0.25">
      <c r="A5" s="153" t="s">
        <v>757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</row>
    <row r="6" spans="1:32" s="4" customFormat="1" x14ac:dyDescent="0.25">
      <c r="A6" s="9"/>
      <c r="B6" s="21"/>
      <c r="C6" s="7"/>
      <c r="D6" s="17"/>
      <c r="E6" s="1"/>
      <c r="F6" s="1"/>
      <c r="G6" s="17"/>
      <c r="H6" s="17"/>
      <c r="I6" s="17"/>
      <c r="J6" s="1"/>
      <c r="K6" s="1"/>
      <c r="L6" s="1"/>
      <c r="M6" s="8"/>
      <c r="N6" s="1"/>
      <c r="O6" s="17"/>
      <c r="P6" s="17"/>
      <c r="Q6" s="1"/>
      <c r="R6" s="17"/>
      <c r="S6" s="17"/>
      <c r="T6" s="17"/>
      <c r="U6" s="17"/>
      <c r="V6" s="17"/>
      <c r="W6" s="1"/>
      <c r="X6" s="1"/>
      <c r="Y6" s="1"/>
      <c r="Z6" s="41"/>
      <c r="AA6" s="1"/>
      <c r="AB6" s="1"/>
      <c r="AC6" s="3"/>
      <c r="AD6" s="1"/>
    </row>
    <row r="7" spans="1:32" s="4" customFormat="1" ht="16.5" customHeight="1" x14ac:dyDescent="0.25">
      <c r="A7" s="154" t="s">
        <v>0</v>
      </c>
      <c r="B7" s="154" t="s">
        <v>213</v>
      </c>
      <c r="C7" s="150" t="s">
        <v>409</v>
      </c>
      <c r="D7" s="155" t="s">
        <v>21</v>
      </c>
      <c r="E7" s="150" t="s">
        <v>22</v>
      </c>
      <c r="F7" s="150" t="s">
        <v>23</v>
      </c>
      <c r="G7" s="155" t="s">
        <v>212</v>
      </c>
      <c r="H7" s="155" t="s">
        <v>30</v>
      </c>
      <c r="I7" s="155" t="s">
        <v>31</v>
      </c>
      <c r="J7" s="150" t="s">
        <v>24</v>
      </c>
      <c r="K7" s="150" t="s">
        <v>25</v>
      </c>
      <c r="L7" s="157" t="s">
        <v>26</v>
      </c>
      <c r="M7" s="149" t="s">
        <v>27</v>
      </c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50" t="s">
        <v>28</v>
      </c>
      <c r="Y7" s="150" t="s">
        <v>29</v>
      </c>
      <c r="Z7" s="157" t="s">
        <v>459</v>
      </c>
      <c r="AA7" s="150" t="s">
        <v>460</v>
      </c>
      <c r="AB7" s="150" t="s">
        <v>473</v>
      </c>
      <c r="AC7" s="150" t="s">
        <v>473</v>
      </c>
      <c r="AD7" s="150" t="s">
        <v>474</v>
      </c>
      <c r="AF7" s="143" t="s">
        <v>740</v>
      </c>
    </row>
    <row r="8" spans="1:32" s="4" customFormat="1" ht="33" x14ac:dyDescent="0.25">
      <c r="A8" s="154"/>
      <c r="B8" s="154"/>
      <c r="C8" s="150"/>
      <c r="D8" s="156"/>
      <c r="E8" s="150"/>
      <c r="F8" s="150"/>
      <c r="G8" s="155"/>
      <c r="H8" s="155"/>
      <c r="I8" s="155"/>
      <c r="J8" s="151"/>
      <c r="K8" s="151"/>
      <c r="L8" s="149"/>
      <c r="M8" s="90" t="s">
        <v>32</v>
      </c>
      <c r="N8" s="90" t="s">
        <v>33</v>
      </c>
      <c r="O8" s="91" t="s">
        <v>30</v>
      </c>
      <c r="P8" s="91" t="s">
        <v>475</v>
      </c>
      <c r="Q8" s="90" t="s">
        <v>34</v>
      </c>
      <c r="R8" s="91" t="s">
        <v>30</v>
      </c>
      <c r="S8" s="91" t="s">
        <v>475</v>
      </c>
      <c r="T8" s="91" t="s">
        <v>35</v>
      </c>
      <c r="U8" s="91" t="s">
        <v>30</v>
      </c>
      <c r="V8" s="91" t="s">
        <v>475</v>
      </c>
      <c r="W8" s="90" t="s">
        <v>36</v>
      </c>
      <c r="X8" s="150"/>
      <c r="Y8" s="150"/>
      <c r="Z8" s="157"/>
      <c r="AA8" s="150"/>
      <c r="AB8" s="150"/>
      <c r="AC8" s="151"/>
      <c r="AD8" s="150"/>
      <c r="AF8" s="143"/>
    </row>
    <row r="9" spans="1:32" s="59" customFormat="1" ht="15.75" x14ac:dyDescent="0.25">
      <c r="A9" s="51"/>
      <c r="B9" s="52" t="s">
        <v>1</v>
      </c>
      <c r="C9" s="24" t="s">
        <v>2</v>
      </c>
      <c r="D9" s="53" t="s">
        <v>3</v>
      </c>
      <c r="E9" s="24" t="s">
        <v>4</v>
      </c>
      <c r="F9" s="54"/>
      <c r="G9" s="55" t="s">
        <v>5</v>
      </c>
      <c r="H9" s="54"/>
      <c r="I9" s="54"/>
      <c r="J9" s="56"/>
      <c r="K9" s="57" t="s">
        <v>7</v>
      </c>
      <c r="L9" s="56"/>
      <c r="M9" s="24" t="s">
        <v>5</v>
      </c>
      <c r="N9" s="24" t="s">
        <v>7</v>
      </c>
      <c r="O9" s="55"/>
      <c r="P9" s="55"/>
      <c r="Q9" s="24" t="s">
        <v>8</v>
      </c>
      <c r="R9" s="55"/>
      <c r="S9" s="55"/>
      <c r="T9" s="24" t="s">
        <v>9</v>
      </c>
      <c r="U9" s="54"/>
      <c r="V9" s="54"/>
      <c r="W9" s="24" t="s">
        <v>10</v>
      </c>
      <c r="X9" s="54">
        <v>12</v>
      </c>
      <c r="Y9" s="54">
        <v>13</v>
      </c>
      <c r="Z9" s="58"/>
      <c r="AA9" s="54"/>
      <c r="AB9" s="54"/>
      <c r="AC9" s="53" t="s">
        <v>11</v>
      </c>
      <c r="AD9" s="53" t="s">
        <v>12</v>
      </c>
      <c r="AF9" s="93"/>
    </row>
    <row r="10" spans="1:32" s="61" customFormat="1" ht="15.75" x14ac:dyDescent="0.25">
      <c r="A10" s="66"/>
      <c r="B10" s="67"/>
      <c r="C10" s="70" t="s">
        <v>37</v>
      </c>
      <c r="D10" s="67"/>
      <c r="E10" s="67"/>
      <c r="F10" s="67"/>
      <c r="G10" s="67"/>
      <c r="H10" s="67"/>
      <c r="I10" s="67"/>
      <c r="J10" s="67"/>
      <c r="K10" s="67"/>
      <c r="L10" s="67"/>
      <c r="M10" s="34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71"/>
      <c r="AA10" s="67"/>
      <c r="AB10" s="67"/>
      <c r="AC10" s="67"/>
      <c r="AD10" s="67"/>
      <c r="AF10" s="92"/>
    </row>
    <row r="11" spans="1:32" s="18" customFormat="1" ht="51.75" customHeight="1" x14ac:dyDescent="0.25">
      <c r="A11" s="33" t="s">
        <v>143</v>
      </c>
      <c r="B11" s="33" t="s">
        <v>1</v>
      </c>
      <c r="C11" s="43" t="s">
        <v>670</v>
      </c>
      <c r="D11" s="62" t="s">
        <v>671</v>
      </c>
      <c r="E11" s="60" t="s">
        <v>43</v>
      </c>
      <c r="F11" s="34" t="s">
        <v>286</v>
      </c>
      <c r="G11" s="35">
        <v>250050143</v>
      </c>
      <c r="H11" s="63" t="s">
        <v>672</v>
      </c>
      <c r="I11" s="34" t="s">
        <v>287</v>
      </c>
      <c r="J11" s="63" t="s">
        <v>673</v>
      </c>
      <c r="K11" s="63" t="s">
        <v>674</v>
      </c>
      <c r="L11" s="35" t="s">
        <v>675</v>
      </c>
      <c r="M11" s="35" t="s">
        <v>58</v>
      </c>
      <c r="N11" s="34" t="s">
        <v>293</v>
      </c>
      <c r="O11" s="34" t="s">
        <v>669</v>
      </c>
      <c r="P11" s="34" t="s">
        <v>483</v>
      </c>
      <c r="Q11" s="34" t="s">
        <v>55</v>
      </c>
      <c r="R11" s="34" t="s">
        <v>676</v>
      </c>
      <c r="S11" s="34" t="s">
        <v>476</v>
      </c>
      <c r="T11" s="34" t="s">
        <v>116</v>
      </c>
      <c r="U11" s="34" t="s">
        <v>677</v>
      </c>
      <c r="V11" s="34" t="s">
        <v>678</v>
      </c>
      <c r="W11" s="34" t="s">
        <v>151</v>
      </c>
      <c r="X11" s="63" t="s">
        <v>758</v>
      </c>
      <c r="Y11" s="35" t="s">
        <v>240</v>
      </c>
      <c r="Z11" s="35" t="str">
        <f t="shared" ref="Z11:Z55" si="0">LEFT(C11,LEN(C11)-LEN(AA11))</f>
        <v xml:space="preserve">Nguyễn Ngọc </v>
      </c>
      <c r="AA11" s="42" t="s">
        <v>679</v>
      </c>
      <c r="AB11" s="34"/>
      <c r="AC11" s="34"/>
      <c r="AD11" s="34"/>
      <c r="AF11" s="116" t="s">
        <v>754</v>
      </c>
    </row>
    <row r="12" spans="1:32" s="18" customFormat="1" ht="51.75" customHeight="1" x14ac:dyDescent="0.25">
      <c r="A12" s="33" t="s">
        <v>145</v>
      </c>
      <c r="B12" s="33" t="s">
        <v>2</v>
      </c>
      <c r="C12" s="42" t="s">
        <v>175</v>
      </c>
      <c r="D12" s="63" t="s">
        <v>93</v>
      </c>
      <c r="E12" s="60" t="s">
        <v>43</v>
      </c>
      <c r="F12" s="34" t="s">
        <v>39</v>
      </c>
      <c r="G12" s="35" t="s">
        <v>94</v>
      </c>
      <c r="H12" s="62"/>
      <c r="I12" s="34"/>
      <c r="J12" s="34"/>
      <c r="K12" s="34" t="s">
        <v>95</v>
      </c>
      <c r="L12" s="35"/>
      <c r="M12" s="35" t="s">
        <v>120</v>
      </c>
      <c r="N12" s="34" t="s">
        <v>85</v>
      </c>
      <c r="O12" s="34" t="s">
        <v>484</v>
      </c>
      <c r="P12" s="34" t="s">
        <v>485</v>
      </c>
      <c r="Q12" s="34" t="s">
        <v>60</v>
      </c>
      <c r="R12" s="34" t="s">
        <v>486</v>
      </c>
      <c r="S12" s="34" t="s">
        <v>482</v>
      </c>
      <c r="T12" s="34" t="s">
        <v>60</v>
      </c>
      <c r="U12" s="35" t="s">
        <v>487</v>
      </c>
      <c r="V12" s="34" t="s">
        <v>488</v>
      </c>
      <c r="W12" s="34" t="s">
        <v>151</v>
      </c>
      <c r="X12" s="35" t="s">
        <v>41</v>
      </c>
      <c r="Y12" s="35" t="s">
        <v>96</v>
      </c>
      <c r="Z12" s="35" t="str">
        <f t="shared" si="0"/>
        <v xml:space="preserve">Nguyễn Phú </v>
      </c>
      <c r="AA12" s="42" t="s">
        <v>463</v>
      </c>
      <c r="AB12" s="34"/>
      <c r="AC12" s="34"/>
      <c r="AD12" s="34"/>
      <c r="AF12" s="92"/>
    </row>
    <row r="13" spans="1:32" s="18" customFormat="1" ht="51.75" customHeight="1" x14ac:dyDescent="0.25">
      <c r="A13" s="33" t="s">
        <v>396</v>
      </c>
      <c r="B13" s="33" t="s">
        <v>3</v>
      </c>
      <c r="C13" s="42" t="s">
        <v>182</v>
      </c>
      <c r="D13" s="63" t="s">
        <v>70</v>
      </c>
      <c r="E13" s="60" t="s">
        <v>43</v>
      </c>
      <c r="F13" s="34" t="s">
        <v>71</v>
      </c>
      <c r="G13" s="35" t="s">
        <v>72</v>
      </c>
      <c r="H13" s="63" t="s">
        <v>73</v>
      </c>
      <c r="I13" s="34" t="s">
        <v>39</v>
      </c>
      <c r="J13" s="34" t="s">
        <v>74</v>
      </c>
      <c r="K13" s="34" t="s">
        <v>74</v>
      </c>
      <c r="L13" s="35" t="s">
        <v>75</v>
      </c>
      <c r="M13" s="35" t="s">
        <v>120</v>
      </c>
      <c r="N13" s="34" t="s">
        <v>76</v>
      </c>
      <c r="O13" s="35" t="s">
        <v>489</v>
      </c>
      <c r="P13" s="34" t="s">
        <v>490</v>
      </c>
      <c r="Q13" s="34" t="s">
        <v>55</v>
      </c>
      <c r="R13" s="34" t="s">
        <v>491</v>
      </c>
      <c r="S13" s="34" t="s">
        <v>492</v>
      </c>
      <c r="T13" s="34" t="s">
        <v>55</v>
      </c>
      <c r="U13" s="34" t="s">
        <v>493</v>
      </c>
      <c r="V13" s="34" t="s">
        <v>494</v>
      </c>
      <c r="W13" s="34" t="s">
        <v>151</v>
      </c>
      <c r="X13" s="35" t="s">
        <v>41</v>
      </c>
      <c r="Y13" s="35" t="s">
        <v>77</v>
      </c>
      <c r="Z13" s="35" t="str">
        <f t="shared" si="0"/>
        <v xml:space="preserve">Nguyễn Công </v>
      </c>
      <c r="AA13" s="42" t="s">
        <v>463</v>
      </c>
      <c r="AB13" s="34"/>
      <c r="AC13" s="34"/>
      <c r="AD13" s="34"/>
      <c r="AF13" s="92"/>
    </row>
    <row r="14" spans="1:32" s="18" customFormat="1" ht="51.75" customHeight="1" x14ac:dyDescent="0.25">
      <c r="A14" s="33" t="s">
        <v>397</v>
      </c>
      <c r="B14" s="33" t="s">
        <v>4</v>
      </c>
      <c r="C14" s="42" t="s">
        <v>172</v>
      </c>
      <c r="D14" s="62" t="s">
        <v>235</v>
      </c>
      <c r="E14" s="38" t="s">
        <v>38</v>
      </c>
      <c r="F14" s="34" t="s">
        <v>54</v>
      </c>
      <c r="G14" s="35">
        <v>187054580</v>
      </c>
      <c r="H14" s="62" t="s">
        <v>236</v>
      </c>
      <c r="I14" s="34" t="s">
        <v>237</v>
      </c>
      <c r="J14" s="63" t="s">
        <v>238</v>
      </c>
      <c r="K14" s="63" t="s">
        <v>429</v>
      </c>
      <c r="L14" s="35" t="s">
        <v>239</v>
      </c>
      <c r="M14" s="35" t="s">
        <v>120</v>
      </c>
      <c r="N14" s="34" t="s">
        <v>40</v>
      </c>
      <c r="O14" s="34" t="s">
        <v>495</v>
      </c>
      <c r="P14" s="34" t="s">
        <v>496</v>
      </c>
      <c r="Q14" s="34" t="s">
        <v>481</v>
      </c>
      <c r="R14" s="35" t="s">
        <v>497</v>
      </c>
      <c r="S14" s="34" t="s">
        <v>498</v>
      </c>
      <c r="T14" s="34" t="s">
        <v>55</v>
      </c>
      <c r="U14" s="34" t="s">
        <v>499</v>
      </c>
      <c r="V14" s="34" t="s">
        <v>498</v>
      </c>
      <c r="W14" s="34" t="s">
        <v>151</v>
      </c>
      <c r="X14" s="63" t="s">
        <v>232</v>
      </c>
      <c r="Y14" s="35" t="s">
        <v>240</v>
      </c>
      <c r="Z14" s="35" t="str">
        <f t="shared" si="0"/>
        <v xml:space="preserve">Đoàn Thị </v>
      </c>
      <c r="AA14" s="42" t="s">
        <v>234</v>
      </c>
      <c r="AB14" s="34"/>
      <c r="AC14" s="34"/>
      <c r="AD14" s="34"/>
      <c r="AF14" s="92"/>
    </row>
    <row r="15" spans="1:32" s="18" customFormat="1" ht="51.75" customHeight="1" x14ac:dyDescent="0.25">
      <c r="A15" s="33" t="s">
        <v>146</v>
      </c>
      <c r="B15" s="33" t="s">
        <v>5</v>
      </c>
      <c r="C15" s="42" t="s">
        <v>197</v>
      </c>
      <c r="D15" s="62">
        <v>34821</v>
      </c>
      <c r="E15" s="60" t="s">
        <v>43</v>
      </c>
      <c r="F15" s="34" t="s">
        <v>333</v>
      </c>
      <c r="G15" s="35">
        <v>241436126</v>
      </c>
      <c r="H15" s="62" t="s">
        <v>334</v>
      </c>
      <c r="I15" s="34" t="s">
        <v>335</v>
      </c>
      <c r="J15" s="63" t="s">
        <v>431</v>
      </c>
      <c r="K15" s="63" t="s">
        <v>432</v>
      </c>
      <c r="L15" s="35" t="s">
        <v>336</v>
      </c>
      <c r="M15" s="35" t="s">
        <v>120</v>
      </c>
      <c r="N15" s="34" t="s">
        <v>85</v>
      </c>
      <c r="O15" s="35" t="s">
        <v>500</v>
      </c>
      <c r="P15" s="34" t="s">
        <v>480</v>
      </c>
      <c r="Q15" s="34" t="s">
        <v>458</v>
      </c>
      <c r="R15" s="35" t="s">
        <v>501</v>
      </c>
      <c r="S15" s="34" t="s">
        <v>502</v>
      </c>
      <c r="T15" s="34" t="s">
        <v>55</v>
      </c>
      <c r="U15" s="35" t="s">
        <v>503</v>
      </c>
      <c r="V15" s="34" t="s">
        <v>504</v>
      </c>
      <c r="W15" s="34" t="s">
        <v>226</v>
      </c>
      <c r="X15" s="63" t="s">
        <v>280</v>
      </c>
      <c r="Y15" s="35" t="s">
        <v>386</v>
      </c>
      <c r="Z15" s="35" t="str">
        <f t="shared" si="0"/>
        <v xml:space="preserve">Trần Văn </v>
      </c>
      <c r="AA15" s="42" t="s">
        <v>332</v>
      </c>
      <c r="AB15" s="34"/>
      <c r="AC15" s="34"/>
      <c r="AD15" s="34"/>
      <c r="AF15" s="92"/>
    </row>
    <row r="16" spans="1:32" s="18" customFormat="1" ht="51.75" customHeight="1" x14ac:dyDescent="0.25">
      <c r="A16" s="33" t="s">
        <v>398</v>
      </c>
      <c r="B16" s="33" t="s">
        <v>7</v>
      </c>
      <c r="C16" s="42" t="s">
        <v>184</v>
      </c>
      <c r="D16" s="63" t="s">
        <v>87</v>
      </c>
      <c r="E16" s="60" t="s">
        <v>43</v>
      </c>
      <c r="F16" s="34" t="s">
        <v>53</v>
      </c>
      <c r="G16" s="35">
        <v>181242056</v>
      </c>
      <c r="H16" s="63" t="s">
        <v>88</v>
      </c>
      <c r="I16" s="34" t="s">
        <v>53</v>
      </c>
      <c r="J16" s="34" t="s">
        <v>89</v>
      </c>
      <c r="K16" s="34" t="s">
        <v>90</v>
      </c>
      <c r="L16" s="35"/>
      <c r="M16" s="35" t="s">
        <v>58</v>
      </c>
      <c r="N16" s="34" t="s">
        <v>91</v>
      </c>
      <c r="O16" s="35" t="s">
        <v>505</v>
      </c>
      <c r="P16" s="34" t="s">
        <v>506</v>
      </c>
      <c r="Q16" s="34"/>
      <c r="R16" s="34"/>
      <c r="S16" s="34"/>
      <c r="T16" s="34" t="s">
        <v>55</v>
      </c>
      <c r="U16" s="35" t="s">
        <v>507</v>
      </c>
      <c r="V16" s="34" t="s">
        <v>508</v>
      </c>
      <c r="W16" s="34" t="s">
        <v>151</v>
      </c>
      <c r="X16" s="35" t="s">
        <v>41</v>
      </c>
      <c r="Y16" s="35" t="s">
        <v>83</v>
      </c>
      <c r="Z16" s="35" t="str">
        <f t="shared" si="0"/>
        <v xml:space="preserve">Đặng Duy </v>
      </c>
      <c r="AA16" s="42" t="s">
        <v>465</v>
      </c>
      <c r="AB16" s="34"/>
      <c r="AC16" s="34"/>
      <c r="AD16" s="34"/>
      <c r="AF16" s="92"/>
    </row>
    <row r="17" spans="1:227" s="18" customFormat="1" ht="51.75" customHeight="1" x14ac:dyDescent="0.25">
      <c r="A17" s="33" t="s">
        <v>399</v>
      </c>
      <c r="B17" s="33" t="s">
        <v>8</v>
      </c>
      <c r="C17" s="42" t="s">
        <v>195</v>
      </c>
      <c r="D17" s="62" t="s">
        <v>196</v>
      </c>
      <c r="E17" s="60" t="s">
        <v>43</v>
      </c>
      <c r="F17" s="34" t="s">
        <v>141</v>
      </c>
      <c r="G17" s="35" t="s">
        <v>301</v>
      </c>
      <c r="H17" s="62">
        <v>42557</v>
      </c>
      <c r="I17" s="34" t="s">
        <v>256</v>
      </c>
      <c r="J17" s="63" t="s">
        <v>302</v>
      </c>
      <c r="K17" s="63" t="s">
        <v>302</v>
      </c>
      <c r="L17" s="35" t="s">
        <v>303</v>
      </c>
      <c r="M17" s="35" t="s">
        <v>120</v>
      </c>
      <c r="N17" s="34" t="s">
        <v>426</v>
      </c>
      <c r="O17" s="35" t="s">
        <v>509</v>
      </c>
      <c r="P17" s="34" t="s">
        <v>510</v>
      </c>
      <c r="Q17" s="34"/>
      <c r="R17" s="34"/>
      <c r="S17" s="34"/>
      <c r="T17" s="34"/>
      <c r="U17" s="34"/>
      <c r="V17" s="34"/>
      <c r="W17" s="34" t="s">
        <v>219</v>
      </c>
      <c r="X17" s="63" t="s">
        <v>259</v>
      </c>
      <c r="Y17" s="35" t="s">
        <v>376</v>
      </c>
      <c r="Z17" s="35" t="str">
        <f t="shared" si="0"/>
        <v xml:space="preserve">Võ Văn </v>
      </c>
      <c r="AA17" s="42" t="s">
        <v>300</v>
      </c>
      <c r="AB17" s="34"/>
      <c r="AC17" s="34"/>
      <c r="AD17" s="34"/>
      <c r="AF17" s="92"/>
    </row>
    <row r="18" spans="1:227" s="18" customFormat="1" ht="51.75" customHeight="1" x14ac:dyDescent="0.25">
      <c r="A18" s="33" t="s">
        <v>400</v>
      </c>
      <c r="B18" s="33" t="s">
        <v>9</v>
      </c>
      <c r="C18" s="42" t="s">
        <v>161</v>
      </c>
      <c r="D18" s="63" t="s">
        <v>414</v>
      </c>
      <c r="E18" s="60" t="s">
        <v>43</v>
      </c>
      <c r="F18" s="34" t="s">
        <v>140</v>
      </c>
      <c r="G18" s="35" t="s">
        <v>324</v>
      </c>
      <c r="H18" s="63" t="s">
        <v>423</v>
      </c>
      <c r="I18" s="34" t="s">
        <v>262</v>
      </c>
      <c r="J18" s="63" t="s">
        <v>325</v>
      </c>
      <c r="K18" s="63" t="s">
        <v>325</v>
      </c>
      <c r="L18" s="35" t="s">
        <v>326</v>
      </c>
      <c r="M18" s="35" t="s">
        <v>120</v>
      </c>
      <c r="N18" s="34" t="s">
        <v>191</v>
      </c>
      <c r="O18" s="35" t="s">
        <v>511</v>
      </c>
      <c r="P18" s="34" t="s">
        <v>490</v>
      </c>
      <c r="Q18" s="34"/>
      <c r="R18" s="34"/>
      <c r="S18" s="34"/>
      <c r="T18" s="34"/>
      <c r="U18" s="34"/>
      <c r="V18" s="34"/>
      <c r="W18" s="34"/>
      <c r="X18" s="63" t="s">
        <v>259</v>
      </c>
      <c r="Y18" s="35" t="s">
        <v>385</v>
      </c>
      <c r="Z18" s="35" t="str">
        <f t="shared" si="0"/>
        <v xml:space="preserve">Bạch Văn </v>
      </c>
      <c r="AA18" s="42" t="s">
        <v>323</v>
      </c>
      <c r="AB18" s="34"/>
      <c r="AC18" s="34"/>
      <c r="AD18" s="34"/>
      <c r="AF18" s="92"/>
    </row>
    <row r="19" spans="1:227" s="18" customFormat="1" ht="51.75" customHeight="1" x14ac:dyDescent="0.25">
      <c r="A19" s="33" t="s">
        <v>680</v>
      </c>
      <c r="B19" s="33" t="s">
        <v>10</v>
      </c>
      <c r="C19" s="42" t="s">
        <v>164</v>
      </c>
      <c r="D19" s="63" t="s">
        <v>158</v>
      </c>
      <c r="E19" s="38" t="s">
        <v>38</v>
      </c>
      <c r="F19" s="34" t="s">
        <v>59</v>
      </c>
      <c r="G19" s="35">
        <v>215321201</v>
      </c>
      <c r="H19" s="62" t="s">
        <v>251</v>
      </c>
      <c r="I19" s="34" t="s">
        <v>229</v>
      </c>
      <c r="J19" s="63" t="s">
        <v>252</v>
      </c>
      <c r="K19" s="63" t="s">
        <v>252</v>
      </c>
      <c r="L19" s="35" t="s">
        <v>253</v>
      </c>
      <c r="M19" s="35" t="s">
        <v>120</v>
      </c>
      <c r="N19" s="34" t="s">
        <v>40</v>
      </c>
      <c r="O19" s="35" t="s">
        <v>512</v>
      </c>
      <c r="P19" s="34" t="s">
        <v>513</v>
      </c>
      <c r="Q19" s="34" t="s">
        <v>60</v>
      </c>
      <c r="R19" s="35" t="s">
        <v>514</v>
      </c>
      <c r="S19" s="34" t="s">
        <v>513</v>
      </c>
      <c r="T19" s="34" t="s">
        <v>55</v>
      </c>
      <c r="U19" s="35" t="s">
        <v>515</v>
      </c>
      <c r="V19" s="34" t="s">
        <v>504</v>
      </c>
      <c r="W19" s="34" t="s">
        <v>151</v>
      </c>
      <c r="X19" s="63" t="s">
        <v>232</v>
      </c>
      <c r="Y19" s="35" t="s">
        <v>373</v>
      </c>
      <c r="Z19" s="35" t="str">
        <f t="shared" si="0"/>
        <v xml:space="preserve">Mai Võ Hoài </v>
      </c>
      <c r="AA19" s="42" t="s">
        <v>250</v>
      </c>
      <c r="AB19" s="34"/>
      <c r="AC19" s="34"/>
      <c r="AD19" s="34"/>
      <c r="AF19" s="92"/>
    </row>
    <row r="20" spans="1:227" s="30" customFormat="1" ht="51.75" customHeight="1" x14ac:dyDescent="0.25">
      <c r="A20" s="33" t="s">
        <v>681</v>
      </c>
      <c r="B20" s="33" t="s">
        <v>11</v>
      </c>
      <c r="C20" s="43" t="s">
        <v>185</v>
      </c>
      <c r="D20" s="62" t="s">
        <v>283</v>
      </c>
      <c r="E20" s="60" t="s">
        <v>43</v>
      </c>
      <c r="F20" s="34" t="s">
        <v>105</v>
      </c>
      <c r="G20" s="35" t="s">
        <v>103</v>
      </c>
      <c r="H20" s="62" t="s">
        <v>284</v>
      </c>
      <c r="I20" s="34" t="s">
        <v>262</v>
      </c>
      <c r="J20" s="63" t="s">
        <v>285</v>
      </c>
      <c r="K20" s="63" t="s">
        <v>285</v>
      </c>
      <c r="L20" s="35" t="s">
        <v>103</v>
      </c>
      <c r="M20" s="35" t="s">
        <v>58</v>
      </c>
      <c r="N20" s="34" t="s">
        <v>106</v>
      </c>
      <c r="O20" s="34"/>
      <c r="P20" s="34"/>
      <c r="Q20" s="34" t="s">
        <v>60</v>
      </c>
      <c r="R20" s="34"/>
      <c r="S20" s="34"/>
      <c r="T20" s="34" t="s">
        <v>60</v>
      </c>
      <c r="U20" s="34"/>
      <c r="V20" s="34"/>
      <c r="W20" s="34"/>
      <c r="X20" s="63" t="s">
        <v>259</v>
      </c>
      <c r="Y20" s="63" t="s">
        <v>281</v>
      </c>
      <c r="Z20" s="35" t="str">
        <f t="shared" si="0"/>
        <v xml:space="preserve">Nguyễn Quỳnh </v>
      </c>
      <c r="AA20" s="42" t="s">
        <v>282</v>
      </c>
      <c r="AB20" s="34"/>
      <c r="AC20" s="34"/>
      <c r="AD20" s="34"/>
      <c r="AF20" s="92"/>
    </row>
    <row r="21" spans="1:227" s="18" customFormat="1" ht="51.75" customHeight="1" x14ac:dyDescent="0.25">
      <c r="A21" s="33" t="s">
        <v>401</v>
      </c>
      <c r="B21" s="33" t="s">
        <v>12</v>
      </c>
      <c r="C21" s="42" t="s">
        <v>163</v>
      </c>
      <c r="D21" s="63" t="s">
        <v>159</v>
      </c>
      <c r="E21" s="38" t="s">
        <v>38</v>
      </c>
      <c r="F21" s="34"/>
      <c r="G21" s="35"/>
      <c r="H21" s="62"/>
      <c r="I21" s="34"/>
      <c r="J21" s="34"/>
      <c r="K21" s="34"/>
      <c r="L21" s="35"/>
      <c r="M21" s="35" t="s">
        <v>120</v>
      </c>
      <c r="N21" s="34" t="s">
        <v>186</v>
      </c>
      <c r="O21" s="35" t="s">
        <v>516</v>
      </c>
      <c r="P21" s="34" t="s">
        <v>513</v>
      </c>
      <c r="Q21" s="34" t="s">
        <v>60</v>
      </c>
      <c r="R21" s="35" t="s">
        <v>517</v>
      </c>
      <c r="S21" s="34" t="s">
        <v>490</v>
      </c>
      <c r="T21" s="34" t="s">
        <v>55</v>
      </c>
      <c r="U21" s="35" t="s">
        <v>518</v>
      </c>
      <c r="V21" s="34" t="s">
        <v>513</v>
      </c>
      <c r="W21" s="34" t="s">
        <v>151</v>
      </c>
      <c r="X21" s="35"/>
      <c r="Y21" s="35"/>
      <c r="Z21" s="35" t="str">
        <f t="shared" si="0"/>
        <v xml:space="preserve">Kiều Thị Thanh </v>
      </c>
      <c r="AA21" s="42" t="s">
        <v>466</v>
      </c>
      <c r="AB21" s="34"/>
      <c r="AC21" s="34"/>
      <c r="AD21" s="34"/>
      <c r="AF21" s="92"/>
    </row>
    <row r="22" spans="1:227" s="18" customFormat="1" ht="51.75" customHeight="1" x14ac:dyDescent="0.25">
      <c r="A22" s="33" t="s">
        <v>402</v>
      </c>
      <c r="B22" s="33" t="s">
        <v>13</v>
      </c>
      <c r="C22" s="42" t="s">
        <v>393</v>
      </c>
      <c r="D22" s="62" t="s">
        <v>363</v>
      </c>
      <c r="E22" s="60" t="s">
        <v>43</v>
      </c>
      <c r="F22" s="34" t="s">
        <v>333</v>
      </c>
      <c r="G22" s="35" t="s">
        <v>364</v>
      </c>
      <c r="H22" s="62" t="s">
        <v>365</v>
      </c>
      <c r="I22" s="34" t="s">
        <v>256</v>
      </c>
      <c r="J22" s="63" t="s">
        <v>366</v>
      </c>
      <c r="K22" s="63" t="s">
        <v>366</v>
      </c>
      <c r="L22" s="35" t="s">
        <v>367</v>
      </c>
      <c r="M22" s="35" t="s">
        <v>120</v>
      </c>
      <c r="N22" s="35" t="s">
        <v>368</v>
      </c>
      <c r="O22" s="35" t="s">
        <v>519</v>
      </c>
      <c r="P22" s="34" t="s">
        <v>490</v>
      </c>
      <c r="Q22" s="34" t="s">
        <v>55</v>
      </c>
      <c r="R22" s="35" t="s">
        <v>520</v>
      </c>
      <c r="S22" s="34" t="s">
        <v>521</v>
      </c>
      <c r="T22" s="34" t="s">
        <v>55</v>
      </c>
      <c r="U22" s="35" t="s">
        <v>522</v>
      </c>
      <c r="V22" s="34" t="s">
        <v>523</v>
      </c>
      <c r="W22" s="34" t="s">
        <v>151</v>
      </c>
      <c r="X22" s="63" t="s">
        <v>438</v>
      </c>
      <c r="Y22" s="35" t="s">
        <v>240</v>
      </c>
      <c r="Z22" s="35" t="str">
        <f t="shared" si="0"/>
        <v xml:space="preserve">Lương Ngọc </v>
      </c>
      <c r="AA22" s="42" t="s">
        <v>362</v>
      </c>
      <c r="AB22" s="34"/>
      <c r="AC22" s="34"/>
      <c r="AD22" s="34"/>
      <c r="AF22" s="92"/>
    </row>
    <row r="23" spans="1:227" s="18" customFormat="1" ht="51.75" customHeight="1" x14ac:dyDescent="0.25">
      <c r="A23" s="33" t="s">
        <v>403</v>
      </c>
      <c r="B23" s="33" t="s">
        <v>14</v>
      </c>
      <c r="C23" s="43" t="s">
        <v>682</v>
      </c>
      <c r="D23" s="62" t="s">
        <v>683</v>
      </c>
      <c r="E23" s="38" t="s">
        <v>38</v>
      </c>
      <c r="F23" s="34" t="s">
        <v>59</v>
      </c>
      <c r="G23" s="35">
        <v>215244585</v>
      </c>
      <c r="H23" s="62" t="s">
        <v>684</v>
      </c>
      <c r="I23" s="34" t="s">
        <v>229</v>
      </c>
      <c r="J23" s="63" t="s">
        <v>685</v>
      </c>
      <c r="K23" s="63" t="s">
        <v>686</v>
      </c>
      <c r="L23" s="35" t="s">
        <v>687</v>
      </c>
      <c r="M23" s="35" t="s">
        <v>58</v>
      </c>
      <c r="N23" s="34" t="s">
        <v>293</v>
      </c>
      <c r="O23" s="35" t="s">
        <v>688</v>
      </c>
      <c r="P23" s="34" t="s">
        <v>689</v>
      </c>
      <c r="Q23" s="34" t="s">
        <v>55</v>
      </c>
      <c r="R23" s="35" t="s">
        <v>690</v>
      </c>
      <c r="S23" s="34" t="s">
        <v>691</v>
      </c>
      <c r="T23" s="34" t="s">
        <v>45</v>
      </c>
      <c r="U23" s="35" t="s">
        <v>692</v>
      </c>
      <c r="V23" s="34" t="s">
        <v>693</v>
      </c>
      <c r="W23" s="34" t="s">
        <v>151</v>
      </c>
      <c r="X23" s="63" t="s">
        <v>232</v>
      </c>
      <c r="Y23" s="35" t="s">
        <v>220</v>
      </c>
      <c r="Z23" s="35" t="str">
        <f t="shared" si="0"/>
        <v xml:space="preserve">Nguyễn Thị Bích </v>
      </c>
      <c r="AA23" s="42" t="s">
        <v>261</v>
      </c>
      <c r="AB23" s="34"/>
      <c r="AC23" s="34"/>
      <c r="AD23" s="34"/>
      <c r="AF23" s="92" t="s">
        <v>752</v>
      </c>
    </row>
    <row r="24" spans="1:227" s="18" customFormat="1" ht="51.75" customHeight="1" x14ac:dyDescent="0.25">
      <c r="A24" s="33" t="s">
        <v>404</v>
      </c>
      <c r="B24" s="33" t="s">
        <v>15</v>
      </c>
      <c r="C24" s="42" t="s">
        <v>694</v>
      </c>
      <c r="D24" s="63" t="s">
        <v>695</v>
      </c>
      <c r="E24" s="60" t="s">
        <v>43</v>
      </c>
      <c r="F24" s="34" t="s">
        <v>696</v>
      </c>
      <c r="G24" s="35" t="s">
        <v>697</v>
      </c>
      <c r="H24" s="62" t="s">
        <v>698</v>
      </c>
      <c r="I24" s="34" t="s">
        <v>256</v>
      </c>
      <c r="J24" s="63" t="s">
        <v>699</v>
      </c>
      <c r="K24" s="63" t="s">
        <v>699</v>
      </c>
      <c r="L24" s="35" t="s">
        <v>700</v>
      </c>
      <c r="M24" s="35" t="s">
        <v>120</v>
      </c>
      <c r="N24" s="34" t="s">
        <v>191</v>
      </c>
      <c r="O24" s="35" t="s">
        <v>511</v>
      </c>
      <c r="P24" s="34" t="s">
        <v>490</v>
      </c>
      <c r="Q24" s="34" t="s">
        <v>60</v>
      </c>
      <c r="R24" s="35" t="s">
        <v>701</v>
      </c>
      <c r="S24" s="34" t="s">
        <v>702</v>
      </c>
      <c r="T24" s="34" t="s">
        <v>45</v>
      </c>
      <c r="U24" s="35" t="s">
        <v>703</v>
      </c>
      <c r="V24" s="34" t="s">
        <v>704</v>
      </c>
      <c r="W24" s="34" t="s">
        <v>219</v>
      </c>
      <c r="X24" s="63" t="s">
        <v>259</v>
      </c>
      <c r="Y24" s="35" t="s">
        <v>705</v>
      </c>
      <c r="Z24" s="35" t="str">
        <f t="shared" si="0"/>
        <v xml:space="preserve">Nguyễn Quy </v>
      </c>
      <c r="AA24" s="42" t="s">
        <v>650</v>
      </c>
      <c r="AB24" s="34"/>
      <c r="AC24" s="34"/>
      <c r="AD24" s="34"/>
      <c r="AF24" s="92"/>
    </row>
    <row r="25" spans="1:227" s="36" customFormat="1" ht="51.75" customHeight="1" x14ac:dyDescent="0.25">
      <c r="A25" s="33" t="s">
        <v>405</v>
      </c>
      <c r="B25" s="33" t="s">
        <v>82</v>
      </c>
      <c r="C25" s="43" t="s">
        <v>174</v>
      </c>
      <c r="D25" s="62" t="s">
        <v>295</v>
      </c>
      <c r="E25" s="38" t="s">
        <v>38</v>
      </c>
      <c r="F25" s="34" t="s">
        <v>39</v>
      </c>
      <c r="G25" s="35" t="s">
        <v>296</v>
      </c>
      <c r="H25" s="62" t="s">
        <v>297</v>
      </c>
      <c r="I25" s="34" t="s">
        <v>39</v>
      </c>
      <c r="J25" s="63" t="s">
        <v>298</v>
      </c>
      <c r="K25" s="63" t="s">
        <v>298</v>
      </c>
      <c r="L25" s="35" t="s">
        <v>299</v>
      </c>
      <c r="M25" s="28" t="s">
        <v>58</v>
      </c>
      <c r="N25" s="34" t="s">
        <v>293</v>
      </c>
      <c r="O25" s="35" t="s">
        <v>524</v>
      </c>
      <c r="P25" s="34" t="s">
        <v>525</v>
      </c>
      <c r="Q25" s="34"/>
      <c r="R25" s="34"/>
      <c r="S25" s="34" t="s">
        <v>502</v>
      </c>
      <c r="T25" s="29" t="s">
        <v>755</v>
      </c>
      <c r="U25" s="34"/>
      <c r="V25" s="29" t="s">
        <v>756</v>
      </c>
      <c r="W25" s="34" t="s">
        <v>219</v>
      </c>
      <c r="X25" s="63" t="s">
        <v>232</v>
      </c>
      <c r="Y25" s="35" t="s">
        <v>260</v>
      </c>
      <c r="Z25" s="35" t="str">
        <f t="shared" si="0"/>
        <v xml:space="preserve">Hà Việt </v>
      </c>
      <c r="AA25" s="42" t="s">
        <v>294</v>
      </c>
      <c r="AB25" s="34"/>
      <c r="AC25" s="34"/>
      <c r="AD25" s="34"/>
      <c r="AE25" s="18"/>
      <c r="AF25" s="92" t="s">
        <v>753</v>
      </c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</row>
    <row r="26" spans="1:227" s="18" customFormat="1" ht="51.75" customHeight="1" x14ac:dyDescent="0.25">
      <c r="A26" s="33" t="s">
        <v>147</v>
      </c>
      <c r="B26" s="33" t="s">
        <v>84</v>
      </c>
      <c r="C26" s="43" t="s">
        <v>165</v>
      </c>
      <c r="D26" s="62" t="s">
        <v>188</v>
      </c>
      <c r="E26" s="38" t="s">
        <v>38</v>
      </c>
      <c r="F26" s="34" t="s">
        <v>39</v>
      </c>
      <c r="G26" s="35" t="s">
        <v>255</v>
      </c>
      <c r="H26" s="63" t="s">
        <v>419</v>
      </c>
      <c r="I26" s="34" t="s">
        <v>256</v>
      </c>
      <c r="J26" s="63" t="s">
        <v>257</v>
      </c>
      <c r="K26" s="63" t="s">
        <v>257</v>
      </c>
      <c r="L26" s="35" t="s">
        <v>258</v>
      </c>
      <c r="M26" s="35" t="s">
        <v>120</v>
      </c>
      <c r="N26" s="34" t="s">
        <v>40</v>
      </c>
      <c r="O26" s="35" t="s">
        <v>526</v>
      </c>
      <c r="P26" s="34" t="s">
        <v>513</v>
      </c>
      <c r="Q26" s="34" t="s">
        <v>60</v>
      </c>
      <c r="R26" s="35" t="s">
        <v>527</v>
      </c>
      <c r="S26" s="34" t="s">
        <v>513</v>
      </c>
      <c r="T26" s="34" t="s">
        <v>55</v>
      </c>
      <c r="U26" s="35" t="s">
        <v>528</v>
      </c>
      <c r="V26" s="34" t="s">
        <v>504</v>
      </c>
      <c r="W26" s="34" t="s">
        <v>151</v>
      </c>
      <c r="X26" s="63" t="s">
        <v>259</v>
      </c>
      <c r="Y26" s="35" t="s">
        <v>374</v>
      </c>
      <c r="Z26" s="35" t="str">
        <f t="shared" si="0"/>
        <v xml:space="preserve">Trần Nhi Diễm </v>
      </c>
      <c r="AA26" s="42" t="s">
        <v>254</v>
      </c>
      <c r="AB26" s="34"/>
      <c r="AC26" s="34"/>
      <c r="AD26" s="34"/>
      <c r="AF26" s="92"/>
    </row>
    <row r="27" spans="1:227" s="18" customFormat="1" ht="51.75" customHeight="1" x14ac:dyDescent="0.25">
      <c r="A27" s="33" t="s">
        <v>406</v>
      </c>
      <c r="B27" s="33" t="s">
        <v>86</v>
      </c>
      <c r="C27" s="43" t="s">
        <v>173</v>
      </c>
      <c r="D27" s="62" t="s">
        <v>56</v>
      </c>
      <c r="E27" s="60" t="s">
        <v>43</v>
      </c>
      <c r="F27" s="34" t="s">
        <v>57</v>
      </c>
      <c r="G27" s="35">
        <v>301231242</v>
      </c>
      <c r="H27" s="62" t="s">
        <v>289</v>
      </c>
      <c r="I27" s="34" t="s">
        <v>290</v>
      </c>
      <c r="J27" s="63" t="s">
        <v>291</v>
      </c>
      <c r="K27" s="63" t="s">
        <v>291</v>
      </c>
      <c r="L27" s="35" t="s">
        <v>292</v>
      </c>
      <c r="M27" s="35" t="s">
        <v>58</v>
      </c>
      <c r="N27" s="34" t="s">
        <v>293</v>
      </c>
      <c r="O27" s="35" t="s">
        <v>529</v>
      </c>
      <c r="P27" s="34" t="s">
        <v>530</v>
      </c>
      <c r="Q27" s="34" t="s">
        <v>55</v>
      </c>
      <c r="R27" s="35" t="s">
        <v>531</v>
      </c>
      <c r="S27" s="34" t="s">
        <v>504</v>
      </c>
      <c r="T27" s="34" t="s">
        <v>55</v>
      </c>
      <c r="U27" s="35" t="s">
        <v>532</v>
      </c>
      <c r="V27" s="34" t="s">
        <v>504</v>
      </c>
      <c r="W27" s="34" t="s">
        <v>151</v>
      </c>
      <c r="X27" s="63" t="s">
        <v>232</v>
      </c>
      <c r="Y27" s="35" t="s">
        <v>375</v>
      </c>
      <c r="Z27" s="35" t="str">
        <f t="shared" si="0"/>
        <v xml:space="preserve">Hồ Khắc </v>
      </c>
      <c r="AA27" s="42" t="s">
        <v>288</v>
      </c>
      <c r="AB27" s="34"/>
      <c r="AC27" s="34"/>
      <c r="AD27" s="34"/>
      <c r="AF27" s="92" t="s">
        <v>752</v>
      </c>
    </row>
    <row r="28" spans="1:227" s="18" customFormat="1" ht="51.75" customHeight="1" x14ac:dyDescent="0.25">
      <c r="A28" s="33" t="s">
        <v>148</v>
      </c>
      <c r="B28" s="33" t="s">
        <v>92</v>
      </c>
      <c r="C28" s="42" t="s">
        <v>166</v>
      </c>
      <c r="D28" s="63" t="s">
        <v>189</v>
      </c>
      <c r="E28" s="38" t="s">
        <v>38</v>
      </c>
      <c r="F28" s="34"/>
      <c r="G28" s="35"/>
      <c r="H28" s="62"/>
      <c r="I28" s="34"/>
      <c r="J28" s="34"/>
      <c r="K28" s="34"/>
      <c r="L28" s="35"/>
      <c r="M28" s="35" t="s">
        <v>120</v>
      </c>
      <c r="N28" s="34" t="s">
        <v>186</v>
      </c>
      <c r="O28" s="35" t="s">
        <v>533</v>
      </c>
      <c r="P28" s="34" t="s">
        <v>480</v>
      </c>
      <c r="Q28" s="34"/>
      <c r="R28" s="34"/>
      <c r="S28" s="34"/>
      <c r="T28" s="34" t="s">
        <v>55</v>
      </c>
      <c r="U28" s="35" t="s">
        <v>534</v>
      </c>
      <c r="V28" s="34" t="s">
        <v>480</v>
      </c>
      <c r="W28" s="34" t="s">
        <v>151</v>
      </c>
      <c r="X28" s="35"/>
      <c r="Y28" s="35"/>
      <c r="Z28" s="35" t="str">
        <f t="shared" si="0"/>
        <v xml:space="preserve">Huỳnh Thị Phương </v>
      </c>
      <c r="AA28" s="42" t="s">
        <v>467</v>
      </c>
      <c r="AB28" s="34"/>
      <c r="AC28" s="34"/>
      <c r="AD28" s="34"/>
      <c r="AF28" s="92"/>
    </row>
    <row r="29" spans="1:227" s="18" customFormat="1" ht="51.75" customHeight="1" x14ac:dyDescent="0.25">
      <c r="A29" s="33" t="s">
        <v>149</v>
      </c>
      <c r="B29" s="33" t="s">
        <v>97</v>
      </c>
      <c r="C29" s="42" t="s">
        <v>183</v>
      </c>
      <c r="D29" s="62" t="s">
        <v>311</v>
      </c>
      <c r="E29" s="60" t="s">
        <v>43</v>
      </c>
      <c r="F29" s="34" t="s">
        <v>78</v>
      </c>
      <c r="G29" s="35" t="s">
        <v>79</v>
      </c>
      <c r="H29" s="62" t="s">
        <v>80</v>
      </c>
      <c r="I29" s="34" t="s">
        <v>262</v>
      </c>
      <c r="J29" s="63" t="s">
        <v>312</v>
      </c>
      <c r="K29" s="63" t="s">
        <v>312</v>
      </c>
      <c r="L29" s="35" t="s">
        <v>313</v>
      </c>
      <c r="M29" s="35" t="s">
        <v>120</v>
      </c>
      <c r="N29" s="34" t="s">
        <v>191</v>
      </c>
      <c r="O29" s="35" t="s">
        <v>489</v>
      </c>
      <c r="P29" s="34" t="s">
        <v>480</v>
      </c>
      <c r="Q29" s="34" t="s">
        <v>55</v>
      </c>
      <c r="R29" s="35" t="s">
        <v>535</v>
      </c>
      <c r="S29" s="34" t="s">
        <v>477</v>
      </c>
      <c r="T29" s="34" t="s">
        <v>55</v>
      </c>
      <c r="U29" s="35" t="s">
        <v>536</v>
      </c>
      <c r="V29" s="34" t="s">
        <v>537</v>
      </c>
      <c r="W29" s="34" t="s">
        <v>151</v>
      </c>
      <c r="X29" s="63" t="s">
        <v>259</v>
      </c>
      <c r="Y29" s="35" t="s">
        <v>377</v>
      </c>
      <c r="Z29" s="35" t="str">
        <f t="shared" si="0"/>
        <v xml:space="preserve">Võ Ngọc </v>
      </c>
      <c r="AA29" s="42" t="s">
        <v>310</v>
      </c>
      <c r="AB29" s="34"/>
      <c r="AC29" s="34"/>
      <c r="AD29" s="34"/>
      <c r="AF29" s="92"/>
    </row>
    <row r="30" spans="1:227" s="18" customFormat="1" ht="51.75" customHeight="1" x14ac:dyDescent="0.25">
      <c r="A30" s="33" t="s">
        <v>407</v>
      </c>
      <c r="B30" s="33" t="s">
        <v>102</v>
      </c>
      <c r="C30" s="42" t="s">
        <v>179</v>
      </c>
      <c r="D30" s="35" t="s">
        <v>152</v>
      </c>
      <c r="E30" s="38" t="s">
        <v>38</v>
      </c>
      <c r="F30" s="34"/>
      <c r="G30" s="35" t="s">
        <v>6</v>
      </c>
      <c r="H30" s="63"/>
      <c r="I30" s="34"/>
      <c r="J30" s="34"/>
      <c r="K30" s="34"/>
      <c r="L30" s="35" t="s">
        <v>153</v>
      </c>
      <c r="M30" s="35" t="s">
        <v>120</v>
      </c>
      <c r="N30" s="34" t="s">
        <v>154</v>
      </c>
      <c r="O30" s="35" t="s">
        <v>538</v>
      </c>
      <c r="P30" s="34" t="s">
        <v>539</v>
      </c>
      <c r="Q30" s="34" t="s">
        <v>641</v>
      </c>
      <c r="R30" s="35" t="s">
        <v>540</v>
      </c>
      <c r="S30" s="34" t="s">
        <v>541</v>
      </c>
      <c r="T30" s="34" t="s">
        <v>187</v>
      </c>
      <c r="U30" s="35" t="s">
        <v>542</v>
      </c>
      <c r="V30" s="34" t="s">
        <v>476</v>
      </c>
      <c r="W30" s="34" t="s">
        <v>151</v>
      </c>
      <c r="X30" s="35"/>
      <c r="Y30" s="35"/>
      <c r="Z30" s="35" t="str">
        <f t="shared" si="0"/>
        <v xml:space="preserve">Võ Thị </v>
      </c>
      <c r="AA30" s="42" t="s">
        <v>462</v>
      </c>
      <c r="AB30" s="34"/>
      <c r="AC30" s="34"/>
      <c r="AD30" s="34"/>
      <c r="AF30" s="92"/>
    </row>
    <row r="31" spans="1:227" s="18" customFormat="1" ht="51.75" customHeight="1" x14ac:dyDescent="0.25">
      <c r="A31" s="33" t="s">
        <v>408</v>
      </c>
      <c r="B31" s="33" t="s">
        <v>104</v>
      </c>
      <c r="C31" s="42" t="s">
        <v>388</v>
      </c>
      <c r="D31" s="62" t="s">
        <v>351</v>
      </c>
      <c r="E31" s="60" t="s">
        <v>43</v>
      </c>
      <c r="F31" s="34" t="s">
        <v>286</v>
      </c>
      <c r="G31" s="35">
        <v>251084722</v>
      </c>
      <c r="H31" s="62" t="s">
        <v>352</v>
      </c>
      <c r="I31" s="34" t="s">
        <v>287</v>
      </c>
      <c r="J31" s="63" t="s">
        <v>353</v>
      </c>
      <c r="K31" s="63" t="s">
        <v>354</v>
      </c>
      <c r="L31" s="35" t="s">
        <v>355</v>
      </c>
      <c r="M31" s="35" t="s">
        <v>120</v>
      </c>
      <c r="N31" s="34" t="s">
        <v>85</v>
      </c>
      <c r="O31" s="35" t="s">
        <v>543</v>
      </c>
      <c r="P31" s="34" t="s">
        <v>480</v>
      </c>
      <c r="Q31" s="34" t="s">
        <v>458</v>
      </c>
      <c r="R31" s="35" t="s">
        <v>544</v>
      </c>
      <c r="S31" s="34" t="s">
        <v>480</v>
      </c>
      <c r="T31" s="34" t="s">
        <v>55</v>
      </c>
      <c r="U31" s="35" t="s">
        <v>545</v>
      </c>
      <c r="V31" s="34" t="s">
        <v>504</v>
      </c>
      <c r="W31" s="34" t="s">
        <v>151</v>
      </c>
      <c r="X31" s="63" t="s">
        <v>438</v>
      </c>
      <c r="Y31" s="35" t="s">
        <v>356</v>
      </c>
      <c r="Z31" s="35" t="str">
        <f t="shared" si="0"/>
        <v xml:space="preserve">K' </v>
      </c>
      <c r="AA31" s="42" t="s">
        <v>472</v>
      </c>
      <c r="AB31" s="34"/>
      <c r="AC31" s="34"/>
      <c r="AD31" s="34"/>
      <c r="AF31" s="92"/>
    </row>
    <row r="32" spans="1:227" s="18" customFormat="1" ht="51.75" customHeight="1" x14ac:dyDescent="0.25">
      <c r="A32" s="33" t="s">
        <v>706</v>
      </c>
      <c r="B32" s="33" t="s">
        <v>107</v>
      </c>
      <c r="C32" s="42" t="s">
        <v>201</v>
      </c>
      <c r="D32" s="63" t="s">
        <v>198</v>
      </c>
      <c r="E32" s="60" t="s">
        <v>43</v>
      </c>
      <c r="F32" s="34"/>
      <c r="G32" s="35"/>
      <c r="H32" s="62"/>
      <c r="I32" s="34"/>
      <c r="J32" s="34"/>
      <c r="K32" s="34"/>
      <c r="L32" s="35"/>
      <c r="M32" s="35" t="s">
        <v>58</v>
      </c>
      <c r="N32" s="35" t="s">
        <v>202</v>
      </c>
      <c r="O32" s="35" t="s">
        <v>546</v>
      </c>
      <c r="P32" s="35" t="s">
        <v>547</v>
      </c>
      <c r="Q32" s="34"/>
      <c r="R32" s="34"/>
      <c r="S32" s="34"/>
      <c r="T32" s="34" t="s">
        <v>45</v>
      </c>
      <c r="U32" s="35" t="s">
        <v>548</v>
      </c>
      <c r="V32" s="35" t="s">
        <v>547</v>
      </c>
      <c r="W32" s="34" t="s">
        <v>151</v>
      </c>
      <c r="X32" s="35"/>
      <c r="Y32" s="35"/>
      <c r="Z32" s="35" t="str">
        <f t="shared" si="0"/>
        <v xml:space="preserve">Bùi Văn </v>
      </c>
      <c r="AA32" s="42" t="s">
        <v>470</v>
      </c>
      <c r="AB32" s="34"/>
      <c r="AC32" s="34"/>
      <c r="AD32" s="34"/>
      <c r="AF32" s="92"/>
    </row>
    <row r="33" spans="1:32" s="18" customFormat="1" ht="51.75" customHeight="1" x14ac:dyDescent="0.25">
      <c r="A33" s="33" t="s">
        <v>415</v>
      </c>
      <c r="B33" s="33" t="s">
        <v>108</v>
      </c>
      <c r="C33" s="43" t="s">
        <v>160</v>
      </c>
      <c r="D33" s="63" t="s">
        <v>412</v>
      </c>
      <c r="E33" s="38" t="s">
        <v>38</v>
      </c>
      <c r="F33" s="34" t="s">
        <v>59</v>
      </c>
      <c r="G33" s="35">
        <v>215219863</v>
      </c>
      <c r="H33" s="62" t="s">
        <v>247</v>
      </c>
      <c r="I33" s="34" t="s">
        <v>229</v>
      </c>
      <c r="J33" s="63" t="s">
        <v>248</v>
      </c>
      <c r="K33" s="63" t="s">
        <v>430</v>
      </c>
      <c r="L33" s="35" t="s">
        <v>249</v>
      </c>
      <c r="M33" s="35" t="s">
        <v>120</v>
      </c>
      <c r="N33" s="34" t="s">
        <v>549</v>
      </c>
      <c r="O33" s="35" t="s">
        <v>550</v>
      </c>
      <c r="P33" s="34" t="s">
        <v>513</v>
      </c>
      <c r="Q33" s="34" t="s">
        <v>60</v>
      </c>
      <c r="R33" s="35" t="s">
        <v>552</v>
      </c>
      <c r="S33" s="34" t="s">
        <v>513</v>
      </c>
      <c r="T33" s="34" t="s">
        <v>55</v>
      </c>
      <c r="U33" s="35" t="s">
        <v>551</v>
      </c>
      <c r="V33" s="34" t="s">
        <v>513</v>
      </c>
      <c r="W33" s="34" t="s">
        <v>151</v>
      </c>
      <c r="X33" s="63" t="s">
        <v>232</v>
      </c>
      <c r="Y33" s="35" t="s">
        <v>372</v>
      </c>
      <c r="Z33" s="35" t="str">
        <f t="shared" si="0"/>
        <v xml:space="preserve">Lê Thị </v>
      </c>
      <c r="AA33" s="42" t="s">
        <v>246</v>
      </c>
      <c r="AB33" s="34" t="s">
        <v>61</v>
      </c>
      <c r="AC33" s="35" t="s">
        <v>553</v>
      </c>
      <c r="AD33" s="35" t="s">
        <v>554</v>
      </c>
      <c r="AF33" s="92"/>
    </row>
    <row r="34" spans="1:32" s="18" customFormat="1" ht="51.75" customHeight="1" x14ac:dyDescent="0.25">
      <c r="A34" s="33" t="s">
        <v>439</v>
      </c>
      <c r="B34" s="33" t="s">
        <v>115</v>
      </c>
      <c r="C34" s="42" t="s">
        <v>394</v>
      </c>
      <c r="D34" s="62">
        <v>33182</v>
      </c>
      <c r="E34" s="38" t="s">
        <v>38</v>
      </c>
      <c r="F34" s="34" t="s">
        <v>39</v>
      </c>
      <c r="G34" s="35" t="s">
        <v>358</v>
      </c>
      <c r="H34" s="62" t="s">
        <v>359</v>
      </c>
      <c r="I34" s="34" t="s">
        <v>262</v>
      </c>
      <c r="J34" s="63" t="s">
        <v>360</v>
      </c>
      <c r="K34" s="63" t="s">
        <v>360</v>
      </c>
      <c r="L34" s="35" t="s">
        <v>389</v>
      </c>
      <c r="M34" s="35" t="s">
        <v>120</v>
      </c>
      <c r="N34" s="35" t="s">
        <v>361</v>
      </c>
      <c r="O34" s="35" t="s">
        <v>555</v>
      </c>
      <c r="P34" s="35" t="s">
        <v>556</v>
      </c>
      <c r="Q34" s="34" t="s">
        <v>60</v>
      </c>
      <c r="R34" s="35" t="s">
        <v>557</v>
      </c>
      <c r="S34" s="35" t="s">
        <v>556</v>
      </c>
      <c r="T34" s="34" t="s">
        <v>55</v>
      </c>
      <c r="U34" s="35" t="s">
        <v>558</v>
      </c>
      <c r="V34" s="35" t="s">
        <v>556</v>
      </c>
      <c r="W34" s="34"/>
      <c r="X34" s="63" t="s">
        <v>438</v>
      </c>
      <c r="Y34" s="35" t="s">
        <v>263</v>
      </c>
      <c r="Z34" s="35" t="str">
        <f t="shared" si="0"/>
        <v xml:space="preserve">Trần Thị Bảo </v>
      </c>
      <c r="AA34" s="42" t="s">
        <v>357</v>
      </c>
      <c r="AB34" s="34"/>
      <c r="AC34" s="34"/>
      <c r="AD34" s="34"/>
      <c r="AF34" s="92"/>
    </row>
    <row r="35" spans="1:32" s="18" customFormat="1" ht="51.75" customHeight="1" x14ac:dyDescent="0.25">
      <c r="A35" s="33" t="s">
        <v>440</v>
      </c>
      <c r="B35" s="33" t="s">
        <v>117</v>
      </c>
      <c r="C35" s="42" t="s">
        <v>177</v>
      </c>
      <c r="D35" s="63" t="s">
        <v>109</v>
      </c>
      <c r="E35" s="38" t="s">
        <v>38</v>
      </c>
      <c r="F35" s="34" t="s">
        <v>71</v>
      </c>
      <c r="G35" s="35" t="s">
        <v>110</v>
      </c>
      <c r="H35" s="63" t="s">
        <v>111</v>
      </c>
      <c r="I35" s="34" t="s">
        <v>39</v>
      </c>
      <c r="J35" s="62" t="s">
        <v>112</v>
      </c>
      <c r="K35" s="62" t="s">
        <v>112</v>
      </c>
      <c r="L35" s="35" t="s">
        <v>113</v>
      </c>
      <c r="M35" s="35" t="s">
        <v>58</v>
      </c>
      <c r="N35" s="34" t="s">
        <v>114</v>
      </c>
      <c r="O35" s="35" t="s">
        <v>559</v>
      </c>
      <c r="P35" s="34" t="s">
        <v>480</v>
      </c>
      <c r="Q35" s="34"/>
      <c r="R35" s="34"/>
      <c r="S35" s="34"/>
      <c r="T35" s="34"/>
      <c r="U35" s="34"/>
      <c r="V35" s="34"/>
      <c r="W35" s="34" t="s">
        <v>151</v>
      </c>
      <c r="X35" s="35" t="s">
        <v>41</v>
      </c>
      <c r="Y35" s="35" t="s">
        <v>42</v>
      </c>
      <c r="Z35" s="35" t="str">
        <f t="shared" si="0"/>
        <v xml:space="preserve">Trần Huỳnh Tuyết </v>
      </c>
      <c r="AA35" s="42" t="s">
        <v>461</v>
      </c>
      <c r="AB35" s="34"/>
      <c r="AC35" s="34"/>
      <c r="AD35" s="34"/>
      <c r="AF35" s="92"/>
    </row>
    <row r="36" spans="1:32" s="18" customFormat="1" ht="51.75" customHeight="1" x14ac:dyDescent="0.25">
      <c r="A36" s="33" t="s">
        <v>441</v>
      </c>
      <c r="B36" s="33" t="s">
        <v>118</v>
      </c>
      <c r="C36" s="43" t="s">
        <v>206</v>
      </c>
      <c r="D36" s="62" t="s">
        <v>270</v>
      </c>
      <c r="E36" s="38" t="s">
        <v>38</v>
      </c>
      <c r="F36" s="34" t="s">
        <v>271</v>
      </c>
      <c r="G36" s="35" t="s">
        <v>416</v>
      </c>
      <c r="H36" s="63" t="s">
        <v>420</v>
      </c>
      <c r="I36" s="34" t="s">
        <v>272</v>
      </c>
      <c r="J36" s="63" t="s">
        <v>273</v>
      </c>
      <c r="K36" s="63" t="s">
        <v>434</v>
      </c>
      <c r="L36" s="35" t="s">
        <v>274</v>
      </c>
      <c r="M36" s="35" t="s">
        <v>120</v>
      </c>
      <c r="N36" s="34" t="s">
        <v>560</v>
      </c>
      <c r="O36" s="35" t="s">
        <v>489</v>
      </c>
      <c r="P36" s="34" t="s">
        <v>480</v>
      </c>
      <c r="Q36" s="34" t="s">
        <v>458</v>
      </c>
      <c r="R36" s="35" t="s">
        <v>561</v>
      </c>
      <c r="S36" s="34" t="s">
        <v>482</v>
      </c>
      <c r="T36" s="34"/>
      <c r="U36" s="34"/>
      <c r="V36" s="34"/>
      <c r="W36" s="34" t="s">
        <v>151</v>
      </c>
      <c r="X36" s="63" t="s">
        <v>259</v>
      </c>
      <c r="Y36" s="35" t="s">
        <v>260</v>
      </c>
      <c r="Z36" s="35" t="str">
        <f t="shared" si="0"/>
        <v xml:space="preserve">Lê Thị Yến </v>
      </c>
      <c r="AA36" s="42" t="s">
        <v>269</v>
      </c>
      <c r="AB36" s="34"/>
      <c r="AC36" s="34"/>
      <c r="AD36" s="34"/>
      <c r="AF36" s="92"/>
    </row>
    <row r="37" spans="1:32" s="18" customFormat="1" ht="51.75" customHeight="1" x14ac:dyDescent="0.25">
      <c r="A37" s="33" t="s">
        <v>442</v>
      </c>
      <c r="B37" s="33" t="s">
        <v>119</v>
      </c>
      <c r="C37" s="42" t="s">
        <v>707</v>
      </c>
      <c r="D37" s="63" t="s">
        <v>708</v>
      </c>
      <c r="E37" s="60" t="s">
        <v>43</v>
      </c>
      <c r="F37" s="34" t="s">
        <v>649</v>
      </c>
      <c r="G37" s="35" t="s">
        <v>709</v>
      </c>
      <c r="H37" s="62"/>
      <c r="I37" s="34"/>
      <c r="J37" s="34"/>
      <c r="K37" s="34" t="s">
        <v>710</v>
      </c>
      <c r="L37" s="35" t="s">
        <v>711</v>
      </c>
      <c r="M37" s="35" t="s">
        <v>58</v>
      </c>
      <c r="N37" s="34" t="s">
        <v>712</v>
      </c>
      <c r="O37" s="35" t="s">
        <v>505</v>
      </c>
      <c r="P37" s="34" t="s">
        <v>547</v>
      </c>
      <c r="Q37" s="34" t="s">
        <v>60</v>
      </c>
      <c r="R37" s="35" t="s">
        <v>713</v>
      </c>
      <c r="S37" s="34" t="s">
        <v>490</v>
      </c>
      <c r="T37" s="34" t="s">
        <v>45</v>
      </c>
      <c r="U37" s="35" t="s">
        <v>714</v>
      </c>
      <c r="V37" s="34" t="s">
        <v>547</v>
      </c>
      <c r="W37" s="34" t="s">
        <v>646</v>
      </c>
      <c r="X37" s="35" t="s">
        <v>41</v>
      </c>
      <c r="Y37" s="35" t="s">
        <v>715</v>
      </c>
      <c r="Z37" s="35" t="str">
        <f t="shared" si="0"/>
        <v xml:space="preserve">Nguyễn Tấn </v>
      </c>
      <c r="AA37" s="42" t="s">
        <v>716</v>
      </c>
      <c r="AB37" s="34"/>
      <c r="AC37" s="34"/>
      <c r="AD37" s="34"/>
      <c r="AF37" s="92"/>
    </row>
    <row r="38" spans="1:32" s="36" customFormat="1" ht="51.75" customHeight="1" x14ac:dyDescent="0.25">
      <c r="A38" s="33" t="s">
        <v>443</v>
      </c>
      <c r="B38" s="33" t="s">
        <v>121</v>
      </c>
      <c r="C38" s="42" t="s">
        <v>176</v>
      </c>
      <c r="D38" s="63">
        <v>34135</v>
      </c>
      <c r="E38" s="60" t="s">
        <v>43</v>
      </c>
      <c r="F38" s="34" t="s">
        <v>52</v>
      </c>
      <c r="G38" s="35" t="s">
        <v>156</v>
      </c>
      <c r="H38" s="62">
        <v>39684</v>
      </c>
      <c r="I38" s="34" t="s">
        <v>57</v>
      </c>
      <c r="J38" s="34" t="s">
        <v>98</v>
      </c>
      <c r="K38" s="34" t="s">
        <v>98</v>
      </c>
      <c r="L38" s="35" t="s">
        <v>99</v>
      </c>
      <c r="M38" s="35" t="s">
        <v>58</v>
      </c>
      <c r="N38" s="34" t="s">
        <v>91</v>
      </c>
      <c r="O38" s="35" t="s">
        <v>632</v>
      </c>
      <c r="P38" s="34" t="s">
        <v>633</v>
      </c>
      <c r="Q38" s="34" t="s">
        <v>60</v>
      </c>
      <c r="R38" s="35" t="s">
        <v>634</v>
      </c>
      <c r="S38" s="34" t="s">
        <v>490</v>
      </c>
      <c r="T38" s="34" t="s">
        <v>55</v>
      </c>
      <c r="U38" s="35" t="s">
        <v>635</v>
      </c>
      <c r="V38" s="34" t="s">
        <v>490</v>
      </c>
      <c r="W38" s="34" t="s">
        <v>219</v>
      </c>
      <c r="X38" s="35" t="s">
        <v>100</v>
      </c>
      <c r="Y38" s="35" t="s">
        <v>101</v>
      </c>
      <c r="Z38" s="35" t="str">
        <f t="shared" si="0"/>
        <v xml:space="preserve">Bùi Đức </v>
      </c>
      <c r="AA38" s="42" t="s">
        <v>471</v>
      </c>
      <c r="AB38" s="34"/>
      <c r="AC38" s="34"/>
      <c r="AD38" s="34"/>
      <c r="AF38" s="92"/>
    </row>
    <row r="39" spans="1:32" s="18" customFormat="1" ht="51.75" customHeight="1" x14ac:dyDescent="0.25">
      <c r="A39" s="33" t="s">
        <v>444</v>
      </c>
      <c r="B39" s="33" t="s">
        <v>122</v>
      </c>
      <c r="C39" s="42" t="s">
        <v>181</v>
      </c>
      <c r="D39" s="63" t="s">
        <v>63</v>
      </c>
      <c r="E39" s="60" t="s">
        <v>43</v>
      </c>
      <c r="F39" s="34" t="s">
        <v>64</v>
      </c>
      <c r="G39" s="35" t="s">
        <v>65</v>
      </c>
      <c r="H39" s="62"/>
      <c r="I39" s="34"/>
      <c r="J39" s="34"/>
      <c r="K39" s="34" t="s">
        <v>66</v>
      </c>
      <c r="L39" s="35" t="s">
        <v>67</v>
      </c>
      <c r="M39" s="35" t="s">
        <v>120</v>
      </c>
      <c r="N39" s="34" t="s">
        <v>68</v>
      </c>
      <c r="O39" s="35" t="s">
        <v>562</v>
      </c>
      <c r="P39" s="34" t="s">
        <v>479</v>
      </c>
      <c r="Q39" s="34" t="s">
        <v>55</v>
      </c>
      <c r="R39" s="35" t="s">
        <v>563</v>
      </c>
      <c r="S39" s="34" t="s">
        <v>492</v>
      </c>
      <c r="T39" s="34" t="s">
        <v>55</v>
      </c>
      <c r="U39" s="35" t="s">
        <v>564</v>
      </c>
      <c r="V39" s="34" t="s">
        <v>565</v>
      </c>
      <c r="W39" s="34" t="s">
        <v>151</v>
      </c>
      <c r="X39" s="35" t="s">
        <v>41</v>
      </c>
      <c r="Y39" s="35" t="s">
        <v>69</v>
      </c>
      <c r="Z39" s="35" t="str">
        <f t="shared" si="0"/>
        <v xml:space="preserve">Đinh Văn </v>
      </c>
      <c r="AA39" s="42" t="s">
        <v>464</v>
      </c>
      <c r="AB39" s="34"/>
      <c r="AC39" s="34"/>
      <c r="AD39" s="34"/>
      <c r="AF39" s="92"/>
    </row>
    <row r="40" spans="1:32" s="18" customFormat="1" ht="51.75" customHeight="1" x14ac:dyDescent="0.25">
      <c r="A40" s="33" t="s">
        <v>445</v>
      </c>
      <c r="B40" s="33" t="s">
        <v>123</v>
      </c>
      <c r="C40" s="42" t="s">
        <v>204</v>
      </c>
      <c r="D40" s="62" t="s">
        <v>209</v>
      </c>
      <c r="E40" s="60" t="s">
        <v>43</v>
      </c>
      <c r="F40" s="34" t="s">
        <v>64</v>
      </c>
      <c r="G40" s="35" t="s">
        <v>427</v>
      </c>
      <c r="H40" s="62" t="s">
        <v>305</v>
      </c>
      <c r="I40" s="34" t="s">
        <v>306</v>
      </c>
      <c r="J40" s="63" t="s">
        <v>307</v>
      </c>
      <c r="K40" s="63" t="s">
        <v>433</v>
      </c>
      <c r="L40" s="35" t="s">
        <v>211</v>
      </c>
      <c r="M40" s="35" t="s">
        <v>120</v>
      </c>
      <c r="N40" s="34" t="s">
        <v>191</v>
      </c>
      <c r="O40" s="35" t="s">
        <v>566</v>
      </c>
      <c r="P40" s="34" t="s">
        <v>567</v>
      </c>
      <c r="Q40" s="34" t="s">
        <v>55</v>
      </c>
      <c r="R40" s="35" t="s">
        <v>568</v>
      </c>
      <c r="S40" s="34" t="s">
        <v>570</v>
      </c>
      <c r="T40" s="34" t="s">
        <v>116</v>
      </c>
      <c r="U40" s="35" t="s">
        <v>569</v>
      </c>
      <c r="V40" s="34" t="s">
        <v>570</v>
      </c>
      <c r="W40" s="34" t="s">
        <v>151</v>
      </c>
      <c r="X40" s="63" t="s">
        <v>280</v>
      </c>
      <c r="Y40" s="35" t="s">
        <v>308</v>
      </c>
      <c r="Z40" s="35" t="str">
        <f t="shared" si="0"/>
        <v xml:space="preserve">Nguyễn Tiến </v>
      </c>
      <c r="AA40" s="42" t="s">
        <v>304</v>
      </c>
      <c r="AB40" s="34"/>
      <c r="AC40" s="34"/>
      <c r="AD40" s="34"/>
      <c r="AF40" s="92"/>
    </row>
    <row r="41" spans="1:32" s="18" customFormat="1" ht="51.75" customHeight="1" x14ac:dyDescent="0.25">
      <c r="A41" s="33" t="s">
        <v>446</v>
      </c>
      <c r="B41" s="33" t="s">
        <v>124</v>
      </c>
      <c r="C41" s="42" t="s">
        <v>193</v>
      </c>
      <c r="D41" s="63" t="s">
        <v>170</v>
      </c>
      <c r="E41" s="60" t="s">
        <v>43</v>
      </c>
      <c r="F41" s="34" t="s">
        <v>54</v>
      </c>
      <c r="G41" s="35" t="s">
        <v>571</v>
      </c>
      <c r="H41" s="63" t="s">
        <v>572</v>
      </c>
      <c r="I41" s="34"/>
      <c r="J41" s="34" t="s">
        <v>573</v>
      </c>
      <c r="K41" s="34" t="s">
        <v>574</v>
      </c>
      <c r="L41" s="35" t="s">
        <v>575</v>
      </c>
      <c r="M41" s="35" t="s">
        <v>58</v>
      </c>
      <c r="N41" s="35" t="s">
        <v>194</v>
      </c>
      <c r="O41" s="35" t="s">
        <v>576</v>
      </c>
      <c r="P41" s="35" t="s">
        <v>547</v>
      </c>
      <c r="Q41" s="34"/>
      <c r="R41" s="34"/>
      <c r="S41" s="34"/>
      <c r="T41" s="34"/>
      <c r="U41" s="34"/>
      <c r="V41" s="34"/>
      <c r="W41" s="34" t="s">
        <v>151</v>
      </c>
      <c r="X41" s="35"/>
      <c r="Y41" s="35"/>
      <c r="Z41" s="35" t="str">
        <f t="shared" si="0"/>
        <v xml:space="preserve">Nguyễn Văn </v>
      </c>
      <c r="AA41" s="42" t="s">
        <v>469</v>
      </c>
      <c r="AB41" s="34"/>
      <c r="AC41" s="34"/>
      <c r="AD41" s="34"/>
      <c r="AF41" s="92"/>
    </row>
    <row r="42" spans="1:32" s="18" customFormat="1" ht="51.75" customHeight="1" x14ac:dyDescent="0.25">
      <c r="A42" s="33" t="s">
        <v>447</v>
      </c>
      <c r="B42" s="33" t="s">
        <v>125</v>
      </c>
      <c r="C42" s="42" t="s">
        <v>171</v>
      </c>
      <c r="D42" s="63" t="s">
        <v>46</v>
      </c>
      <c r="E42" s="38" t="s">
        <v>38</v>
      </c>
      <c r="F42" s="34" t="s">
        <v>47</v>
      </c>
      <c r="G42" s="35" t="s">
        <v>155</v>
      </c>
      <c r="H42" s="62">
        <v>40261</v>
      </c>
      <c r="I42" s="34" t="s">
        <v>47</v>
      </c>
      <c r="J42" s="62" t="s">
        <v>48</v>
      </c>
      <c r="K42" s="62" t="s">
        <v>49</v>
      </c>
      <c r="L42" s="35" t="s">
        <v>50</v>
      </c>
      <c r="M42" s="35" t="s">
        <v>120</v>
      </c>
      <c r="N42" s="34" t="s">
        <v>186</v>
      </c>
      <c r="O42" s="35" t="s">
        <v>582</v>
      </c>
      <c r="P42" s="34" t="s">
        <v>513</v>
      </c>
      <c r="Q42" s="34" t="s">
        <v>55</v>
      </c>
      <c r="R42" s="35" t="s">
        <v>583</v>
      </c>
      <c r="S42" s="34" t="s">
        <v>584</v>
      </c>
      <c r="T42" s="34" t="s">
        <v>55</v>
      </c>
      <c r="U42" s="35" t="s">
        <v>583</v>
      </c>
      <c r="V42" s="34" t="s">
        <v>584</v>
      </c>
      <c r="W42" s="34" t="s">
        <v>151</v>
      </c>
      <c r="X42" s="35" t="s">
        <v>41</v>
      </c>
      <c r="Y42" s="35" t="s">
        <v>51</v>
      </c>
      <c r="Z42" s="35" t="str">
        <f t="shared" si="0"/>
        <v xml:space="preserve">Nguyễn Thị Thanh </v>
      </c>
      <c r="AA42" s="42" t="s">
        <v>327</v>
      </c>
      <c r="AB42" s="34"/>
      <c r="AC42" s="34"/>
      <c r="AD42" s="34"/>
      <c r="AF42" s="92"/>
    </row>
    <row r="43" spans="1:32" s="18" customFormat="1" ht="51.75" customHeight="1" x14ac:dyDescent="0.25">
      <c r="A43" s="33" t="s">
        <v>448</v>
      </c>
      <c r="B43" s="33" t="s">
        <v>127</v>
      </c>
      <c r="C43" s="42" t="s">
        <v>203</v>
      </c>
      <c r="D43" s="63" t="s">
        <v>328</v>
      </c>
      <c r="E43" s="38" t="s">
        <v>38</v>
      </c>
      <c r="F43" s="34" t="s">
        <v>62</v>
      </c>
      <c r="G43" s="35">
        <v>183477366</v>
      </c>
      <c r="H43" s="63" t="s">
        <v>329</v>
      </c>
      <c r="I43" s="34" t="s">
        <v>262</v>
      </c>
      <c r="J43" s="34" t="s">
        <v>330</v>
      </c>
      <c r="K43" s="34" t="s">
        <v>330</v>
      </c>
      <c r="L43" s="35" t="s">
        <v>331</v>
      </c>
      <c r="M43" s="35" t="s">
        <v>120</v>
      </c>
      <c r="N43" s="34" t="s">
        <v>191</v>
      </c>
      <c r="O43" s="35" t="s">
        <v>577</v>
      </c>
      <c r="P43" s="34" t="s">
        <v>578</v>
      </c>
      <c r="Q43" s="34" t="s">
        <v>60</v>
      </c>
      <c r="R43" s="35" t="s">
        <v>579</v>
      </c>
      <c r="S43" s="34" t="s">
        <v>578</v>
      </c>
      <c r="T43" s="34" t="s">
        <v>55</v>
      </c>
      <c r="U43" s="35" t="s">
        <v>580</v>
      </c>
      <c r="V43" s="34" t="s">
        <v>581</v>
      </c>
      <c r="W43" s="34" t="s">
        <v>151</v>
      </c>
      <c r="X43" s="63" t="s">
        <v>259</v>
      </c>
      <c r="Y43" s="35" t="s">
        <v>436</v>
      </c>
      <c r="Z43" s="35" t="str">
        <f t="shared" si="0"/>
        <v xml:space="preserve">Đường Thị </v>
      </c>
      <c r="AA43" s="42" t="s">
        <v>327</v>
      </c>
      <c r="AB43" s="34"/>
      <c r="AC43" s="34"/>
      <c r="AD43" s="34"/>
      <c r="AF43" s="92"/>
    </row>
    <row r="44" spans="1:32" s="18" customFormat="1" ht="51.75" customHeight="1" x14ac:dyDescent="0.25">
      <c r="A44" s="33" t="s">
        <v>449</v>
      </c>
      <c r="B44" s="33" t="s">
        <v>128</v>
      </c>
      <c r="C44" s="42" t="s">
        <v>208</v>
      </c>
      <c r="D44" s="63" t="s">
        <v>276</v>
      </c>
      <c r="E44" s="38" t="s">
        <v>43</v>
      </c>
      <c r="F44" s="34" t="s">
        <v>216</v>
      </c>
      <c r="G44" s="35" t="s">
        <v>217</v>
      </c>
      <c r="H44" s="63" t="s">
        <v>418</v>
      </c>
      <c r="I44" s="34" t="s">
        <v>256</v>
      </c>
      <c r="J44" s="34" t="s">
        <v>277</v>
      </c>
      <c r="K44" s="34" t="s">
        <v>277</v>
      </c>
      <c r="L44" s="35" t="s">
        <v>278</v>
      </c>
      <c r="M44" s="35" t="s">
        <v>120</v>
      </c>
      <c r="N44" s="34" t="s">
        <v>106</v>
      </c>
      <c r="O44" s="35" t="s">
        <v>585</v>
      </c>
      <c r="P44" s="34" t="s">
        <v>586</v>
      </c>
      <c r="Q44" s="34" t="s">
        <v>60</v>
      </c>
      <c r="R44" s="35" t="s">
        <v>587</v>
      </c>
      <c r="S44" s="34" t="s">
        <v>478</v>
      </c>
      <c r="T44" s="34"/>
      <c r="U44" s="34"/>
      <c r="V44" s="34"/>
      <c r="W44" s="34" t="s">
        <v>279</v>
      </c>
      <c r="X44" s="63" t="s">
        <v>280</v>
      </c>
      <c r="Y44" s="63" t="s">
        <v>369</v>
      </c>
      <c r="Z44" s="35" t="str">
        <f t="shared" si="0"/>
        <v xml:space="preserve">Trần Quang </v>
      </c>
      <c r="AA44" s="42" t="s">
        <v>275</v>
      </c>
      <c r="AB44" s="34"/>
      <c r="AC44" s="34"/>
      <c r="AD44" s="34"/>
      <c r="AF44" s="92"/>
    </row>
    <row r="45" spans="1:32" s="18" customFormat="1" ht="51.75" customHeight="1" x14ac:dyDescent="0.25">
      <c r="A45" s="33" t="s">
        <v>450</v>
      </c>
      <c r="B45" s="33" t="s">
        <v>129</v>
      </c>
      <c r="C45" s="42" t="s">
        <v>391</v>
      </c>
      <c r="D45" s="62" t="s">
        <v>339</v>
      </c>
      <c r="E45" s="60" t="s">
        <v>43</v>
      </c>
      <c r="F45" s="34" t="s">
        <v>39</v>
      </c>
      <c r="G45" s="35" t="s">
        <v>340</v>
      </c>
      <c r="H45" s="63" t="s">
        <v>424</v>
      </c>
      <c r="I45" s="34" t="s">
        <v>262</v>
      </c>
      <c r="J45" s="63" t="s">
        <v>341</v>
      </c>
      <c r="K45" s="63" t="s">
        <v>341</v>
      </c>
      <c r="L45" s="35">
        <v>938939221</v>
      </c>
      <c r="M45" s="35" t="s">
        <v>120</v>
      </c>
      <c r="N45" s="34" t="s">
        <v>191</v>
      </c>
      <c r="O45" s="35" t="s">
        <v>489</v>
      </c>
      <c r="P45" s="34" t="s">
        <v>480</v>
      </c>
      <c r="Q45" s="34" t="s">
        <v>458</v>
      </c>
      <c r="R45" s="35" t="s">
        <v>588</v>
      </c>
      <c r="S45" s="34" t="s">
        <v>482</v>
      </c>
      <c r="T45" s="34" t="s">
        <v>55</v>
      </c>
      <c r="U45" s="35" t="s">
        <v>589</v>
      </c>
      <c r="V45" s="34" t="s">
        <v>590</v>
      </c>
      <c r="W45" s="34" t="s">
        <v>151</v>
      </c>
      <c r="X45" s="63" t="s">
        <v>437</v>
      </c>
      <c r="Y45" s="35" t="s">
        <v>387</v>
      </c>
      <c r="Z45" s="35" t="str">
        <f t="shared" si="0"/>
        <v xml:space="preserve">Nguyễn Mai Trường </v>
      </c>
      <c r="AA45" s="42" t="s">
        <v>338</v>
      </c>
      <c r="AB45" s="34"/>
      <c r="AC45" s="34"/>
      <c r="AD45" s="34"/>
      <c r="AF45" s="92"/>
    </row>
    <row r="46" spans="1:32" s="18" customFormat="1" ht="51.75" customHeight="1" x14ac:dyDescent="0.25">
      <c r="A46" s="33" t="s">
        <v>451</v>
      </c>
      <c r="B46" s="33" t="s">
        <v>130</v>
      </c>
      <c r="C46" s="42" t="s">
        <v>167</v>
      </c>
      <c r="D46" s="62" t="s">
        <v>190</v>
      </c>
      <c r="E46" s="38" t="s">
        <v>38</v>
      </c>
      <c r="F46" s="34" t="s">
        <v>242</v>
      </c>
      <c r="G46" s="35">
        <v>230874096</v>
      </c>
      <c r="H46" s="62" t="s">
        <v>243</v>
      </c>
      <c r="I46" s="34" t="s">
        <v>244</v>
      </c>
      <c r="J46" s="63" t="s">
        <v>245</v>
      </c>
      <c r="K46" s="63" t="s">
        <v>370</v>
      </c>
      <c r="L46" s="35">
        <v>974345200</v>
      </c>
      <c r="M46" s="35" t="s">
        <v>120</v>
      </c>
      <c r="N46" s="34" t="s">
        <v>549</v>
      </c>
      <c r="O46" s="35" t="s">
        <v>512</v>
      </c>
      <c r="P46" s="34" t="s">
        <v>591</v>
      </c>
      <c r="Q46" s="34" t="s">
        <v>428</v>
      </c>
      <c r="R46" s="35" t="s">
        <v>592</v>
      </c>
      <c r="S46" s="34" t="s">
        <v>591</v>
      </c>
      <c r="T46" s="34" t="s">
        <v>55</v>
      </c>
      <c r="U46" s="35" t="s">
        <v>593</v>
      </c>
      <c r="V46" s="34" t="s">
        <v>504</v>
      </c>
      <c r="W46" s="34" t="s">
        <v>151</v>
      </c>
      <c r="X46" s="63" t="s">
        <v>232</v>
      </c>
      <c r="Y46" s="35" t="s">
        <v>371</v>
      </c>
      <c r="Z46" s="35" t="str">
        <f t="shared" si="0"/>
        <v xml:space="preserve">Hồ Thị Thanh </v>
      </c>
      <c r="AA46" s="42" t="s">
        <v>241</v>
      </c>
      <c r="AB46" s="34"/>
      <c r="AC46" s="34"/>
      <c r="AD46" s="34"/>
      <c r="AF46" s="92"/>
    </row>
    <row r="47" spans="1:32" s="18" customFormat="1" ht="51.75" customHeight="1" x14ac:dyDescent="0.25">
      <c r="A47" s="33" t="s">
        <v>452</v>
      </c>
      <c r="B47" s="33" t="s">
        <v>131</v>
      </c>
      <c r="C47" s="42" t="s">
        <v>207</v>
      </c>
      <c r="D47" s="63" t="s">
        <v>410</v>
      </c>
      <c r="E47" s="38" t="s">
        <v>38</v>
      </c>
      <c r="F47" s="34" t="s">
        <v>44</v>
      </c>
      <c r="G47" s="35" t="s">
        <v>214</v>
      </c>
      <c r="H47" s="62" t="s">
        <v>215</v>
      </c>
      <c r="I47" s="34" t="s">
        <v>223</v>
      </c>
      <c r="J47" s="34" t="s">
        <v>224</v>
      </c>
      <c r="K47" s="34" t="s">
        <v>224</v>
      </c>
      <c r="L47" s="35" t="s">
        <v>225</v>
      </c>
      <c r="M47" s="35" t="s">
        <v>120</v>
      </c>
      <c r="N47" s="34" t="s">
        <v>549</v>
      </c>
      <c r="O47" s="35" t="s">
        <v>594</v>
      </c>
      <c r="P47" s="34" t="s">
        <v>595</v>
      </c>
      <c r="Q47" s="34" t="s">
        <v>458</v>
      </c>
      <c r="R47" s="35" t="s">
        <v>596</v>
      </c>
      <c r="S47" s="34" t="s">
        <v>482</v>
      </c>
      <c r="T47" s="34" t="s">
        <v>126</v>
      </c>
      <c r="U47" s="35" t="s">
        <v>597</v>
      </c>
      <c r="V47" s="34" t="s">
        <v>504</v>
      </c>
      <c r="W47" s="34" t="s">
        <v>151</v>
      </c>
      <c r="X47" s="63" t="s">
        <v>227</v>
      </c>
      <c r="Y47" s="63" t="s">
        <v>220</v>
      </c>
      <c r="Z47" s="35" t="str">
        <f t="shared" si="0"/>
        <v xml:space="preserve">Phan Thị </v>
      </c>
      <c r="AA47" s="42" t="s">
        <v>222</v>
      </c>
      <c r="AB47" s="34"/>
      <c r="AC47" s="34"/>
      <c r="AD47" s="34"/>
      <c r="AF47" s="92"/>
    </row>
    <row r="48" spans="1:32" s="18" customFormat="1" ht="51.75" customHeight="1" x14ac:dyDescent="0.25">
      <c r="A48" s="33" t="s">
        <v>453</v>
      </c>
      <c r="B48" s="33" t="s">
        <v>132</v>
      </c>
      <c r="C48" s="42" t="s">
        <v>192</v>
      </c>
      <c r="D48" s="63" t="s">
        <v>169</v>
      </c>
      <c r="E48" s="60" t="s">
        <v>43</v>
      </c>
      <c r="F48" s="35" t="s">
        <v>602</v>
      </c>
      <c r="G48" s="35" t="s">
        <v>598</v>
      </c>
      <c r="H48" s="63" t="s">
        <v>599</v>
      </c>
      <c r="I48" s="34" t="s">
        <v>600</v>
      </c>
      <c r="J48" s="35" t="s">
        <v>601</v>
      </c>
      <c r="K48" s="34" t="s">
        <v>603</v>
      </c>
      <c r="L48" s="35"/>
      <c r="M48" s="35" t="s">
        <v>120</v>
      </c>
      <c r="N48" s="34" t="s">
        <v>191</v>
      </c>
      <c r="O48" s="35" t="s">
        <v>604</v>
      </c>
      <c r="P48" s="34" t="s">
        <v>479</v>
      </c>
      <c r="Q48" s="34" t="s">
        <v>55</v>
      </c>
      <c r="R48" s="35" t="s">
        <v>605</v>
      </c>
      <c r="S48" s="34" t="s">
        <v>606</v>
      </c>
      <c r="T48" s="34" t="s">
        <v>55</v>
      </c>
      <c r="U48" s="35" t="s">
        <v>607</v>
      </c>
      <c r="V48" s="34" t="s">
        <v>581</v>
      </c>
      <c r="W48" s="34" t="s">
        <v>219</v>
      </c>
      <c r="X48" s="35"/>
      <c r="Y48" s="35"/>
      <c r="Z48" s="35" t="str">
        <f t="shared" si="0"/>
        <v xml:space="preserve">Phan Cảnh </v>
      </c>
      <c r="AA48" s="42" t="s">
        <v>468</v>
      </c>
      <c r="AB48" s="34"/>
      <c r="AC48" s="34"/>
      <c r="AD48" s="34"/>
      <c r="AF48" s="92"/>
    </row>
    <row r="49" spans="1:227" s="18" customFormat="1" ht="51.75" customHeight="1" x14ac:dyDescent="0.25">
      <c r="A49" s="33" t="s">
        <v>454</v>
      </c>
      <c r="B49" s="33" t="s">
        <v>133</v>
      </c>
      <c r="C49" s="42" t="s">
        <v>178</v>
      </c>
      <c r="D49" s="62">
        <v>32244</v>
      </c>
      <c r="E49" s="60" t="s">
        <v>43</v>
      </c>
      <c r="F49" s="34" t="s">
        <v>265</v>
      </c>
      <c r="G49" s="35" t="s">
        <v>157</v>
      </c>
      <c r="H49" s="62" t="s">
        <v>266</v>
      </c>
      <c r="I49" s="34" t="s">
        <v>262</v>
      </c>
      <c r="J49" s="63" t="s">
        <v>267</v>
      </c>
      <c r="K49" s="63" t="s">
        <v>267</v>
      </c>
      <c r="L49" s="35" t="s">
        <v>150</v>
      </c>
      <c r="M49" s="35" t="s">
        <v>120</v>
      </c>
      <c r="N49" s="34" t="s">
        <v>40</v>
      </c>
      <c r="O49" s="35" t="s">
        <v>608</v>
      </c>
      <c r="P49" s="34" t="s">
        <v>609</v>
      </c>
      <c r="Q49" s="34" t="s">
        <v>55</v>
      </c>
      <c r="R49" s="35" t="s">
        <v>610</v>
      </c>
      <c r="S49" s="34" t="s">
        <v>482</v>
      </c>
      <c r="T49" s="31" t="s">
        <v>45</v>
      </c>
      <c r="U49" s="32" t="s">
        <v>717</v>
      </c>
      <c r="V49" s="31" t="s">
        <v>718</v>
      </c>
      <c r="W49" s="34" t="s">
        <v>151</v>
      </c>
      <c r="X49" s="63" t="s">
        <v>268</v>
      </c>
      <c r="Y49" s="35" t="s">
        <v>240</v>
      </c>
      <c r="Z49" s="35" t="str">
        <f t="shared" si="0"/>
        <v xml:space="preserve">Phan Thanh </v>
      </c>
      <c r="AA49" s="42" t="s">
        <v>264</v>
      </c>
      <c r="AB49" s="34"/>
      <c r="AC49" s="34"/>
      <c r="AD49" s="34"/>
      <c r="AF49" s="92"/>
    </row>
    <row r="50" spans="1:227" s="18" customFormat="1" ht="51.75" customHeight="1" x14ac:dyDescent="0.25">
      <c r="A50" s="33" t="s">
        <v>455</v>
      </c>
      <c r="B50" s="33" t="s">
        <v>134</v>
      </c>
      <c r="C50" s="42" t="s">
        <v>168</v>
      </c>
      <c r="D50" s="63" t="s">
        <v>413</v>
      </c>
      <c r="E50" s="60" t="s">
        <v>43</v>
      </c>
      <c r="F50" s="34" t="s">
        <v>162</v>
      </c>
      <c r="G50" s="35" t="s">
        <v>319</v>
      </c>
      <c r="H50" s="62" t="s">
        <v>320</v>
      </c>
      <c r="I50" s="34" t="s">
        <v>262</v>
      </c>
      <c r="J50" s="63" t="s">
        <v>321</v>
      </c>
      <c r="K50" s="63" t="s">
        <v>321</v>
      </c>
      <c r="L50" s="35" t="s">
        <v>322</v>
      </c>
      <c r="M50" s="35" t="s">
        <v>58</v>
      </c>
      <c r="N50" s="35" t="s">
        <v>639</v>
      </c>
      <c r="O50" s="35" t="s">
        <v>611</v>
      </c>
      <c r="P50" s="35" t="s">
        <v>613</v>
      </c>
      <c r="Q50" s="34"/>
      <c r="R50" s="34"/>
      <c r="S50" s="34"/>
      <c r="T50" s="34" t="s">
        <v>45</v>
      </c>
      <c r="U50" s="35" t="s">
        <v>612</v>
      </c>
      <c r="V50" s="34" t="s">
        <v>614</v>
      </c>
      <c r="W50" s="34" t="s">
        <v>219</v>
      </c>
      <c r="X50" s="63" t="s">
        <v>259</v>
      </c>
      <c r="Y50" s="35" t="s">
        <v>384</v>
      </c>
      <c r="Z50" s="35" t="str">
        <f t="shared" si="0"/>
        <v xml:space="preserve">Nguyễn Hoàng </v>
      </c>
      <c r="AA50" s="42" t="s">
        <v>309</v>
      </c>
      <c r="AB50" s="34"/>
      <c r="AC50" s="34"/>
      <c r="AD50" s="34"/>
      <c r="AF50" s="92"/>
    </row>
    <row r="51" spans="1:227" s="39" customFormat="1" ht="51.75" customHeight="1" x14ac:dyDescent="0.25">
      <c r="A51" s="33" t="s">
        <v>456</v>
      </c>
      <c r="B51" s="33" t="s">
        <v>135</v>
      </c>
      <c r="C51" s="42" t="s">
        <v>205</v>
      </c>
      <c r="D51" s="62" t="s">
        <v>210</v>
      </c>
      <c r="E51" s="60" t="s">
        <v>43</v>
      </c>
      <c r="F51" s="34" t="s">
        <v>78</v>
      </c>
      <c r="G51" s="35">
        <v>264245072</v>
      </c>
      <c r="H51" s="63" t="s">
        <v>421</v>
      </c>
      <c r="I51" s="34" t="s">
        <v>379</v>
      </c>
      <c r="J51" s="63" t="s">
        <v>380</v>
      </c>
      <c r="K51" s="63" t="s">
        <v>435</v>
      </c>
      <c r="L51" s="35" t="s">
        <v>381</v>
      </c>
      <c r="M51" s="35" t="s">
        <v>120</v>
      </c>
      <c r="N51" s="34" t="s">
        <v>85</v>
      </c>
      <c r="O51" s="35" t="s">
        <v>533</v>
      </c>
      <c r="P51" s="34" t="s">
        <v>490</v>
      </c>
      <c r="Q51" s="34" t="s">
        <v>55</v>
      </c>
      <c r="R51" s="35" t="s">
        <v>615</v>
      </c>
      <c r="S51" s="34" t="s">
        <v>616</v>
      </c>
      <c r="T51" s="34" t="s">
        <v>55</v>
      </c>
      <c r="U51" s="35" t="s">
        <v>615</v>
      </c>
      <c r="V51" s="34" t="s">
        <v>616</v>
      </c>
      <c r="W51" s="34" t="s">
        <v>151</v>
      </c>
      <c r="X51" s="63" t="s">
        <v>382</v>
      </c>
      <c r="Y51" s="35" t="s">
        <v>383</v>
      </c>
      <c r="Z51" s="35" t="str">
        <f t="shared" si="0"/>
        <v xml:space="preserve">Hàm Hữu </v>
      </c>
      <c r="AA51" s="42" t="s">
        <v>378</v>
      </c>
      <c r="AB51" s="34"/>
      <c r="AC51" s="34"/>
      <c r="AD51" s="34"/>
      <c r="AE51" s="18"/>
      <c r="AF51" s="92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</row>
    <row r="52" spans="1:227" s="18" customFormat="1" ht="51.75" customHeight="1" x14ac:dyDescent="0.25">
      <c r="A52" s="33" t="s">
        <v>719</v>
      </c>
      <c r="B52" s="33" t="s">
        <v>136</v>
      </c>
      <c r="C52" s="42" t="s">
        <v>180</v>
      </c>
      <c r="D52" s="63" t="s">
        <v>411</v>
      </c>
      <c r="E52" s="38" t="s">
        <v>38</v>
      </c>
      <c r="F52" s="34" t="s">
        <v>59</v>
      </c>
      <c r="G52" s="35">
        <v>215340580</v>
      </c>
      <c r="H52" s="63" t="s">
        <v>417</v>
      </c>
      <c r="I52" s="34" t="s">
        <v>229</v>
      </c>
      <c r="J52" s="34" t="s">
        <v>230</v>
      </c>
      <c r="K52" s="34" t="s">
        <v>230</v>
      </c>
      <c r="L52" s="35" t="s">
        <v>231</v>
      </c>
      <c r="M52" s="35" t="s">
        <v>120</v>
      </c>
      <c r="N52" s="34" t="s">
        <v>549</v>
      </c>
      <c r="O52" s="35" t="s">
        <v>516</v>
      </c>
      <c r="P52" s="34" t="s">
        <v>513</v>
      </c>
      <c r="Q52" s="34" t="s">
        <v>60</v>
      </c>
      <c r="R52" s="35" t="s">
        <v>617</v>
      </c>
      <c r="S52" s="34" t="s">
        <v>513</v>
      </c>
      <c r="T52" s="34" t="s">
        <v>55</v>
      </c>
      <c r="U52" s="35" t="s">
        <v>618</v>
      </c>
      <c r="V52" s="34" t="s">
        <v>619</v>
      </c>
      <c r="W52" s="34" t="s">
        <v>151</v>
      </c>
      <c r="X52" s="63" t="s">
        <v>232</v>
      </c>
      <c r="Y52" s="63" t="s">
        <v>233</v>
      </c>
      <c r="Z52" s="35" t="str">
        <f t="shared" si="0"/>
        <v xml:space="preserve">Bùi Thị Ngọc </v>
      </c>
      <c r="AA52" s="42" t="s">
        <v>228</v>
      </c>
      <c r="AB52" s="34" t="s">
        <v>61</v>
      </c>
      <c r="AC52" s="34" t="s">
        <v>621</v>
      </c>
      <c r="AD52" s="35" t="s">
        <v>620</v>
      </c>
      <c r="AE52" s="36"/>
      <c r="AF52" s="92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/>
      <c r="EB52" s="36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6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</row>
    <row r="53" spans="1:227" s="18" customFormat="1" ht="51.75" customHeight="1" x14ac:dyDescent="0.25">
      <c r="A53" s="33" t="s">
        <v>720</v>
      </c>
      <c r="B53" s="33" t="s">
        <v>137</v>
      </c>
      <c r="C53" s="42" t="s">
        <v>200</v>
      </c>
      <c r="D53" s="62" t="s">
        <v>199</v>
      </c>
      <c r="E53" s="60" t="s">
        <v>43</v>
      </c>
      <c r="F53" s="34" t="s">
        <v>105</v>
      </c>
      <c r="G53" s="35" t="s">
        <v>315</v>
      </c>
      <c r="H53" s="63" t="s">
        <v>422</v>
      </c>
      <c r="I53" s="34" t="s">
        <v>262</v>
      </c>
      <c r="J53" s="63" t="s">
        <v>316</v>
      </c>
      <c r="K53" s="63" t="s">
        <v>316</v>
      </c>
      <c r="L53" s="35" t="s">
        <v>317</v>
      </c>
      <c r="M53" s="35" t="s">
        <v>120</v>
      </c>
      <c r="N53" s="34" t="s">
        <v>191</v>
      </c>
      <c r="O53" s="35" t="s">
        <v>626</v>
      </c>
      <c r="P53" s="34" t="s">
        <v>490</v>
      </c>
      <c r="Q53" s="34" t="s">
        <v>55</v>
      </c>
      <c r="R53" s="35" t="s">
        <v>622</v>
      </c>
      <c r="S53" s="34" t="s">
        <v>623</v>
      </c>
      <c r="T53" s="34" t="s">
        <v>55</v>
      </c>
      <c r="U53" s="35" t="s">
        <v>624</v>
      </c>
      <c r="V53" s="34" t="s">
        <v>625</v>
      </c>
      <c r="W53" s="34" t="s">
        <v>151</v>
      </c>
      <c r="X53" s="63" t="s">
        <v>259</v>
      </c>
      <c r="Y53" s="35" t="s">
        <v>318</v>
      </c>
      <c r="Z53" s="35" t="str">
        <f t="shared" si="0"/>
        <v xml:space="preserve">Nguyễn Văn </v>
      </c>
      <c r="AA53" s="42" t="s">
        <v>314</v>
      </c>
      <c r="AB53" s="34"/>
      <c r="AC53" s="34"/>
      <c r="AD53" s="34"/>
      <c r="AF53" s="92"/>
    </row>
    <row r="54" spans="1:227" s="18" customFormat="1" ht="51.75" customHeight="1" x14ac:dyDescent="0.25">
      <c r="A54" s="33" t="s">
        <v>721</v>
      </c>
      <c r="B54" s="33" t="s">
        <v>139</v>
      </c>
      <c r="C54" s="42" t="s">
        <v>395</v>
      </c>
      <c r="D54" s="62" t="s">
        <v>346</v>
      </c>
      <c r="E54" s="38" t="s">
        <v>38</v>
      </c>
      <c r="F54" s="34" t="s">
        <v>140</v>
      </c>
      <c r="G54" s="35" t="s">
        <v>347</v>
      </c>
      <c r="H54" s="63" t="s">
        <v>425</v>
      </c>
      <c r="I54" s="34" t="s">
        <v>262</v>
      </c>
      <c r="J54" s="63" t="s">
        <v>348</v>
      </c>
      <c r="K54" s="63" t="s">
        <v>349</v>
      </c>
      <c r="L54" s="35" t="s">
        <v>390</v>
      </c>
      <c r="M54" s="35" t="s">
        <v>120</v>
      </c>
      <c r="N54" s="34" t="s">
        <v>350</v>
      </c>
      <c r="O54" s="35" t="s">
        <v>627</v>
      </c>
      <c r="P54" s="34" t="s">
        <v>628</v>
      </c>
      <c r="Q54" s="34" t="s">
        <v>60</v>
      </c>
      <c r="R54" s="35" t="s">
        <v>629</v>
      </c>
      <c r="S54" s="34" t="s">
        <v>628</v>
      </c>
      <c r="T54" s="34" t="s">
        <v>55</v>
      </c>
      <c r="U54" s="35" t="s">
        <v>630</v>
      </c>
      <c r="V54" s="34" t="s">
        <v>483</v>
      </c>
      <c r="W54" s="34" t="s">
        <v>151</v>
      </c>
      <c r="X54" s="63" t="s">
        <v>438</v>
      </c>
      <c r="Y54" s="35" t="s">
        <v>263</v>
      </c>
      <c r="Z54" s="35" t="str">
        <f t="shared" si="0"/>
        <v xml:space="preserve">Phạm Thị Kim </v>
      </c>
      <c r="AA54" s="42" t="s">
        <v>345</v>
      </c>
      <c r="AB54" s="34"/>
      <c r="AC54" s="34"/>
      <c r="AD54" s="34"/>
      <c r="AF54" s="92"/>
    </row>
    <row r="55" spans="1:227" s="18" customFormat="1" ht="51.75" customHeight="1" x14ac:dyDescent="0.25">
      <c r="A55" s="33" t="s">
        <v>722</v>
      </c>
      <c r="B55" s="33" t="s">
        <v>651</v>
      </c>
      <c r="C55" s="42" t="s">
        <v>392</v>
      </c>
      <c r="D55" s="62">
        <v>34790</v>
      </c>
      <c r="E55" s="60" t="s">
        <v>43</v>
      </c>
      <c r="F55" s="34" t="s">
        <v>57</v>
      </c>
      <c r="G55" s="35">
        <v>301537774</v>
      </c>
      <c r="H55" s="62" t="s">
        <v>343</v>
      </c>
      <c r="I55" s="34" t="s">
        <v>290</v>
      </c>
      <c r="J55" s="63" t="s">
        <v>344</v>
      </c>
      <c r="K55" s="63" t="s">
        <v>344</v>
      </c>
      <c r="L55" s="35">
        <v>966991660</v>
      </c>
      <c r="M55" s="35" t="s">
        <v>120</v>
      </c>
      <c r="N55" s="34" t="s">
        <v>85</v>
      </c>
      <c r="O55" s="35" t="s">
        <v>489</v>
      </c>
      <c r="P55" s="34" t="s">
        <v>485</v>
      </c>
      <c r="Q55" s="34" t="s">
        <v>60</v>
      </c>
      <c r="R55" s="35" t="s">
        <v>421</v>
      </c>
      <c r="S55" s="34" t="s">
        <v>485</v>
      </c>
      <c r="T55" s="34" t="s">
        <v>55</v>
      </c>
      <c r="U55" s="35" t="s">
        <v>631</v>
      </c>
      <c r="V55" s="34" t="s">
        <v>485</v>
      </c>
      <c r="W55" s="34" t="s">
        <v>151</v>
      </c>
      <c r="X55" s="63" t="s">
        <v>438</v>
      </c>
      <c r="Y55" s="35" t="s">
        <v>337</v>
      </c>
      <c r="Z55" s="35" t="str">
        <f t="shared" si="0"/>
        <v xml:space="preserve">Lê Quốc </v>
      </c>
      <c r="AA55" s="42" t="s">
        <v>342</v>
      </c>
      <c r="AB55" s="34"/>
      <c r="AC55" s="34"/>
      <c r="AD55" s="29"/>
      <c r="AE55" s="39"/>
      <c r="AF55" s="94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</row>
    <row r="56" spans="1:227" s="65" customFormat="1" ht="51.75" customHeight="1" x14ac:dyDescent="0.25">
      <c r="A56" s="95" t="s">
        <v>142</v>
      </c>
      <c r="B56" s="95" t="s">
        <v>652</v>
      </c>
      <c r="C56" s="96" t="s">
        <v>654</v>
      </c>
      <c r="D56" s="97" t="s">
        <v>655</v>
      </c>
      <c r="E56" s="98" t="s">
        <v>43</v>
      </c>
      <c r="F56" s="99" t="s">
        <v>647</v>
      </c>
      <c r="G56" s="97" t="s">
        <v>656</v>
      </c>
      <c r="H56" s="97" t="s">
        <v>657</v>
      </c>
      <c r="I56" s="99" t="s">
        <v>653</v>
      </c>
      <c r="J56" s="99" t="s">
        <v>658</v>
      </c>
      <c r="K56" s="99" t="s">
        <v>659</v>
      </c>
      <c r="L56" s="97" t="s">
        <v>660</v>
      </c>
      <c r="M56" s="97" t="s">
        <v>58</v>
      </c>
      <c r="N56" s="97" t="s">
        <v>739</v>
      </c>
      <c r="O56" s="100" t="s">
        <v>661</v>
      </c>
      <c r="P56" s="97" t="s">
        <v>662</v>
      </c>
      <c r="Q56" s="99"/>
      <c r="R56" s="99"/>
      <c r="S56" s="99"/>
      <c r="T56" s="99" t="s">
        <v>648</v>
      </c>
      <c r="U56" s="99" t="s">
        <v>663</v>
      </c>
      <c r="V56" s="99" t="s">
        <v>664</v>
      </c>
      <c r="W56" s="99" t="s">
        <v>646</v>
      </c>
      <c r="X56" s="101" t="s">
        <v>665</v>
      </c>
      <c r="Y56" s="102" t="s">
        <v>666</v>
      </c>
      <c r="Z56" s="102" t="s">
        <v>61</v>
      </c>
      <c r="AA56" s="101" t="s">
        <v>61</v>
      </c>
      <c r="AB56" s="99" t="s">
        <v>61</v>
      </c>
      <c r="AC56" s="99" t="s">
        <v>667</v>
      </c>
      <c r="AD56" s="99" t="s">
        <v>668</v>
      </c>
      <c r="AE56" s="103" t="s">
        <v>738</v>
      </c>
      <c r="AF56" s="104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</row>
    <row r="57" spans="1:227" s="65" customFormat="1" ht="51.75" customHeight="1" x14ac:dyDescent="0.25">
      <c r="A57" s="105"/>
      <c r="B57" s="117">
        <v>47</v>
      </c>
      <c r="C57" s="118" t="s">
        <v>737</v>
      </c>
      <c r="D57" s="66"/>
      <c r="E57" s="120" t="s">
        <v>43</v>
      </c>
      <c r="F57" s="121"/>
      <c r="G57" s="119"/>
      <c r="H57" s="119"/>
      <c r="I57" s="121"/>
      <c r="J57" s="121"/>
      <c r="K57" s="121"/>
      <c r="L57" s="119"/>
      <c r="M57" s="119"/>
      <c r="N57" s="119"/>
      <c r="O57" s="122"/>
      <c r="P57" s="119"/>
      <c r="Q57" s="121"/>
      <c r="R57" s="121"/>
      <c r="S57" s="121"/>
      <c r="T57" s="121"/>
      <c r="U57" s="121"/>
      <c r="V57" s="121"/>
      <c r="W57" s="121"/>
      <c r="X57" s="123" t="s">
        <v>750</v>
      </c>
      <c r="Y57" s="124"/>
      <c r="Z57" s="124"/>
      <c r="AA57" s="123"/>
      <c r="AB57" s="121"/>
      <c r="AC57" s="121"/>
      <c r="AD57" s="121"/>
      <c r="AE57" s="125"/>
      <c r="AF57" s="126" t="s">
        <v>751</v>
      </c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</row>
    <row r="58" spans="1:227" s="129" customFormat="1" ht="51.75" customHeight="1" x14ac:dyDescent="0.25">
      <c r="A58" s="127"/>
      <c r="B58" s="130">
        <v>48</v>
      </c>
      <c r="C58" s="131" t="s">
        <v>747</v>
      </c>
      <c r="D58" s="128">
        <v>20590</v>
      </c>
      <c r="E58" s="132" t="s">
        <v>43</v>
      </c>
      <c r="F58" s="101"/>
      <c r="G58" s="102"/>
      <c r="H58" s="102"/>
      <c r="I58" s="101"/>
      <c r="J58" s="101"/>
      <c r="K58" s="101"/>
      <c r="L58" s="102"/>
      <c r="M58" s="102" t="s">
        <v>81</v>
      </c>
      <c r="N58" s="102" t="s">
        <v>735</v>
      </c>
      <c r="O58" s="133"/>
      <c r="P58" s="102" t="s">
        <v>759</v>
      </c>
      <c r="Q58" s="101" t="s">
        <v>60</v>
      </c>
      <c r="R58" s="101"/>
      <c r="S58" s="101"/>
      <c r="T58" s="101" t="s">
        <v>45</v>
      </c>
      <c r="U58" s="101"/>
      <c r="V58" s="101" t="s">
        <v>759</v>
      </c>
      <c r="W58" s="101"/>
      <c r="X58" s="101" t="s">
        <v>748</v>
      </c>
      <c r="Y58" s="102"/>
      <c r="Z58" s="102"/>
      <c r="AA58" s="101"/>
      <c r="AB58" s="101"/>
      <c r="AC58" s="101"/>
      <c r="AD58" s="101"/>
      <c r="AE58" s="101"/>
      <c r="AF58" s="104" t="s">
        <v>749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</row>
    <row r="59" spans="1:227" s="65" customFormat="1" ht="51.75" customHeight="1" x14ac:dyDescent="0.25">
      <c r="A59" s="105"/>
      <c r="B59" s="117">
        <v>49</v>
      </c>
      <c r="C59" s="118" t="s">
        <v>760</v>
      </c>
      <c r="D59" s="122">
        <v>34388</v>
      </c>
      <c r="E59" s="98"/>
      <c r="F59" s="99"/>
      <c r="G59" s="97"/>
      <c r="H59" s="97"/>
      <c r="I59" s="99"/>
      <c r="J59" s="99"/>
      <c r="K59" s="99"/>
      <c r="L59" s="97"/>
      <c r="M59" s="97"/>
      <c r="N59" s="97"/>
      <c r="O59" s="100"/>
      <c r="P59" s="97"/>
      <c r="Q59" s="99"/>
      <c r="R59" s="99"/>
      <c r="S59" s="99"/>
      <c r="T59" s="99"/>
      <c r="U59" s="99"/>
      <c r="V59" s="99"/>
      <c r="W59" s="99"/>
      <c r="X59" s="99"/>
      <c r="Y59" s="97"/>
      <c r="Z59" s="97"/>
      <c r="AA59" s="99"/>
      <c r="AB59" s="99"/>
      <c r="AC59" s="99"/>
      <c r="AD59" s="99"/>
      <c r="AE59" s="99"/>
      <c r="AF59" s="1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</row>
    <row r="60" spans="1:227" s="65" customFormat="1" ht="51.75" customHeight="1" x14ac:dyDescent="0.25">
      <c r="A60" s="105"/>
      <c r="B60" s="117"/>
      <c r="C60" s="118" t="s">
        <v>761</v>
      </c>
      <c r="D60" s="122">
        <v>31397</v>
      </c>
      <c r="E60" s="98" t="s">
        <v>38</v>
      </c>
      <c r="F60" s="99"/>
      <c r="G60" s="97">
        <v>23753869</v>
      </c>
      <c r="H60" s="100">
        <v>41786</v>
      </c>
      <c r="I60" s="99" t="s">
        <v>762</v>
      </c>
      <c r="J60" s="99" t="s">
        <v>763</v>
      </c>
      <c r="K60" s="99" t="s">
        <v>764</v>
      </c>
      <c r="L60" s="97">
        <v>386562630</v>
      </c>
      <c r="M60" s="97" t="s">
        <v>81</v>
      </c>
      <c r="N60" s="97" t="s">
        <v>765</v>
      </c>
      <c r="O60" s="100" t="s">
        <v>772</v>
      </c>
      <c r="P60" s="97" t="s">
        <v>766</v>
      </c>
      <c r="Q60" s="99" t="s">
        <v>771</v>
      </c>
      <c r="R60" s="160">
        <v>43636</v>
      </c>
      <c r="S60" s="99" t="s">
        <v>741</v>
      </c>
      <c r="T60" s="99" t="s">
        <v>767</v>
      </c>
      <c r="U60" s="160">
        <v>43362</v>
      </c>
      <c r="V60" s="99"/>
      <c r="W60" s="99" t="s">
        <v>768</v>
      </c>
      <c r="X60" s="99" t="s">
        <v>769</v>
      </c>
      <c r="Y60" s="97" t="s">
        <v>220</v>
      </c>
      <c r="Z60" s="97"/>
      <c r="AA60" s="99"/>
      <c r="AB60" s="99"/>
      <c r="AC60" s="99"/>
      <c r="AD60" s="99"/>
      <c r="AE60" s="99"/>
      <c r="AF60" s="136" t="s">
        <v>770</v>
      </c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</row>
    <row r="61" spans="1:227" s="65" customFormat="1" ht="51.75" customHeight="1" x14ac:dyDescent="0.25">
      <c r="A61" s="105"/>
      <c r="B61" s="117"/>
      <c r="C61" s="118"/>
      <c r="D61" s="122"/>
      <c r="E61" s="98"/>
      <c r="F61" s="99"/>
      <c r="G61" s="97"/>
      <c r="H61" s="97"/>
      <c r="I61" s="99"/>
      <c r="J61" s="99"/>
      <c r="K61" s="99"/>
      <c r="L61" s="97"/>
      <c r="M61" s="97"/>
      <c r="N61" s="97"/>
      <c r="O61" s="100"/>
      <c r="P61" s="97"/>
      <c r="Q61" s="99"/>
      <c r="R61" s="99"/>
      <c r="S61" s="99"/>
      <c r="T61" s="99"/>
      <c r="U61" s="99"/>
      <c r="V61" s="99"/>
      <c r="W61" s="99"/>
      <c r="X61" s="99"/>
      <c r="Y61" s="97"/>
      <c r="Z61" s="97"/>
      <c r="AA61" s="99"/>
      <c r="AB61" s="99"/>
      <c r="AC61" s="99"/>
      <c r="AD61" s="99"/>
      <c r="AE61" s="99"/>
      <c r="AF61" s="1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B61" s="36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6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6"/>
      <c r="FM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6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</row>
    <row r="62" spans="1:227" s="65" customFormat="1" ht="51.75" customHeight="1" x14ac:dyDescent="0.25">
      <c r="A62" s="105"/>
      <c r="B62" s="117"/>
      <c r="C62" s="118"/>
      <c r="D62" s="122"/>
      <c r="E62" s="98"/>
      <c r="F62" s="99"/>
      <c r="G62" s="97"/>
      <c r="H62" s="97"/>
      <c r="I62" s="99"/>
      <c r="J62" s="99"/>
      <c r="K62" s="99"/>
      <c r="L62" s="97"/>
      <c r="M62" s="97"/>
      <c r="N62" s="97"/>
      <c r="O62" s="100"/>
      <c r="P62" s="97"/>
      <c r="Q62" s="99"/>
      <c r="R62" s="99"/>
      <c r="S62" s="99"/>
      <c r="T62" s="99"/>
      <c r="U62" s="99"/>
      <c r="V62" s="99"/>
      <c r="W62" s="99"/>
      <c r="X62" s="99"/>
      <c r="Y62" s="97"/>
      <c r="Z62" s="97"/>
      <c r="AA62" s="99"/>
      <c r="AB62" s="99"/>
      <c r="AC62" s="99"/>
      <c r="AD62" s="99"/>
      <c r="AE62" s="99"/>
      <c r="AF62" s="1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</row>
    <row r="63" spans="1:227" s="66" customFormat="1" ht="51.75" customHeight="1" x14ac:dyDescent="0.25">
      <c r="A63" s="33"/>
      <c r="B63" s="68"/>
      <c r="C63" s="27"/>
      <c r="D63" s="69"/>
      <c r="E63" s="60"/>
      <c r="F63" s="34"/>
      <c r="G63" s="35"/>
      <c r="H63" s="35"/>
      <c r="I63" s="34"/>
      <c r="J63" s="34"/>
      <c r="K63" s="34"/>
      <c r="L63" s="35"/>
      <c r="M63" s="35"/>
      <c r="N63" s="35"/>
      <c r="O63" s="63"/>
      <c r="P63" s="35"/>
      <c r="Q63" s="34"/>
      <c r="R63" s="34"/>
      <c r="S63" s="34"/>
      <c r="T63" s="34"/>
      <c r="U63" s="34"/>
      <c r="V63" s="34"/>
      <c r="W63" s="34"/>
      <c r="X63" s="34"/>
      <c r="Y63" s="35"/>
      <c r="Z63" s="35"/>
      <c r="AA63" s="34"/>
      <c r="AB63" s="34"/>
      <c r="AC63" s="34"/>
      <c r="AD63" s="34"/>
      <c r="AE63" s="3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64"/>
      <c r="CX63" s="64"/>
      <c r="CY63" s="64"/>
      <c r="CZ63" s="64"/>
      <c r="DA63" s="64"/>
      <c r="DB63" s="64"/>
      <c r="DC63" s="64"/>
      <c r="DD63" s="64"/>
      <c r="DE63" s="64"/>
      <c r="DF63" s="64"/>
      <c r="DG63" s="64"/>
      <c r="DH63" s="64"/>
      <c r="DI63" s="64"/>
      <c r="DJ63" s="64"/>
      <c r="DK63" s="64"/>
      <c r="DL63" s="64"/>
      <c r="DM63" s="64"/>
      <c r="DN63" s="64"/>
      <c r="DO63" s="64"/>
      <c r="DP63" s="64"/>
      <c r="DQ63" s="64"/>
      <c r="DR63" s="64"/>
      <c r="DS63" s="64"/>
      <c r="DT63" s="64"/>
      <c r="DU63" s="64"/>
      <c r="DV63" s="64"/>
      <c r="DW63" s="64"/>
      <c r="DX63" s="64"/>
      <c r="DY63" s="64"/>
      <c r="DZ63" s="64"/>
      <c r="EA63" s="64"/>
      <c r="EB63" s="64"/>
      <c r="EC63" s="64"/>
      <c r="ED63" s="64"/>
      <c r="EE63" s="64"/>
      <c r="EF63" s="64"/>
      <c r="EG63" s="64"/>
      <c r="EH63" s="64"/>
      <c r="EI63" s="64"/>
      <c r="EJ63" s="64"/>
      <c r="EK63" s="64"/>
      <c r="EL63" s="64"/>
      <c r="EM63" s="64"/>
      <c r="EN63" s="64"/>
      <c r="EO63" s="64"/>
      <c r="EP63" s="64"/>
      <c r="EQ63" s="64"/>
      <c r="ER63" s="64"/>
      <c r="ES63" s="64"/>
      <c r="ET63" s="64"/>
      <c r="EU63" s="64"/>
      <c r="EV63" s="64"/>
      <c r="EW63" s="64"/>
      <c r="EX63" s="64"/>
      <c r="EY63" s="64"/>
      <c r="EZ63" s="64"/>
      <c r="FA63" s="64"/>
      <c r="FB63" s="64"/>
      <c r="FC63" s="64"/>
      <c r="FD63" s="64"/>
      <c r="FE63" s="64"/>
      <c r="FF63" s="64"/>
      <c r="FG63" s="64"/>
      <c r="FH63" s="64"/>
      <c r="FI63" s="64"/>
      <c r="FJ63" s="64"/>
      <c r="FK63" s="64"/>
      <c r="FL63" s="64"/>
      <c r="FM63" s="64"/>
      <c r="FN63" s="64"/>
      <c r="FO63" s="64"/>
      <c r="FP63" s="64"/>
      <c r="FQ63" s="64"/>
      <c r="FR63" s="64"/>
      <c r="FS63" s="64"/>
      <c r="FT63" s="64"/>
      <c r="FU63" s="64"/>
      <c r="FV63" s="64"/>
      <c r="FW63" s="64"/>
      <c r="FX63" s="64"/>
      <c r="FY63" s="64"/>
      <c r="FZ63" s="64"/>
      <c r="GA63" s="64"/>
      <c r="GB63" s="64"/>
      <c r="GC63" s="64"/>
      <c r="GD63" s="64"/>
      <c r="GE63" s="64"/>
      <c r="GF63" s="64"/>
      <c r="GG63" s="64"/>
      <c r="GH63" s="64"/>
      <c r="GI63" s="64"/>
      <c r="GJ63" s="64"/>
      <c r="GK63" s="64"/>
      <c r="GL63" s="64"/>
      <c r="GM63" s="64"/>
      <c r="GN63" s="64"/>
      <c r="GO63" s="64"/>
      <c r="GP63" s="64"/>
      <c r="GQ63" s="64"/>
      <c r="GR63" s="64"/>
      <c r="GS63" s="64"/>
      <c r="GT63" s="64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</row>
    <row r="64" spans="1:227" s="135" customFormat="1" ht="51.75" customHeight="1" x14ac:dyDescent="0.25">
      <c r="A64" s="134"/>
      <c r="B64" s="106">
        <v>49</v>
      </c>
      <c r="C64" s="107" t="s">
        <v>736</v>
      </c>
      <c r="D64" s="108">
        <v>35067</v>
      </c>
      <c r="E64" s="109" t="s">
        <v>38</v>
      </c>
      <c r="F64" s="110"/>
      <c r="G64" s="110"/>
      <c r="H64" s="110"/>
      <c r="I64" s="110"/>
      <c r="J64" s="110"/>
      <c r="K64" s="111" t="s">
        <v>745</v>
      </c>
      <c r="L64" s="110"/>
      <c r="M64" s="112" t="s">
        <v>120</v>
      </c>
      <c r="N64" s="109" t="s">
        <v>735</v>
      </c>
      <c r="O64" s="110"/>
      <c r="P64" s="110"/>
      <c r="Q64" s="109" t="s">
        <v>746</v>
      </c>
      <c r="R64" s="110"/>
      <c r="S64" s="109" t="s">
        <v>741</v>
      </c>
      <c r="T64" s="110" t="s">
        <v>55</v>
      </c>
      <c r="U64" s="108">
        <v>43700</v>
      </c>
      <c r="V64" s="106" t="s">
        <v>494</v>
      </c>
      <c r="W64" s="106" t="s">
        <v>219</v>
      </c>
      <c r="X64" s="108" t="s">
        <v>742</v>
      </c>
      <c r="Y64" s="109" t="s">
        <v>743</v>
      </c>
      <c r="Z64" s="110"/>
      <c r="AA64" s="110"/>
      <c r="AB64" s="110"/>
      <c r="AC64" s="113"/>
      <c r="AD64" s="110"/>
      <c r="AE64" s="114"/>
      <c r="AF64" s="115" t="s">
        <v>744</v>
      </c>
    </row>
    <row r="65" spans="2:30" s="4" customFormat="1" x14ac:dyDescent="0.25">
      <c r="B65" s="1"/>
      <c r="C65" s="7"/>
      <c r="D65" s="1"/>
      <c r="E65" s="1" t="s">
        <v>43</v>
      </c>
      <c r="F65" s="1"/>
      <c r="G65" s="1"/>
      <c r="H65" s="1"/>
      <c r="I65" s="1"/>
      <c r="J65" s="1"/>
      <c r="K65" s="1"/>
      <c r="L65" s="1"/>
      <c r="M65" s="8"/>
      <c r="N65" s="1"/>
      <c r="O65" s="1"/>
      <c r="P65" s="1"/>
      <c r="Q65" s="1"/>
      <c r="R65" s="1"/>
      <c r="S65" s="1"/>
      <c r="T65" s="152" t="s">
        <v>723</v>
      </c>
      <c r="U65" s="152"/>
      <c r="V65" s="152"/>
      <c r="W65" s="152"/>
      <c r="X65" s="152"/>
      <c r="Y65" s="152"/>
      <c r="Z65" s="152"/>
      <c r="AA65" s="152"/>
      <c r="AB65" s="152"/>
      <c r="AC65" s="152"/>
      <c r="AD65" s="152"/>
    </row>
    <row r="66" spans="2:30" s="4" customFormat="1" x14ac:dyDescent="0.25">
      <c r="B66" s="1"/>
      <c r="C66" s="147" t="s">
        <v>724</v>
      </c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"/>
      <c r="O66" s="1"/>
      <c r="P66" s="1"/>
      <c r="Q66" s="1"/>
      <c r="R66" s="1"/>
      <c r="S66" s="1"/>
      <c r="T66" s="148" t="s">
        <v>725</v>
      </c>
      <c r="U66" s="148"/>
      <c r="V66" s="148"/>
      <c r="W66" s="148"/>
      <c r="X66" s="148"/>
      <c r="Y66" s="148"/>
      <c r="Z66" s="148"/>
      <c r="AA66" s="148"/>
      <c r="AB66" s="148"/>
      <c r="AC66" s="148"/>
      <c r="AD66" s="148"/>
    </row>
    <row r="73" spans="2:30" s="72" customFormat="1" x14ac:dyDescent="0.25">
      <c r="B73" s="50"/>
      <c r="C73" s="147" t="s">
        <v>726</v>
      </c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50"/>
      <c r="O73" s="50"/>
      <c r="P73" s="50"/>
      <c r="Q73" s="50"/>
      <c r="R73" s="50"/>
      <c r="S73" s="50"/>
      <c r="T73" s="148" t="s">
        <v>727</v>
      </c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</row>
    <row r="90" spans="1:227" s="16" customFormat="1" x14ac:dyDescent="0.25">
      <c r="A90" s="12"/>
      <c r="B90" s="14"/>
      <c r="C90" s="13"/>
      <c r="D90" s="87" t="s">
        <v>731</v>
      </c>
      <c r="E90" s="14"/>
      <c r="F90" s="14"/>
      <c r="G90" s="19"/>
      <c r="H90" s="19"/>
      <c r="I90" s="19"/>
      <c r="J90" s="14"/>
      <c r="K90" s="14"/>
      <c r="L90" s="14"/>
      <c r="M90" s="15"/>
      <c r="N90" s="14"/>
      <c r="O90" s="19"/>
      <c r="P90" s="19"/>
      <c r="Q90" s="14"/>
      <c r="R90" s="19"/>
      <c r="S90" s="19"/>
      <c r="T90" s="19"/>
      <c r="U90" s="19"/>
      <c r="V90" s="19"/>
      <c r="W90" s="14"/>
      <c r="X90" s="14"/>
      <c r="Y90" s="14"/>
      <c r="Z90" s="37"/>
      <c r="AA90" s="14"/>
      <c r="AB90" s="14"/>
      <c r="AD90" s="14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</row>
    <row r="91" spans="1:227" s="16" customFormat="1" ht="31.5" x14ac:dyDescent="0.25">
      <c r="A91" s="12"/>
      <c r="B91" s="14"/>
      <c r="C91" s="13"/>
      <c r="D91" s="144" t="s">
        <v>638</v>
      </c>
      <c r="E91" s="144"/>
      <c r="F91" s="144"/>
      <c r="G91" s="144"/>
      <c r="H91" s="26"/>
      <c r="I91" s="26"/>
      <c r="J91" s="25"/>
      <c r="K91" s="145" t="s">
        <v>34</v>
      </c>
      <c r="L91" s="145"/>
      <c r="M91" s="145"/>
      <c r="N91" s="145" t="s">
        <v>35</v>
      </c>
      <c r="O91" s="145"/>
      <c r="P91" s="145"/>
      <c r="Q91" s="145"/>
      <c r="R91" s="26"/>
      <c r="S91" s="26"/>
      <c r="T91" s="73" t="s">
        <v>728</v>
      </c>
      <c r="U91" s="73" t="s">
        <v>43</v>
      </c>
      <c r="V91" s="73" t="s">
        <v>38</v>
      </c>
      <c r="W91" s="12"/>
      <c r="X91" s="44"/>
      <c r="Y91" s="44"/>
      <c r="Z91" s="46"/>
      <c r="AA91" s="44"/>
      <c r="AB91" s="48">
        <f>COUNTIF($E$10:$E$55,"Nữ")</f>
        <v>18</v>
      </c>
      <c r="AD91" s="14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</row>
    <row r="92" spans="1:227" s="16" customFormat="1" ht="31.5" x14ac:dyDescent="0.25">
      <c r="A92" s="12"/>
      <c r="B92" s="14"/>
      <c r="C92" s="13"/>
      <c r="D92" s="48" t="s">
        <v>457</v>
      </c>
      <c r="E92" s="146">
        <f>COUNTIF($M$10:$M$55,"Tiến sĩ")</f>
        <v>0</v>
      </c>
      <c r="F92" s="146"/>
      <c r="G92" s="146"/>
      <c r="H92" s="47"/>
      <c r="I92" s="47"/>
      <c r="J92" s="48"/>
      <c r="K92" s="47" t="s">
        <v>81</v>
      </c>
      <c r="L92" s="48"/>
      <c r="M92" s="48">
        <f>COUNTIF($Q$10:$Q$55,"ThS")</f>
        <v>0</v>
      </c>
      <c r="N92" s="11" t="s">
        <v>644</v>
      </c>
      <c r="O92" s="47"/>
      <c r="P92" s="49"/>
      <c r="Q92" s="47">
        <v>3</v>
      </c>
      <c r="R92" s="47"/>
      <c r="S92" s="49"/>
      <c r="T92" s="48">
        <f>COUNTIF($AB$10:$AB$55,"x")</f>
        <v>2</v>
      </c>
      <c r="U92" s="48">
        <f>COUNTIF($E$10:$E$55,"Nam")</f>
        <v>27</v>
      </c>
      <c r="V92" s="48">
        <f>COUNTIF($E$10:$E$55,"Nữ")</f>
        <v>18</v>
      </c>
      <c r="W92" s="74"/>
      <c r="X92" s="44"/>
      <c r="Y92" s="44"/>
      <c r="Z92" s="46"/>
      <c r="AA92" s="44"/>
      <c r="AB92" s="44"/>
      <c r="AD92" s="14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</row>
    <row r="93" spans="1:227" s="16" customFormat="1" ht="31.5" x14ac:dyDescent="0.25">
      <c r="A93" s="12"/>
      <c r="B93" s="14"/>
      <c r="C93" s="13"/>
      <c r="D93" s="48" t="s">
        <v>81</v>
      </c>
      <c r="E93" s="146">
        <f>COUNTIF($M$10:$M$55,"Thạc sĩ ")</f>
        <v>12</v>
      </c>
      <c r="F93" s="146"/>
      <c r="G93" s="146"/>
      <c r="H93" s="47"/>
      <c r="I93" s="47"/>
      <c r="J93" s="48"/>
      <c r="K93" s="47" t="s">
        <v>120</v>
      </c>
      <c r="L93" s="48"/>
      <c r="M93" s="48">
        <f>COUNTIF($Q$10:$Q$55,"ĐH")</f>
        <v>0</v>
      </c>
      <c r="N93" s="11" t="s">
        <v>643</v>
      </c>
      <c r="O93" s="47"/>
      <c r="P93" s="49"/>
      <c r="Q93" s="47">
        <v>6</v>
      </c>
      <c r="R93" s="47"/>
      <c r="S93" s="49"/>
      <c r="T93" s="75"/>
      <c r="U93" s="75"/>
      <c r="V93" s="75"/>
      <c r="W93" s="75"/>
      <c r="X93" s="44"/>
      <c r="Y93" s="44"/>
      <c r="Z93" s="46"/>
      <c r="AA93" s="44"/>
      <c r="AB93" s="44"/>
      <c r="AD93" s="14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</row>
    <row r="94" spans="1:227" s="16" customFormat="1" ht="31.5" x14ac:dyDescent="0.25">
      <c r="A94" s="12"/>
      <c r="B94" s="14"/>
      <c r="C94" s="13"/>
      <c r="D94" s="48" t="s">
        <v>120</v>
      </c>
      <c r="E94" s="146">
        <f>COUNTIF($M$10:$M$55,"Đại học")</f>
        <v>33</v>
      </c>
      <c r="F94" s="146"/>
      <c r="G94" s="146"/>
      <c r="H94" s="47"/>
      <c r="I94" s="47"/>
      <c r="J94" s="48"/>
      <c r="K94" s="47" t="s">
        <v>138</v>
      </c>
      <c r="L94" s="48"/>
      <c r="M94" s="48">
        <f>COUNTIF($Q$10:$Q$55,"IC3")</f>
        <v>0</v>
      </c>
      <c r="N94" s="11" t="s">
        <v>645</v>
      </c>
      <c r="O94" s="47"/>
      <c r="P94" s="49"/>
      <c r="Q94" s="47">
        <v>2</v>
      </c>
      <c r="R94" s="47"/>
      <c r="S94" s="49"/>
      <c r="T94" s="75"/>
      <c r="U94" s="75"/>
      <c r="V94" s="75"/>
      <c r="W94" s="75"/>
      <c r="X94" s="44"/>
      <c r="Y94" s="44"/>
      <c r="Z94" s="46"/>
      <c r="AA94" s="44"/>
      <c r="AB94" s="44"/>
      <c r="AD94" s="14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</row>
    <row r="95" spans="1:227" s="16" customFormat="1" x14ac:dyDescent="0.25">
      <c r="A95" s="12"/>
      <c r="B95" s="14"/>
      <c r="C95" s="13"/>
      <c r="D95" s="47"/>
      <c r="E95" s="137"/>
      <c r="F95" s="137"/>
      <c r="G95" s="137"/>
      <c r="H95" s="47"/>
      <c r="I95" s="47"/>
      <c r="J95" s="48"/>
      <c r="K95" s="47" t="s">
        <v>60</v>
      </c>
      <c r="L95" s="48"/>
      <c r="M95" s="48">
        <f>COUNTIF($Q$10:$Q$55,"A")</f>
        <v>15</v>
      </c>
      <c r="N95" s="47" t="s">
        <v>120</v>
      </c>
      <c r="O95" s="47"/>
      <c r="P95" s="49"/>
      <c r="Q95" s="47">
        <f>COUNTIF($T$10:$T$55,"ĐH")</f>
        <v>0</v>
      </c>
      <c r="R95" s="47"/>
      <c r="S95" s="49"/>
      <c r="T95" s="75"/>
      <c r="U95" s="75"/>
      <c r="V95" s="75"/>
      <c r="W95" s="75"/>
      <c r="X95" s="44"/>
      <c r="Y95" s="44"/>
      <c r="Z95" s="46"/>
      <c r="AA95" s="44"/>
      <c r="AB95" s="44"/>
      <c r="AD95" s="14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</row>
    <row r="96" spans="1:227" s="16" customFormat="1" x14ac:dyDescent="0.25">
      <c r="A96" s="12"/>
      <c r="B96" s="14"/>
      <c r="C96" s="13"/>
      <c r="D96" s="47"/>
      <c r="E96" s="137"/>
      <c r="F96" s="137"/>
      <c r="G96" s="137"/>
      <c r="H96" s="47"/>
      <c r="I96" s="47"/>
      <c r="J96" s="48"/>
      <c r="K96" s="47" t="s">
        <v>55</v>
      </c>
      <c r="L96" s="48"/>
      <c r="M96" s="48">
        <f>COUNTIF($Q$10:$Q$55,"B")</f>
        <v>13</v>
      </c>
      <c r="N96" s="47" t="s">
        <v>116</v>
      </c>
      <c r="O96" s="47"/>
      <c r="P96" s="49"/>
      <c r="Q96" s="47">
        <f>COUNTIF($T$10:$T$55,"C")</f>
        <v>2</v>
      </c>
      <c r="R96" s="47"/>
      <c r="S96" s="49"/>
      <c r="T96" s="75"/>
      <c r="U96" s="75"/>
      <c r="V96" s="75"/>
      <c r="W96" s="75"/>
      <c r="X96" s="44"/>
      <c r="Y96" s="44"/>
      <c r="Z96" s="46"/>
      <c r="AA96" s="44"/>
      <c r="AB96" s="44"/>
      <c r="AD96" s="14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</row>
    <row r="97" spans="1:227" s="16" customFormat="1" x14ac:dyDescent="0.25">
      <c r="A97" s="12"/>
      <c r="B97" s="14"/>
      <c r="C97" s="13"/>
      <c r="D97" s="47"/>
      <c r="E97" s="137"/>
      <c r="F97" s="137"/>
      <c r="G97" s="137"/>
      <c r="H97" s="47"/>
      <c r="I97" s="47"/>
      <c r="J97" s="48"/>
      <c r="K97" s="47" t="s">
        <v>636</v>
      </c>
      <c r="L97" s="48"/>
      <c r="M97" s="48">
        <f>COUNTIF($Q$10:$Q$55,"Ứng dụng  CNTT cơ bản")</f>
        <v>5</v>
      </c>
      <c r="N97" s="47" t="s">
        <v>144</v>
      </c>
      <c r="O97" s="47"/>
      <c r="P97" s="49"/>
      <c r="Q97" s="47">
        <f>COUNTIF($T$10:$T$55,"B2.1")</f>
        <v>0</v>
      </c>
      <c r="R97" s="47"/>
      <c r="S97" s="49"/>
      <c r="T97" s="75"/>
      <c r="U97" s="75"/>
      <c r="V97" s="75"/>
      <c r="W97" s="75"/>
      <c r="X97" s="44"/>
      <c r="Y97" s="44"/>
      <c r="Z97" s="46"/>
      <c r="AA97" s="44"/>
      <c r="AB97" s="44"/>
      <c r="AD97" s="14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</row>
    <row r="98" spans="1:227" s="16" customFormat="1" x14ac:dyDescent="0.25">
      <c r="A98" s="12"/>
      <c r="B98" s="14"/>
      <c r="C98" s="13"/>
      <c r="D98" s="47"/>
      <c r="E98" s="137"/>
      <c r="F98" s="137"/>
      <c r="G98" s="137"/>
      <c r="H98" s="47"/>
      <c r="I98" s="47"/>
      <c r="J98" s="48"/>
      <c r="K98" s="47" t="s">
        <v>640</v>
      </c>
      <c r="L98" s="48"/>
      <c r="M98" s="48">
        <f>COUNTIF($Q$10:$Q$55,"Ứng dụng CNTT nâng cao")</f>
        <v>1</v>
      </c>
      <c r="N98" s="48" t="s">
        <v>642</v>
      </c>
      <c r="O98" s="47"/>
      <c r="P98" s="49"/>
      <c r="Q98" s="47">
        <f>COUNTIF($T$10:$T$55,"B2")</f>
        <v>0</v>
      </c>
      <c r="R98" s="47"/>
      <c r="S98" s="49"/>
      <c r="T98" s="75"/>
      <c r="U98" s="75"/>
      <c r="V98" s="75"/>
      <c r="W98" s="75"/>
      <c r="X98" s="44"/>
      <c r="Y98" s="44"/>
      <c r="Z98" s="46"/>
      <c r="AA98" s="44"/>
      <c r="AB98" s="44"/>
      <c r="AD98" s="14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</row>
    <row r="99" spans="1:227" s="16" customFormat="1" x14ac:dyDescent="0.25">
      <c r="A99" s="12"/>
      <c r="B99" s="14"/>
      <c r="C99" s="13"/>
      <c r="D99" s="47"/>
      <c r="E99" s="137"/>
      <c r="F99" s="137"/>
      <c r="G99" s="137"/>
      <c r="H99" s="47"/>
      <c r="I99" s="47"/>
      <c r="J99" s="48"/>
      <c r="K99" s="47" t="s">
        <v>637</v>
      </c>
      <c r="L99" s="48"/>
      <c r="M99" s="48">
        <f>COUNTIF($Q$10:$Q$55,"VP")</f>
        <v>1</v>
      </c>
      <c r="N99" s="47" t="s">
        <v>45</v>
      </c>
      <c r="O99" s="47"/>
      <c r="P99" s="49"/>
      <c r="Q99" s="47">
        <f>COUNTIF($T$10:$T$55,"B1")</f>
        <v>6</v>
      </c>
      <c r="R99" s="47"/>
      <c r="S99" s="49"/>
      <c r="T99" s="75"/>
      <c r="U99" s="75"/>
      <c r="V99" s="75"/>
      <c r="W99" s="75"/>
      <c r="X99" s="44"/>
      <c r="Y99" s="44"/>
      <c r="Z99" s="46"/>
      <c r="AA99" s="44"/>
      <c r="AB99" s="44"/>
      <c r="AD99" s="14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</row>
    <row r="100" spans="1:227" s="16" customFormat="1" x14ac:dyDescent="0.25">
      <c r="A100" s="12"/>
      <c r="B100" s="14"/>
      <c r="C100" s="13"/>
      <c r="D100" s="47"/>
      <c r="E100" s="137"/>
      <c r="F100" s="137"/>
      <c r="G100" s="137"/>
      <c r="H100" s="47"/>
      <c r="I100" s="47"/>
      <c r="J100" s="48"/>
      <c r="K100" s="47" t="s">
        <v>218</v>
      </c>
      <c r="L100" s="48"/>
      <c r="M100" s="48">
        <f>COUNTIF($Q$10:$Q$55,"Autocad căn bản")</f>
        <v>0</v>
      </c>
      <c r="N100" s="48" t="s">
        <v>126</v>
      </c>
      <c r="O100" s="47"/>
      <c r="P100" s="47"/>
      <c r="Q100" s="47">
        <f>COUNTIF($T$10:$T$55,"A2")</f>
        <v>1</v>
      </c>
      <c r="R100" s="47"/>
      <c r="S100" s="49"/>
      <c r="T100" s="75"/>
      <c r="U100" s="75"/>
      <c r="V100" s="75"/>
      <c r="W100" s="75"/>
      <c r="X100" s="44"/>
      <c r="Y100" s="44"/>
      <c r="Z100" s="46"/>
      <c r="AA100" s="44"/>
      <c r="AB100" s="44"/>
      <c r="AD100" s="14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</row>
    <row r="101" spans="1:227" s="16" customFormat="1" x14ac:dyDescent="0.25">
      <c r="A101" s="12"/>
      <c r="B101" s="14"/>
      <c r="C101" s="13"/>
      <c r="D101" s="47"/>
      <c r="E101" s="137"/>
      <c r="F101" s="137"/>
      <c r="G101" s="137"/>
      <c r="H101" s="47"/>
      <c r="I101" s="47"/>
      <c r="J101" s="48"/>
      <c r="K101" s="48" t="s">
        <v>221</v>
      </c>
      <c r="L101" s="48"/>
      <c r="M101" s="48">
        <f>COUNTIF($Q$10:$Q$55,"Kỹ thuật viên")</f>
        <v>0</v>
      </c>
      <c r="N101" s="47" t="s">
        <v>55</v>
      </c>
      <c r="O101" s="47"/>
      <c r="P101" s="47"/>
      <c r="Q101" s="47">
        <f>COUNTIF($T$10:$T$55,"B")</f>
        <v>26</v>
      </c>
      <c r="R101" s="47"/>
      <c r="S101" s="49"/>
      <c r="T101" s="75"/>
      <c r="U101" s="75"/>
      <c r="V101" s="75"/>
      <c r="W101" s="75"/>
      <c r="X101" s="44"/>
      <c r="Y101" s="44"/>
      <c r="Z101" s="46"/>
      <c r="AA101" s="44"/>
      <c r="AB101" s="44"/>
      <c r="AD101" s="14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</row>
    <row r="102" spans="1:227" s="16" customFormat="1" x14ac:dyDescent="0.25">
      <c r="A102" s="12"/>
      <c r="B102" s="14"/>
      <c r="C102" s="13"/>
      <c r="D102" s="45"/>
      <c r="E102" s="138"/>
      <c r="F102" s="138"/>
      <c r="G102" s="138"/>
      <c r="H102" s="45"/>
      <c r="I102" s="45"/>
      <c r="J102" s="44"/>
      <c r="K102" s="10" t="s">
        <v>428</v>
      </c>
      <c r="L102" s="44"/>
      <c r="M102" s="48">
        <f>COUNTIF($Q$10:$Q$55,"UD CNTT trong dạy học")</f>
        <v>1</v>
      </c>
      <c r="N102" s="47" t="s">
        <v>60</v>
      </c>
      <c r="O102" s="45"/>
      <c r="P102" s="45"/>
      <c r="Q102" s="47">
        <f>COUNTIF($T$10:$T$55,"A")</f>
        <v>2</v>
      </c>
      <c r="R102" s="45"/>
      <c r="S102" s="45"/>
      <c r="T102" s="76"/>
      <c r="U102" s="76"/>
      <c r="V102" s="76"/>
      <c r="W102" s="76"/>
      <c r="X102" s="44"/>
      <c r="Y102" s="44"/>
      <c r="Z102" s="46"/>
      <c r="AA102" s="44"/>
      <c r="AB102" s="44"/>
      <c r="AD102" s="14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</row>
    <row r="103" spans="1:227" x14ac:dyDescent="0.25">
      <c r="D103" s="45"/>
      <c r="E103" s="139"/>
      <c r="F103" s="140"/>
      <c r="G103" s="141"/>
      <c r="H103" s="45"/>
      <c r="I103" s="45"/>
      <c r="J103" s="44"/>
      <c r="K103" s="44"/>
      <c r="L103" s="44"/>
      <c r="M103" s="48">
        <f>COUNTIF($Q$10:$Q$55,"Excel căn bản và nâng cao")</f>
        <v>0</v>
      </c>
      <c r="N103" s="48" t="s">
        <v>187</v>
      </c>
      <c r="O103" s="45"/>
      <c r="P103" s="45"/>
      <c r="Q103" s="44">
        <v>1</v>
      </c>
      <c r="R103" s="45"/>
      <c r="S103" s="45"/>
      <c r="T103" s="76"/>
      <c r="U103" s="76"/>
      <c r="V103" s="76"/>
      <c r="W103" s="76"/>
      <c r="X103" s="44"/>
      <c r="Y103" s="44"/>
      <c r="Z103" s="46"/>
      <c r="AA103" s="44"/>
      <c r="AB103" s="44"/>
    </row>
    <row r="105" spans="1:227" s="77" customFormat="1" ht="37.5" x14ac:dyDescent="0.3">
      <c r="B105" s="78"/>
      <c r="C105" s="79"/>
      <c r="D105" s="80" t="s">
        <v>734</v>
      </c>
      <c r="E105" s="142">
        <f>SUM(E92:G104)</f>
        <v>45</v>
      </c>
      <c r="F105" s="142"/>
      <c r="G105" s="142"/>
      <c r="H105" s="82"/>
      <c r="I105" s="82"/>
      <c r="J105" s="82"/>
      <c r="K105" s="81" t="s">
        <v>34</v>
      </c>
      <c r="L105" s="81"/>
      <c r="M105" s="80">
        <f>SUM(M92:M103)</f>
        <v>36</v>
      </c>
      <c r="N105" s="83" t="s">
        <v>729</v>
      </c>
      <c r="O105" s="83"/>
      <c r="P105" s="83"/>
      <c r="Q105" s="83">
        <f>SUM(Q92:Q99)</f>
        <v>19</v>
      </c>
      <c r="R105" s="82"/>
      <c r="S105" s="80" t="s">
        <v>730</v>
      </c>
      <c r="T105" s="89">
        <f>T92</f>
        <v>2</v>
      </c>
      <c r="U105" s="84"/>
      <c r="V105" s="84"/>
      <c r="W105" s="84"/>
      <c r="X105" s="82"/>
      <c r="Y105" s="82"/>
      <c r="Z105" s="85"/>
      <c r="AA105" s="82"/>
      <c r="AB105" s="82"/>
      <c r="AC105" s="86"/>
      <c r="AD105" s="78"/>
    </row>
    <row r="106" spans="1:227" ht="37.5" x14ac:dyDescent="0.25">
      <c r="D106" s="80" t="s">
        <v>732</v>
      </c>
      <c r="E106" s="82">
        <v>32</v>
      </c>
      <c r="F106" s="82"/>
      <c r="G106" s="82"/>
      <c r="H106" s="82"/>
      <c r="I106" s="82"/>
      <c r="J106" s="82"/>
      <c r="K106" s="81" t="s">
        <v>34</v>
      </c>
      <c r="L106" s="82"/>
      <c r="M106" s="88">
        <v>31</v>
      </c>
      <c r="N106" s="83" t="s">
        <v>729</v>
      </c>
      <c r="O106" s="82"/>
      <c r="P106" s="82"/>
      <c r="Q106" s="82">
        <v>26</v>
      </c>
      <c r="R106" s="82"/>
      <c r="S106" s="80" t="s">
        <v>730</v>
      </c>
      <c r="T106" s="81">
        <v>3</v>
      </c>
      <c r="U106" s="82"/>
      <c r="V106" s="82"/>
      <c r="W106" s="82"/>
    </row>
    <row r="107" spans="1:227" ht="18.75" x14ac:dyDescent="0.25">
      <c r="D107" s="80" t="s">
        <v>733</v>
      </c>
      <c r="E107" s="81">
        <f>SUM(E105:E106)</f>
        <v>77</v>
      </c>
      <c r="F107" s="81">
        <f t="shared" ref="F107:V107" si="1">SUM(F105:F106)</f>
        <v>0</v>
      </c>
      <c r="G107" s="81">
        <f t="shared" si="1"/>
        <v>0</v>
      </c>
      <c r="H107" s="81">
        <f t="shared" si="1"/>
        <v>0</v>
      </c>
      <c r="I107" s="81">
        <f t="shared" si="1"/>
        <v>0</v>
      </c>
      <c r="J107" s="81">
        <f t="shared" si="1"/>
        <v>0</v>
      </c>
      <c r="K107" s="81"/>
      <c r="L107" s="81">
        <f t="shared" si="1"/>
        <v>0</v>
      </c>
      <c r="M107" s="81">
        <f t="shared" si="1"/>
        <v>67</v>
      </c>
      <c r="N107" s="81"/>
      <c r="O107" s="81">
        <f t="shared" si="1"/>
        <v>0</v>
      </c>
      <c r="P107" s="81">
        <f t="shared" si="1"/>
        <v>0</v>
      </c>
      <c r="Q107" s="81">
        <f t="shared" si="1"/>
        <v>45</v>
      </c>
      <c r="R107" s="81">
        <f t="shared" si="1"/>
        <v>0</v>
      </c>
      <c r="S107" s="81">
        <f t="shared" si="1"/>
        <v>0</v>
      </c>
      <c r="T107" s="81">
        <f t="shared" si="1"/>
        <v>5</v>
      </c>
      <c r="U107" s="81">
        <f t="shared" si="1"/>
        <v>0</v>
      </c>
      <c r="V107" s="81">
        <f t="shared" si="1"/>
        <v>0</v>
      </c>
      <c r="W107" s="81"/>
    </row>
  </sheetData>
  <mergeCells count="48">
    <mergeCell ref="A1:M1"/>
    <mergeCell ref="Q1:AD1"/>
    <mergeCell ref="A2:M2"/>
    <mergeCell ref="Q2:AD2"/>
    <mergeCell ref="A3:M3"/>
    <mergeCell ref="A5:AD5"/>
    <mergeCell ref="A7:A8"/>
    <mergeCell ref="B7:B8"/>
    <mergeCell ref="C7:C8"/>
    <mergeCell ref="D7:D8"/>
    <mergeCell ref="E7:E8"/>
    <mergeCell ref="F7:F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E94:G94"/>
    <mergeCell ref="C73:M73"/>
    <mergeCell ref="T73:AD73"/>
    <mergeCell ref="M7:W7"/>
    <mergeCell ref="X7:X8"/>
    <mergeCell ref="Y7:Y8"/>
    <mergeCell ref="AC7:AC8"/>
    <mergeCell ref="AD7:AD8"/>
    <mergeCell ref="T65:AD65"/>
    <mergeCell ref="C66:M66"/>
    <mergeCell ref="T66:AD66"/>
    <mergeCell ref="E101:G101"/>
    <mergeCell ref="E102:G102"/>
    <mergeCell ref="E103:G103"/>
    <mergeCell ref="E105:G105"/>
    <mergeCell ref="AF7:AF8"/>
    <mergeCell ref="E95:G95"/>
    <mergeCell ref="E96:G96"/>
    <mergeCell ref="E97:G97"/>
    <mergeCell ref="E98:G98"/>
    <mergeCell ref="E99:G99"/>
    <mergeCell ref="E100:G100"/>
    <mergeCell ref="D91:G91"/>
    <mergeCell ref="K91:M91"/>
    <mergeCell ref="N91:Q91"/>
    <mergeCell ref="E92:G92"/>
    <mergeCell ref="E93:G93"/>
  </mergeCells>
  <pageMargins left="0.2" right="0.2" top="0.42" bottom="0.4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T8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2019-11-16T03:10:32Z</cp:lastPrinted>
  <dcterms:created xsi:type="dcterms:W3CDTF">2018-08-03T09:10:46Z</dcterms:created>
  <dcterms:modified xsi:type="dcterms:W3CDTF">2020-12-21T09:24:07Z</dcterms:modified>
</cp:coreProperties>
</file>