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river Khai 2020\Nam Hoc 20-21\TKB 20-21\HK1\"/>
    </mc:Choice>
  </mc:AlternateContent>
  <bookViews>
    <workbookView xWindow="0" yWindow="0" windowWidth="24000" windowHeight="9735" firstSheet="2" activeTab="2"/>
  </bookViews>
  <sheets>
    <sheet name="Theo xưởng" sheetId="21" state="hidden" r:id="rId1"/>
    <sheet name="Theo lớp" sheetId="5" state="hidden" r:id="rId2"/>
    <sheet name="Tong Hop KL" sheetId="29" r:id="rId3"/>
  </sheets>
  <calcPr calcId="152511"/>
</workbook>
</file>

<file path=xl/calcChain.xml><?xml version="1.0" encoding="utf-8"?>
<calcChain xmlns="http://schemas.openxmlformats.org/spreadsheetml/2006/main">
  <c r="F330" i="29" l="1"/>
  <c r="E330" i="29"/>
  <c r="F310" i="29"/>
  <c r="E310" i="29"/>
  <c r="F300" i="29"/>
  <c r="E300" i="29"/>
  <c r="F283" i="29"/>
  <c r="E283" i="29"/>
  <c r="F272" i="29"/>
  <c r="E272" i="29"/>
  <c r="F250" i="29"/>
  <c r="E250" i="29"/>
  <c r="F239" i="29"/>
  <c r="E239" i="29"/>
  <c r="F224" i="29"/>
  <c r="E224" i="29"/>
  <c r="F213" i="29"/>
  <c r="E213" i="29"/>
  <c r="F197" i="29"/>
  <c r="E197" i="29"/>
  <c r="F183" i="29"/>
  <c r="E183" i="29"/>
  <c r="F175" i="29"/>
  <c r="E175" i="29"/>
  <c r="F163" i="29"/>
  <c r="E163" i="29"/>
  <c r="F151" i="29"/>
  <c r="E151" i="29"/>
  <c r="F138" i="29"/>
  <c r="E138" i="29"/>
  <c r="F128" i="29"/>
  <c r="E128" i="29"/>
  <c r="F112" i="29"/>
  <c r="E112" i="29"/>
  <c r="F95" i="29"/>
  <c r="E95" i="29"/>
  <c r="F77" i="29"/>
  <c r="E77" i="29"/>
  <c r="F69" i="29"/>
  <c r="E69" i="29"/>
  <c r="F57" i="29"/>
  <c r="E57" i="29"/>
  <c r="F46" i="29"/>
  <c r="E46" i="29"/>
  <c r="F38" i="29"/>
  <c r="E38" i="29"/>
  <c r="F26" i="29"/>
  <c r="E26" i="29"/>
  <c r="F13" i="29"/>
  <c r="E13" i="29"/>
  <c r="S191" i="5"/>
  <c r="S190" i="5"/>
  <c r="R190" i="5"/>
  <c r="Q190" i="5"/>
  <c r="O190" i="5"/>
  <c r="K190" i="5"/>
  <c r="S187" i="5"/>
  <c r="S186" i="5"/>
  <c r="R186" i="5"/>
  <c r="Q186" i="5"/>
  <c r="O186" i="5"/>
  <c r="K186" i="5"/>
  <c r="S181" i="5"/>
  <c r="S180" i="5"/>
  <c r="R180" i="5"/>
  <c r="Q180" i="5"/>
  <c r="O180" i="5"/>
  <c r="K180" i="5"/>
  <c r="S179" i="5"/>
  <c r="R179" i="5"/>
  <c r="Q179" i="5"/>
  <c r="O179" i="5"/>
  <c r="K179" i="5"/>
  <c r="S178" i="5"/>
  <c r="R178" i="5"/>
  <c r="Q178" i="5"/>
  <c r="O178" i="5"/>
  <c r="K178" i="5"/>
  <c r="S173" i="5"/>
  <c r="S172" i="5"/>
  <c r="R172" i="5"/>
  <c r="Q172" i="5"/>
  <c r="O172" i="5"/>
  <c r="K172" i="5"/>
  <c r="S171" i="5"/>
  <c r="R171" i="5"/>
  <c r="Q171" i="5"/>
  <c r="O171" i="5"/>
  <c r="K171" i="5"/>
  <c r="S170" i="5"/>
  <c r="R170" i="5"/>
  <c r="Q170" i="5"/>
  <c r="O170" i="5"/>
  <c r="K170" i="5"/>
  <c r="S165" i="5"/>
  <c r="S164" i="5"/>
  <c r="R164" i="5"/>
  <c r="Q164" i="5"/>
  <c r="O164" i="5"/>
  <c r="K164" i="5"/>
  <c r="S163" i="5"/>
  <c r="R163" i="5"/>
  <c r="Q163" i="5"/>
  <c r="O163" i="5"/>
  <c r="K163" i="5"/>
  <c r="S162" i="5"/>
  <c r="R162" i="5"/>
  <c r="Q162" i="5"/>
  <c r="O162" i="5"/>
  <c r="K162" i="5"/>
  <c r="S159" i="5"/>
  <c r="S158" i="5"/>
  <c r="R158" i="5"/>
  <c r="O158" i="5"/>
  <c r="K158" i="5"/>
  <c r="S157" i="5"/>
  <c r="R157" i="5"/>
  <c r="O157" i="5"/>
  <c r="K157" i="5"/>
  <c r="S156" i="5"/>
  <c r="R156" i="5"/>
  <c r="O156" i="5"/>
  <c r="K156" i="5"/>
  <c r="S155" i="5"/>
  <c r="R155" i="5"/>
  <c r="Q155" i="5"/>
  <c r="O155" i="5"/>
  <c r="N155" i="5"/>
  <c r="K155" i="5"/>
  <c r="S154" i="5"/>
  <c r="Q154" i="5"/>
  <c r="O154" i="5"/>
  <c r="K154" i="5"/>
  <c r="S153" i="5"/>
  <c r="R153" i="5"/>
  <c r="Q153" i="5"/>
  <c r="O153" i="5"/>
  <c r="N153" i="5"/>
  <c r="K153" i="5"/>
  <c r="S152" i="5"/>
  <c r="R152" i="5"/>
  <c r="Q152" i="5"/>
  <c r="O152" i="5"/>
  <c r="N152" i="5"/>
  <c r="K152" i="5"/>
  <c r="S149" i="5"/>
  <c r="S148" i="5"/>
  <c r="R148" i="5"/>
  <c r="O148" i="5"/>
  <c r="K148" i="5"/>
  <c r="S147" i="5"/>
  <c r="R147" i="5"/>
  <c r="O147" i="5"/>
  <c r="K147" i="5"/>
  <c r="S146" i="5"/>
  <c r="R146" i="5"/>
  <c r="O146" i="5"/>
  <c r="K146" i="5"/>
  <c r="S145" i="5"/>
  <c r="R145" i="5"/>
  <c r="Q145" i="5"/>
  <c r="O145" i="5"/>
  <c r="N145" i="5"/>
  <c r="K145" i="5"/>
  <c r="S144" i="5"/>
  <c r="R144" i="5"/>
  <c r="Q144" i="5"/>
  <c r="O144" i="5"/>
  <c r="N144" i="5"/>
  <c r="K144" i="5"/>
  <c r="S143" i="5"/>
  <c r="R143" i="5"/>
  <c r="Q143" i="5"/>
  <c r="O143" i="5"/>
  <c r="N143" i="5"/>
  <c r="K143" i="5"/>
  <c r="S142" i="5"/>
  <c r="R142" i="5"/>
  <c r="Q142" i="5"/>
  <c r="O142" i="5"/>
  <c r="N142" i="5"/>
  <c r="K142" i="5"/>
  <c r="S139" i="5"/>
  <c r="S138" i="5"/>
  <c r="R138" i="5"/>
  <c r="Q138" i="5"/>
  <c r="O138" i="5"/>
  <c r="K138" i="5"/>
  <c r="S137" i="5"/>
  <c r="R137" i="5"/>
  <c r="Q137" i="5"/>
  <c r="O137" i="5"/>
  <c r="K137" i="5"/>
  <c r="S136" i="5"/>
  <c r="R136" i="5"/>
  <c r="Q136" i="5"/>
  <c r="O136" i="5"/>
  <c r="K136" i="5"/>
  <c r="S135" i="5"/>
  <c r="R135" i="5"/>
  <c r="Q135" i="5"/>
  <c r="O135" i="5"/>
  <c r="N135" i="5"/>
  <c r="K135" i="5"/>
  <c r="S134" i="5"/>
  <c r="R134" i="5"/>
  <c r="Q134" i="5"/>
  <c r="O134" i="5"/>
  <c r="N134" i="5"/>
  <c r="K134" i="5"/>
  <c r="S133" i="5"/>
  <c r="R133" i="5"/>
  <c r="Q133" i="5"/>
  <c r="O133" i="5"/>
  <c r="N133" i="5"/>
  <c r="K133" i="5"/>
  <c r="S132" i="5"/>
  <c r="R132" i="5"/>
  <c r="Q132" i="5"/>
  <c r="O132" i="5"/>
  <c r="N132" i="5"/>
  <c r="K132" i="5"/>
  <c r="S128" i="5"/>
  <c r="S127" i="5"/>
  <c r="R127" i="5"/>
  <c r="Q127" i="5"/>
  <c r="O127" i="5"/>
  <c r="K127" i="5"/>
  <c r="S126" i="5"/>
  <c r="R126" i="5"/>
  <c r="Q126" i="5"/>
  <c r="O126" i="5"/>
  <c r="K126" i="5"/>
  <c r="S125" i="5"/>
  <c r="R125" i="5"/>
  <c r="Q125" i="5"/>
  <c r="O125" i="5"/>
  <c r="K125" i="5"/>
  <c r="S124" i="5"/>
  <c r="R124" i="5"/>
  <c r="Q124" i="5"/>
  <c r="O124" i="5"/>
  <c r="N124" i="5"/>
  <c r="K124" i="5"/>
  <c r="S123" i="5"/>
  <c r="R123" i="5"/>
  <c r="Q123" i="5"/>
  <c r="O123" i="5"/>
  <c r="N123" i="5"/>
  <c r="K123" i="5"/>
  <c r="S122" i="5"/>
  <c r="R122" i="5"/>
  <c r="Q122" i="5"/>
  <c r="O122" i="5"/>
  <c r="K122" i="5"/>
  <c r="S121" i="5"/>
  <c r="R121" i="5"/>
  <c r="Q121" i="5"/>
  <c r="O121" i="5"/>
  <c r="N121" i="5"/>
  <c r="K121" i="5"/>
  <c r="S117" i="5"/>
  <c r="S116" i="5"/>
  <c r="R116" i="5"/>
  <c r="O116" i="5"/>
  <c r="K116" i="5"/>
  <c r="S115" i="5"/>
  <c r="R115" i="5"/>
  <c r="O115" i="5"/>
  <c r="K115" i="5"/>
  <c r="S114" i="5"/>
  <c r="R114" i="5"/>
  <c r="O114" i="5"/>
  <c r="K114" i="5"/>
  <c r="S113" i="5"/>
  <c r="R113" i="5"/>
  <c r="O113" i="5"/>
  <c r="K113" i="5"/>
  <c r="S112" i="5"/>
  <c r="R112" i="5"/>
  <c r="O112" i="5"/>
  <c r="K112" i="5"/>
  <c r="S111" i="5"/>
  <c r="R111" i="5"/>
  <c r="Q111" i="5"/>
  <c r="O111" i="5"/>
  <c r="N111" i="5"/>
  <c r="K111" i="5"/>
  <c r="S110" i="5"/>
  <c r="R110" i="5"/>
  <c r="Q110" i="5"/>
  <c r="O110" i="5"/>
  <c r="N110" i="5"/>
  <c r="K110" i="5"/>
  <c r="S106" i="5"/>
  <c r="S105" i="5"/>
  <c r="R105" i="5"/>
  <c r="Q105" i="5"/>
  <c r="O105" i="5"/>
  <c r="N105" i="5"/>
  <c r="K105" i="5"/>
  <c r="S104" i="5"/>
  <c r="R104" i="5"/>
  <c r="Q104" i="5"/>
  <c r="N104" i="5"/>
  <c r="K104" i="5"/>
  <c r="S103" i="5"/>
  <c r="R103" i="5"/>
  <c r="Q103" i="5"/>
  <c r="O103" i="5"/>
  <c r="N103" i="5"/>
  <c r="K103" i="5"/>
  <c r="S102" i="5"/>
  <c r="R102" i="5"/>
  <c r="Q102" i="5"/>
  <c r="O102" i="5"/>
  <c r="N102" i="5"/>
  <c r="K102" i="5"/>
  <c r="S101" i="5"/>
  <c r="R101" i="5"/>
  <c r="Q101" i="5"/>
  <c r="O101" i="5"/>
  <c r="N101" i="5"/>
  <c r="K101" i="5"/>
  <c r="S100" i="5"/>
  <c r="R100" i="5"/>
  <c r="Q100" i="5"/>
  <c r="O100" i="5"/>
  <c r="N100" i="5"/>
  <c r="K100" i="5"/>
  <c r="S99" i="5"/>
  <c r="R99" i="5"/>
  <c r="Q99" i="5"/>
  <c r="O99" i="5"/>
  <c r="N99" i="5"/>
  <c r="K99" i="5"/>
  <c r="S98" i="5"/>
  <c r="R98" i="5"/>
  <c r="Q98" i="5"/>
  <c r="O98" i="5"/>
  <c r="N98" i="5"/>
  <c r="K98" i="5"/>
  <c r="S97" i="5"/>
  <c r="R97" i="5"/>
  <c r="Q97" i="5"/>
  <c r="O97" i="5"/>
  <c r="N97" i="5"/>
  <c r="K97" i="5"/>
  <c r="S96" i="5"/>
  <c r="R96" i="5"/>
  <c r="Q96" i="5"/>
  <c r="O96" i="5"/>
  <c r="N96" i="5"/>
  <c r="K96" i="5"/>
  <c r="S95" i="5"/>
  <c r="R95" i="5"/>
  <c r="Q95" i="5"/>
  <c r="O95" i="5"/>
  <c r="N95" i="5"/>
  <c r="K95" i="5"/>
  <c r="S94" i="5"/>
  <c r="R94" i="5"/>
  <c r="Q94" i="5"/>
  <c r="O94" i="5"/>
  <c r="N94" i="5"/>
  <c r="K94" i="5"/>
  <c r="S90" i="5"/>
  <c r="S89" i="5"/>
  <c r="R89" i="5"/>
  <c r="Q89" i="5"/>
  <c r="N89" i="5"/>
  <c r="K89" i="5"/>
  <c r="S88" i="5"/>
  <c r="R88" i="5"/>
  <c r="Q88" i="5"/>
  <c r="N88" i="5"/>
  <c r="K88" i="5"/>
  <c r="S87" i="5"/>
  <c r="R87" i="5"/>
  <c r="Q87" i="5"/>
  <c r="O87" i="5"/>
  <c r="N87" i="5"/>
  <c r="K87" i="5"/>
  <c r="S86" i="5"/>
  <c r="R86" i="5"/>
  <c r="Q86" i="5"/>
  <c r="O86" i="5"/>
  <c r="N86" i="5"/>
  <c r="K86" i="5"/>
  <c r="S85" i="5"/>
  <c r="R85" i="5"/>
  <c r="Q85" i="5"/>
  <c r="O85" i="5"/>
  <c r="N85" i="5"/>
  <c r="K85" i="5"/>
  <c r="S84" i="5"/>
  <c r="R84" i="5"/>
  <c r="Q84" i="5"/>
  <c r="O84" i="5"/>
  <c r="N84" i="5"/>
  <c r="K84" i="5"/>
  <c r="S83" i="5"/>
  <c r="R83" i="5"/>
  <c r="Q83" i="5"/>
  <c r="O83" i="5"/>
  <c r="N83" i="5"/>
  <c r="K83" i="5"/>
  <c r="S82" i="5"/>
  <c r="R82" i="5"/>
  <c r="Q82" i="5"/>
  <c r="O82" i="5"/>
  <c r="N82" i="5"/>
  <c r="K82" i="5"/>
  <c r="S81" i="5"/>
  <c r="R81" i="5"/>
  <c r="Q81" i="5"/>
  <c r="O81" i="5"/>
  <c r="N81" i="5"/>
  <c r="K81" i="5"/>
  <c r="S77" i="5"/>
  <c r="S76" i="5"/>
  <c r="R76" i="5"/>
  <c r="Q76" i="5"/>
  <c r="O76" i="5"/>
  <c r="N76" i="5"/>
  <c r="K76" i="5"/>
  <c r="S75" i="5"/>
  <c r="R75" i="5"/>
  <c r="Q75" i="5"/>
  <c r="O75" i="5"/>
  <c r="N75" i="5"/>
  <c r="K75" i="5"/>
  <c r="S74" i="5"/>
  <c r="R74" i="5"/>
  <c r="Q74" i="5"/>
  <c r="O74" i="5"/>
  <c r="N74" i="5"/>
  <c r="K74" i="5"/>
  <c r="S73" i="5"/>
  <c r="R73" i="5"/>
  <c r="Q73" i="5"/>
  <c r="N73" i="5"/>
  <c r="K73" i="5"/>
  <c r="S72" i="5"/>
  <c r="R72" i="5"/>
  <c r="Q72" i="5"/>
  <c r="N72" i="5"/>
  <c r="K72" i="5"/>
  <c r="S71" i="5"/>
  <c r="R71" i="5"/>
  <c r="Q71" i="5"/>
  <c r="O71" i="5"/>
  <c r="N71" i="5"/>
  <c r="K71" i="5"/>
  <c r="S70" i="5"/>
  <c r="R70" i="5"/>
  <c r="Q70" i="5"/>
  <c r="O70" i="5"/>
  <c r="N70" i="5"/>
  <c r="K70" i="5"/>
  <c r="S69" i="5"/>
  <c r="R69" i="5"/>
  <c r="Q69" i="5"/>
  <c r="N69" i="5"/>
  <c r="K69" i="5"/>
  <c r="S68" i="5"/>
  <c r="R68" i="5"/>
  <c r="Q68" i="5"/>
  <c r="N68" i="5"/>
  <c r="K68" i="5"/>
  <c r="S65" i="5"/>
  <c r="S64" i="5"/>
  <c r="R64" i="5"/>
  <c r="Q64" i="5"/>
  <c r="O64" i="5"/>
  <c r="N64" i="5"/>
  <c r="K64" i="5"/>
  <c r="S63" i="5"/>
  <c r="R63" i="5"/>
  <c r="Q63" i="5"/>
  <c r="O63" i="5"/>
  <c r="N63" i="5"/>
  <c r="K63" i="5"/>
  <c r="S62" i="5"/>
  <c r="R62" i="5"/>
  <c r="Q62" i="5"/>
  <c r="O62" i="5"/>
  <c r="N62" i="5"/>
  <c r="K62" i="5"/>
  <c r="S61" i="5"/>
  <c r="R61" i="5"/>
  <c r="Q61" i="5"/>
  <c r="O61" i="5"/>
  <c r="N61" i="5"/>
  <c r="K61" i="5"/>
  <c r="S60" i="5"/>
  <c r="R60" i="5"/>
  <c r="Q60" i="5"/>
  <c r="O60" i="5"/>
  <c r="N60" i="5"/>
  <c r="K60" i="5"/>
  <c r="S59" i="5"/>
  <c r="R59" i="5"/>
  <c r="Q59" i="5"/>
  <c r="O59" i="5"/>
  <c r="N59" i="5"/>
  <c r="K59" i="5"/>
  <c r="S58" i="5"/>
  <c r="R58" i="5"/>
  <c r="Q58" i="5"/>
  <c r="O58" i="5"/>
  <c r="N58" i="5"/>
  <c r="K58" i="5"/>
  <c r="S57" i="5"/>
  <c r="R57" i="5"/>
  <c r="Q57" i="5"/>
  <c r="O57" i="5"/>
  <c r="N57" i="5"/>
  <c r="K57" i="5"/>
  <c r="S56" i="5"/>
  <c r="R56" i="5"/>
  <c r="Q56" i="5"/>
  <c r="O56" i="5"/>
  <c r="N56" i="5"/>
  <c r="K56" i="5"/>
  <c r="S52" i="5"/>
  <c r="S51" i="5"/>
  <c r="R51" i="5"/>
  <c r="Q51" i="5"/>
  <c r="O51" i="5"/>
  <c r="N51" i="5"/>
  <c r="K51" i="5"/>
  <c r="S50" i="5"/>
  <c r="R50" i="5"/>
  <c r="Q50" i="5"/>
  <c r="O50" i="5"/>
  <c r="N50" i="5"/>
  <c r="K50" i="5"/>
  <c r="S49" i="5"/>
  <c r="R49" i="5"/>
  <c r="Q49" i="5"/>
  <c r="O49" i="5"/>
  <c r="N49" i="5"/>
  <c r="K49" i="5"/>
  <c r="S48" i="5"/>
  <c r="R48" i="5"/>
  <c r="Q48" i="5"/>
  <c r="O48" i="5"/>
  <c r="N48" i="5"/>
  <c r="K48" i="5"/>
  <c r="S47" i="5"/>
  <c r="R47" i="5"/>
  <c r="Q47" i="5"/>
  <c r="O47" i="5"/>
  <c r="N47" i="5"/>
  <c r="K47" i="5"/>
  <c r="S46" i="5"/>
  <c r="R46" i="5"/>
  <c r="Q46" i="5"/>
  <c r="O46" i="5"/>
  <c r="N46" i="5"/>
  <c r="K46" i="5"/>
  <c r="S45" i="5"/>
  <c r="R45" i="5"/>
  <c r="Q45" i="5"/>
  <c r="O45" i="5"/>
  <c r="N45" i="5"/>
  <c r="K45" i="5"/>
  <c r="S44" i="5"/>
  <c r="R44" i="5"/>
  <c r="Q44" i="5"/>
  <c r="O44" i="5"/>
  <c r="N44" i="5"/>
  <c r="K44" i="5"/>
  <c r="S43" i="5"/>
  <c r="R43" i="5"/>
  <c r="Q43" i="5"/>
  <c r="O43" i="5"/>
  <c r="N43" i="5"/>
  <c r="K43" i="5"/>
  <c r="S42" i="5"/>
  <c r="R42" i="5"/>
  <c r="Q42" i="5"/>
  <c r="O42" i="5"/>
  <c r="N42" i="5"/>
  <c r="S39" i="5"/>
  <c r="S38" i="5"/>
  <c r="R38" i="5"/>
  <c r="Q38" i="5"/>
  <c r="O38" i="5"/>
  <c r="N38" i="5"/>
  <c r="K38" i="5"/>
  <c r="S37" i="5"/>
  <c r="R37" i="5"/>
  <c r="Q37" i="5"/>
  <c r="O37" i="5"/>
  <c r="N37" i="5"/>
  <c r="K37" i="5"/>
  <c r="S36" i="5"/>
  <c r="R36" i="5"/>
  <c r="Q36" i="5"/>
  <c r="O36" i="5"/>
  <c r="N36" i="5"/>
  <c r="K36" i="5"/>
  <c r="S35" i="5"/>
  <c r="R35" i="5"/>
  <c r="Q35" i="5"/>
  <c r="O35" i="5"/>
  <c r="N35" i="5"/>
  <c r="K35" i="5"/>
  <c r="S34" i="5"/>
  <c r="R34" i="5"/>
  <c r="Q34" i="5"/>
  <c r="O34" i="5"/>
  <c r="N34" i="5"/>
  <c r="K34" i="5"/>
  <c r="S33" i="5"/>
  <c r="R33" i="5"/>
  <c r="Q33" i="5"/>
  <c r="O33" i="5"/>
  <c r="N33" i="5"/>
  <c r="K33" i="5"/>
  <c r="S32" i="5"/>
  <c r="R32" i="5"/>
  <c r="Q32" i="5"/>
  <c r="O32" i="5"/>
  <c r="N32" i="5"/>
  <c r="K32" i="5"/>
  <c r="S31" i="5"/>
  <c r="R31" i="5"/>
  <c r="Q31" i="5"/>
  <c r="O31" i="5"/>
  <c r="N31" i="5"/>
  <c r="K31" i="5"/>
  <c r="S30" i="5"/>
  <c r="R30" i="5"/>
  <c r="Q30" i="5"/>
  <c r="O30" i="5"/>
  <c r="N30" i="5"/>
  <c r="S29" i="5"/>
  <c r="R29" i="5"/>
  <c r="Q29" i="5"/>
  <c r="O29" i="5"/>
  <c r="N29" i="5"/>
  <c r="K29" i="5"/>
  <c r="S26" i="5"/>
  <c r="S24" i="5"/>
  <c r="R24" i="5"/>
  <c r="Q24" i="5"/>
  <c r="O24" i="5"/>
  <c r="N24" i="5"/>
  <c r="K24" i="5"/>
  <c r="S23" i="5"/>
  <c r="R23" i="5"/>
  <c r="Q23" i="5"/>
  <c r="O23" i="5"/>
  <c r="N23" i="5"/>
  <c r="K23" i="5"/>
  <c r="S22" i="5"/>
  <c r="R22" i="5"/>
  <c r="Q22" i="5"/>
  <c r="O22" i="5"/>
  <c r="N22" i="5"/>
  <c r="K22" i="5"/>
  <c r="S21" i="5"/>
  <c r="R21" i="5"/>
  <c r="Q21" i="5"/>
  <c r="O21" i="5"/>
  <c r="N21" i="5"/>
  <c r="K21" i="5"/>
  <c r="S20" i="5"/>
  <c r="R20" i="5"/>
  <c r="Q20" i="5"/>
  <c r="O20" i="5"/>
  <c r="N20" i="5"/>
  <c r="K20" i="5"/>
  <c r="S19" i="5"/>
  <c r="R19" i="5"/>
  <c r="Q19" i="5"/>
  <c r="O19" i="5"/>
  <c r="N19" i="5"/>
  <c r="K19" i="5"/>
  <c r="S18" i="5"/>
  <c r="R18" i="5"/>
  <c r="Q18" i="5"/>
  <c r="O18" i="5"/>
  <c r="N18" i="5"/>
  <c r="S17" i="5"/>
  <c r="R17" i="5"/>
  <c r="Q17" i="5"/>
  <c r="O17" i="5"/>
  <c r="N17" i="5"/>
  <c r="S16" i="5"/>
  <c r="R16" i="5"/>
  <c r="Q16" i="5"/>
  <c r="O16" i="5"/>
  <c r="N16" i="5"/>
  <c r="K16" i="5"/>
  <c r="S15" i="5"/>
  <c r="R15" i="5"/>
  <c r="Q15" i="5"/>
  <c r="O15" i="5"/>
  <c r="N15" i="5"/>
  <c r="K15" i="5"/>
  <c r="S12" i="5"/>
  <c r="S11" i="5"/>
  <c r="R11" i="5"/>
  <c r="Q11" i="5"/>
  <c r="O11" i="5"/>
  <c r="N11" i="5"/>
  <c r="K11" i="5"/>
  <c r="S10" i="5"/>
  <c r="R10" i="5"/>
  <c r="Q10" i="5"/>
  <c r="O10" i="5"/>
  <c r="N10" i="5"/>
  <c r="K10" i="5"/>
  <c r="S9" i="5"/>
  <c r="R9" i="5"/>
  <c r="Q9" i="5"/>
  <c r="O9" i="5"/>
  <c r="N9" i="5"/>
  <c r="K9" i="5"/>
  <c r="S8" i="5"/>
  <c r="R8" i="5"/>
  <c r="Q8" i="5"/>
  <c r="O8" i="5"/>
  <c r="N8" i="5"/>
  <c r="K8" i="5"/>
  <c r="S7" i="5"/>
  <c r="R7" i="5"/>
  <c r="Q7" i="5"/>
  <c r="O7" i="5"/>
  <c r="N7" i="5"/>
  <c r="K7" i="5"/>
  <c r="S6" i="5"/>
  <c r="R6" i="5"/>
  <c r="Q6" i="5"/>
  <c r="O6" i="5"/>
  <c r="N6" i="5"/>
  <c r="K6" i="5"/>
  <c r="S5" i="5"/>
  <c r="R5" i="5"/>
  <c r="Q5" i="5"/>
  <c r="O5" i="5"/>
  <c r="N5" i="5"/>
  <c r="K5" i="5"/>
  <c r="S4" i="5"/>
  <c r="R4" i="5"/>
  <c r="Q4" i="5"/>
  <c r="O4" i="5"/>
  <c r="N4" i="5"/>
  <c r="K4" i="5"/>
  <c r="S3" i="5"/>
  <c r="R3" i="5"/>
  <c r="Q3" i="5"/>
  <c r="N3" i="5"/>
  <c r="S2" i="5"/>
  <c r="R2" i="5"/>
  <c r="Q2" i="5"/>
  <c r="O2" i="5"/>
  <c r="N2" i="5"/>
  <c r="K2" i="5"/>
  <c r="S162" i="21"/>
  <c r="S161" i="21"/>
  <c r="R161" i="21"/>
  <c r="Q161" i="21"/>
  <c r="O161" i="21"/>
  <c r="K161" i="21"/>
  <c r="S159" i="21"/>
  <c r="S158" i="21"/>
  <c r="R158" i="21"/>
  <c r="Q158" i="21"/>
  <c r="O158" i="21"/>
  <c r="K158" i="21"/>
  <c r="S156" i="21"/>
  <c r="S155" i="21"/>
  <c r="R155" i="21"/>
  <c r="Q155" i="21"/>
  <c r="O155" i="21"/>
  <c r="N155" i="21"/>
  <c r="K155" i="21"/>
  <c r="S154" i="21"/>
  <c r="Q154" i="21"/>
  <c r="O154" i="21"/>
  <c r="K154" i="21"/>
  <c r="S153" i="21"/>
  <c r="R153" i="21"/>
  <c r="Q153" i="21"/>
  <c r="O153" i="21"/>
  <c r="N153" i="21"/>
  <c r="K153" i="21"/>
  <c r="S152" i="21"/>
  <c r="R152" i="21"/>
  <c r="Q152" i="21"/>
  <c r="O152" i="21"/>
  <c r="N152" i="21"/>
  <c r="K152" i="21"/>
  <c r="S150" i="21"/>
  <c r="S149" i="21"/>
  <c r="R149" i="21"/>
  <c r="Q149" i="21"/>
  <c r="O149" i="21"/>
  <c r="N149" i="21"/>
  <c r="K149" i="21"/>
  <c r="S148" i="21"/>
  <c r="R148" i="21"/>
  <c r="Q148" i="21"/>
  <c r="O148" i="21"/>
  <c r="N148" i="21"/>
  <c r="K148" i="21"/>
  <c r="S147" i="21"/>
  <c r="Q147" i="21"/>
  <c r="O147" i="21"/>
  <c r="K147" i="21"/>
  <c r="S146" i="21"/>
  <c r="R146" i="21"/>
  <c r="Q146" i="21"/>
  <c r="O146" i="21"/>
  <c r="N146" i="21"/>
  <c r="K146" i="21"/>
  <c r="S144" i="21"/>
  <c r="S143" i="21"/>
  <c r="R143" i="21"/>
  <c r="Q143" i="21"/>
  <c r="O143" i="21"/>
  <c r="N143" i="21"/>
  <c r="K143" i="21"/>
  <c r="S142" i="21"/>
  <c r="R142" i="21"/>
  <c r="Q142" i="21"/>
  <c r="O142" i="21"/>
  <c r="N142" i="21"/>
  <c r="K142" i="21"/>
  <c r="S141" i="21"/>
  <c r="R141" i="21"/>
  <c r="Q141" i="21"/>
  <c r="O141" i="21"/>
  <c r="N141" i="21"/>
  <c r="K141" i="21"/>
  <c r="S140" i="21"/>
  <c r="R140" i="21"/>
  <c r="Q140" i="21"/>
  <c r="O140" i="21"/>
  <c r="N140" i="21"/>
  <c r="K140" i="21"/>
  <c r="S137" i="21"/>
  <c r="S136" i="21"/>
  <c r="R136" i="21"/>
  <c r="Q136" i="21"/>
  <c r="O136" i="21"/>
  <c r="N136" i="21"/>
  <c r="K136" i="21"/>
  <c r="S135" i="21"/>
  <c r="R135" i="21"/>
  <c r="Q135" i="21"/>
  <c r="O135" i="21"/>
  <c r="N135" i="21"/>
  <c r="K135" i="21"/>
  <c r="S134" i="21"/>
  <c r="R134" i="21"/>
  <c r="Q134" i="21"/>
  <c r="O134" i="21"/>
  <c r="K134" i="21"/>
  <c r="S133" i="21"/>
  <c r="R133" i="21"/>
  <c r="Q133" i="21"/>
  <c r="O133" i="21"/>
  <c r="N133" i="21"/>
  <c r="K133" i="21"/>
  <c r="S130" i="21"/>
  <c r="S129" i="21"/>
  <c r="R129" i="21"/>
  <c r="Q129" i="21"/>
  <c r="O129" i="21"/>
  <c r="N129" i="21"/>
  <c r="K129" i="21"/>
  <c r="S128" i="21"/>
  <c r="R128" i="21"/>
  <c r="Q128" i="21"/>
  <c r="O128" i="21"/>
  <c r="N128" i="21"/>
  <c r="K128" i="21"/>
  <c r="S127" i="21"/>
  <c r="R127" i="21"/>
  <c r="Q127" i="21"/>
  <c r="O127" i="21"/>
  <c r="N127" i="21"/>
  <c r="K127" i="21"/>
  <c r="S126" i="21"/>
  <c r="R126" i="21"/>
  <c r="Q126" i="21"/>
  <c r="O126" i="21"/>
  <c r="N126" i="21"/>
  <c r="K126" i="21"/>
  <c r="S124" i="21"/>
  <c r="S123" i="21"/>
  <c r="R123" i="21"/>
  <c r="Q123" i="21"/>
  <c r="O123" i="21"/>
  <c r="N123" i="21"/>
  <c r="K123" i="21"/>
  <c r="S122" i="21"/>
  <c r="R122" i="21"/>
  <c r="Q122" i="21"/>
  <c r="O122" i="21"/>
  <c r="N122" i="21"/>
  <c r="S120" i="21"/>
  <c r="S119" i="21"/>
  <c r="R119" i="21"/>
  <c r="Q119" i="21"/>
  <c r="O119" i="21"/>
  <c r="N119" i="21"/>
  <c r="K119" i="21"/>
  <c r="S118" i="21"/>
  <c r="R118" i="21"/>
  <c r="Q118" i="21"/>
  <c r="O118" i="21"/>
  <c r="N118" i="21"/>
  <c r="S116" i="21"/>
  <c r="S115" i="21"/>
  <c r="R115" i="21"/>
  <c r="Q115" i="21"/>
  <c r="O115" i="21"/>
  <c r="N115" i="21"/>
  <c r="S114" i="21"/>
  <c r="R114" i="21"/>
  <c r="Q114" i="21"/>
  <c r="O114" i="21"/>
  <c r="N114" i="21"/>
  <c r="S112" i="21"/>
  <c r="S111" i="21"/>
  <c r="R111" i="21"/>
  <c r="Q111" i="21"/>
  <c r="O111" i="21"/>
  <c r="N111" i="21"/>
  <c r="K111" i="21"/>
  <c r="S110" i="21"/>
  <c r="R110" i="21"/>
  <c r="Q110" i="21"/>
  <c r="N110" i="21"/>
  <c r="S108" i="21"/>
  <c r="R108" i="21"/>
  <c r="Q108" i="21"/>
  <c r="O108" i="21"/>
  <c r="N108" i="21"/>
  <c r="K108" i="21"/>
  <c r="S107" i="21"/>
  <c r="R107" i="21"/>
  <c r="Q107" i="21"/>
  <c r="O107" i="21"/>
  <c r="N107" i="21"/>
  <c r="K107" i="21"/>
  <c r="S106" i="21"/>
  <c r="R106" i="21"/>
  <c r="Q106" i="21"/>
  <c r="O106" i="21"/>
  <c r="N106" i="21"/>
  <c r="K106" i="21"/>
  <c r="S105" i="21"/>
  <c r="R105" i="21"/>
  <c r="Q105" i="21"/>
  <c r="O105" i="21"/>
  <c r="N105" i="21"/>
  <c r="K105" i="21"/>
  <c r="S104" i="21"/>
  <c r="R104" i="21"/>
  <c r="Q104" i="21"/>
  <c r="O104" i="21"/>
  <c r="N104" i="21"/>
  <c r="K104" i="21"/>
  <c r="S103" i="21"/>
  <c r="R103" i="21"/>
  <c r="Q103" i="21"/>
  <c r="O103" i="21"/>
  <c r="N103" i="21"/>
  <c r="K103" i="21"/>
  <c r="S102" i="21"/>
  <c r="R102" i="21"/>
  <c r="Q102" i="21"/>
  <c r="O102" i="21"/>
  <c r="N102" i="21"/>
  <c r="K102" i="21"/>
  <c r="S101" i="21"/>
  <c r="R101" i="21"/>
  <c r="Q101" i="21"/>
  <c r="O101" i="21"/>
  <c r="N101" i="21"/>
  <c r="K101" i="21"/>
  <c r="S100" i="21"/>
  <c r="R100" i="21"/>
  <c r="Q100" i="21"/>
  <c r="O100" i="21"/>
  <c r="N100" i="21"/>
  <c r="K100" i="21"/>
  <c r="S99" i="21"/>
  <c r="R99" i="21"/>
  <c r="Q99" i="21"/>
  <c r="O99" i="21"/>
  <c r="N99" i="21"/>
  <c r="K99" i="21"/>
  <c r="S98" i="21"/>
  <c r="R98" i="21"/>
  <c r="Q98" i="21"/>
  <c r="O98" i="21"/>
  <c r="N98" i="21"/>
  <c r="K98" i="21"/>
  <c r="S96" i="21"/>
  <c r="R96" i="21"/>
  <c r="Q96" i="21"/>
  <c r="O96" i="21"/>
  <c r="N96" i="21"/>
  <c r="K96" i="21"/>
  <c r="S95" i="21"/>
  <c r="R95" i="21"/>
  <c r="Q95" i="21"/>
  <c r="O95" i="21"/>
  <c r="N95" i="21"/>
  <c r="K95" i="21"/>
  <c r="S94" i="21"/>
  <c r="R94" i="21"/>
  <c r="Q94" i="21"/>
  <c r="O94" i="21"/>
  <c r="N94" i="21"/>
  <c r="K94" i="21"/>
  <c r="S93" i="21"/>
  <c r="R93" i="21"/>
  <c r="Q93" i="21"/>
  <c r="O93" i="21"/>
  <c r="N93" i="21"/>
  <c r="K93" i="21"/>
  <c r="S92" i="21"/>
  <c r="R92" i="21"/>
  <c r="Q92" i="21"/>
  <c r="O92" i="21"/>
  <c r="N92" i="21"/>
  <c r="K92" i="21"/>
  <c r="S91" i="21"/>
  <c r="R91" i="21"/>
  <c r="Q91" i="21"/>
  <c r="O91" i="21"/>
  <c r="N91" i="21"/>
  <c r="K91" i="21"/>
  <c r="S90" i="21"/>
  <c r="R90" i="21"/>
  <c r="Q90" i="21"/>
  <c r="O90" i="21"/>
  <c r="N90" i="21"/>
  <c r="K90" i="21"/>
  <c r="S89" i="21"/>
  <c r="R89" i="21"/>
  <c r="Q89" i="21"/>
  <c r="O89" i="21"/>
  <c r="N89" i="21"/>
  <c r="K89" i="21"/>
  <c r="S88" i="21"/>
  <c r="R88" i="21"/>
  <c r="Q88" i="21"/>
  <c r="O88" i="21"/>
  <c r="N88" i="21"/>
  <c r="K88" i="21"/>
  <c r="S87" i="21"/>
  <c r="R87" i="21"/>
  <c r="Q87" i="21"/>
  <c r="O87" i="21"/>
  <c r="N87" i="21"/>
  <c r="K87" i="21"/>
  <c r="S86" i="21"/>
  <c r="R86" i="21"/>
  <c r="Q86" i="21"/>
  <c r="O86" i="21"/>
  <c r="N86" i="21"/>
  <c r="K86" i="21"/>
  <c r="S85" i="21"/>
  <c r="R85" i="21"/>
  <c r="Q85" i="21"/>
  <c r="O85" i="21"/>
  <c r="N85" i="21"/>
  <c r="K85" i="21"/>
  <c r="S84" i="21"/>
  <c r="R84" i="21"/>
  <c r="Q84" i="21"/>
  <c r="O84" i="21"/>
  <c r="N84" i="21"/>
  <c r="K84" i="21"/>
  <c r="S83" i="21"/>
  <c r="R83" i="21"/>
  <c r="Q83" i="21"/>
  <c r="O83" i="21"/>
  <c r="N83" i="21"/>
  <c r="K83" i="21"/>
  <c r="S82" i="21"/>
  <c r="R82" i="21"/>
  <c r="Q82" i="21"/>
  <c r="O82" i="21"/>
  <c r="N82" i="21"/>
  <c r="K82" i="21"/>
  <c r="S81" i="21"/>
  <c r="R81" i="21"/>
  <c r="Q81" i="21"/>
  <c r="O81" i="21"/>
  <c r="N81" i="21"/>
  <c r="K81" i="21"/>
  <c r="S80" i="21"/>
  <c r="R80" i="21"/>
  <c r="Q80" i="21"/>
  <c r="O80" i="21"/>
  <c r="K80" i="21"/>
  <c r="S79" i="21"/>
  <c r="R79" i="21"/>
  <c r="Q79" i="21"/>
  <c r="O79" i="21"/>
  <c r="K79" i="21"/>
  <c r="S78" i="21"/>
  <c r="R78" i="21"/>
  <c r="Q78" i="21"/>
  <c r="O78" i="21"/>
  <c r="K78" i="21"/>
  <c r="S77" i="21"/>
  <c r="R77" i="21"/>
  <c r="Q77" i="21"/>
  <c r="O77" i="21"/>
  <c r="K77" i="21"/>
  <c r="S76" i="21"/>
  <c r="R76" i="21"/>
  <c r="Q76" i="21"/>
  <c r="O76" i="21"/>
  <c r="K76" i="21"/>
  <c r="S75" i="21"/>
  <c r="R75" i="21"/>
  <c r="Q75" i="21"/>
  <c r="O75" i="21"/>
  <c r="K75" i="21"/>
  <c r="S73" i="21"/>
  <c r="R73" i="21"/>
  <c r="Q73" i="21"/>
  <c r="O73" i="21"/>
  <c r="N73" i="21"/>
  <c r="K73" i="21"/>
  <c r="S72" i="21"/>
  <c r="R72" i="21"/>
  <c r="Q72" i="21"/>
  <c r="O72" i="21"/>
  <c r="N72" i="21"/>
  <c r="K72" i="21"/>
  <c r="S71" i="21"/>
  <c r="R71" i="21"/>
  <c r="Q71" i="21"/>
  <c r="O71" i="21"/>
  <c r="N71" i="21"/>
  <c r="K71" i="21"/>
  <c r="S70" i="21"/>
  <c r="R70" i="21"/>
  <c r="Q70" i="21"/>
  <c r="O70" i="21"/>
  <c r="N70" i="21"/>
  <c r="K70" i="21"/>
  <c r="S69" i="21"/>
  <c r="R69" i="21"/>
  <c r="Q69" i="21"/>
  <c r="O69" i="21"/>
  <c r="N69" i="21"/>
  <c r="K69" i="21"/>
  <c r="S68" i="21"/>
  <c r="R68" i="21"/>
  <c r="Q68" i="21"/>
  <c r="O68" i="21"/>
  <c r="N68" i="21"/>
  <c r="K68" i="21"/>
  <c r="S66" i="21"/>
  <c r="R66" i="21"/>
  <c r="Q66" i="21"/>
  <c r="O66" i="21"/>
  <c r="N66" i="21"/>
  <c r="K66" i="21"/>
  <c r="S65" i="21"/>
  <c r="R65" i="21"/>
  <c r="Q65" i="21"/>
  <c r="O65" i="21"/>
  <c r="N65" i="21"/>
  <c r="K65" i="21"/>
  <c r="S64" i="21"/>
  <c r="R64" i="21"/>
  <c r="Q64" i="21"/>
  <c r="N64" i="21"/>
  <c r="K64" i="21"/>
  <c r="S62" i="21"/>
  <c r="R62" i="21"/>
  <c r="Q62" i="21"/>
  <c r="O62" i="21"/>
  <c r="N62" i="21"/>
  <c r="K62" i="21"/>
  <c r="S61" i="21"/>
  <c r="R61" i="21"/>
  <c r="Q61" i="21"/>
  <c r="N61" i="21"/>
  <c r="K61" i="21"/>
  <c r="S59" i="21"/>
  <c r="R59" i="21"/>
  <c r="Q59" i="21"/>
  <c r="N59" i="21"/>
  <c r="K59" i="21"/>
  <c r="S58" i="21"/>
  <c r="R58" i="21"/>
  <c r="Q58" i="21"/>
  <c r="O58" i="21"/>
  <c r="N58" i="21"/>
  <c r="K58" i="21"/>
  <c r="S56" i="21"/>
  <c r="R56" i="21"/>
  <c r="Q56" i="21"/>
  <c r="O56" i="21"/>
  <c r="N56" i="21"/>
  <c r="K56" i="21"/>
  <c r="S55" i="21"/>
  <c r="R55" i="21"/>
  <c r="Q55" i="21"/>
  <c r="O55" i="21"/>
  <c r="N55" i="21"/>
  <c r="K55" i="21"/>
  <c r="S54" i="21"/>
  <c r="R54" i="21"/>
  <c r="Q54" i="21"/>
  <c r="O54" i="21"/>
  <c r="N54" i="21"/>
  <c r="K54" i="21"/>
  <c r="S53" i="21"/>
  <c r="R53" i="21"/>
  <c r="Q53" i="21"/>
  <c r="N53" i="21"/>
  <c r="K53" i="21"/>
  <c r="S51" i="21"/>
  <c r="R51" i="21"/>
  <c r="Q51" i="21"/>
  <c r="O51" i="21"/>
  <c r="N51" i="21"/>
  <c r="K51" i="21"/>
  <c r="S50" i="21"/>
  <c r="R50" i="21"/>
  <c r="Q50" i="21"/>
  <c r="O50" i="21"/>
  <c r="N50" i="21"/>
  <c r="K50" i="21"/>
  <c r="S49" i="21"/>
  <c r="R49" i="21"/>
  <c r="Q49" i="21"/>
  <c r="O49" i="21"/>
  <c r="N49" i="21"/>
  <c r="K49" i="21"/>
  <c r="S48" i="21"/>
  <c r="R48" i="21"/>
  <c r="Q48" i="21"/>
  <c r="O48" i="21"/>
  <c r="N48" i="21"/>
  <c r="K48" i="21"/>
  <c r="S47" i="21"/>
  <c r="R47" i="21"/>
  <c r="Q47" i="21"/>
  <c r="O47" i="21"/>
  <c r="N47" i="21"/>
  <c r="K47" i="21"/>
  <c r="S46" i="21"/>
  <c r="R46" i="21"/>
  <c r="Q46" i="21"/>
  <c r="O46" i="21"/>
  <c r="N46" i="21"/>
  <c r="K46" i="21"/>
  <c r="S45" i="21"/>
  <c r="R45" i="21"/>
  <c r="Q45" i="21"/>
  <c r="O45" i="21"/>
  <c r="N45" i="21"/>
  <c r="K45" i="21"/>
  <c r="S44" i="21"/>
  <c r="R44" i="21"/>
  <c r="Q44" i="21"/>
  <c r="O44" i="21"/>
  <c r="N44" i="21"/>
  <c r="K44" i="21"/>
  <c r="S43" i="21"/>
  <c r="R43" i="21"/>
  <c r="Q43" i="21"/>
  <c r="O43" i="21"/>
  <c r="N43" i="21"/>
  <c r="K43" i="21"/>
  <c r="S42" i="21"/>
  <c r="R42" i="21"/>
  <c r="Q42" i="21"/>
  <c r="O42" i="21"/>
  <c r="N42" i="21"/>
  <c r="K42" i="21"/>
  <c r="S41" i="21"/>
  <c r="R41" i="21"/>
  <c r="Q41" i="21"/>
  <c r="O41" i="21"/>
  <c r="N41" i="21"/>
  <c r="K41" i="21"/>
  <c r="S40" i="21"/>
  <c r="R40" i="21"/>
  <c r="Q40" i="21"/>
  <c r="O40" i="21"/>
  <c r="N40" i="21"/>
  <c r="K40" i="21"/>
  <c r="S38" i="21"/>
  <c r="R38" i="21"/>
  <c r="Q38" i="21"/>
  <c r="O38" i="21"/>
  <c r="N38" i="21"/>
  <c r="K38" i="21"/>
  <c r="S37" i="21"/>
  <c r="R37" i="21"/>
  <c r="Q37" i="21"/>
  <c r="O37" i="21"/>
  <c r="N37" i="21"/>
  <c r="K37" i="21"/>
  <c r="S36" i="21"/>
  <c r="R36" i="21"/>
  <c r="Q36" i="21"/>
  <c r="O36" i="21"/>
  <c r="N36" i="21"/>
  <c r="K36" i="21"/>
  <c r="S35" i="21"/>
  <c r="R35" i="21"/>
  <c r="Q35" i="21"/>
  <c r="O35" i="21"/>
  <c r="N35" i="21"/>
  <c r="K35" i="21"/>
  <c r="S34" i="21"/>
  <c r="R34" i="21"/>
  <c r="Q34" i="21"/>
  <c r="O34" i="21"/>
  <c r="N34" i="21"/>
  <c r="K34" i="21"/>
  <c r="S33" i="21"/>
  <c r="R33" i="21"/>
  <c r="Q33" i="21"/>
  <c r="O33" i="21"/>
  <c r="N33" i="21"/>
  <c r="K33" i="21"/>
  <c r="S32" i="21"/>
  <c r="R32" i="21"/>
  <c r="Q32" i="21"/>
  <c r="O32" i="21"/>
  <c r="N32" i="21"/>
  <c r="K32" i="21"/>
  <c r="S31" i="21"/>
  <c r="R31" i="21"/>
  <c r="Q31" i="21"/>
  <c r="O31" i="21"/>
  <c r="N31" i="21"/>
  <c r="K31" i="21"/>
  <c r="S30" i="21"/>
  <c r="R30" i="21"/>
  <c r="Q30" i="21"/>
  <c r="N30" i="21"/>
  <c r="K30" i="21"/>
  <c r="S29" i="21"/>
  <c r="R29" i="21"/>
  <c r="Q29" i="21"/>
  <c r="N29" i="21"/>
  <c r="K29" i="21"/>
  <c r="S27" i="21"/>
  <c r="R27" i="21"/>
  <c r="Q27" i="21"/>
  <c r="O27" i="21"/>
  <c r="N27" i="21"/>
  <c r="K27" i="21"/>
  <c r="S26" i="21"/>
  <c r="R26" i="21"/>
  <c r="Q26" i="21"/>
  <c r="O26" i="21"/>
  <c r="N26" i="21"/>
  <c r="K26" i="21"/>
  <c r="S25" i="21"/>
  <c r="R25" i="21"/>
  <c r="Q25" i="21"/>
  <c r="O25" i="21"/>
  <c r="N25" i="21"/>
  <c r="K25" i="21"/>
  <c r="S24" i="21"/>
  <c r="R24" i="21"/>
  <c r="Q24" i="21"/>
  <c r="O24" i="21"/>
  <c r="N24" i="21"/>
  <c r="K24" i="21"/>
  <c r="S23" i="21"/>
  <c r="R23" i="21"/>
  <c r="Q23" i="21"/>
  <c r="O23" i="21"/>
  <c r="N23" i="21"/>
  <c r="K23" i="21"/>
  <c r="S22" i="21"/>
  <c r="R22" i="21"/>
  <c r="Q22" i="21"/>
  <c r="O22" i="21"/>
  <c r="N22" i="21"/>
  <c r="K22" i="21"/>
  <c r="S21" i="21"/>
  <c r="R21" i="21"/>
  <c r="Q21" i="21"/>
  <c r="O21" i="21"/>
  <c r="N21" i="21"/>
  <c r="K21" i="21"/>
  <c r="S20" i="21"/>
  <c r="R20" i="21"/>
  <c r="Q20" i="21"/>
  <c r="O20" i="21"/>
  <c r="N20" i="21"/>
  <c r="K20" i="21"/>
  <c r="S19" i="21"/>
  <c r="R19" i="21"/>
  <c r="Q19" i="21"/>
  <c r="O19" i="21"/>
  <c r="N19" i="21"/>
  <c r="K19" i="21"/>
  <c r="S18" i="21"/>
  <c r="R18" i="21"/>
  <c r="Q18" i="21"/>
  <c r="O18" i="21"/>
  <c r="N18" i="21"/>
  <c r="K18" i="21"/>
  <c r="S16" i="21"/>
  <c r="R16" i="21"/>
  <c r="Q16" i="21"/>
  <c r="O16" i="21"/>
  <c r="N16" i="21"/>
  <c r="K16" i="21"/>
  <c r="S15" i="21"/>
  <c r="R15" i="21"/>
  <c r="Q15" i="21"/>
  <c r="O15" i="21"/>
  <c r="N15" i="21"/>
  <c r="K15" i="21"/>
  <c r="S14" i="21"/>
  <c r="R14" i="21"/>
  <c r="Q14" i="21"/>
  <c r="O14" i="21"/>
  <c r="N14" i="21"/>
  <c r="K14" i="21"/>
  <c r="S13" i="21"/>
  <c r="R13" i="21"/>
  <c r="Q13" i="21"/>
  <c r="O13" i="21"/>
  <c r="N13" i="21"/>
  <c r="K13" i="21"/>
  <c r="S12" i="21"/>
  <c r="R12" i="21"/>
  <c r="Q12" i="21"/>
  <c r="O12" i="21"/>
  <c r="N12" i="21"/>
  <c r="K12" i="21"/>
  <c r="S10" i="21"/>
  <c r="R10" i="21"/>
  <c r="Q10" i="21"/>
  <c r="O10" i="21"/>
  <c r="N10" i="21"/>
  <c r="K10" i="21"/>
  <c r="S9" i="21"/>
  <c r="R9" i="21"/>
  <c r="Q9" i="21"/>
  <c r="N9" i="21"/>
  <c r="K9" i="21"/>
  <c r="S8" i="21"/>
  <c r="R8" i="21"/>
  <c r="Q8" i="21"/>
  <c r="O8" i="21"/>
  <c r="N8" i="21"/>
  <c r="K8" i="21"/>
  <c r="S7" i="21"/>
  <c r="R7" i="21"/>
  <c r="Q7" i="21"/>
  <c r="O7" i="21"/>
  <c r="N7" i="21"/>
  <c r="K7" i="21"/>
  <c r="S6" i="21"/>
  <c r="R6" i="21"/>
  <c r="Q6" i="21"/>
  <c r="O6" i="21"/>
  <c r="N6" i="21"/>
  <c r="K6" i="21"/>
  <c r="S4" i="21"/>
  <c r="R4" i="21"/>
  <c r="Q4" i="21"/>
  <c r="N4" i="21"/>
  <c r="K4" i="21"/>
  <c r="S3" i="21"/>
  <c r="R3" i="21"/>
  <c r="Q3" i="21"/>
  <c r="O3" i="21"/>
  <c r="N3" i="21"/>
  <c r="K3" i="21"/>
  <c r="S2" i="21"/>
  <c r="R2" i="21"/>
  <c r="Q2" i="21"/>
  <c r="O2" i="21"/>
  <c r="N2" i="21"/>
  <c r="K2" i="21"/>
</calcChain>
</file>

<file path=xl/sharedStrings.xml><?xml version="1.0" encoding="utf-8"?>
<sst xmlns="http://schemas.openxmlformats.org/spreadsheetml/2006/main" count="2444" uniqueCount="309">
  <si>
    <t>N</t>
  </si>
  <si>
    <t>ca</t>
  </si>
  <si>
    <t>ST</t>
  </si>
  <si>
    <t>t/T</t>
  </si>
  <si>
    <t>Ca/T</t>
  </si>
  <si>
    <t>LT
HS</t>
  </si>
  <si>
    <t>TH
HS</t>
  </si>
  <si>
    <t>KL</t>
  </si>
  <si>
    <t>Phay</t>
  </si>
  <si>
    <t>Dương Minh Chung</t>
  </si>
  <si>
    <t>Đỗ Thị Phương Khanh</t>
  </si>
  <si>
    <t>5,6</t>
  </si>
  <si>
    <t>Nguyễn Tiến Nhân</t>
  </si>
  <si>
    <t>TT Phay 1</t>
  </si>
  <si>
    <t>XƯỞNG</t>
  </si>
  <si>
    <t>Lớp</t>
  </si>
  <si>
    <t>Dự kiến giáo viên</t>
  </si>
  <si>
    <t>MÔN</t>
  </si>
  <si>
    <t>Thứ
học</t>
  </si>
  <si>
    <t>Tiết</t>
  </si>
  <si>
    <t>Từ</t>
  </si>
  <si>
    <t>Đến</t>
  </si>
  <si>
    <t>Vật liệu học</t>
  </si>
  <si>
    <t>Chung Trần Thế Vinh</t>
  </si>
  <si>
    <t>Lư Thị Yến Vũ</t>
  </si>
  <si>
    <t>Nguyễn Duy Hải</t>
  </si>
  <si>
    <t>Nguyễn Tam Cương</t>
  </si>
  <si>
    <t>Võ Thúy Phương</t>
  </si>
  <si>
    <t>Vũ Đức Pháp</t>
  </si>
  <si>
    <t>Nguyễn Ngọc Quỳnh</t>
  </si>
  <si>
    <t>Nguyễn Thành Long</t>
  </si>
  <si>
    <t>KN</t>
  </si>
  <si>
    <t>Tổng LT</t>
  </si>
  <si>
    <t>Tổng TH</t>
  </si>
  <si>
    <t>TT Tiện 1</t>
  </si>
  <si>
    <t>Ca 1</t>
  </si>
  <si>
    <t>Ca 2</t>
  </si>
  <si>
    <t>Phan Văn Thành</t>
  </si>
  <si>
    <t>Nguyễn Tiến Dũng</t>
  </si>
  <si>
    <t>Trần Đình Khải</t>
  </si>
  <si>
    <t>Bùi Anh Tuấn</t>
  </si>
  <si>
    <t>Trương T Phương Hồng</t>
  </si>
  <si>
    <t>Kinh tế CN&amp;QTCL</t>
  </si>
  <si>
    <t>Nguyễn Thanh Vĩnh Phúc</t>
  </si>
  <si>
    <t>Trần Minh Thông</t>
  </si>
  <si>
    <t>Trần Thị Hương</t>
  </si>
  <si>
    <t>CNC 1</t>
  </si>
  <si>
    <t>CNC 2</t>
  </si>
  <si>
    <t>Phan Thị Xuân Trang</t>
  </si>
  <si>
    <t>13CĐ CK1</t>
  </si>
  <si>
    <t>13CĐ CK2</t>
  </si>
  <si>
    <t>13CĐ CK3</t>
  </si>
  <si>
    <t>13CĐ CK4</t>
  </si>
  <si>
    <t>Tiện 2</t>
  </si>
  <si>
    <t>Cơ kỹ thuật</t>
  </si>
  <si>
    <t>14CĐ CK1</t>
  </si>
  <si>
    <t>14CĐ CK2</t>
  </si>
  <si>
    <t>14CĐ CK3</t>
  </si>
  <si>
    <t>Hồ Văn Sĩ</t>
  </si>
  <si>
    <t>Trương Thị Phương Hồng</t>
  </si>
  <si>
    <t>14TC Ô 1</t>
  </si>
  <si>
    <t>14TC Ô 2</t>
  </si>
  <si>
    <t>14CĐ Ô 1</t>
  </si>
  <si>
    <t>14CĐ Ô 2</t>
  </si>
  <si>
    <t>14CĐ Ô 3</t>
  </si>
  <si>
    <t>14CĐ Ô 4</t>
  </si>
  <si>
    <t>14CĐ Ô 5</t>
  </si>
  <si>
    <t>Nguyễn Chí Nhân</t>
  </si>
  <si>
    <t>14CĐ NL</t>
  </si>
  <si>
    <t>CNC CN1</t>
  </si>
  <si>
    <t>14TCCKT, P</t>
  </si>
  <si>
    <t>3, 4</t>
  </si>
  <si>
    <t>1, 2</t>
  </si>
  <si>
    <t>5, 6</t>
  </si>
  <si>
    <t>1, 2, 3</t>
  </si>
  <si>
    <t>14TC CK-P</t>
  </si>
  <si>
    <t>2, 3</t>
  </si>
  <si>
    <t>6, 7</t>
  </si>
  <si>
    <t>14TC CK-T</t>
  </si>
  <si>
    <t>4, 5</t>
  </si>
  <si>
    <t>Đinh Văn Đệ</t>
  </si>
  <si>
    <t>1, 2, 3, 4</t>
  </si>
  <si>
    <t>4, 5, 6</t>
  </si>
  <si>
    <t>Đồ gá</t>
  </si>
  <si>
    <t>Phòng A</t>
  </si>
  <si>
    <t>Phòng B</t>
  </si>
  <si>
    <t>CNC CN2</t>
  </si>
  <si>
    <t>Phòng C</t>
  </si>
  <si>
    <t>CNC- CB</t>
  </si>
  <si>
    <t>TT Nguội Hàn CB</t>
  </si>
  <si>
    <t>X-Nguội</t>
  </si>
  <si>
    <t>X-Hàn</t>
  </si>
  <si>
    <t>Cơ ứng dụng</t>
  </si>
  <si>
    <t>Phòng D</t>
  </si>
  <si>
    <t>1, 2, 3, 4, 5</t>
  </si>
  <si>
    <t>TT Nhập môn cơ khí</t>
  </si>
  <si>
    <t>Sức bền vật liệu</t>
  </si>
  <si>
    <t>TT Gò hàn</t>
  </si>
  <si>
    <t>TT Nguội cơ bản</t>
  </si>
  <si>
    <t>14TC NL</t>
  </si>
  <si>
    <t>14TC Đ</t>
  </si>
  <si>
    <t>7, 8</t>
  </si>
  <si>
    <t>Ca  2</t>
  </si>
  <si>
    <t>Võ Minh Quang</t>
  </si>
  <si>
    <t>Chuẩn</t>
  </si>
  <si>
    <t>Còn lại</t>
  </si>
  <si>
    <t>Tổng</t>
  </si>
  <si>
    <t>9, 10</t>
  </si>
  <si>
    <t>Phòng E</t>
  </si>
  <si>
    <t>Nguyên lý cắt kim loại</t>
  </si>
  <si>
    <t>Truyền động TL&amp;KN TCN</t>
  </si>
  <si>
    <t>Công nghệ kim loại</t>
  </si>
  <si>
    <t>Nguyên lý chi tiết máy</t>
  </si>
  <si>
    <t>Cơ lý thuyết</t>
  </si>
  <si>
    <t>TT Nguội hàn cơ bản</t>
  </si>
  <si>
    <t>Công nghệ CAD/CAM</t>
  </si>
  <si>
    <t>Công nghệ CNC</t>
  </si>
  <si>
    <t>Anh văn chuyên ngành</t>
  </si>
  <si>
    <t>Đồ án CNCTM</t>
  </si>
  <si>
    <t>Công nghệ chế tạo máy 2</t>
  </si>
  <si>
    <t>Công nghệ khí nén</t>
  </si>
  <si>
    <t>Phòng F</t>
  </si>
  <si>
    <t>Máy cắt kim loại</t>
  </si>
  <si>
    <t>Tổ chức sản xuất</t>
  </si>
  <si>
    <t>3, 4, 5, 6</t>
  </si>
  <si>
    <t>Autocad (2D)</t>
  </si>
  <si>
    <t>1,2, 3, 4, 5</t>
  </si>
  <si>
    <t>Đồ án TT TK HDĐ CK</t>
  </si>
  <si>
    <t>TT Phay, bào, mài cơ bản</t>
  </si>
  <si>
    <t>Thầy Hưng</t>
  </si>
  <si>
    <t>Giáo viên thỉnh giảng</t>
  </si>
  <si>
    <t>18T4-CCK1</t>
  </si>
  <si>
    <t>18C1-CCK1</t>
  </si>
  <si>
    <t>18C1-CCK2</t>
  </si>
  <si>
    <t>18C1-CCK7</t>
  </si>
  <si>
    <t>18C1-CTM1</t>
  </si>
  <si>
    <t>TỔNG CỘNG</t>
  </si>
  <si>
    <t>18T4-CKC1</t>
  </si>
  <si>
    <t>Vũ Quang Khải</t>
  </si>
  <si>
    <t>Nguyễn Hồng Phúc</t>
  </si>
  <si>
    <t>Nguyễn Thanh Giang</t>
  </si>
  <si>
    <t>Dương Thị Hồng</t>
  </si>
  <si>
    <t>Võ Minh quang</t>
  </si>
  <si>
    <t>Dung sai - Kỹ thuật đo</t>
  </si>
  <si>
    <t>Nguyên lý - Chi tiết máy</t>
  </si>
  <si>
    <t>Lập trình CNC</t>
  </si>
  <si>
    <t>Công nghệ chế tạo máy</t>
  </si>
  <si>
    <t>Bài tập lớn Vẽ kỹ thuật</t>
  </si>
  <si>
    <t>18T4-CNO1</t>
  </si>
  <si>
    <t>18T4-CNO2</t>
  </si>
  <si>
    <t>18T4-CNO3</t>
  </si>
  <si>
    <t>18T4-CNO4</t>
  </si>
  <si>
    <t>18T4-CNO5</t>
  </si>
  <si>
    <t>An toàn lao động</t>
  </si>
  <si>
    <t>19T4-CCK1</t>
  </si>
  <si>
    <t>Vẽ kỹ thuật</t>
  </si>
  <si>
    <t>19C1-CTM1</t>
  </si>
  <si>
    <t>19C1-CCK1</t>
  </si>
  <si>
    <t>19C1-CCK2</t>
  </si>
  <si>
    <t>19C1-CCK3</t>
  </si>
  <si>
    <t>19C1-CCK4</t>
  </si>
  <si>
    <t>Nguyễn Văn sơn</t>
  </si>
  <si>
    <t>Kỹ thuật chế tạo 1</t>
  </si>
  <si>
    <t>Thực hành Tiện nâng cao</t>
  </si>
  <si>
    <t>19T4-CKC1</t>
  </si>
  <si>
    <t>19T4-CKC2</t>
  </si>
  <si>
    <t>Thực hành Tiện cơ bản</t>
  </si>
  <si>
    <t>TH GCCK trên máy CNC</t>
  </si>
  <si>
    <t>19T4-CDT1</t>
  </si>
  <si>
    <t>20T4-CKL1</t>
  </si>
  <si>
    <t>20T4-CKC1</t>
  </si>
  <si>
    <t>20T4-CKC2</t>
  </si>
  <si>
    <t>20T4-CCK1</t>
  </si>
  <si>
    <t>20T4-CCK2</t>
  </si>
  <si>
    <t>Thực hành Gò</t>
  </si>
  <si>
    <t>20T4-KML1</t>
  </si>
  <si>
    <t>20T4-LĐL1</t>
  </si>
  <si>
    <t>20T4-CNL1</t>
  </si>
  <si>
    <t>20T4-SVL1</t>
  </si>
  <si>
    <t>20T4-SVL2</t>
  </si>
  <si>
    <t>Thực hành Hàn</t>
  </si>
  <si>
    <t>20T4-CNO1</t>
  </si>
  <si>
    <t>20T4-CNO2</t>
  </si>
  <si>
    <t>20T4-CNO3</t>
  </si>
  <si>
    <t>20T4-CNO4</t>
  </si>
  <si>
    <t>20T4-CNO5</t>
  </si>
  <si>
    <t>Thực hành Nguội</t>
  </si>
  <si>
    <t>20T4-CDT1</t>
  </si>
  <si>
    <t>20T4-CDT2</t>
  </si>
  <si>
    <t>19C2-CNO1</t>
  </si>
  <si>
    <t>20T4-VSL1</t>
  </si>
  <si>
    <t>20T4-VSL2</t>
  </si>
  <si>
    <t xml:space="preserve">Máy cắt kim loại </t>
  </si>
  <si>
    <t>18C1-CKL1</t>
  </si>
  <si>
    <t xml:space="preserve">Thiết kế CAD cơ bản </t>
  </si>
  <si>
    <t>Thiết kế CAD cơ bản</t>
  </si>
  <si>
    <t xml:space="preserve">TT CNC nâng cao </t>
  </si>
  <si>
    <t>Quản lý &amp; kỹ thuật bảo trì</t>
  </si>
  <si>
    <t xml:space="preserve">Đồ án Quản lý &amp; KT bảo trì </t>
  </si>
  <si>
    <t>TT bảo trì HT thiết bị CN</t>
  </si>
  <si>
    <t>18C1-BCN1</t>
  </si>
  <si>
    <t>Nguyễn Khắc Huy</t>
  </si>
  <si>
    <t>Dung sai - Vẽ kỹ thuật</t>
  </si>
  <si>
    <t>20C1-CNÔ1</t>
  </si>
  <si>
    <t>20C1-CNÔ2</t>
  </si>
  <si>
    <t>20C1-CNÔ3</t>
  </si>
  <si>
    <t>20C1-CNÔ4</t>
  </si>
  <si>
    <t>20C1-CNÔ5</t>
  </si>
  <si>
    <t>20C1-CNÔ6</t>
  </si>
  <si>
    <t>20C1-CNÔ7</t>
  </si>
  <si>
    <t>20C1-CNÔ8</t>
  </si>
  <si>
    <t>20C1-CNÔ9</t>
  </si>
  <si>
    <t>20C1-CNÔ10</t>
  </si>
  <si>
    <t>20C1-CNÔ11</t>
  </si>
  <si>
    <t>20C1-CNÔ12</t>
  </si>
  <si>
    <t>20C1-CNÔ13</t>
  </si>
  <si>
    <t>20C1-CNÔ14</t>
  </si>
  <si>
    <t>20C3-CNÔ1</t>
  </si>
  <si>
    <t>20C3-CNÔ2</t>
  </si>
  <si>
    <t>20C3-CNÔ3</t>
  </si>
  <si>
    <t>20C3-CNÔ4</t>
  </si>
  <si>
    <t>20C3-CNÔ5</t>
  </si>
  <si>
    <t>20C3-CNÔ6</t>
  </si>
  <si>
    <t>20C3-CNÔ7</t>
  </si>
  <si>
    <t>20C5-CNÔ1</t>
  </si>
  <si>
    <t>Thực hành kỹ thuật nguội</t>
  </si>
  <si>
    <t>Thực hành kỹ thuật hàn</t>
  </si>
  <si>
    <t>Nguyễn Thanh Vũ</t>
  </si>
  <si>
    <t>20C1-BCN1</t>
  </si>
  <si>
    <t>20C1-CCK1</t>
  </si>
  <si>
    <t>20C1-CCK2</t>
  </si>
  <si>
    <t>20C1-CCK3</t>
  </si>
  <si>
    <t>20C1-CCK4</t>
  </si>
  <si>
    <t>20C1-CCK5</t>
  </si>
  <si>
    <t>20C1-CKL1</t>
  </si>
  <si>
    <t>20C1-CTK1</t>
  </si>
  <si>
    <t>20C1-CTM1</t>
  </si>
  <si>
    <t>20C1-CTM2</t>
  </si>
  <si>
    <t>20C3-CCK1</t>
  </si>
  <si>
    <t>20C3-CTM1</t>
  </si>
  <si>
    <t>20C1-VSL1</t>
  </si>
  <si>
    <t>20C1-VSL2</t>
  </si>
  <si>
    <t>20C1-KML1</t>
  </si>
  <si>
    <t>20C1-KML2</t>
  </si>
  <si>
    <t>20C1-CNL1</t>
  </si>
  <si>
    <t>20C1-CTM3</t>
  </si>
  <si>
    <t>20C1-CNL2</t>
  </si>
  <si>
    <t>20C1-LĐL1</t>
  </si>
  <si>
    <t>20C5-CDT1</t>
  </si>
  <si>
    <t>Kỹ thuật thủy lực - Khí nén</t>
  </si>
  <si>
    <t>Thực hành phay cơ bản</t>
  </si>
  <si>
    <t>Thực hành tiện nâng cao</t>
  </si>
  <si>
    <t>Chuyên đề bảo trì HTCN</t>
  </si>
  <si>
    <t>Đồ án Nguyên lý - CTM</t>
  </si>
  <si>
    <t>Trang bị điện máy cắt KL</t>
  </si>
  <si>
    <t>19C1-CĐT1</t>
  </si>
  <si>
    <t>19C1-CCK5</t>
  </si>
  <si>
    <t>19C1-CCK6</t>
  </si>
  <si>
    <t>19C1-BCN1</t>
  </si>
  <si>
    <t>19C1-CNÔ1</t>
  </si>
  <si>
    <t>19C1-CNÔ2</t>
  </si>
  <si>
    <t>19C1-CNÔ3</t>
  </si>
  <si>
    <t>19C1-CNÔ4</t>
  </si>
  <si>
    <t>19C1-CNÔ5</t>
  </si>
  <si>
    <t>19C1-CNÔ6</t>
  </si>
  <si>
    <t>19C1-CNÔ7</t>
  </si>
  <si>
    <t>19C1-CNÔ8</t>
  </si>
  <si>
    <t>19C1-CNÔ9</t>
  </si>
  <si>
    <t>19C1-CNÔ10</t>
  </si>
  <si>
    <t>19C1-CNÔ11</t>
  </si>
  <si>
    <t>19C1-CNÔ12</t>
  </si>
  <si>
    <t>19C1-CNÔ13</t>
  </si>
  <si>
    <t>19C1-CNÔ14</t>
  </si>
  <si>
    <t>Đồ án chuyên ngành</t>
  </si>
  <si>
    <t>Thực hành CNC cơ bản</t>
  </si>
  <si>
    <t>Thực hành Phay nâng cao</t>
  </si>
  <si>
    <t>19T2-CCK1</t>
  </si>
  <si>
    <t>Thiết kế CAD nâng cao</t>
  </si>
  <si>
    <t>19C3-CCK1</t>
  </si>
  <si>
    <t>Thực hành CNC nâng cao</t>
  </si>
  <si>
    <t>Đồ án Công nghệ CTM</t>
  </si>
  <si>
    <t>TH GCCK hiện đại</t>
  </si>
  <si>
    <t>19C1-KML1</t>
  </si>
  <si>
    <t>19C1-KML2</t>
  </si>
  <si>
    <t>CAD ứng dụng CN</t>
  </si>
  <si>
    <t>19C3-CNO1</t>
  </si>
  <si>
    <t>19C3-CNO2</t>
  </si>
  <si>
    <t>19C2-CCK1</t>
  </si>
  <si>
    <t>Thực hành Hàn nâng cao</t>
  </si>
  <si>
    <t>20C2-CCK1</t>
  </si>
  <si>
    <t>20C2-CKL1</t>
  </si>
  <si>
    <t>20C2-CNO3</t>
  </si>
  <si>
    <t>19c1-BCN1</t>
  </si>
  <si>
    <t>Nguyễn Thanh V Phúc</t>
  </si>
  <si>
    <t>TÊN GIÁO VIÊN</t>
  </si>
  <si>
    <t>MÔN DẠY</t>
  </si>
  <si>
    <t>LỚP</t>
  </si>
  <si>
    <t>TIẾT DẠY</t>
  </si>
  <si>
    <t>TIẾT CHUẨN</t>
  </si>
  <si>
    <t>GHI CHÚ</t>
  </si>
  <si>
    <t>2 lớp ghép</t>
  </si>
  <si>
    <t>TT</t>
  </si>
  <si>
    <t>20C6-CNÔ4</t>
  </si>
  <si>
    <t>20T4-CNÔ1</t>
  </si>
  <si>
    <t>20T4-CNÔ4</t>
  </si>
  <si>
    <t>20T4-CNÔ5</t>
  </si>
  <si>
    <t>20C6-CNÔ1</t>
  </si>
  <si>
    <t>20C6-CNÔ3</t>
  </si>
  <si>
    <t>20C6-CNÔ2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</si>
</sst>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>
    <font>
      <sz val="11"/>
      <name val="UVnTime"/>
    </font>
    <font>
      <sz val="11"/>
      <name val="Times New Roman"/>
      <family val="1"/>
    </font>
    <font>
      <b/>
      <sz val="11"/>
      <color rgb="FFFF0000"/>
      <name val="Times New Roman"/>
      <family val="1"/>
    </font>
    <font>
      <b/>
      <sz val="1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sz val="9"/>
      <color rgb="FFFF0000"/>
      <name val="Times New Roman"/>
      <family val="1"/>
    </font>
    <font>
      <sz val="10"/>
      <name val="Times New Roman"/>
      <family val="1"/>
    </font>
    <font>
      <sz val="11"/>
      <color theme="3" tint="-0.249977111117893"/>
      <name val="Times New Roman"/>
      <family val="1"/>
    </font>
    <font>
      <sz val="12"/>
      <color indexed="8"/>
      <name val="Times New Roman"/>
      <family val="1"/>
    </font>
    <font>
      <sz val="11"/>
      <color theme="1"/>
      <name val="Times New Roman"/>
      <family val="1"/>
    </font>
    <font>
      <sz val="12"/>
      <color theme="3" tint="-0.249977111117893"/>
      <name val="Times New Roman"/>
      <family val="1"/>
    </font>
    <font>
      <sz val="12"/>
      <name val="Times New Roman"/>
      <family val="1"/>
    </font>
    <font>
      <sz val="11"/>
      <color rgb="FFFF0000"/>
      <name val="UVnTime"/>
    </font>
    <font>
      <sz val="12"/>
      <color theme="1"/>
      <name val="Times New Roman"/>
      <family val="1"/>
    </font>
    <font>
      <sz val="11"/>
      <color indexed="8"/>
      <name val="Calibri"/>
      <family val="2"/>
    </font>
    <font>
      <b/>
      <sz val="1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5" fillId="0" borderId="0"/>
  </cellStyleXfs>
  <cellXfs count="123">
    <xf numFmtId="0" fontId="0" fillId="0" borderId="0" xfId="0"/>
    <xf numFmtId="0" fontId="1" fillId="0" borderId="1" xfId="0" applyFont="1" applyFill="1" applyBorder="1"/>
    <xf numFmtId="0" fontId="1" fillId="0" borderId="1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right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/>
    </xf>
    <xf numFmtId="0" fontId="4" fillId="0" borderId="1" xfId="0" applyNumberFormat="1" applyFont="1" applyFill="1" applyBorder="1"/>
    <xf numFmtId="0" fontId="4" fillId="0" borderId="1" xfId="0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left"/>
    </xf>
    <xf numFmtId="0" fontId="4" fillId="0" borderId="1" xfId="0" applyNumberFormat="1" applyFont="1" applyFill="1" applyBorder="1" applyAlignment="1">
      <alignment horizontal="center"/>
    </xf>
    <xf numFmtId="1" fontId="4" fillId="0" borderId="1" xfId="0" applyNumberFormat="1" applyFont="1" applyFill="1" applyBorder="1" applyAlignment="1">
      <alignment horizontal="right" vertical="center"/>
    </xf>
    <xf numFmtId="1" fontId="4" fillId="0" borderId="1" xfId="0" applyNumberFormat="1" applyFont="1" applyFill="1" applyBorder="1" applyAlignment="1">
      <alignment horizontal="right"/>
    </xf>
    <xf numFmtId="0" fontId="4" fillId="0" borderId="1" xfId="0" applyFont="1" applyFill="1" applyBorder="1"/>
    <xf numFmtId="2" fontId="4" fillId="0" borderId="1" xfId="0" applyNumberFormat="1" applyFont="1" applyFill="1" applyBorder="1" applyAlignment="1">
      <alignment horizontal="right"/>
    </xf>
    <xf numFmtId="2" fontId="4" fillId="0" borderId="1" xfId="0" applyNumberFormat="1" applyFont="1" applyFill="1" applyBorder="1" applyAlignment="1">
      <alignment horizontal="right" vertical="center"/>
    </xf>
    <xf numFmtId="0" fontId="4" fillId="0" borderId="1" xfId="0" applyNumberFormat="1" applyFont="1" applyFill="1" applyBorder="1" applyAlignment="1">
      <alignment wrapText="1"/>
    </xf>
    <xf numFmtId="0" fontId="4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right" vertical="center"/>
    </xf>
    <xf numFmtId="2" fontId="1" fillId="0" borderId="1" xfId="0" applyNumberFormat="1" applyFont="1" applyFill="1" applyBorder="1" applyAlignment="1">
      <alignment horizontal="right"/>
    </xf>
    <xf numFmtId="2" fontId="1" fillId="0" borderId="1" xfId="0" applyNumberFormat="1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0" xfId="0" applyFont="1"/>
    <xf numFmtId="0" fontId="4" fillId="0" borderId="1" xfId="0" applyFont="1" applyBorder="1" applyAlignment="1">
      <alignment vertical="center"/>
    </xf>
    <xf numFmtId="0" fontId="4" fillId="0" borderId="1" xfId="0" applyFont="1" applyBorder="1"/>
    <xf numFmtId="0" fontId="1" fillId="0" borderId="1" xfId="0" applyFont="1" applyBorder="1"/>
    <xf numFmtId="0" fontId="4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left"/>
    </xf>
    <xf numFmtId="0" fontId="2" fillId="0" borderId="1" xfId="0" applyFont="1" applyBorder="1"/>
    <xf numFmtId="0" fontId="6" fillId="0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0" fontId="7" fillId="0" borderId="0" xfId="0" applyFont="1"/>
    <xf numFmtId="0" fontId="1" fillId="0" borderId="0" xfId="0" applyFont="1" applyAlignment="1">
      <alignment horizontal="center"/>
    </xf>
    <xf numFmtId="0" fontId="4" fillId="0" borderId="1" xfId="0" applyNumberFormat="1" applyFont="1" applyFill="1" applyBorder="1" applyAlignment="1">
      <alignment horizontal="left" wrapText="1"/>
    </xf>
    <xf numFmtId="2" fontId="4" fillId="0" borderId="1" xfId="0" applyNumberFormat="1" applyFont="1" applyFill="1" applyBorder="1"/>
    <xf numFmtId="0" fontId="4" fillId="3" borderId="1" xfId="0" applyNumberFormat="1" applyFont="1" applyFill="1" applyBorder="1"/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/>
    <xf numFmtId="0" fontId="4" fillId="3" borderId="1" xfId="0" applyNumberFormat="1" applyFont="1" applyFill="1" applyBorder="1" applyAlignment="1">
      <alignment horizontal="center"/>
    </xf>
    <xf numFmtId="1" fontId="4" fillId="3" borderId="1" xfId="0" applyNumberFormat="1" applyFont="1" applyFill="1" applyBorder="1" applyAlignment="1">
      <alignment horizontal="right" vertical="center"/>
    </xf>
    <xf numFmtId="1" fontId="4" fillId="3" borderId="1" xfId="0" applyNumberFormat="1" applyFont="1" applyFill="1" applyBorder="1" applyAlignment="1">
      <alignment horizontal="right"/>
    </xf>
    <xf numFmtId="2" fontId="4" fillId="3" borderId="1" xfId="0" applyNumberFormat="1" applyFont="1" applyFill="1" applyBorder="1" applyAlignment="1">
      <alignment horizontal="right"/>
    </xf>
    <xf numFmtId="0" fontId="4" fillId="4" borderId="1" xfId="0" applyFont="1" applyFill="1" applyBorder="1" applyAlignment="1">
      <alignment horizontal="left"/>
    </xf>
    <xf numFmtId="0" fontId="4" fillId="4" borderId="1" xfId="0" applyNumberFormat="1" applyFont="1" applyFill="1" applyBorder="1"/>
    <xf numFmtId="0" fontId="4" fillId="4" borderId="1" xfId="0" applyFont="1" applyFill="1" applyBorder="1" applyAlignment="1">
      <alignment horizontal="center"/>
    </xf>
    <xf numFmtId="0" fontId="4" fillId="4" borderId="1" xfId="0" applyFont="1" applyFill="1" applyBorder="1"/>
    <xf numFmtId="0" fontId="4" fillId="4" borderId="1" xfId="0" applyNumberFormat="1" applyFont="1" applyFill="1" applyBorder="1" applyAlignment="1">
      <alignment horizontal="center"/>
    </xf>
    <xf numFmtId="1" fontId="4" fillId="4" borderId="1" xfId="0" applyNumberFormat="1" applyFont="1" applyFill="1" applyBorder="1" applyAlignment="1">
      <alignment horizontal="right" vertical="center"/>
    </xf>
    <xf numFmtId="1" fontId="4" fillId="4" borderId="1" xfId="0" applyNumberFormat="1" applyFont="1" applyFill="1" applyBorder="1" applyAlignment="1">
      <alignment horizontal="right"/>
    </xf>
    <xf numFmtId="2" fontId="4" fillId="4" borderId="1" xfId="0" applyNumberFormat="1" applyFont="1" applyFill="1" applyBorder="1" applyAlignment="1">
      <alignment horizontal="right"/>
    </xf>
    <xf numFmtId="0" fontId="1" fillId="6" borderId="2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4" fillId="0" borderId="2" xfId="0" applyFont="1" applyBorder="1"/>
    <xf numFmtId="0" fontId="4" fillId="0" borderId="3" xfId="0" applyFont="1" applyBorder="1"/>
    <xf numFmtId="0" fontId="1" fillId="0" borderId="2" xfId="0" applyFont="1" applyBorder="1"/>
    <xf numFmtId="0" fontId="1" fillId="0" borderId="3" xfId="0" applyFont="1" applyBorder="1"/>
    <xf numFmtId="0" fontId="4" fillId="0" borderId="0" xfId="0" applyFont="1" applyFill="1" applyBorder="1" applyAlignment="1">
      <alignment horizontal="left"/>
    </xf>
    <xf numFmtId="0" fontId="4" fillId="0" borderId="0" xfId="0" applyNumberFormat="1" applyFont="1" applyFill="1" applyBorder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4" fillId="0" borderId="0" xfId="0" applyFont="1" applyBorder="1" applyAlignment="1">
      <alignment horizontal="center"/>
    </xf>
    <xf numFmtId="0" fontId="4" fillId="0" borderId="0" xfId="0" applyNumberFormat="1" applyFont="1" applyFill="1" applyBorder="1" applyAlignment="1">
      <alignment horizontal="center"/>
    </xf>
    <xf numFmtId="1" fontId="4" fillId="0" borderId="0" xfId="0" applyNumberFormat="1" applyFont="1" applyFill="1" applyBorder="1" applyAlignment="1">
      <alignment horizontal="right" vertical="center"/>
    </xf>
    <xf numFmtId="1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 vertical="center"/>
    </xf>
    <xf numFmtId="0" fontId="4" fillId="0" borderId="0" xfId="0" applyFont="1" applyBorder="1"/>
    <xf numFmtId="0" fontId="4" fillId="7" borderId="1" xfId="0" applyFont="1" applyFill="1" applyBorder="1" applyAlignment="1">
      <alignment horizontal="left"/>
    </xf>
    <xf numFmtId="0" fontId="4" fillId="7" borderId="1" xfId="0" applyNumberFormat="1" applyFont="1" applyFill="1" applyBorder="1"/>
    <xf numFmtId="0" fontId="4" fillId="7" borderId="1" xfId="0" applyFont="1" applyFill="1" applyBorder="1" applyAlignment="1">
      <alignment horizontal="center"/>
    </xf>
    <xf numFmtId="2" fontId="4" fillId="7" borderId="1" xfId="0" applyNumberFormat="1" applyFont="1" applyFill="1" applyBorder="1"/>
    <xf numFmtId="0" fontId="4" fillId="7" borderId="1" xfId="0" applyFont="1" applyFill="1" applyBorder="1"/>
    <xf numFmtId="0" fontId="4" fillId="7" borderId="1" xfId="0" applyNumberFormat="1" applyFont="1" applyFill="1" applyBorder="1" applyAlignment="1">
      <alignment horizontal="center"/>
    </xf>
    <xf numFmtId="1" fontId="4" fillId="7" borderId="1" xfId="0" applyNumberFormat="1" applyFont="1" applyFill="1" applyBorder="1" applyAlignment="1">
      <alignment horizontal="right" vertical="center"/>
    </xf>
    <xf numFmtId="1" fontId="4" fillId="7" borderId="1" xfId="0" applyNumberFormat="1" applyFont="1" applyFill="1" applyBorder="1" applyAlignment="1">
      <alignment horizontal="right"/>
    </xf>
    <xf numFmtId="2" fontId="4" fillId="7" borderId="1" xfId="0" applyNumberFormat="1" applyFont="1" applyFill="1" applyBorder="1" applyAlignment="1">
      <alignment horizontal="right"/>
    </xf>
    <xf numFmtId="0" fontId="4" fillId="7" borderId="2" xfId="0" applyFont="1" applyFill="1" applyBorder="1"/>
    <xf numFmtId="0" fontId="4" fillId="7" borderId="3" xfId="0" applyFont="1" applyFill="1" applyBorder="1"/>
    <xf numFmtId="0" fontId="3" fillId="4" borderId="1" xfId="0" applyNumberFormat="1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/>
    </xf>
    <xf numFmtId="0" fontId="1" fillId="4" borderId="1" xfId="0" applyFont="1" applyFill="1" applyBorder="1"/>
    <xf numFmtId="0" fontId="1" fillId="6" borderId="1" xfId="0" applyFont="1" applyFill="1" applyBorder="1" applyAlignment="1">
      <alignment horizontal="center" vertical="center"/>
    </xf>
    <xf numFmtId="0" fontId="4" fillId="4" borderId="2" xfId="0" applyFont="1" applyFill="1" applyBorder="1"/>
    <xf numFmtId="0" fontId="4" fillId="4" borderId="3" xfId="0" applyFont="1" applyFill="1" applyBorder="1"/>
    <xf numFmtId="0" fontId="4" fillId="5" borderId="1" xfId="0" applyNumberFormat="1" applyFont="1" applyFill="1" applyBorder="1" applyAlignment="1">
      <alignment horizontal="center"/>
    </xf>
    <xf numFmtId="0" fontId="4" fillId="5" borderId="1" xfId="0" applyFont="1" applyFill="1" applyBorder="1" applyAlignment="1">
      <alignment horizontal="left"/>
    </xf>
    <xf numFmtId="0" fontId="4" fillId="5" borderId="1" xfId="0" applyNumberFormat="1" applyFont="1" applyFill="1" applyBorder="1"/>
    <xf numFmtId="2" fontId="4" fillId="4" borderId="1" xfId="0" applyNumberFormat="1" applyFont="1" applyFill="1" applyBorder="1" applyAlignment="1">
      <alignment horizontal="right" vertical="center"/>
    </xf>
    <xf numFmtId="0" fontId="4" fillId="4" borderId="1" xfId="0" applyNumberFormat="1" applyFont="1" applyFill="1" applyBorder="1" applyAlignment="1">
      <alignment horizontal="left" wrapText="1"/>
    </xf>
    <xf numFmtId="0" fontId="4" fillId="4" borderId="1" xfId="0" applyNumberFormat="1" applyFont="1" applyFill="1" applyBorder="1" applyAlignment="1">
      <alignment horizontal="left"/>
    </xf>
    <xf numFmtId="0" fontId="2" fillId="4" borderId="1" xfId="0" applyFont="1" applyFill="1" applyBorder="1"/>
    <xf numFmtId="0" fontId="4" fillId="3" borderId="1" xfId="0" applyFont="1" applyFill="1" applyBorder="1" applyAlignment="1">
      <alignment horizontal="left"/>
    </xf>
    <xf numFmtId="2" fontId="4" fillId="3" borderId="1" xfId="0" applyNumberFormat="1" applyFont="1" applyFill="1" applyBorder="1" applyAlignment="1">
      <alignment horizontal="right" vertical="center"/>
    </xf>
    <xf numFmtId="0" fontId="8" fillId="4" borderId="1" xfId="0" applyFont="1" applyFill="1" applyBorder="1" applyAlignment="1">
      <alignment horizontal="center"/>
    </xf>
    <xf numFmtId="2" fontId="8" fillId="4" borderId="1" xfId="0" applyNumberFormat="1" applyFont="1" applyFill="1" applyBorder="1" applyAlignment="1">
      <alignment horizontal="right"/>
    </xf>
    <xf numFmtId="0" fontId="0" fillId="4" borderId="0" xfId="0" applyFill="1"/>
    <xf numFmtId="0" fontId="1" fillId="4" borderId="6" xfId="0" applyFont="1" applyFill="1" applyBorder="1" applyAlignment="1">
      <alignment horizontal="left" vertical="center" wrapText="1"/>
    </xf>
    <xf numFmtId="0" fontId="11" fillId="4" borderId="1" xfId="0" applyNumberFormat="1" applyFont="1" applyFill="1" applyBorder="1" applyAlignment="1">
      <alignment horizontal="left"/>
    </xf>
    <xf numFmtId="0" fontId="11" fillId="4" borderId="1" xfId="0" applyNumberFormat="1" applyFont="1" applyFill="1" applyBorder="1"/>
    <xf numFmtId="14" fontId="14" fillId="4" borderId="1" xfId="0" applyNumberFormat="1" applyFont="1" applyFill="1" applyBorder="1" applyAlignment="1">
      <alignment horizontal="left" vertical="center" wrapText="1"/>
    </xf>
    <xf numFmtId="49" fontId="9" fillId="4" borderId="7" xfId="1" applyNumberFormat="1" applyFont="1" applyFill="1" applyBorder="1" applyAlignment="1">
      <alignment horizontal="left" vertical="center" wrapText="1"/>
    </xf>
    <xf numFmtId="0" fontId="8" fillId="4" borderId="1" xfId="0" applyNumberFormat="1" applyFont="1" applyFill="1" applyBorder="1" applyAlignment="1">
      <alignment horizontal="left"/>
    </xf>
    <xf numFmtId="0" fontId="10" fillId="4" borderId="6" xfId="0" applyFont="1" applyFill="1" applyBorder="1" applyAlignment="1">
      <alignment horizontal="left" vertical="center" wrapText="1"/>
    </xf>
    <xf numFmtId="14" fontId="9" fillId="4" borderId="1" xfId="0" applyNumberFormat="1" applyFont="1" applyFill="1" applyBorder="1" applyAlignment="1">
      <alignment horizontal="left" vertical="center" wrapText="1"/>
    </xf>
    <xf numFmtId="0" fontId="12" fillId="4" borderId="6" xfId="0" applyFont="1" applyFill="1" applyBorder="1" applyAlignment="1">
      <alignment horizontal="left" vertical="center" wrapText="1"/>
    </xf>
    <xf numFmtId="49" fontId="9" fillId="4" borderId="7" xfId="0" applyNumberFormat="1" applyFont="1" applyFill="1" applyBorder="1" applyAlignment="1">
      <alignment horizontal="left" vertical="center" wrapText="1"/>
    </xf>
    <xf numFmtId="0" fontId="0" fillId="4" borderId="1" xfId="0" applyFill="1" applyBorder="1"/>
    <xf numFmtId="0" fontId="1" fillId="4" borderId="0" xfId="0" applyFont="1" applyFill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3" fillId="4" borderId="1" xfId="0" applyFont="1" applyFill="1" applyBorder="1" applyAlignment="1">
      <alignment horizontal="center" vertical="center"/>
    </xf>
    <xf numFmtId="0" fontId="8" fillId="4" borderId="1" xfId="0" applyNumberFormat="1" applyFont="1" applyFill="1" applyBorder="1" applyAlignment="1">
      <alignment horizontal="center" vertical="center"/>
    </xf>
    <xf numFmtId="0" fontId="8" fillId="4" borderId="8" xfId="0" applyNumberFormat="1" applyFont="1" applyFill="1" applyBorder="1" applyAlignment="1">
      <alignment horizontal="center" vertical="center"/>
    </xf>
    <xf numFmtId="0" fontId="8" fillId="4" borderId="4" xfId="0" applyNumberFormat="1" applyFont="1" applyFill="1" applyBorder="1" applyAlignment="1">
      <alignment horizontal="center" vertical="center"/>
    </xf>
    <xf numFmtId="0" fontId="16" fillId="4" borderId="5" xfId="0" applyFont="1" applyFill="1" applyBorder="1" applyAlignment="1">
      <alignment horizontal="right"/>
    </xf>
    <xf numFmtId="0" fontId="8" fillId="4" borderId="1" xfId="0" applyNumberFormat="1" applyFont="1" applyFill="1" applyBorder="1" applyAlignment="1">
      <alignment horizontal="center" vertical="center" wrapText="1"/>
    </xf>
    <xf numFmtId="0" fontId="8" fillId="4" borderId="9" xfId="0" applyNumberFormat="1" applyFont="1" applyFill="1" applyBorder="1" applyAlignment="1">
      <alignment horizontal="center" vertical="center"/>
    </xf>
    <xf numFmtId="0" fontId="8" fillId="4" borderId="10" xfId="0" applyNumberFormat="1" applyFont="1" applyFill="1" applyBorder="1" applyAlignment="1">
      <alignment horizontal="center" vertical="center"/>
    </xf>
    <xf numFmtId="0" fontId="8" fillId="4" borderId="7" xfId="0" applyNumberFormat="1" applyFont="1" applyFill="1" applyBorder="1" applyAlignment="1">
      <alignment horizontal="center" vertical="center"/>
    </xf>
    <xf numFmtId="0" fontId="13" fillId="4" borderId="9" xfId="0" applyFont="1" applyFill="1" applyBorder="1" applyAlignment="1">
      <alignment horizontal="center" vertical="center"/>
    </xf>
    <xf numFmtId="0" fontId="13" fillId="4" borderId="7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00CC00"/>
      <color rgb="FFAAFE22"/>
      <color rgb="FF24FC5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16"/>
  <sheetViews>
    <sheetView topLeftCell="A70" zoomScaleNormal="100" zoomScaleSheetLayoutView="110" workbookViewId="0">
      <selection activeCell="D51" sqref="D51"/>
    </sheetView>
  </sheetViews>
  <sheetFormatPr defaultRowHeight="15"/>
  <cols>
    <col min="1" max="1" width="8.125" style="25" customWidth="1"/>
    <col min="2" max="2" width="10.5" style="34" customWidth="1"/>
    <col min="3" max="3" width="2.625" style="25" customWidth="1"/>
    <col min="4" max="4" width="22" style="25" customWidth="1"/>
    <col min="5" max="5" width="25.62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14</v>
      </c>
      <c r="B1" s="3" t="s">
        <v>15</v>
      </c>
      <c r="C1" s="4" t="s">
        <v>0</v>
      </c>
      <c r="D1" s="3" t="s">
        <v>16</v>
      </c>
      <c r="E1" s="3" t="s">
        <v>17</v>
      </c>
      <c r="F1" s="3" t="s">
        <v>18</v>
      </c>
      <c r="G1" s="3" t="s">
        <v>19</v>
      </c>
      <c r="H1" s="4" t="s">
        <v>1</v>
      </c>
      <c r="I1" s="3" t="s">
        <v>20</v>
      </c>
      <c r="J1" s="3" t="s">
        <v>21</v>
      </c>
      <c r="K1" s="4" t="s">
        <v>2</v>
      </c>
      <c r="L1" s="3" t="s">
        <v>32</v>
      </c>
      <c r="M1" s="3" t="s">
        <v>33</v>
      </c>
      <c r="N1" s="5" t="s">
        <v>3</v>
      </c>
      <c r="O1" s="5" t="s">
        <v>4</v>
      </c>
      <c r="P1" s="4" t="s">
        <v>31</v>
      </c>
      <c r="Q1" s="3" t="s">
        <v>5</v>
      </c>
      <c r="R1" s="3" t="s">
        <v>6</v>
      </c>
      <c r="S1" s="6" t="s">
        <v>7</v>
      </c>
      <c r="T1" s="53" t="s">
        <v>104</v>
      </c>
      <c r="U1" s="54" t="s">
        <v>105</v>
      </c>
    </row>
    <row r="2" spans="1:21" s="26" customFormat="1" ht="15.95" customHeight="1">
      <c r="A2" s="32" t="s">
        <v>88</v>
      </c>
      <c r="B2" s="8" t="s">
        <v>57</v>
      </c>
      <c r="C2" s="27"/>
      <c r="D2" s="8" t="s">
        <v>38</v>
      </c>
      <c r="E2" s="8" t="s">
        <v>125</v>
      </c>
      <c r="F2" s="11">
        <v>5</v>
      </c>
      <c r="G2" s="11" t="s">
        <v>71</v>
      </c>
      <c r="H2" s="9"/>
      <c r="I2" s="9">
        <v>1</v>
      </c>
      <c r="J2" s="9">
        <v>15</v>
      </c>
      <c r="K2" s="9">
        <f>J2-I2+1</f>
        <v>15</v>
      </c>
      <c r="L2" s="9">
        <v>30</v>
      </c>
      <c r="M2" s="9"/>
      <c r="N2" s="12">
        <f>L2/K2</f>
        <v>2</v>
      </c>
      <c r="O2" s="13">
        <f>M2/6</f>
        <v>0</v>
      </c>
      <c r="P2" s="14"/>
      <c r="Q2" s="15">
        <f>IF(K2=0,0,L2)</f>
        <v>30</v>
      </c>
      <c r="R2" s="16">
        <f>IF(K2=0,0,M2/1.5)</f>
        <v>0</v>
      </c>
      <c r="S2" s="15">
        <f>P2+Q2+R2</f>
        <v>30</v>
      </c>
      <c r="T2" s="27"/>
      <c r="U2" s="27"/>
    </row>
    <row r="3" spans="1:21" s="26" customFormat="1" ht="15.95" customHeight="1">
      <c r="A3" s="32" t="s">
        <v>88</v>
      </c>
      <c r="B3" s="8" t="s">
        <v>55</v>
      </c>
      <c r="C3" s="9"/>
      <c r="D3" s="8" t="s">
        <v>38</v>
      </c>
      <c r="E3" s="8" t="s">
        <v>125</v>
      </c>
      <c r="F3" s="11">
        <v>5</v>
      </c>
      <c r="G3" s="11" t="s">
        <v>11</v>
      </c>
      <c r="H3" s="9"/>
      <c r="I3" s="9">
        <v>1</v>
      </c>
      <c r="J3" s="9">
        <v>15</v>
      </c>
      <c r="K3" s="9">
        <f>J3-I3+1</f>
        <v>15</v>
      </c>
      <c r="L3" s="9">
        <v>30</v>
      </c>
      <c r="M3" s="9"/>
      <c r="N3" s="12">
        <f>L3/K3</f>
        <v>2</v>
      </c>
      <c r="O3" s="13">
        <f>M3/5</f>
        <v>0</v>
      </c>
      <c r="P3" s="14"/>
      <c r="Q3" s="15">
        <f>IF(K3=0,0,L3)</f>
        <v>30</v>
      </c>
      <c r="R3" s="16">
        <f>IF(K3=0,0,M3/1.5)</f>
        <v>0</v>
      </c>
      <c r="S3" s="15">
        <f>P3+Q3+R3</f>
        <v>30</v>
      </c>
      <c r="T3" s="27"/>
      <c r="U3" s="27"/>
    </row>
    <row r="4" spans="1:21" s="26" customFormat="1" ht="15.95" customHeight="1">
      <c r="A4" s="32" t="s">
        <v>88</v>
      </c>
      <c r="B4" s="8" t="s">
        <v>56</v>
      </c>
      <c r="C4" s="9"/>
      <c r="D4" s="8" t="s">
        <v>38</v>
      </c>
      <c r="E4" s="8" t="s">
        <v>125</v>
      </c>
      <c r="F4" s="11">
        <v>6</v>
      </c>
      <c r="G4" s="11" t="s">
        <v>73</v>
      </c>
      <c r="H4" s="9"/>
      <c r="I4" s="9">
        <v>1</v>
      </c>
      <c r="J4" s="9">
        <v>15</v>
      </c>
      <c r="K4" s="9">
        <f>J4-I4+1</f>
        <v>15</v>
      </c>
      <c r="L4" s="9">
        <v>30</v>
      </c>
      <c r="M4" s="9"/>
      <c r="N4" s="12">
        <f>L4/K4</f>
        <v>2</v>
      </c>
      <c r="O4" s="13">
        <v>0</v>
      </c>
      <c r="P4" s="14"/>
      <c r="Q4" s="15">
        <f>IF(K4=0,0,L4)</f>
        <v>30</v>
      </c>
      <c r="R4" s="16">
        <f>IF(K4=0,0,M4/1.5)</f>
        <v>0</v>
      </c>
      <c r="S4" s="15">
        <f>P4+Q4+R4</f>
        <v>30</v>
      </c>
      <c r="T4" s="27"/>
      <c r="U4" s="27"/>
    </row>
    <row r="5" spans="1:21" s="26" customFormat="1" ht="15.95" customHeight="1">
      <c r="A5" s="32"/>
      <c r="B5" s="8"/>
      <c r="C5" s="27"/>
      <c r="D5" s="8"/>
      <c r="E5" s="8"/>
      <c r="F5" s="11"/>
      <c r="G5" s="11"/>
      <c r="H5" s="9"/>
      <c r="I5" s="9"/>
      <c r="J5" s="9"/>
      <c r="K5" s="9"/>
      <c r="L5" s="9"/>
      <c r="M5" s="9"/>
      <c r="N5" s="12"/>
      <c r="O5" s="13"/>
      <c r="P5" s="14"/>
      <c r="Q5" s="15"/>
      <c r="R5" s="16"/>
      <c r="S5" s="15"/>
      <c r="T5" s="27"/>
      <c r="U5" s="27"/>
    </row>
    <row r="6" spans="1:21" s="27" customFormat="1">
      <c r="A6" s="30" t="s">
        <v>69</v>
      </c>
      <c r="B6" s="8" t="s">
        <v>50</v>
      </c>
      <c r="C6" s="9"/>
      <c r="D6" s="10" t="s">
        <v>12</v>
      </c>
      <c r="E6" s="10" t="s">
        <v>115</v>
      </c>
      <c r="F6" s="11">
        <v>2</v>
      </c>
      <c r="G6" s="11" t="s">
        <v>74</v>
      </c>
      <c r="H6" s="9"/>
      <c r="I6" s="9">
        <v>1</v>
      </c>
      <c r="J6" s="9">
        <v>15</v>
      </c>
      <c r="K6" s="9">
        <f>J6-I6+1</f>
        <v>15</v>
      </c>
      <c r="L6" s="9">
        <v>45</v>
      </c>
      <c r="M6" s="9"/>
      <c r="N6" s="12">
        <f>L6/K6</f>
        <v>3</v>
      </c>
      <c r="O6" s="13">
        <f>M6/5</f>
        <v>0</v>
      </c>
      <c r="P6" s="14"/>
      <c r="Q6" s="15">
        <f>IF(K6=0,0,L6)</f>
        <v>45</v>
      </c>
      <c r="R6" s="16">
        <f>IF(K6=0,0,M6/1.5)</f>
        <v>0</v>
      </c>
      <c r="S6" s="15">
        <f>P6+Q6+R6</f>
        <v>45</v>
      </c>
    </row>
    <row r="7" spans="1:21" s="27" customFormat="1">
      <c r="A7" s="30" t="s">
        <v>69</v>
      </c>
      <c r="B7" s="8" t="s">
        <v>52</v>
      </c>
      <c r="C7" s="9"/>
      <c r="D7" s="8" t="s">
        <v>12</v>
      </c>
      <c r="E7" s="10" t="s">
        <v>115</v>
      </c>
      <c r="F7" s="11">
        <v>2</v>
      </c>
      <c r="G7" s="11" t="s">
        <v>82</v>
      </c>
      <c r="H7" s="9"/>
      <c r="I7" s="9">
        <v>1</v>
      </c>
      <c r="J7" s="9">
        <v>15</v>
      </c>
      <c r="K7" s="9">
        <f>J7-I7+1</f>
        <v>15</v>
      </c>
      <c r="L7" s="9">
        <v>45</v>
      </c>
      <c r="M7" s="9"/>
      <c r="N7" s="12">
        <f>L7/K7</f>
        <v>3</v>
      </c>
      <c r="O7" s="13">
        <f>M7/5</f>
        <v>0</v>
      </c>
      <c r="P7" s="14"/>
      <c r="Q7" s="15">
        <f>IF(K7=0,0,L7)</f>
        <v>45</v>
      </c>
      <c r="R7" s="16">
        <f>IF(K7=0,0,M7/1.5)</f>
        <v>0</v>
      </c>
      <c r="S7" s="15">
        <f>P7+Q7+R7</f>
        <v>45</v>
      </c>
    </row>
    <row r="8" spans="1:21" s="26" customFormat="1" ht="15.95" customHeight="1">
      <c r="A8" s="30" t="s">
        <v>69</v>
      </c>
      <c r="B8" s="8" t="s">
        <v>49</v>
      </c>
      <c r="C8" s="9"/>
      <c r="D8" s="8" t="s">
        <v>12</v>
      </c>
      <c r="E8" s="10" t="s">
        <v>115</v>
      </c>
      <c r="F8" s="11">
        <v>4</v>
      </c>
      <c r="G8" s="11" t="s">
        <v>82</v>
      </c>
      <c r="H8" s="9"/>
      <c r="I8" s="9">
        <v>1</v>
      </c>
      <c r="J8" s="9">
        <v>15</v>
      </c>
      <c r="K8" s="9">
        <f>J8-I8+1</f>
        <v>15</v>
      </c>
      <c r="L8" s="9">
        <v>45</v>
      </c>
      <c r="M8" s="9"/>
      <c r="N8" s="12">
        <f>L8/K8</f>
        <v>3</v>
      </c>
      <c r="O8" s="13">
        <f>M8/6</f>
        <v>0</v>
      </c>
      <c r="P8" s="14"/>
      <c r="Q8" s="15">
        <f>IF(K8=0,0,L8)</f>
        <v>45</v>
      </c>
      <c r="R8" s="16">
        <f>IF(K8=0,0,M8/1.5)</f>
        <v>0</v>
      </c>
      <c r="S8" s="15">
        <f>P8+Q8+R8</f>
        <v>45</v>
      </c>
    </row>
    <row r="9" spans="1:21" s="48" customFormat="1">
      <c r="A9" s="30" t="s">
        <v>69</v>
      </c>
      <c r="B9" s="46" t="s">
        <v>70</v>
      </c>
      <c r="C9" s="47"/>
      <c r="D9" s="46" t="s">
        <v>10</v>
      </c>
      <c r="E9" s="91" t="s">
        <v>115</v>
      </c>
      <c r="F9" s="49">
        <v>5</v>
      </c>
      <c r="G9" s="49" t="s">
        <v>72</v>
      </c>
      <c r="H9" s="47"/>
      <c r="I9" s="47">
        <v>2</v>
      </c>
      <c r="J9" s="47">
        <v>16</v>
      </c>
      <c r="K9" s="47">
        <f>J9-I9+1</f>
        <v>15</v>
      </c>
      <c r="L9" s="47">
        <v>30</v>
      </c>
      <c r="M9" s="47"/>
      <c r="N9" s="50">
        <f>L9/K9</f>
        <v>2</v>
      </c>
      <c r="O9" s="51">
        <v>0</v>
      </c>
      <c r="Q9" s="52">
        <f>IF(K9=0,0,L9)</f>
        <v>30</v>
      </c>
      <c r="R9" s="90">
        <f>IF(K9=0,0,M9/1.5)</f>
        <v>0</v>
      </c>
      <c r="S9" s="52">
        <f>P9+Q9+R9</f>
        <v>30</v>
      </c>
    </row>
    <row r="10" spans="1:21" s="27" customFormat="1">
      <c r="A10" s="30" t="s">
        <v>69</v>
      </c>
      <c r="B10" s="8" t="s">
        <v>51</v>
      </c>
      <c r="C10" s="9"/>
      <c r="D10" s="8" t="s">
        <v>12</v>
      </c>
      <c r="E10" s="10" t="s">
        <v>115</v>
      </c>
      <c r="F10" s="11">
        <v>6</v>
      </c>
      <c r="G10" s="11" t="s">
        <v>82</v>
      </c>
      <c r="H10" s="9"/>
      <c r="I10" s="9">
        <v>1</v>
      </c>
      <c r="J10" s="9">
        <v>15</v>
      </c>
      <c r="K10" s="9">
        <f>J10-I10+1</f>
        <v>15</v>
      </c>
      <c r="L10" s="9">
        <v>45</v>
      </c>
      <c r="M10" s="9"/>
      <c r="N10" s="12">
        <f>L10/K10</f>
        <v>3</v>
      </c>
      <c r="O10" s="13">
        <f>M10/5</f>
        <v>0</v>
      </c>
      <c r="P10" s="14"/>
      <c r="Q10" s="15">
        <f>IF(K10=0,0,L10)</f>
        <v>45</v>
      </c>
      <c r="R10" s="16">
        <f>IF(K10=0,0,M10/1.5)</f>
        <v>0</v>
      </c>
      <c r="S10" s="15">
        <f>P10+Q10+R10</f>
        <v>45</v>
      </c>
    </row>
    <row r="11" spans="1:21" s="27" customFormat="1">
      <c r="A11" s="30"/>
      <c r="B11" s="8"/>
      <c r="C11" s="9"/>
      <c r="D11" s="8"/>
      <c r="E11" s="10"/>
      <c r="F11" s="11"/>
      <c r="G11" s="11"/>
      <c r="H11" s="9"/>
      <c r="I11" s="9"/>
      <c r="J11" s="9"/>
      <c r="K11" s="9"/>
      <c r="L11" s="9"/>
      <c r="M11" s="9"/>
      <c r="N11" s="12"/>
      <c r="O11" s="13"/>
      <c r="P11" s="14"/>
      <c r="Q11" s="15"/>
      <c r="R11" s="16"/>
      <c r="S11" s="15"/>
    </row>
    <row r="12" spans="1:21" s="27" customFormat="1">
      <c r="A12" s="30" t="s">
        <v>86</v>
      </c>
      <c r="B12" s="8" t="s">
        <v>52</v>
      </c>
      <c r="C12" s="9"/>
      <c r="D12" s="8" t="s">
        <v>40</v>
      </c>
      <c r="E12" s="10" t="s">
        <v>116</v>
      </c>
      <c r="F12" s="11">
        <v>2</v>
      </c>
      <c r="G12" s="11" t="s">
        <v>74</v>
      </c>
      <c r="H12" s="9"/>
      <c r="I12" s="9">
        <v>1</v>
      </c>
      <c r="J12" s="9">
        <v>15</v>
      </c>
      <c r="K12" s="9">
        <f>J12-I12+1</f>
        <v>15</v>
      </c>
      <c r="L12" s="9">
        <v>45</v>
      </c>
      <c r="M12" s="9"/>
      <c r="N12" s="12">
        <f>L12/K12</f>
        <v>3</v>
      </c>
      <c r="O12" s="13">
        <f>M12/5</f>
        <v>0</v>
      </c>
      <c r="P12" s="14"/>
      <c r="Q12" s="15">
        <f>IF(K12=0,0,L12)</f>
        <v>45</v>
      </c>
      <c r="R12" s="16">
        <f>IF(K12=0,0,M12/1.5)</f>
        <v>0</v>
      </c>
      <c r="S12" s="15">
        <f>P12+Q12+R12</f>
        <v>45</v>
      </c>
    </row>
    <row r="13" spans="1:21" s="27" customFormat="1">
      <c r="A13" s="30" t="s">
        <v>86</v>
      </c>
      <c r="B13" s="8" t="s">
        <v>50</v>
      </c>
      <c r="C13" s="9"/>
      <c r="D13" s="10" t="s">
        <v>23</v>
      </c>
      <c r="E13" s="10" t="s">
        <v>116</v>
      </c>
      <c r="F13" s="11">
        <v>2</v>
      </c>
      <c r="G13" s="11" t="s">
        <v>82</v>
      </c>
      <c r="H13" s="9"/>
      <c r="I13" s="9">
        <v>1</v>
      </c>
      <c r="J13" s="9">
        <v>15</v>
      </c>
      <c r="K13" s="9">
        <f>J13-I13+1</f>
        <v>15</v>
      </c>
      <c r="L13" s="9">
        <v>45</v>
      </c>
      <c r="M13" s="9"/>
      <c r="N13" s="12">
        <f>L13/K13</f>
        <v>3</v>
      </c>
      <c r="O13" s="13">
        <f>M13/5</f>
        <v>0</v>
      </c>
      <c r="P13" s="14"/>
      <c r="Q13" s="15">
        <f>IF(K13=0,0,L13)</f>
        <v>45</v>
      </c>
      <c r="R13" s="16">
        <f>IF(K13=0,0,M13/1.5)</f>
        <v>0</v>
      </c>
      <c r="S13" s="15">
        <f>P13+Q13+R13</f>
        <v>45</v>
      </c>
    </row>
    <row r="14" spans="1:21" s="27" customFormat="1">
      <c r="A14" s="30" t="s">
        <v>86</v>
      </c>
      <c r="B14" s="8" t="s">
        <v>70</v>
      </c>
      <c r="C14" s="9"/>
      <c r="D14" s="8" t="s">
        <v>40</v>
      </c>
      <c r="E14" s="29" t="s">
        <v>116</v>
      </c>
      <c r="F14" s="24">
        <v>3</v>
      </c>
      <c r="G14" s="11" t="s">
        <v>74</v>
      </c>
      <c r="H14" s="9"/>
      <c r="I14" s="9">
        <v>2</v>
      </c>
      <c r="J14" s="9">
        <v>16</v>
      </c>
      <c r="K14" s="9">
        <f>J14-I14+1</f>
        <v>15</v>
      </c>
      <c r="L14" s="9">
        <v>45</v>
      </c>
      <c r="M14" s="9"/>
      <c r="N14" s="12">
        <f>L14/K14</f>
        <v>3</v>
      </c>
      <c r="O14" s="13">
        <f>M14/6</f>
        <v>0</v>
      </c>
      <c r="P14" s="14"/>
      <c r="Q14" s="15">
        <f>IF(K14=0,0,L14)</f>
        <v>45</v>
      </c>
      <c r="R14" s="16">
        <f>IF(K14=0,0,M14/1.5)</f>
        <v>0</v>
      </c>
      <c r="S14" s="15">
        <f>P14+Q14+R14</f>
        <v>45</v>
      </c>
      <c r="T14" s="55"/>
      <c r="U14" s="56"/>
    </row>
    <row r="15" spans="1:21" s="27" customFormat="1">
      <c r="A15" s="30" t="s">
        <v>86</v>
      </c>
      <c r="B15" s="8" t="s">
        <v>49</v>
      </c>
      <c r="C15" s="9"/>
      <c r="D15" s="10" t="s">
        <v>23</v>
      </c>
      <c r="E15" s="10" t="s">
        <v>116</v>
      </c>
      <c r="F15" s="11">
        <v>4</v>
      </c>
      <c r="G15" s="11" t="s">
        <v>74</v>
      </c>
      <c r="H15" s="9"/>
      <c r="I15" s="9">
        <v>1</v>
      </c>
      <c r="J15" s="9">
        <v>15</v>
      </c>
      <c r="K15" s="9">
        <f>J15-I15+1</f>
        <v>15</v>
      </c>
      <c r="L15" s="9">
        <v>45</v>
      </c>
      <c r="M15" s="9"/>
      <c r="N15" s="12">
        <f>L15/K15</f>
        <v>3</v>
      </c>
      <c r="O15" s="13">
        <f>M15/6</f>
        <v>0</v>
      </c>
      <c r="P15" s="14"/>
      <c r="Q15" s="15">
        <f>IF(K15=0,0,L15)</f>
        <v>45</v>
      </c>
      <c r="R15" s="16">
        <f>IF(K15=0,0,M15/1.5)</f>
        <v>0</v>
      </c>
      <c r="S15" s="15">
        <f>P15+Q15+R15</f>
        <v>45</v>
      </c>
      <c r="T15" s="26"/>
      <c r="U15" s="26"/>
    </row>
    <row r="16" spans="1:21" s="27" customFormat="1">
      <c r="A16" s="30" t="s">
        <v>86</v>
      </c>
      <c r="B16" s="8" t="s">
        <v>51</v>
      </c>
      <c r="C16" s="9"/>
      <c r="D16" s="10" t="s">
        <v>23</v>
      </c>
      <c r="E16" s="29" t="s">
        <v>116</v>
      </c>
      <c r="F16" s="11">
        <v>6</v>
      </c>
      <c r="G16" s="11" t="s">
        <v>74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>L16/K16</f>
        <v>3</v>
      </c>
      <c r="O16" s="13">
        <f>M16/5</f>
        <v>0</v>
      </c>
      <c r="P16" s="14"/>
      <c r="Q16" s="15">
        <f>IF(K16=0,0,L16)</f>
        <v>45</v>
      </c>
      <c r="R16" s="16">
        <f>IF(K16=0,0,M16/1.5)</f>
        <v>0</v>
      </c>
      <c r="S16" s="15">
        <f>P16+Q16+R16</f>
        <v>45</v>
      </c>
    </row>
    <row r="17" spans="1:21" s="27" customFormat="1">
      <c r="A17" s="30"/>
      <c r="B17" s="8"/>
      <c r="C17" s="9"/>
      <c r="D17" s="8"/>
      <c r="E17" s="14"/>
      <c r="F17" s="24"/>
      <c r="G17" s="11"/>
      <c r="H17" s="9"/>
      <c r="I17" s="9"/>
      <c r="J17" s="9"/>
      <c r="K17" s="9"/>
      <c r="L17" s="9"/>
      <c r="M17" s="9"/>
      <c r="N17" s="12"/>
      <c r="O17" s="13"/>
      <c r="P17" s="14"/>
      <c r="Q17" s="15"/>
      <c r="R17" s="16"/>
      <c r="S17" s="15"/>
      <c r="T17" s="55"/>
      <c r="U17" s="56"/>
    </row>
    <row r="18" spans="1:21" s="28" customFormat="1">
      <c r="A18" s="7" t="s">
        <v>8</v>
      </c>
      <c r="B18" s="8" t="s">
        <v>49</v>
      </c>
      <c r="C18" s="9">
        <v>1</v>
      </c>
      <c r="D18" s="8" t="s">
        <v>37</v>
      </c>
      <c r="E18" s="7" t="s">
        <v>13</v>
      </c>
      <c r="F18" s="11" t="s">
        <v>76</v>
      </c>
      <c r="G18" s="11" t="s">
        <v>35</v>
      </c>
      <c r="H18" s="9">
        <v>1</v>
      </c>
      <c r="I18" s="9">
        <v>1</v>
      </c>
      <c r="J18" s="9">
        <v>6</v>
      </c>
      <c r="K18" s="9">
        <f t="shared" ref="K18:K27" si="0">J18-I18+1</f>
        <v>6</v>
      </c>
      <c r="L18" s="9"/>
      <c r="M18" s="9">
        <v>60</v>
      </c>
      <c r="N18" s="12">
        <f>M18/K18</f>
        <v>10</v>
      </c>
      <c r="O18" s="13">
        <f t="shared" ref="O18:O27" si="1">M18/5</f>
        <v>12</v>
      </c>
      <c r="P18" s="14"/>
      <c r="Q18" s="15">
        <f t="shared" ref="Q18:Q27" si="2">IF(K18=0,0,L18)</f>
        <v>0</v>
      </c>
      <c r="R18" s="16">
        <f t="shared" ref="R18:R27" si="3">IF(K18=0,0,M18/1.5)</f>
        <v>40</v>
      </c>
      <c r="S18" s="15">
        <f t="shared" ref="S18:S27" si="4">P18+Q18+R18</f>
        <v>40</v>
      </c>
      <c r="T18" s="55"/>
      <c r="U18" s="56"/>
    </row>
    <row r="19" spans="1:21" s="27" customFormat="1">
      <c r="A19" s="7" t="s">
        <v>8</v>
      </c>
      <c r="B19" s="8" t="s">
        <v>49</v>
      </c>
      <c r="C19" s="9">
        <v>2</v>
      </c>
      <c r="D19" s="8" t="s">
        <v>37</v>
      </c>
      <c r="E19" s="7" t="s">
        <v>13</v>
      </c>
      <c r="F19" s="11" t="s">
        <v>76</v>
      </c>
      <c r="G19" s="11" t="s">
        <v>36</v>
      </c>
      <c r="H19" s="9">
        <v>2</v>
      </c>
      <c r="I19" s="9">
        <v>1</v>
      </c>
      <c r="J19" s="9">
        <v>6</v>
      </c>
      <c r="K19" s="9">
        <f t="shared" si="0"/>
        <v>6</v>
      </c>
      <c r="L19" s="9"/>
      <c r="M19" s="9">
        <v>60</v>
      </c>
      <c r="N19" s="12">
        <f>M19/K19</f>
        <v>10</v>
      </c>
      <c r="O19" s="13">
        <f t="shared" si="1"/>
        <v>12</v>
      </c>
      <c r="P19" s="14"/>
      <c r="Q19" s="15">
        <f t="shared" si="2"/>
        <v>0</v>
      </c>
      <c r="R19" s="16">
        <f t="shared" si="3"/>
        <v>40</v>
      </c>
      <c r="S19" s="15">
        <f t="shared" si="4"/>
        <v>40</v>
      </c>
    </row>
    <row r="20" spans="1:21" s="27" customFormat="1">
      <c r="A20" s="7" t="s">
        <v>8</v>
      </c>
      <c r="B20" s="8" t="s">
        <v>51</v>
      </c>
      <c r="C20" s="9">
        <v>2</v>
      </c>
      <c r="D20" s="8" t="s">
        <v>37</v>
      </c>
      <c r="E20" s="7" t="s">
        <v>13</v>
      </c>
      <c r="F20" s="11" t="s">
        <v>76</v>
      </c>
      <c r="G20" s="11" t="s">
        <v>35</v>
      </c>
      <c r="H20" s="9">
        <v>1</v>
      </c>
      <c r="I20" s="9">
        <v>7</v>
      </c>
      <c r="J20" s="9">
        <v>12</v>
      </c>
      <c r="K20" s="9">
        <f t="shared" si="0"/>
        <v>6</v>
      </c>
      <c r="L20" s="9"/>
      <c r="M20" s="9">
        <v>60</v>
      </c>
      <c r="N20" s="12">
        <f t="shared" ref="N20:N27" si="5">L20/K20</f>
        <v>0</v>
      </c>
      <c r="O20" s="13">
        <f t="shared" si="1"/>
        <v>12</v>
      </c>
      <c r="P20" s="14"/>
      <c r="Q20" s="15">
        <f t="shared" si="2"/>
        <v>0</v>
      </c>
      <c r="R20" s="16">
        <f t="shared" si="3"/>
        <v>40</v>
      </c>
      <c r="S20" s="15">
        <f t="shared" si="4"/>
        <v>40</v>
      </c>
    </row>
    <row r="21" spans="1:21" s="27" customFormat="1">
      <c r="A21" s="7" t="s">
        <v>8</v>
      </c>
      <c r="B21" s="8" t="s">
        <v>51</v>
      </c>
      <c r="C21" s="9">
        <v>2</v>
      </c>
      <c r="D21" s="8" t="s">
        <v>67</v>
      </c>
      <c r="E21" s="7" t="s">
        <v>13</v>
      </c>
      <c r="F21" s="11" t="s">
        <v>76</v>
      </c>
      <c r="G21" s="11" t="s">
        <v>36</v>
      </c>
      <c r="H21" s="9">
        <v>2</v>
      </c>
      <c r="I21" s="9">
        <v>7</v>
      </c>
      <c r="J21" s="9">
        <v>12</v>
      </c>
      <c r="K21" s="9">
        <f t="shared" si="0"/>
        <v>6</v>
      </c>
      <c r="L21" s="9"/>
      <c r="M21" s="9">
        <v>60</v>
      </c>
      <c r="N21" s="12">
        <f t="shared" si="5"/>
        <v>0</v>
      </c>
      <c r="O21" s="13">
        <f t="shared" si="1"/>
        <v>12</v>
      </c>
      <c r="P21" s="14"/>
      <c r="Q21" s="15">
        <f t="shared" si="2"/>
        <v>0</v>
      </c>
      <c r="R21" s="16">
        <f t="shared" si="3"/>
        <v>40</v>
      </c>
      <c r="S21" s="15">
        <f t="shared" si="4"/>
        <v>40</v>
      </c>
    </row>
    <row r="22" spans="1:21" s="27" customFormat="1">
      <c r="A22" s="7" t="s">
        <v>8</v>
      </c>
      <c r="B22" s="8" t="s">
        <v>50</v>
      </c>
      <c r="C22" s="9">
        <v>1</v>
      </c>
      <c r="D22" s="8" t="s">
        <v>25</v>
      </c>
      <c r="E22" s="7" t="s">
        <v>13</v>
      </c>
      <c r="F22" s="11" t="s">
        <v>79</v>
      </c>
      <c r="G22" s="11" t="s">
        <v>35</v>
      </c>
      <c r="H22" s="9">
        <v>1</v>
      </c>
      <c r="I22" s="9">
        <v>1</v>
      </c>
      <c r="J22" s="9">
        <v>6</v>
      </c>
      <c r="K22" s="9">
        <f t="shared" si="0"/>
        <v>6</v>
      </c>
      <c r="L22" s="9"/>
      <c r="M22" s="9">
        <v>60</v>
      </c>
      <c r="N22" s="12">
        <f t="shared" si="5"/>
        <v>0</v>
      </c>
      <c r="O22" s="13">
        <f t="shared" si="1"/>
        <v>12</v>
      </c>
      <c r="P22" s="14"/>
      <c r="Q22" s="15">
        <f t="shared" si="2"/>
        <v>0</v>
      </c>
      <c r="R22" s="16">
        <f t="shared" si="3"/>
        <v>40</v>
      </c>
      <c r="S22" s="15">
        <f t="shared" si="4"/>
        <v>40</v>
      </c>
    </row>
    <row r="23" spans="1:21" s="27" customFormat="1">
      <c r="A23" s="7" t="s">
        <v>8</v>
      </c>
      <c r="B23" s="8" t="s">
        <v>50</v>
      </c>
      <c r="C23" s="9">
        <v>2</v>
      </c>
      <c r="D23" s="8" t="s">
        <v>25</v>
      </c>
      <c r="E23" s="7" t="s">
        <v>13</v>
      </c>
      <c r="F23" s="11" t="s">
        <v>79</v>
      </c>
      <c r="G23" s="11" t="s">
        <v>36</v>
      </c>
      <c r="H23" s="9">
        <v>1</v>
      </c>
      <c r="I23" s="9">
        <v>1</v>
      </c>
      <c r="J23" s="9">
        <v>6</v>
      </c>
      <c r="K23" s="9">
        <f t="shared" si="0"/>
        <v>6</v>
      </c>
      <c r="L23" s="9"/>
      <c r="M23" s="9">
        <v>60</v>
      </c>
      <c r="N23" s="12">
        <f t="shared" si="5"/>
        <v>0</v>
      </c>
      <c r="O23" s="13">
        <f t="shared" si="1"/>
        <v>12</v>
      </c>
      <c r="P23" s="14"/>
      <c r="Q23" s="15">
        <f t="shared" si="2"/>
        <v>0</v>
      </c>
      <c r="R23" s="16">
        <f t="shared" si="3"/>
        <v>40</v>
      </c>
      <c r="S23" s="15">
        <f t="shared" si="4"/>
        <v>40</v>
      </c>
    </row>
    <row r="24" spans="1:21" s="27" customFormat="1">
      <c r="A24" s="7" t="s">
        <v>8</v>
      </c>
      <c r="B24" s="8" t="s">
        <v>52</v>
      </c>
      <c r="C24" s="9">
        <v>1</v>
      </c>
      <c r="D24" s="8" t="s">
        <v>25</v>
      </c>
      <c r="E24" s="7" t="s">
        <v>13</v>
      </c>
      <c r="F24" s="11" t="s">
        <v>79</v>
      </c>
      <c r="G24" s="11" t="s">
        <v>35</v>
      </c>
      <c r="H24" s="9">
        <v>1</v>
      </c>
      <c r="I24" s="9">
        <v>7</v>
      </c>
      <c r="J24" s="9">
        <v>12</v>
      </c>
      <c r="K24" s="9">
        <f t="shared" si="0"/>
        <v>6</v>
      </c>
      <c r="L24" s="9"/>
      <c r="M24" s="9">
        <v>60</v>
      </c>
      <c r="N24" s="12">
        <f t="shared" si="5"/>
        <v>0</v>
      </c>
      <c r="O24" s="13">
        <f t="shared" si="1"/>
        <v>12</v>
      </c>
      <c r="P24" s="14"/>
      <c r="Q24" s="15">
        <f t="shared" si="2"/>
        <v>0</v>
      </c>
      <c r="R24" s="16">
        <f t="shared" si="3"/>
        <v>40</v>
      </c>
      <c r="S24" s="15">
        <f t="shared" si="4"/>
        <v>40</v>
      </c>
      <c r="T24" s="31"/>
    </row>
    <row r="25" spans="1:21" s="48" customFormat="1">
      <c r="A25" s="45" t="s">
        <v>8</v>
      </c>
      <c r="B25" s="46" t="s">
        <v>52</v>
      </c>
      <c r="C25" s="47">
        <v>2</v>
      </c>
      <c r="D25" s="46" t="s">
        <v>129</v>
      </c>
      <c r="E25" s="45" t="s">
        <v>13</v>
      </c>
      <c r="F25" s="49" t="s">
        <v>79</v>
      </c>
      <c r="G25" s="49" t="s">
        <v>36</v>
      </c>
      <c r="H25" s="47">
        <v>1</v>
      </c>
      <c r="I25" s="47">
        <v>7</v>
      </c>
      <c r="J25" s="47">
        <v>12</v>
      </c>
      <c r="K25" s="47">
        <f t="shared" si="0"/>
        <v>6</v>
      </c>
      <c r="L25" s="47"/>
      <c r="M25" s="47">
        <v>60</v>
      </c>
      <c r="N25" s="50">
        <f t="shared" si="5"/>
        <v>0</v>
      </c>
      <c r="O25" s="51">
        <f t="shared" si="1"/>
        <v>12</v>
      </c>
      <c r="Q25" s="52">
        <f t="shared" si="2"/>
        <v>0</v>
      </c>
      <c r="R25" s="90">
        <f t="shared" si="3"/>
        <v>40</v>
      </c>
      <c r="S25" s="52">
        <f t="shared" si="4"/>
        <v>40</v>
      </c>
      <c r="T25" s="93"/>
    </row>
    <row r="26" spans="1:21" s="48" customFormat="1">
      <c r="A26" s="45" t="s">
        <v>8</v>
      </c>
      <c r="B26" s="46" t="s">
        <v>75</v>
      </c>
      <c r="C26" s="47">
        <v>1</v>
      </c>
      <c r="D26" s="46" t="s">
        <v>37</v>
      </c>
      <c r="E26" s="45" t="s">
        <v>128</v>
      </c>
      <c r="F26" s="49" t="s">
        <v>77</v>
      </c>
      <c r="G26" s="49" t="s">
        <v>35</v>
      </c>
      <c r="H26" s="47">
        <v>1</v>
      </c>
      <c r="I26" s="47">
        <v>2</v>
      </c>
      <c r="J26" s="47">
        <v>11</v>
      </c>
      <c r="K26" s="47">
        <f t="shared" si="0"/>
        <v>10</v>
      </c>
      <c r="L26" s="47"/>
      <c r="M26" s="47">
        <v>120</v>
      </c>
      <c r="N26" s="50">
        <f t="shared" si="5"/>
        <v>0</v>
      </c>
      <c r="O26" s="51">
        <f t="shared" si="1"/>
        <v>24</v>
      </c>
      <c r="Q26" s="52">
        <f t="shared" si="2"/>
        <v>0</v>
      </c>
      <c r="R26" s="90">
        <f t="shared" si="3"/>
        <v>80</v>
      </c>
      <c r="S26" s="52">
        <f t="shared" si="4"/>
        <v>80</v>
      </c>
    </row>
    <row r="27" spans="1:21" s="27" customFormat="1">
      <c r="A27" s="7" t="s">
        <v>8</v>
      </c>
      <c r="B27" s="8" t="s">
        <v>78</v>
      </c>
      <c r="C27" s="9">
        <v>2</v>
      </c>
      <c r="D27" s="8" t="s">
        <v>25</v>
      </c>
      <c r="E27" s="7" t="s">
        <v>128</v>
      </c>
      <c r="F27" s="11" t="s">
        <v>77</v>
      </c>
      <c r="G27" s="11" t="s">
        <v>36</v>
      </c>
      <c r="H27" s="9">
        <v>2</v>
      </c>
      <c r="I27" s="9">
        <v>2</v>
      </c>
      <c r="J27" s="9">
        <v>11</v>
      </c>
      <c r="K27" s="9">
        <f t="shared" si="0"/>
        <v>10</v>
      </c>
      <c r="L27" s="9"/>
      <c r="M27" s="9">
        <v>120</v>
      </c>
      <c r="N27" s="12">
        <f t="shared" si="5"/>
        <v>0</v>
      </c>
      <c r="O27" s="13">
        <f t="shared" si="1"/>
        <v>24</v>
      </c>
      <c r="P27" s="14"/>
      <c r="Q27" s="15">
        <f t="shared" si="2"/>
        <v>0</v>
      </c>
      <c r="R27" s="16">
        <f t="shared" si="3"/>
        <v>80</v>
      </c>
      <c r="S27" s="15">
        <f t="shared" si="4"/>
        <v>80</v>
      </c>
    </row>
    <row r="28" spans="1:21" s="27" customFormat="1">
      <c r="A28" s="7"/>
      <c r="B28" s="8"/>
      <c r="C28" s="9"/>
      <c r="D28" s="8"/>
      <c r="E28" s="32"/>
      <c r="F28" s="11"/>
      <c r="G28" s="11"/>
      <c r="H28" s="9"/>
      <c r="I28" s="9"/>
      <c r="J28" s="9"/>
      <c r="K28" s="9"/>
      <c r="L28" s="9"/>
      <c r="M28" s="9"/>
      <c r="N28" s="12"/>
      <c r="O28" s="13"/>
      <c r="P28" s="14"/>
      <c r="Q28" s="15"/>
      <c r="R28" s="16"/>
      <c r="S28" s="15"/>
    </row>
    <row r="29" spans="1:21" s="27" customFormat="1">
      <c r="A29" s="7" t="s">
        <v>84</v>
      </c>
      <c r="B29" s="8" t="s">
        <v>56</v>
      </c>
      <c r="C29" s="9"/>
      <c r="D29" s="8" t="s">
        <v>27</v>
      </c>
      <c r="E29" s="14" t="s">
        <v>92</v>
      </c>
      <c r="F29" s="11">
        <v>2</v>
      </c>
      <c r="G29" s="11" t="s">
        <v>74</v>
      </c>
      <c r="H29" s="9"/>
      <c r="I29" s="9">
        <v>1</v>
      </c>
      <c r="J29" s="9">
        <v>15</v>
      </c>
      <c r="K29" s="9">
        <f t="shared" ref="K29:K38" si="6">J29-I29+1</f>
        <v>15</v>
      </c>
      <c r="L29" s="9">
        <v>45</v>
      </c>
      <c r="M29" s="9"/>
      <c r="N29" s="12">
        <f t="shared" ref="N29:N38" si="7">L29/K29</f>
        <v>3</v>
      </c>
      <c r="O29" s="13">
        <v>0</v>
      </c>
      <c r="P29" s="14"/>
      <c r="Q29" s="15">
        <f t="shared" ref="Q29:Q38" si="8">IF(K29=0,0,L29)</f>
        <v>45</v>
      </c>
      <c r="R29" s="16">
        <f t="shared" ref="R29:R38" si="9">IF(K29=0,0,M29/1.5)</f>
        <v>0</v>
      </c>
      <c r="S29" s="15">
        <f t="shared" ref="S29:S38" si="10">P29+Q29+R29</f>
        <v>45</v>
      </c>
    </row>
    <row r="30" spans="1:21" s="27" customFormat="1">
      <c r="A30" s="7" t="s">
        <v>84</v>
      </c>
      <c r="B30" s="8" t="s">
        <v>56</v>
      </c>
      <c r="C30" s="9"/>
      <c r="D30" s="8" t="s">
        <v>59</v>
      </c>
      <c r="E30" s="14" t="s">
        <v>22</v>
      </c>
      <c r="F30" s="11">
        <v>2</v>
      </c>
      <c r="G30" s="11" t="s">
        <v>82</v>
      </c>
      <c r="H30" s="9"/>
      <c r="I30" s="9">
        <v>1</v>
      </c>
      <c r="J30" s="9">
        <v>10</v>
      </c>
      <c r="K30" s="9">
        <f t="shared" si="6"/>
        <v>10</v>
      </c>
      <c r="L30" s="9">
        <v>30</v>
      </c>
      <c r="M30" s="9"/>
      <c r="N30" s="12">
        <f t="shared" si="7"/>
        <v>3</v>
      </c>
      <c r="O30" s="13">
        <v>0</v>
      </c>
      <c r="P30" s="14"/>
      <c r="Q30" s="15">
        <f t="shared" si="8"/>
        <v>30</v>
      </c>
      <c r="R30" s="16">
        <f t="shared" si="9"/>
        <v>0</v>
      </c>
      <c r="S30" s="15">
        <f t="shared" si="10"/>
        <v>30</v>
      </c>
    </row>
    <row r="31" spans="1:21" s="28" customFormat="1">
      <c r="A31" s="7" t="s">
        <v>84</v>
      </c>
      <c r="B31" s="8" t="s">
        <v>50</v>
      </c>
      <c r="C31" s="9"/>
      <c r="D31" s="8" t="s">
        <v>24</v>
      </c>
      <c r="E31" s="7" t="s">
        <v>42</v>
      </c>
      <c r="F31" s="18">
        <v>3</v>
      </c>
      <c r="G31" s="11" t="s">
        <v>72</v>
      </c>
      <c r="H31" s="9"/>
      <c r="I31" s="9">
        <v>1</v>
      </c>
      <c r="J31" s="9">
        <v>15</v>
      </c>
      <c r="K31" s="9">
        <f t="shared" si="6"/>
        <v>15</v>
      </c>
      <c r="L31" s="9">
        <v>30</v>
      </c>
      <c r="M31" s="9"/>
      <c r="N31" s="12">
        <f t="shared" si="7"/>
        <v>2</v>
      </c>
      <c r="O31" s="13">
        <f>M31/5</f>
        <v>0</v>
      </c>
      <c r="P31" s="14"/>
      <c r="Q31" s="15">
        <f t="shared" si="8"/>
        <v>30</v>
      </c>
      <c r="R31" s="16">
        <f t="shared" si="9"/>
        <v>0</v>
      </c>
      <c r="S31" s="15">
        <f t="shared" si="10"/>
        <v>30</v>
      </c>
      <c r="T31" s="55"/>
      <c r="U31" s="56"/>
    </row>
    <row r="32" spans="1:21" s="27" customFormat="1">
      <c r="A32" s="7" t="s">
        <v>84</v>
      </c>
      <c r="B32" s="8" t="s">
        <v>50</v>
      </c>
      <c r="C32" s="9"/>
      <c r="D32" s="8" t="s">
        <v>44</v>
      </c>
      <c r="E32" s="14" t="s">
        <v>110</v>
      </c>
      <c r="F32" s="24">
        <v>3</v>
      </c>
      <c r="G32" s="11" t="s">
        <v>71</v>
      </c>
      <c r="H32" s="9"/>
      <c r="I32" s="9">
        <v>1</v>
      </c>
      <c r="J32" s="9">
        <v>15</v>
      </c>
      <c r="K32" s="9">
        <f t="shared" si="6"/>
        <v>15</v>
      </c>
      <c r="L32" s="9">
        <v>30</v>
      </c>
      <c r="M32" s="9"/>
      <c r="N32" s="12">
        <f t="shared" si="7"/>
        <v>2</v>
      </c>
      <c r="O32" s="13">
        <f>M32/5</f>
        <v>0</v>
      </c>
      <c r="P32" s="14"/>
      <c r="Q32" s="15">
        <f t="shared" si="8"/>
        <v>30</v>
      </c>
      <c r="R32" s="16">
        <f t="shared" si="9"/>
        <v>0</v>
      </c>
      <c r="S32" s="15">
        <f t="shared" si="10"/>
        <v>30</v>
      </c>
    </row>
    <row r="33" spans="1:21" s="27" customFormat="1">
      <c r="A33" s="7" t="s">
        <v>84</v>
      </c>
      <c r="B33" s="8" t="s">
        <v>49</v>
      </c>
      <c r="C33" s="9"/>
      <c r="D33" s="8" t="s">
        <v>24</v>
      </c>
      <c r="E33" s="7" t="s">
        <v>42</v>
      </c>
      <c r="F33" s="18">
        <v>5</v>
      </c>
      <c r="G33" s="11" t="s">
        <v>72</v>
      </c>
      <c r="H33" s="9"/>
      <c r="I33" s="9">
        <v>1</v>
      </c>
      <c r="J33" s="9">
        <v>15</v>
      </c>
      <c r="K33" s="9">
        <f t="shared" si="6"/>
        <v>15</v>
      </c>
      <c r="L33" s="9">
        <v>30</v>
      </c>
      <c r="M33" s="9"/>
      <c r="N33" s="12">
        <f t="shared" si="7"/>
        <v>2</v>
      </c>
      <c r="O33" s="13">
        <f>M33/6</f>
        <v>0</v>
      </c>
      <c r="P33" s="14"/>
      <c r="Q33" s="15">
        <f t="shared" si="8"/>
        <v>30</v>
      </c>
      <c r="R33" s="16">
        <f t="shared" si="9"/>
        <v>0</v>
      </c>
      <c r="S33" s="15">
        <f t="shared" si="10"/>
        <v>30</v>
      </c>
    </row>
    <row r="34" spans="1:21" s="27" customFormat="1">
      <c r="A34" s="7" t="s">
        <v>84</v>
      </c>
      <c r="B34" s="8" t="s">
        <v>49</v>
      </c>
      <c r="C34" s="9"/>
      <c r="D34" s="8" t="s">
        <v>45</v>
      </c>
      <c r="E34" s="14" t="s">
        <v>110</v>
      </c>
      <c r="F34" s="11">
        <v>5</v>
      </c>
      <c r="G34" s="11" t="s">
        <v>71</v>
      </c>
      <c r="H34" s="9"/>
      <c r="I34" s="9">
        <v>1</v>
      </c>
      <c r="J34" s="9">
        <v>15</v>
      </c>
      <c r="K34" s="9">
        <f t="shared" si="6"/>
        <v>15</v>
      </c>
      <c r="L34" s="9">
        <v>30</v>
      </c>
      <c r="M34" s="9"/>
      <c r="N34" s="12">
        <f t="shared" si="7"/>
        <v>2</v>
      </c>
      <c r="O34" s="13">
        <f>M34/6</f>
        <v>0</v>
      </c>
      <c r="P34" s="14"/>
      <c r="Q34" s="15">
        <f t="shared" si="8"/>
        <v>30</v>
      </c>
      <c r="R34" s="16">
        <f t="shared" si="9"/>
        <v>0</v>
      </c>
      <c r="S34" s="15">
        <f t="shared" si="10"/>
        <v>30</v>
      </c>
      <c r="T34" s="55"/>
      <c r="U34" s="56"/>
    </row>
    <row r="35" spans="1:21" s="27" customFormat="1">
      <c r="A35" s="7" t="s">
        <v>84</v>
      </c>
      <c r="B35" s="8" t="s">
        <v>49</v>
      </c>
      <c r="C35" s="9"/>
      <c r="D35" s="8" t="s">
        <v>39</v>
      </c>
      <c r="E35" s="14" t="s">
        <v>83</v>
      </c>
      <c r="F35" s="11">
        <v>6</v>
      </c>
      <c r="G35" s="11" t="s">
        <v>72</v>
      </c>
      <c r="H35" s="9"/>
      <c r="I35" s="9">
        <v>1</v>
      </c>
      <c r="J35" s="9">
        <v>15</v>
      </c>
      <c r="K35" s="9">
        <f t="shared" si="6"/>
        <v>15</v>
      </c>
      <c r="L35" s="9">
        <v>30</v>
      </c>
      <c r="M35" s="9"/>
      <c r="N35" s="12">
        <f t="shared" si="7"/>
        <v>2</v>
      </c>
      <c r="O35" s="13">
        <f>M35/6</f>
        <v>0</v>
      </c>
      <c r="P35" s="14"/>
      <c r="Q35" s="15">
        <f t="shared" si="8"/>
        <v>30</v>
      </c>
      <c r="R35" s="16">
        <f t="shared" si="9"/>
        <v>0</v>
      </c>
      <c r="S35" s="15">
        <f t="shared" si="10"/>
        <v>30</v>
      </c>
    </row>
    <row r="36" spans="1:21" s="48" customFormat="1">
      <c r="A36" s="45" t="s">
        <v>84</v>
      </c>
      <c r="B36" s="46" t="s">
        <v>49</v>
      </c>
      <c r="C36" s="47"/>
      <c r="D36" s="46" t="s">
        <v>80</v>
      </c>
      <c r="E36" s="48" t="s">
        <v>109</v>
      </c>
      <c r="F36" s="49">
        <v>6</v>
      </c>
      <c r="G36" s="49" t="s">
        <v>71</v>
      </c>
      <c r="H36" s="47"/>
      <c r="I36" s="47">
        <v>1</v>
      </c>
      <c r="J36" s="47">
        <v>15</v>
      </c>
      <c r="K36" s="47">
        <f t="shared" si="6"/>
        <v>15</v>
      </c>
      <c r="L36" s="47">
        <v>30</v>
      </c>
      <c r="M36" s="47"/>
      <c r="N36" s="50">
        <f t="shared" si="7"/>
        <v>2</v>
      </c>
      <c r="O36" s="51">
        <f>M36/6</f>
        <v>0</v>
      </c>
      <c r="Q36" s="52">
        <f t="shared" si="8"/>
        <v>30</v>
      </c>
      <c r="R36" s="90">
        <f t="shared" si="9"/>
        <v>0</v>
      </c>
      <c r="S36" s="52">
        <f t="shared" si="10"/>
        <v>30</v>
      </c>
    </row>
    <row r="37" spans="1:21" s="27" customFormat="1">
      <c r="A37" s="7" t="s">
        <v>84</v>
      </c>
      <c r="B37" s="8" t="s">
        <v>52</v>
      </c>
      <c r="C37" s="9"/>
      <c r="D37" s="8" t="s">
        <v>80</v>
      </c>
      <c r="E37" s="14" t="s">
        <v>109</v>
      </c>
      <c r="F37" s="11">
        <v>6</v>
      </c>
      <c r="G37" s="49" t="s">
        <v>101</v>
      </c>
      <c r="H37" s="9"/>
      <c r="I37" s="9">
        <v>1</v>
      </c>
      <c r="J37" s="9">
        <v>15</v>
      </c>
      <c r="K37" s="9">
        <f t="shared" si="6"/>
        <v>15</v>
      </c>
      <c r="L37" s="9">
        <v>30</v>
      </c>
      <c r="M37" s="9"/>
      <c r="N37" s="12">
        <f t="shared" si="7"/>
        <v>2</v>
      </c>
      <c r="O37" s="13">
        <f>M37/5</f>
        <v>0</v>
      </c>
      <c r="P37" s="14"/>
      <c r="Q37" s="15">
        <f t="shared" si="8"/>
        <v>30</v>
      </c>
      <c r="R37" s="16">
        <f t="shared" si="9"/>
        <v>0</v>
      </c>
      <c r="S37" s="15">
        <f t="shared" si="10"/>
        <v>30</v>
      </c>
    </row>
    <row r="38" spans="1:21" s="27" customFormat="1">
      <c r="A38" s="7" t="s">
        <v>84</v>
      </c>
      <c r="B38" s="8" t="s">
        <v>52</v>
      </c>
      <c r="C38" s="9"/>
      <c r="D38" s="8" t="s">
        <v>43</v>
      </c>
      <c r="E38" s="7" t="s">
        <v>83</v>
      </c>
      <c r="F38" s="11">
        <v>6</v>
      </c>
      <c r="G38" s="49" t="s">
        <v>107</v>
      </c>
      <c r="H38" s="9"/>
      <c r="I38" s="9">
        <v>1</v>
      </c>
      <c r="J38" s="9">
        <v>15</v>
      </c>
      <c r="K38" s="9">
        <f t="shared" si="6"/>
        <v>15</v>
      </c>
      <c r="L38" s="9">
        <v>30</v>
      </c>
      <c r="M38" s="9"/>
      <c r="N38" s="12">
        <f t="shared" si="7"/>
        <v>2</v>
      </c>
      <c r="O38" s="13">
        <f>M38/5</f>
        <v>0</v>
      </c>
      <c r="P38" s="14"/>
      <c r="Q38" s="15">
        <f t="shared" si="8"/>
        <v>30</v>
      </c>
      <c r="R38" s="16">
        <f t="shared" si="9"/>
        <v>0</v>
      </c>
      <c r="S38" s="15">
        <f t="shared" si="10"/>
        <v>30</v>
      </c>
    </row>
    <row r="39" spans="1:21" s="27" customFormat="1">
      <c r="A39" s="7"/>
      <c r="B39" s="8"/>
      <c r="C39" s="9"/>
      <c r="D39" s="8"/>
      <c r="E39" s="14"/>
      <c r="F39" s="11"/>
      <c r="G39" s="49"/>
      <c r="H39" s="9"/>
      <c r="I39" s="9"/>
      <c r="J39" s="9"/>
      <c r="K39" s="9"/>
      <c r="L39" s="9"/>
      <c r="M39" s="9"/>
      <c r="N39" s="12"/>
      <c r="O39" s="13"/>
      <c r="P39" s="14"/>
      <c r="Q39" s="15"/>
      <c r="R39" s="16"/>
      <c r="S39" s="15"/>
    </row>
    <row r="40" spans="1:21" s="48" customFormat="1">
      <c r="A40" s="45" t="s">
        <v>85</v>
      </c>
      <c r="B40" s="46" t="s">
        <v>70</v>
      </c>
      <c r="D40" s="46" t="s">
        <v>28</v>
      </c>
      <c r="E40" s="46" t="s">
        <v>122</v>
      </c>
      <c r="F40" s="47">
        <v>2</v>
      </c>
      <c r="G40" s="49" t="s">
        <v>81</v>
      </c>
      <c r="I40" s="47">
        <v>2</v>
      </c>
      <c r="J40" s="47">
        <v>16</v>
      </c>
      <c r="K40" s="47">
        <f t="shared" ref="K40:K51" si="11">J40-I40+1</f>
        <v>15</v>
      </c>
      <c r="L40" s="47">
        <v>60</v>
      </c>
      <c r="M40" s="47"/>
      <c r="N40" s="50">
        <f t="shared" ref="N40:N51" si="12">L40/K40</f>
        <v>4</v>
      </c>
      <c r="O40" s="51">
        <f>M40/6</f>
        <v>0</v>
      </c>
      <c r="Q40" s="52">
        <f t="shared" ref="Q40:Q51" si="13">IF(K40=0,0,L40)</f>
        <v>60</v>
      </c>
      <c r="R40" s="90">
        <f t="shared" ref="R40:R51" si="14">IF(K40=0,0,M40/1.5)</f>
        <v>0</v>
      </c>
      <c r="S40" s="52">
        <f t="shared" ref="S40:S51" si="15">P40+Q40+R40</f>
        <v>60</v>
      </c>
    </row>
    <row r="41" spans="1:21" s="48" customFormat="1">
      <c r="A41" s="45" t="s">
        <v>85</v>
      </c>
      <c r="B41" s="46" t="s">
        <v>70</v>
      </c>
      <c r="D41" s="46" t="s">
        <v>28</v>
      </c>
      <c r="E41" s="46" t="s">
        <v>122</v>
      </c>
      <c r="F41" s="47">
        <v>2</v>
      </c>
      <c r="G41" s="49" t="s">
        <v>94</v>
      </c>
      <c r="I41" s="47">
        <v>17</v>
      </c>
      <c r="J41" s="47">
        <v>19</v>
      </c>
      <c r="K41" s="47">
        <f t="shared" si="11"/>
        <v>3</v>
      </c>
      <c r="L41" s="47">
        <v>15</v>
      </c>
      <c r="M41" s="47"/>
      <c r="N41" s="50">
        <f>L41/K41</f>
        <v>5</v>
      </c>
      <c r="O41" s="51">
        <f>M41/6</f>
        <v>0</v>
      </c>
      <c r="Q41" s="52">
        <f>IF(K41=0,0,L41)</f>
        <v>15</v>
      </c>
      <c r="R41" s="90">
        <f>IF(K41=0,0,M41/1.5)</f>
        <v>0</v>
      </c>
      <c r="S41" s="52">
        <f>P41+Q41+R41</f>
        <v>15</v>
      </c>
    </row>
    <row r="42" spans="1:21" s="48" customFormat="1">
      <c r="A42" s="45" t="s">
        <v>85</v>
      </c>
      <c r="B42" s="46" t="s">
        <v>70</v>
      </c>
      <c r="D42" s="46" t="s">
        <v>24</v>
      </c>
      <c r="E42" s="45" t="s">
        <v>123</v>
      </c>
      <c r="F42" s="49">
        <v>2</v>
      </c>
      <c r="G42" s="49" t="s">
        <v>73</v>
      </c>
      <c r="H42" s="47"/>
      <c r="I42" s="47">
        <v>2</v>
      </c>
      <c r="J42" s="47">
        <v>16</v>
      </c>
      <c r="K42" s="47">
        <f>J42-I42+1</f>
        <v>15</v>
      </c>
      <c r="L42" s="47">
        <v>30</v>
      </c>
      <c r="M42" s="47"/>
      <c r="N42" s="50">
        <f>L42/K42</f>
        <v>2</v>
      </c>
      <c r="O42" s="51">
        <f>M42/5</f>
        <v>0</v>
      </c>
      <c r="Q42" s="52">
        <f>IF(K42=0,0,L42)</f>
        <v>30</v>
      </c>
      <c r="R42" s="90">
        <f>IF(K42=0,0,M42/1.5)</f>
        <v>0</v>
      </c>
      <c r="S42" s="52">
        <f>P42+Q42+R42</f>
        <v>30</v>
      </c>
      <c r="T42" s="85"/>
      <c r="U42" s="86"/>
    </row>
    <row r="43" spans="1:21" s="27" customFormat="1">
      <c r="A43" s="7" t="s">
        <v>85</v>
      </c>
      <c r="B43" s="8" t="s">
        <v>52</v>
      </c>
      <c r="D43" s="8" t="s">
        <v>24</v>
      </c>
      <c r="E43" s="7" t="s">
        <v>42</v>
      </c>
      <c r="F43" s="11">
        <v>3</v>
      </c>
      <c r="G43" s="11" t="s">
        <v>71</v>
      </c>
      <c r="H43" s="9"/>
      <c r="I43" s="9">
        <v>1</v>
      </c>
      <c r="J43" s="9">
        <v>15</v>
      </c>
      <c r="K43" s="9">
        <f t="shared" si="11"/>
        <v>15</v>
      </c>
      <c r="L43" s="9">
        <v>30</v>
      </c>
      <c r="M43" s="9"/>
      <c r="N43" s="12">
        <f t="shared" si="12"/>
        <v>2</v>
      </c>
      <c r="O43" s="13">
        <f>M43/5</f>
        <v>0</v>
      </c>
      <c r="P43" s="14"/>
      <c r="Q43" s="15">
        <f t="shared" si="13"/>
        <v>30</v>
      </c>
      <c r="R43" s="16">
        <f t="shared" si="14"/>
        <v>0</v>
      </c>
      <c r="S43" s="15">
        <f t="shared" si="15"/>
        <v>30</v>
      </c>
      <c r="T43" s="55"/>
      <c r="U43" s="56"/>
    </row>
    <row r="44" spans="1:21" s="27" customFormat="1">
      <c r="A44" s="7" t="s">
        <v>85</v>
      </c>
      <c r="B44" s="8" t="s">
        <v>70</v>
      </c>
      <c r="C44" s="9"/>
      <c r="D44" s="8" t="s">
        <v>39</v>
      </c>
      <c r="E44" s="14" t="s">
        <v>119</v>
      </c>
      <c r="F44" s="24">
        <v>4</v>
      </c>
      <c r="G44" s="11" t="s">
        <v>81</v>
      </c>
      <c r="H44" s="9"/>
      <c r="I44" s="9">
        <v>2</v>
      </c>
      <c r="J44" s="9">
        <v>16</v>
      </c>
      <c r="K44" s="9">
        <f t="shared" si="11"/>
        <v>15</v>
      </c>
      <c r="L44" s="9">
        <v>60</v>
      </c>
      <c r="M44" s="9"/>
      <c r="N44" s="12">
        <f t="shared" si="12"/>
        <v>4</v>
      </c>
      <c r="O44" s="13">
        <f>M44/6</f>
        <v>0</v>
      </c>
      <c r="P44" s="14"/>
      <c r="Q44" s="15">
        <f t="shared" si="13"/>
        <v>60</v>
      </c>
      <c r="R44" s="16">
        <f t="shared" si="14"/>
        <v>0</v>
      </c>
      <c r="S44" s="15">
        <f t="shared" si="15"/>
        <v>60</v>
      </c>
    </row>
    <row r="45" spans="1:21" s="48" customFormat="1">
      <c r="A45" s="45" t="s">
        <v>85</v>
      </c>
      <c r="B45" s="46" t="s">
        <v>70</v>
      </c>
      <c r="D45" s="46" t="s">
        <v>29</v>
      </c>
      <c r="E45" s="45" t="s">
        <v>120</v>
      </c>
      <c r="F45" s="49">
        <v>4</v>
      </c>
      <c r="G45" s="49" t="s">
        <v>73</v>
      </c>
      <c r="H45" s="47"/>
      <c r="I45" s="47">
        <v>2</v>
      </c>
      <c r="J45" s="47">
        <v>16</v>
      </c>
      <c r="K45" s="47">
        <f>J45-I45+1</f>
        <v>15</v>
      </c>
      <c r="L45" s="47">
        <v>30</v>
      </c>
      <c r="M45" s="47"/>
      <c r="N45" s="50">
        <f>L45/K45</f>
        <v>2</v>
      </c>
      <c r="O45" s="51">
        <f>M45/5</f>
        <v>0</v>
      </c>
      <c r="Q45" s="52">
        <f>IF(K45=0,0,L45)</f>
        <v>30</v>
      </c>
      <c r="R45" s="90">
        <f>IF(K45=0,0,M45/1.5)</f>
        <v>0</v>
      </c>
      <c r="S45" s="52">
        <f>P45+Q45+R45</f>
        <v>30</v>
      </c>
      <c r="T45" s="85"/>
      <c r="U45" s="86"/>
    </row>
    <row r="46" spans="1:21" s="27" customFormat="1">
      <c r="A46" s="7" t="s">
        <v>85</v>
      </c>
      <c r="B46" s="8" t="s">
        <v>51</v>
      </c>
      <c r="C46" s="9"/>
      <c r="D46" s="8" t="s">
        <v>45</v>
      </c>
      <c r="E46" s="14" t="s">
        <v>110</v>
      </c>
      <c r="F46" s="11">
        <v>5</v>
      </c>
      <c r="G46" s="11" t="s">
        <v>72</v>
      </c>
      <c r="H46" s="9"/>
      <c r="I46" s="9">
        <v>1</v>
      </c>
      <c r="J46" s="9">
        <v>15</v>
      </c>
      <c r="K46" s="9">
        <f t="shared" si="11"/>
        <v>15</v>
      </c>
      <c r="L46" s="9">
        <v>30</v>
      </c>
      <c r="M46" s="9"/>
      <c r="N46" s="12">
        <f t="shared" si="12"/>
        <v>2</v>
      </c>
      <c r="O46" s="13">
        <f t="shared" ref="O46:O51" si="16">M46/5</f>
        <v>0</v>
      </c>
      <c r="P46" s="14"/>
      <c r="Q46" s="15">
        <f t="shared" si="13"/>
        <v>30</v>
      </c>
      <c r="R46" s="16">
        <f t="shared" si="14"/>
        <v>0</v>
      </c>
      <c r="S46" s="15">
        <f t="shared" si="15"/>
        <v>30</v>
      </c>
    </row>
    <row r="47" spans="1:21" s="27" customFormat="1">
      <c r="A47" s="7" t="s">
        <v>85</v>
      </c>
      <c r="B47" s="8" t="s">
        <v>51</v>
      </c>
      <c r="C47" s="9"/>
      <c r="D47" s="8" t="s">
        <v>24</v>
      </c>
      <c r="E47" s="7" t="s">
        <v>42</v>
      </c>
      <c r="F47" s="18">
        <v>5</v>
      </c>
      <c r="G47" s="11" t="s">
        <v>71</v>
      </c>
      <c r="H47" s="9"/>
      <c r="I47" s="9">
        <v>1</v>
      </c>
      <c r="J47" s="9">
        <v>15</v>
      </c>
      <c r="K47" s="9">
        <f t="shared" si="11"/>
        <v>15</v>
      </c>
      <c r="L47" s="9">
        <v>30</v>
      </c>
      <c r="M47" s="9"/>
      <c r="N47" s="12">
        <f t="shared" si="12"/>
        <v>2</v>
      </c>
      <c r="O47" s="13">
        <f t="shared" si="16"/>
        <v>0</v>
      </c>
      <c r="P47" s="14"/>
      <c r="Q47" s="15">
        <f t="shared" si="13"/>
        <v>30</v>
      </c>
      <c r="R47" s="16">
        <f t="shared" si="14"/>
        <v>0</v>
      </c>
      <c r="S47" s="15">
        <f t="shared" si="15"/>
        <v>30</v>
      </c>
    </row>
    <row r="48" spans="1:21" s="27" customFormat="1">
      <c r="A48" s="7" t="s">
        <v>85</v>
      </c>
      <c r="B48" s="8" t="s">
        <v>50</v>
      </c>
      <c r="C48" s="9"/>
      <c r="D48" s="8" t="s">
        <v>9</v>
      </c>
      <c r="E48" s="14" t="s">
        <v>109</v>
      </c>
      <c r="F48" s="11">
        <v>6</v>
      </c>
      <c r="G48" s="11" t="s">
        <v>72</v>
      </c>
      <c r="H48" s="9"/>
      <c r="I48" s="9">
        <v>1</v>
      </c>
      <c r="J48" s="9">
        <v>15</v>
      </c>
      <c r="K48" s="9">
        <f t="shared" si="11"/>
        <v>15</v>
      </c>
      <c r="L48" s="9">
        <v>30</v>
      </c>
      <c r="M48" s="9"/>
      <c r="N48" s="12">
        <f t="shared" si="12"/>
        <v>2</v>
      </c>
      <c r="O48" s="13">
        <f t="shared" si="16"/>
        <v>0</v>
      </c>
      <c r="P48" s="14"/>
      <c r="Q48" s="15">
        <f t="shared" si="13"/>
        <v>30</v>
      </c>
      <c r="R48" s="16">
        <f t="shared" si="14"/>
        <v>0</v>
      </c>
      <c r="S48" s="15">
        <f t="shared" si="15"/>
        <v>30</v>
      </c>
    </row>
    <row r="49" spans="1:19" s="27" customFormat="1">
      <c r="A49" s="7" t="s">
        <v>85</v>
      </c>
      <c r="B49" s="8" t="s">
        <v>50</v>
      </c>
      <c r="C49" s="9"/>
      <c r="D49" s="8" t="s">
        <v>39</v>
      </c>
      <c r="E49" s="14" t="s">
        <v>83</v>
      </c>
      <c r="F49" s="11">
        <v>6</v>
      </c>
      <c r="G49" s="11" t="s">
        <v>71</v>
      </c>
      <c r="H49" s="9"/>
      <c r="I49" s="9">
        <v>1</v>
      </c>
      <c r="J49" s="9">
        <v>15</v>
      </c>
      <c r="K49" s="9">
        <f t="shared" si="11"/>
        <v>15</v>
      </c>
      <c r="L49" s="9">
        <v>30</v>
      </c>
      <c r="M49" s="9"/>
      <c r="N49" s="12">
        <f t="shared" si="12"/>
        <v>2</v>
      </c>
      <c r="O49" s="13">
        <f t="shared" si="16"/>
        <v>0</v>
      </c>
      <c r="P49" s="14"/>
      <c r="Q49" s="15">
        <f t="shared" si="13"/>
        <v>30</v>
      </c>
      <c r="R49" s="16">
        <f t="shared" si="14"/>
        <v>0</v>
      </c>
      <c r="S49" s="15">
        <f t="shared" si="15"/>
        <v>30</v>
      </c>
    </row>
    <row r="50" spans="1:19" s="27" customFormat="1">
      <c r="A50" s="7" t="s">
        <v>85</v>
      </c>
      <c r="B50" s="8" t="s">
        <v>51</v>
      </c>
      <c r="C50" s="9"/>
      <c r="D50" s="8" t="s">
        <v>103</v>
      </c>
      <c r="E50" s="7" t="s">
        <v>83</v>
      </c>
      <c r="F50" s="11">
        <v>7</v>
      </c>
      <c r="G50" s="11" t="s">
        <v>101</v>
      </c>
      <c r="H50" s="9"/>
      <c r="I50" s="9">
        <v>1</v>
      </c>
      <c r="J50" s="9">
        <v>15</v>
      </c>
      <c r="K50" s="9">
        <f t="shared" si="11"/>
        <v>15</v>
      </c>
      <c r="L50" s="9">
        <v>30</v>
      </c>
      <c r="M50" s="9"/>
      <c r="N50" s="12">
        <f t="shared" si="12"/>
        <v>2</v>
      </c>
      <c r="O50" s="13">
        <f t="shared" si="16"/>
        <v>0</v>
      </c>
      <c r="P50" s="14"/>
      <c r="Q50" s="15">
        <f t="shared" si="13"/>
        <v>30</v>
      </c>
      <c r="R50" s="16">
        <f t="shared" si="14"/>
        <v>0</v>
      </c>
      <c r="S50" s="15">
        <f t="shared" si="15"/>
        <v>30</v>
      </c>
    </row>
    <row r="51" spans="1:19" s="48" customFormat="1">
      <c r="A51" s="45" t="s">
        <v>85</v>
      </c>
      <c r="B51" s="46" t="s">
        <v>51</v>
      </c>
      <c r="C51" s="47"/>
      <c r="D51" s="46" t="s">
        <v>28</v>
      </c>
      <c r="E51" s="48" t="s">
        <v>109</v>
      </c>
      <c r="F51" s="49">
        <v>7</v>
      </c>
      <c r="G51" s="49" t="s">
        <v>107</v>
      </c>
      <c r="H51" s="47"/>
      <c r="I51" s="47">
        <v>1</v>
      </c>
      <c r="J51" s="47">
        <v>15</v>
      </c>
      <c r="K51" s="47">
        <f t="shared" si="11"/>
        <v>15</v>
      </c>
      <c r="L51" s="47">
        <v>30</v>
      </c>
      <c r="M51" s="47"/>
      <c r="N51" s="50">
        <f t="shared" si="12"/>
        <v>2</v>
      </c>
      <c r="O51" s="51">
        <f t="shared" si="16"/>
        <v>0</v>
      </c>
      <c r="Q51" s="52">
        <f t="shared" si="13"/>
        <v>30</v>
      </c>
      <c r="R51" s="90">
        <f t="shared" si="14"/>
        <v>0</v>
      </c>
      <c r="S51" s="52">
        <f t="shared" si="15"/>
        <v>30</v>
      </c>
    </row>
    <row r="52" spans="1:19" s="27" customFormat="1">
      <c r="A52" s="7"/>
      <c r="B52" s="8"/>
      <c r="C52" s="9"/>
      <c r="D52" s="8"/>
      <c r="E52" s="14"/>
      <c r="F52" s="24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6"/>
      <c r="S52" s="15"/>
    </row>
    <row r="53" spans="1:19" s="27" customFormat="1">
      <c r="A53" s="7" t="s">
        <v>87</v>
      </c>
      <c r="B53" s="8" t="s">
        <v>57</v>
      </c>
      <c r="C53" s="9"/>
      <c r="D53" s="8" t="s">
        <v>27</v>
      </c>
      <c r="E53" s="14" t="s">
        <v>92</v>
      </c>
      <c r="F53" s="24">
        <v>3</v>
      </c>
      <c r="G53" s="11" t="s">
        <v>74</v>
      </c>
      <c r="H53" s="9"/>
      <c r="I53" s="9">
        <v>1</v>
      </c>
      <c r="J53" s="9">
        <v>15</v>
      </c>
      <c r="K53" s="9">
        <f>J53-I53+1</f>
        <v>15</v>
      </c>
      <c r="L53" s="9">
        <v>45</v>
      </c>
      <c r="M53" s="9"/>
      <c r="N53" s="12">
        <f>L53/K53</f>
        <v>3</v>
      </c>
      <c r="O53" s="13">
        <v>0</v>
      </c>
      <c r="P53" s="14"/>
      <c r="Q53" s="15">
        <f>IF(K53=0,0,L53)</f>
        <v>45</v>
      </c>
      <c r="R53" s="16">
        <f>IF(K53=0,0,M53/1.5)</f>
        <v>0</v>
      </c>
      <c r="S53" s="15">
        <f>P53+Q53+R53</f>
        <v>45</v>
      </c>
    </row>
    <row r="54" spans="1:19" s="27" customFormat="1">
      <c r="A54" s="7" t="s">
        <v>87</v>
      </c>
      <c r="B54" s="8" t="s">
        <v>55</v>
      </c>
      <c r="C54" s="9"/>
      <c r="D54" s="8" t="s">
        <v>59</v>
      </c>
      <c r="E54" s="14" t="s">
        <v>22</v>
      </c>
      <c r="F54" s="11">
        <v>5</v>
      </c>
      <c r="G54" s="11" t="s">
        <v>72</v>
      </c>
      <c r="H54" s="9"/>
      <c r="I54" s="9">
        <v>1</v>
      </c>
      <c r="J54" s="9">
        <v>15</v>
      </c>
      <c r="K54" s="9">
        <f>J54-I54+1</f>
        <v>15</v>
      </c>
      <c r="L54" s="9">
        <v>30</v>
      </c>
      <c r="M54" s="9"/>
      <c r="N54" s="12">
        <f>L54/K54</f>
        <v>2</v>
      </c>
      <c r="O54" s="13">
        <f>M54/6</f>
        <v>0</v>
      </c>
      <c r="P54" s="14"/>
      <c r="Q54" s="15">
        <f>IF(K54=0,0,L54)</f>
        <v>30</v>
      </c>
      <c r="R54" s="16">
        <f>IF(K54=0,0,M54/1.5)</f>
        <v>0</v>
      </c>
      <c r="S54" s="15">
        <f>P54+Q54+R54</f>
        <v>30</v>
      </c>
    </row>
    <row r="55" spans="1:19" s="27" customFormat="1">
      <c r="A55" s="7" t="s">
        <v>87</v>
      </c>
      <c r="B55" s="8" t="s">
        <v>55</v>
      </c>
      <c r="C55" s="9"/>
      <c r="D55" s="8" t="s">
        <v>10</v>
      </c>
      <c r="E55" s="10" t="s">
        <v>117</v>
      </c>
      <c r="F55" s="11">
        <v>5</v>
      </c>
      <c r="G55" s="11" t="s">
        <v>71</v>
      </c>
      <c r="H55" s="9"/>
      <c r="I55" s="9">
        <v>1</v>
      </c>
      <c r="J55" s="9">
        <v>15</v>
      </c>
      <c r="K55" s="9">
        <f>J55-I55+1</f>
        <v>15</v>
      </c>
      <c r="L55" s="9">
        <v>30</v>
      </c>
      <c r="M55" s="9"/>
      <c r="N55" s="12">
        <f>L55/K55</f>
        <v>2</v>
      </c>
      <c r="O55" s="13">
        <f>M55/5</f>
        <v>0</v>
      </c>
      <c r="P55" s="14"/>
      <c r="Q55" s="15">
        <f>IF(K55=0,0,L55)</f>
        <v>30</v>
      </c>
      <c r="R55" s="16">
        <f>IF(K55=0,0,M55/1.5)</f>
        <v>0</v>
      </c>
      <c r="S55" s="15">
        <f>P55+Q55+R55</f>
        <v>30</v>
      </c>
    </row>
    <row r="56" spans="1:19" s="27" customFormat="1">
      <c r="A56" s="7" t="s">
        <v>87</v>
      </c>
      <c r="B56" s="8" t="s">
        <v>55</v>
      </c>
      <c r="C56" s="9"/>
      <c r="D56" s="8" t="s">
        <v>27</v>
      </c>
      <c r="E56" s="14" t="s">
        <v>92</v>
      </c>
      <c r="F56" s="11">
        <v>6</v>
      </c>
      <c r="G56" s="11" t="s">
        <v>74</v>
      </c>
      <c r="H56" s="9"/>
      <c r="I56" s="9">
        <v>1</v>
      </c>
      <c r="J56" s="9">
        <v>15</v>
      </c>
      <c r="K56" s="9">
        <f>J56-I56+1</f>
        <v>15</v>
      </c>
      <c r="L56" s="9">
        <v>45</v>
      </c>
      <c r="M56" s="9"/>
      <c r="N56" s="12">
        <f>L56/K56</f>
        <v>3</v>
      </c>
      <c r="O56" s="13">
        <f>M56/6</f>
        <v>0</v>
      </c>
      <c r="P56" s="14"/>
      <c r="Q56" s="15">
        <f>IF(K56=0,0,L56)</f>
        <v>45</v>
      </c>
      <c r="R56" s="16">
        <f>IF(K56=0,0,M56/1.5)</f>
        <v>0</v>
      </c>
      <c r="S56" s="15">
        <f>P56+Q56+R56</f>
        <v>45</v>
      </c>
    </row>
    <row r="57" spans="1:19" s="27" customFormat="1">
      <c r="A57" s="7"/>
      <c r="B57" s="8"/>
      <c r="C57" s="9"/>
      <c r="D57" s="8"/>
      <c r="E57" s="14"/>
      <c r="F57" s="24"/>
      <c r="G57" s="11"/>
      <c r="H57" s="9"/>
      <c r="I57" s="9"/>
      <c r="J57" s="9"/>
      <c r="K57" s="9"/>
      <c r="L57" s="9"/>
      <c r="M57" s="9"/>
      <c r="N57" s="12"/>
      <c r="O57" s="13"/>
      <c r="P57" s="14"/>
      <c r="Q57" s="15"/>
      <c r="R57" s="16"/>
      <c r="S57" s="15"/>
    </row>
    <row r="58" spans="1:19" s="27" customFormat="1">
      <c r="A58" s="7" t="s">
        <v>93</v>
      </c>
      <c r="B58" s="8" t="s">
        <v>70</v>
      </c>
      <c r="C58" s="9"/>
      <c r="D58" s="8" t="s">
        <v>10</v>
      </c>
      <c r="E58" s="36" t="s">
        <v>117</v>
      </c>
      <c r="F58" s="11">
        <v>3</v>
      </c>
      <c r="G58" s="11" t="s">
        <v>79</v>
      </c>
      <c r="H58" s="9"/>
      <c r="I58" s="9">
        <v>2</v>
      </c>
      <c r="J58" s="9">
        <v>16</v>
      </c>
      <c r="K58" s="9">
        <f>J58-I58+1</f>
        <v>15</v>
      </c>
      <c r="L58" s="9">
        <v>30</v>
      </c>
      <c r="M58" s="9"/>
      <c r="N58" s="12">
        <f>L58/K58</f>
        <v>2</v>
      </c>
      <c r="O58" s="13">
        <f>M58/6</f>
        <v>0</v>
      </c>
      <c r="P58" s="14"/>
      <c r="Q58" s="15">
        <f>IF(K58=0,0,L58)</f>
        <v>30</v>
      </c>
      <c r="R58" s="16">
        <f>IF(K58=0,0,M58/1.5)</f>
        <v>0</v>
      </c>
      <c r="S58" s="15">
        <f>P58+Q58+R58</f>
        <v>30</v>
      </c>
    </row>
    <row r="59" spans="1:19" s="27" customFormat="1">
      <c r="A59" s="7" t="s">
        <v>93</v>
      </c>
      <c r="B59" s="8" t="s">
        <v>56</v>
      </c>
      <c r="C59" s="9"/>
      <c r="D59" s="8" t="s">
        <v>10</v>
      </c>
      <c r="E59" s="36" t="s">
        <v>117</v>
      </c>
      <c r="F59" s="11">
        <v>6</v>
      </c>
      <c r="G59" s="11" t="s">
        <v>71</v>
      </c>
      <c r="H59" s="9"/>
      <c r="I59" s="9">
        <v>1</v>
      </c>
      <c r="J59" s="9">
        <v>15</v>
      </c>
      <c r="K59" s="9">
        <f>J59-I59+1</f>
        <v>15</v>
      </c>
      <c r="L59" s="9">
        <v>30</v>
      </c>
      <c r="M59" s="9"/>
      <c r="N59" s="12">
        <f>L59/K59</f>
        <v>2</v>
      </c>
      <c r="O59" s="13">
        <v>0</v>
      </c>
      <c r="P59" s="14"/>
      <c r="Q59" s="15">
        <f>IF(K59=0,0,L59)</f>
        <v>30</v>
      </c>
      <c r="R59" s="16">
        <f>IF(K59=0,0,M59/1.5)</f>
        <v>0</v>
      </c>
      <c r="S59" s="15">
        <f>P59+Q59+R59</f>
        <v>30</v>
      </c>
    </row>
    <row r="60" spans="1:19" s="27" customFormat="1">
      <c r="A60" s="7"/>
      <c r="B60" s="8"/>
      <c r="C60" s="9"/>
      <c r="D60" s="8"/>
      <c r="E60" s="36"/>
      <c r="F60" s="11"/>
      <c r="G60" s="11"/>
      <c r="H60" s="9"/>
      <c r="I60" s="9"/>
      <c r="J60" s="9"/>
      <c r="K60" s="9"/>
      <c r="L60" s="9"/>
      <c r="M60" s="9"/>
      <c r="N60" s="12"/>
      <c r="O60" s="13"/>
      <c r="P60" s="14"/>
      <c r="Q60" s="15"/>
      <c r="R60" s="16"/>
      <c r="S60" s="15"/>
    </row>
    <row r="61" spans="1:19" s="48" customFormat="1">
      <c r="A61" s="45" t="s">
        <v>108</v>
      </c>
      <c r="B61" s="46" t="s">
        <v>57</v>
      </c>
      <c r="C61" s="47"/>
      <c r="D61" s="46" t="s">
        <v>12</v>
      </c>
      <c r="E61" s="48" t="s">
        <v>22</v>
      </c>
      <c r="F61" s="47">
        <v>5</v>
      </c>
      <c r="G61" s="49" t="s">
        <v>72</v>
      </c>
      <c r="H61" s="47"/>
      <c r="I61" s="47">
        <v>1</v>
      </c>
      <c r="J61" s="47">
        <v>15</v>
      </c>
      <c r="K61" s="47">
        <f>J61-I61+1</f>
        <v>15</v>
      </c>
      <c r="L61" s="47">
        <v>30</v>
      </c>
      <c r="M61" s="47"/>
      <c r="N61" s="50">
        <f>L61/K61</f>
        <v>2</v>
      </c>
      <c r="O61" s="51">
        <v>0</v>
      </c>
      <c r="Q61" s="52">
        <f>IF(K61=0,0,L61)</f>
        <v>30</v>
      </c>
      <c r="R61" s="90">
        <f>IF(K61=0,0,M61/1.5)</f>
        <v>0</v>
      </c>
      <c r="S61" s="52">
        <f>P61+Q61+R61</f>
        <v>30</v>
      </c>
    </row>
    <row r="62" spans="1:19" s="48" customFormat="1">
      <c r="A62" s="45" t="s">
        <v>108</v>
      </c>
      <c r="B62" s="46" t="s">
        <v>57</v>
      </c>
      <c r="C62" s="47"/>
      <c r="D62" s="46" t="s">
        <v>10</v>
      </c>
      <c r="E62" s="91" t="s">
        <v>117</v>
      </c>
      <c r="F62" s="49">
        <v>5</v>
      </c>
      <c r="G62" s="49" t="s">
        <v>73</v>
      </c>
      <c r="H62" s="47"/>
      <c r="I62" s="47">
        <v>1</v>
      </c>
      <c r="J62" s="47">
        <v>15</v>
      </c>
      <c r="K62" s="47">
        <f>J62-I62+1</f>
        <v>15</v>
      </c>
      <c r="L62" s="47">
        <v>30</v>
      </c>
      <c r="M62" s="47"/>
      <c r="N62" s="50">
        <f>L62/K62</f>
        <v>2</v>
      </c>
      <c r="O62" s="51">
        <f>M62/6</f>
        <v>0</v>
      </c>
      <c r="Q62" s="52">
        <f>IF(K62=0,0,L62)</f>
        <v>30</v>
      </c>
      <c r="R62" s="90">
        <f>IF(K62=0,0,M62/1.5)</f>
        <v>0</v>
      </c>
      <c r="S62" s="52">
        <f>P62+Q62+R62</f>
        <v>30</v>
      </c>
    </row>
    <row r="63" spans="1:19" s="27" customFormat="1">
      <c r="A63" s="7"/>
      <c r="B63" s="8"/>
      <c r="C63" s="9"/>
      <c r="D63" s="8"/>
      <c r="E63" s="14"/>
      <c r="F63" s="24"/>
      <c r="G63" s="11"/>
      <c r="H63" s="9"/>
      <c r="I63" s="9"/>
      <c r="J63" s="9"/>
      <c r="K63" s="9"/>
      <c r="L63" s="9"/>
      <c r="M63" s="9"/>
      <c r="N63" s="12"/>
      <c r="O63" s="13"/>
      <c r="P63" s="14"/>
      <c r="Q63" s="15"/>
      <c r="R63" s="16"/>
      <c r="S63" s="15"/>
    </row>
    <row r="64" spans="1:19" s="48" customFormat="1">
      <c r="A64" s="45" t="s">
        <v>121</v>
      </c>
      <c r="B64" s="46" t="s">
        <v>70</v>
      </c>
      <c r="C64" s="47"/>
      <c r="D64" s="46" t="s">
        <v>10</v>
      </c>
      <c r="E64" s="91" t="s">
        <v>115</v>
      </c>
      <c r="F64" s="49">
        <v>5</v>
      </c>
      <c r="G64" s="49" t="s">
        <v>72</v>
      </c>
      <c r="H64" s="47"/>
      <c r="I64" s="47">
        <v>2</v>
      </c>
      <c r="J64" s="47">
        <v>16</v>
      </c>
      <c r="K64" s="47">
        <f>J64-I64+1</f>
        <v>15</v>
      </c>
      <c r="L64" s="47">
        <v>30</v>
      </c>
      <c r="M64" s="47"/>
      <c r="N64" s="50">
        <f>L64/K64</f>
        <v>2</v>
      </c>
      <c r="O64" s="51">
        <v>0</v>
      </c>
      <c r="Q64" s="52">
        <f>IF(K64=0,0,L64)</f>
        <v>30</v>
      </c>
      <c r="R64" s="90">
        <f>IF(K64=0,0,M64/1.5)</f>
        <v>0</v>
      </c>
      <c r="S64" s="52">
        <f>P64+Q64+R64</f>
        <v>30</v>
      </c>
    </row>
    <row r="65" spans="1:21" s="48" customFormat="1">
      <c r="A65" s="45" t="s">
        <v>121</v>
      </c>
      <c r="B65" s="46" t="s">
        <v>70</v>
      </c>
      <c r="D65" s="46" t="s">
        <v>30</v>
      </c>
      <c r="E65" s="46" t="s">
        <v>112</v>
      </c>
      <c r="F65" s="47">
        <v>5</v>
      </c>
      <c r="G65" s="49" t="s">
        <v>124</v>
      </c>
      <c r="I65" s="47">
        <v>2</v>
      </c>
      <c r="J65" s="47">
        <v>16</v>
      </c>
      <c r="K65" s="47">
        <f>J65-I65+1</f>
        <v>15</v>
      </c>
      <c r="L65" s="47">
        <v>60</v>
      </c>
      <c r="M65" s="47"/>
      <c r="N65" s="50">
        <f>L65/K65</f>
        <v>4</v>
      </c>
      <c r="O65" s="51">
        <f>M65/6</f>
        <v>0</v>
      </c>
      <c r="Q65" s="52">
        <f>IF(K65=0,0,L65)</f>
        <v>60</v>
      </c>
      <c r="R65" s="90">
        <f>IF(K65=0,0,M65/1.5)</f>
        <v>0</v>
      </c>
      <c r="S65" s="52">
        <f>P65+Q65+R65</f>
        <v>60</v>
      </c>
    </row>
    <row r="66" spans="1:21" s="48" customFormat="1">
      <c r="A66" s="45" t="s">
        <v>121</v>
      </c>
      <c r="B66" s="46" t="s">
        <v>70</v>
      </c>
      <c r="D66" s="46" t="s">
        <v>30</v>
      </c>
      <c r="E66" s="46" t="s">
        <v>112</v>
      </c>
      <c r="F66" s="47">
        <v>5</v>
      </c>
      <c r="G66" s="49" t="s">
        <v>126</v>
      </c>
      <c r="I66" s="47">
        <v>17</v>
      </c>
      <c r="J66" s="47">
        <v>19</v>
      </c>
      <c r="K66" s="47">
        <f>J66-I66+1</f>
        <v>3</v>
      </c>
      <c r="L66" s="47">
        <v>15</v>
      </c>
      <c r="M66" s="47"/>
      <c r="N66" s="50">
        <f>L66/K66</f>
        <v>5</v>
      </c>
      <c r="O66" s="51">
        <f>M66/6</f>
        <v>0</v>
      </c>
      <c r="Q66" s="52">
        <f>IF(K66=0,0,L66)</f>
        <v>15</v>
      </c>
      <c r="R66" s="90">
        <f>IF(K66=0,0,M66/1.5)</f>
        <v>0</v>
      </c>
      <c r="S66" s="52">
        <f>P66+Q66+R66</f>
        <v>15</v>
      </c>
    </row>
    <row r="67" spans="1:21" s="27" customFormat="1">
      <c r="A67" s="7"/>
      <c r="B67" s="8"/>
      <c r="C67" s="9"/>
      <c r="D67" s="8"/>
      <c r="E67" s="14"/>
      <c r="F67" s="24"/>
      <c r="G67" s="11"/>
      <c r="H67" s="9"/>
      <c r="I67" s="9"/>
      <c r="J67" s="9"/>
      <c r="K67" s="9"/>
      <c r="L67" s="9"/>
      <c r="M67" s="9"/>
      <c r="N67" s="12"/>
      <c r="O67" s="13"/>
      <c r="P67" s="14"/>
      <c r="Q67" s="15"/>
      <c r="R67" s="16"/>
      <c r="S67" s="15"/>
    </row>
    <row r="68" spans="1:21" s="27" customFormat="1">
      <c r="A68" s="7" t="s">
        <v>53</v>
      </c>
      <c r="B68" s="8" t="s">
        <v>55</v>
      </c>
      <c r="C68" s="9">
        <v>1</v>
      </c>
      <c r="D68" s="8" t="s">
        <v>9</v>
      </c>
      <c r="E68" s="14" t="s">
        <v>34</v>
      </c>
      <c r="F68" s="11" t="s">
        <v>76</v>
      </c>
      <c r="G68" s="11" t="s">
        <v>35</v>
      </c>
      <c r="H68" s="9"/>
      <c r="I68" s="9">
        <v>1</v>
      </c>
      <c r="J68" s="9">
        <v>6</v>
      </c>
      <c r="K68" s="9">
        <f t="shared" ref="K68:K73" si="17">J68-I68+1</f>
        <v>6</v>
      </c>
      <c r="L68" s="9"/>
      <c r="M68" s="9">
        <v>60</v>
      </c>
      <c r="N68" s="12">
        <f t="shared" ref="N68:N73" si="18">L68/K68</f>
        <v>0</v>
      </c>
      <c r="O68" s="13">
        <f t="shared" ref="O68:O73" si="19">M68/5</f>
        <v>12</v>
      </c>
      <c r="P68" s="14"/>
      <c r="Q68" s="15">
        <f t="shared" ref="Q68:Q73" si="20">IF(K68=0,0,L68)</f>
        <v>0</v>
      </c>
      <c r="R68" s="16">
        <f t="shared" ref="R68:R73" si="21">IF(K68=0,0,M68/1.5)</f>
        <v>40</v>
      </c>
      <c r="S68" s="15">
        <f t="shared" ref="S68:S73" si="22">P68+Q68+R68</f>
        <v>40</v>
      </c>
    </row>
    <row r="69" spans="1:21" s="27" customFormat="1">
      <c r="A69" s="7" t="s">
        <v>53</v>
      </c>
      <c r="B69" s="8" t="s">
        <v>55</v>
      </c>
      <c r="C69" s="9">
        <v>2</v>
      </c>
      <c r="D69" s="8" t="s">
        <v>28</v>
      </c>
      <c r="E69" s="14" t="s">
        <v>34</v>
      </c>
      <c r="F69" s="11" t="s">
        <v>76</v>
      </c>
      <c r="G69" s="11" t="s">
        <v>102</v>
      </c>
      <c r="H69" s="9"/>
      <c r="I69" s="9">
        <v>1</v>
      </c>
      <c r="J69" s="9">
        <v>6</v>
      </c>
      <c r="K69" s="9">
        <f t="shared" si="17"/>
        <v>6</v>
      </c>
      <c r="L69" s="9"/>
      <c r="M69" s="9">
        <v>60</v>
      </c>
      <c r="N69" s="12">
        <f t="shared" si="18"/>
        <v>0</v>
      </c>
      <c r="O69" s="13">
        <f t="shared" si="19"/>
        <v>12</v>
      </c>
      <c r="P69" s="14"/>
      <c r="Q69" s="15">
        <f t="shared" si="20"/>
        <v>0</v>
      </c>
      <c r="R69" s="16">
        <f t="shared" si="21"/>
        <v>40</v>
      </c>
      <c r="S69" s="15">
        <f t="shared" si="22"/>
        <v>40</v>
      </c>
      <c r="T69" s="55"/>
      <c r="U69" s="56"/>
    </row>
    <row r="70" spans="1:21" s="27" customFormat="1">
      <c r="A70" s="7" t="s">
        <v>53</v>
      </c>
      <c r="B70" s="8" t="s">
        <v>56</v>
      </c>
      <c r="C70" s="9">
        <v>1</v>
      </c>
      <c r="D70" s="8" t="s">
        <v>9</v>
      </c>
      <c r="E70" s="14" t="s">
        <v>34</v>
      </c>
      <c r="F70" s="11" t="s">
        <v>79</v>
      </c>
      <c r="G70" s="11" t="s">
        <v>35</v>
      </c>
      <c r="H70" s="9"/>
      <c r="I70" s="9">
        <v>1</v>
      </c>
      <c r="J70" s="9">
        <v>6</v>
      </c>
      <c r="K70" s="9">
        <f t="shared" si="17"/>
        <v>6</v>
      </c>
      <c r="L70" s="9"/>
      <c r="M70" s="9">
        <v>60</v>
      </c>
      <c r="N70" s="12">
        <f t="shared" si="18"/>
        <v>0</v>
      </c>
      <c r="O70" s="13">
        <f t="shared" si="19"/>
        <v>12</v>
      </c>
      <c r="P70" s="14"/>
      <c r="Q70" s="15">
        <f t="shared" si="20"/>
        <v>0</v>
      </c>
      <c r="R70" s="16">
        <f t="shared" si="21"/>
        <v>40</v>
      </c>
      <c r="S70" s="15">
        <f t="shared" si="22"/>
        <v>40</v>
      </c>
      <c r="T70" s="55"/>
      <c r="U70" s="56"/>
    </row>
    <row r="71" spans="1:21" s="28" customFormat="1">
      <c r="A71" s="7" t="s">
        <v>53</v>
      </c>
      <c r="B71" s="8" t="s">
        <v>56</v>
      </c>
      <c r="C71" s="9">
        <v>2</v>
      </c>
      <c r="D71" s="8" t="s">
        <v>44</v>
      </c>
      <c r="E71" s="14" t="s">
        <v>34</v>
      </c>
      <c r="F71" s="11" t="s">
        <v>79</v>
      </c>
      <c r="G71" s="11" t="s">
        <v>36</v>
      </c>
      <c r="H71" s="9"/>
      <c r="I71" s="9">
        <v>1</v>
      </c>
      <c r="J71" s="9">
        <v>6</v>
      </c>
      <c r="K71" s="9">
        <f t="shared" si="17"/>
        <v>6</v>
      </c>
      <c r="L71" s="9"/>
      <c r="M71" s="9">
        <v>60</v>
      </c>
      <c r="N71" s="12">
        <f t="shared" si="18"/>
        <v>0</v>
      </c>
      <c r="O71" s="13">
        <f t="shared" si="19"/>
        <v>12</v>
      </c>
      <c r="P71" s="14"/>
      <c r="Q71" s="15">
        <f t="shared" si="20"/>
        <v>0</v>
      </c>
      <c r="R71" s="16">
        <f t="shared" si="21"/>
        <v>40</v>
      </c>
      <c r="S71" s="15">
        <f t="shared" si="22"/>
        <v>40</v>
      </c>
      <c r="T71" s="55"/>
      <c r="U71" s="56"/>
    </row>
    <row r="72" spans="1:21" s="27" customFormat="1">
      <c r="A72" s="7" t="s">
        <v>53</v>
      </c>
      <c r="B72" s="8" t="s">
        <v>57</v>
      </c>
      <c r="C72" s="9">
        <v>1</v>
      </c>
      <c r="D72" s="8" t="s">
        <v>28</v>
      </c>
      <c r="E72" s="14" t="s">
        <v>34</v>
      </c>
      <c r="F72" s="24" t="s">
        <v>77</v>
      </c>
      <c r="G72" s="11" t="s">
        <v>35</v>
      </c>
      <c r="H72" s="9"/>
      <c r="I72" s="9">
        <v>1</v>
      </c>
      <c r="J72" s="9">
        <v>6</v>
      </c>
      <c r="K72" s="9">
        <f t="shared" si="17"/>
        <v>6</v>
      </c>
      <c r="L72" s="9"/>
      <c r="M72" s="9">
        <v>60</v>
      </c>
      <c r="N72" s="12">
        <f t="shared" si="18"/>
        <v>0</v>
      </c>
      <c r="O72" s="13">
        <f t="shared" si="19"/>
        <v>12</v>
      </c>
      <c r="P72" s="14"/>
      <c r="Q72" s="15">
        <f t="shared" si="20"/>
        <v>0</v>
      </c>
      <c r="R72" s="16">
        <f t="shared" si="21"/>
        <v>40</v>
      </c>
      <c r="S72" s="15">
        <f t="shared" si="22"/>
        <v>40</v>
      </c>
    </row>
    <row r="73" spans="1:21" s="27" customFormat="1">
      <c r="A73" s="7" t="s">
        <v>53</v>
      </c>
      <c r="B73" s="8" t="s">
        <v>57</v>
      </c>
      <c r="C73" s="9">
        <v>2</v>
      </c>
      <c r="D73" s="8" t="s">
        <v>45</v>
      </c>
      <c r="E73" s="14" t="s">
        <v>34</v>
      </c>
      <c r="F73" s="11" t="s">
        <v>77</v>
      </c>
      <c r="G73" s="11" t="s">
        <v>36</v>
      </c>
      <c r="H73" s="9"/>
      <c r="I73" s="9">
        <v>1</v>
      </c>
      <c r="J73" s="9">
        <v>6</v>
      </c>
      <c r="K73" s="9">
        <f t="shared" si="17"/>
        <v>6</v>
      </c>
      <c r="L73" s="9"/>
      <c r="M73" s="9">
        <v>60</v>
      </c>
      <c r="N73" s="12">
        <f t="shared" si="18"/>
        <v>0</v>
      </c>
      <c r="O73" s="13">
        <f t="shared" si="19"/>
        <v>12</v>
      </c>
      <c r="P73" s="14"/>
      <c r="Q73" s="15">
        <f t="shared" si="20"/>
        <v>0</v>
      </c>
      <c r="R73" s="16">
        <f t="shared" si="21"/>
        <v>40</v>
      </c>
      <c r="S73" s="15">
        <f t="shared" si="22"/>
        <v>40</v>
      </c>
    </row>
    <row r="74" spans="1:21" s="27" customFormat="1">
      <c r="A74" s="7"/>
      <c r="B74" s="8"/>
      <c r="C74" s="9"/>
      <c r="D74" s="8"/>
      <c r="E74" s="14"/>
      <c r="F74" s="11"/>
      <c r="G74" s="11"/>
      <c r="H74" s="9"/>
      <c r="I74" s="9"/>
      <c r="J74" s="9"/>
      <c r="K74" s="9"/>
      <c r="L74" s="9"/>
      <c r="M74" s="9"/>
      <c r="N74" s="12"/>
      <c r="O74" s="13"/>
      <c r="P74" s="14"/>
      <c r="Q74" s="15"/>
      <c r="R74" s="16"/>
      <c r="S74" s="15"/>
    </row>
    <row r="75" spans="1:21" s="27" customFormat="1">
      <c r="A75" s="7" t="s">
        <v>91</v>
      </c>
      <c r="B75" s="8" t="s">
        <v>60</v>
      </c>
      <c r="C75" s="9">
        <v>2</v>
      </c>
      <c r="D75" s="8" t="s">
        <v>43</v>
      </c>
      <c r="E75" s="14" t="s">
        <v>97</v>
      </c>
      <c r="F75" s="24">
        <v>2</v>
      </c>
      <c r="G75" s="11" t="s">
        <v>36</v>
      </c>
      <c r="H75" s="9"/>
      <c r="I75" s="9">
        <v>2</v>
      </c>
      <c r="J75" s="9">
        <v>6</v>
      </c>
      <c r="K75" s="9">
        <f t="shared" ref="K75:K96" si="23">J75-I75+1</f>
        <v>5</v>
      </c>
      <c r="L75" s="9"/>
      <c r="M75" s="9">
        <v>30</v>
      </c>
      <c r="N75" s="12">
        <v>0</v>
      </c>
      <c r="O75" s="13">
        <f t="shared" ref="O75:O96" si="24">M75/6</f>
        <v>5</v>
      </c>
      <c r="P75" s="14"/>
      <c r="Q75" s="15">
        <f t="shared" ref="Q75:Q92" si="25">IF(K75=0,0,L75)</f>
        <v>0</v>
      </c>
      <c r="R75" s="16">
        <f t="shared" ref="R75:R96" si="26">IF(K75=0,0,M75/1.5)</f>
        <v>20</v>
      </c>
      <c r="S75" s="15">
        <f t="shared" ref="S75:S96" si="27">P75+Q75+R75</f>
        <v>20</v>
      </c>
    </row>
    <row r="76" spans="1:21" s="27" customFormat="1">
      <c r="A76" s="7" t="s">
        <v>91</v>
      </c>
      <c r="B76" s="8" t="s">
        <v>60</v>
      </c>
      <c r="C76" s="9">
        <v>1</v>
      </c>
      <c r="D76" s="8" t="s">
        <v>43</v>
      </c>
      <c r="E76" s="14" t="s">
        <v>97</v>
      </c>
      <c r="F76" s="24">
        <v>2</v>
      </c>
      <c r="G76" s="11" t="s">
        <v>35</v>
      </c>
      <c r="H76" s="9"/>
      <c r="I76" s="9">
        <v>2</v>
      </c>
      <c r="J76" s="9">
        <v>6</v>
      </c>
      <c r="K76" s="9">
        <f t="shared" si="23"/>
        <v>5</v>
      </c>
      <c r="L76" s="9"/>
      <c r="M76" s="9">
        <v>30</v>
      </c>
      <c r="N76" s="12">
        <v>0</v>
      </c>
      <c r="O76" s="13">
        <f t="shared" si="24"/>
        <v>5</v>
      </c>
      <c r="P76" s="14"/>
      <c r="Q76" s="15">
        <f t="shared" si="25"/>
        <v>0</v>
      </c>
      <c r="R76" s="16">
        <f t="shared" si="26"/>
        <v>20</v>
      </c>
      <c r="S76" s="15">
        <f t="shared" si="27"/>
        <v>20</v>
      </c>
    </row>
    <row r="77" spans="1:21" s="27" customFormat="1">
      <c r="A77" s="7" t="s">
        <v>91</v>
      </c>
      <c r="B77" s="8" t="s">
        <v>57</v>
      </c>
      <c r="C77" s="9">
        <v>1</v>
      </c>
      <c r="D77" s="8" t="s">
        <v>39</v>
      </c>
      <c r="E77" s="14" t="s">
        <v>114</v>
      </c>
      <c r="F77" s="11">
        <v>2</v>
      </c>
      <c r="G77" s="11" t="s">
        <v>35</v>
      </c>
      <c r="H77" s="9"/>
      <c r="I77" s="9">
        <v>9</v>
      </c>
      <c r="J77" s="9">
        <v>15</v>
      </c>
      <c r="K77" s="9">
        <f t="shared" si="23"/>
        <v>7</v>
      </c>
      <c r="L77" s="9"/>
      <c r="M77" s="9">
        <v>42</v>
      </c>
      <c r="N77" s="12">
        <v>0</v>
      </c>
      <c r="O77" s="13">
        <f t="shared" si="24"/>
        <v>7</v>
      </c>
      <c r="P77" s="14"/>
      <c r="Q77" s="15">
        <f t="shared" si="25"/>
        <v>0</v>
      </c>
      <c r="R77" s="16">
        <f t="shared" si="26"/>
        <v>28</v>
      </c>
      <c r="S77" s="15">
        <f t="shared" si="27"/>
        <v>28</v>
      </c>
    </row>
    <row r="78" spans="1:21" s="27" customFormat="1">
      <c r="A78" s="7" t="s">
        <v>91</v>
      </c>
      <c r="B78" s="8" t="s">
        <v>57</v>
      </c>
      <c r="C78" s="9">
        <v>2</v>
      </c>
      <c r="D78" s="8" t="s">
        <v>39</v>
      </c>
      <c r="E78" s="14" t="s">
        <v>114</v>
      </c>
      <c r="F78" s="11">
        <v>2</v>
      </c>
      <c r="G78" s="11" t="s">
        <v>36</v>
      </c>
      <c r="H78" s="9"/>
      <c r="I78" s="9">
        <v>9</v>
      </c>
      <c r="J78" s="9">
        <v>15</v>
      </c>
      <c r="K78" s="9">
        <f t="shared" si="23"/>
        <v>7</v>
      </c>
      <c r="L78" s="9"/>
      <c r="M78" s="9">
        <v>42</v>
      </c>
      <c r="N78" s="12">
        <v>0</v>
      </c>
      <c r="O78" s="13">
        <f t="shared" si="24"/>
        <v>7</v>
      </c>
      <c r="P78" s="14"/>
      <c r="Q78" s="15">
        <f t="shared" si="25"/>
        <v>0</v>
      </c>
      <c r="R78" s="16">
        <f t="shared" si="26"/>
        <v>28</v>
      </c>
      <c r="S78" s="15">
        <f t="shared" si="27"/>
        <v>28</v>
      </c>
    </row>
    <row r="79" spans="1:21" s="27" customFormat="1">
      <c r="A79" s="7" t="s">
        <v>91</v>
      </c>
      <c r="B79" s="8" t="s">
        <v>61</v>
      </c>
      <c r="C79" s="9">
        <v>1</v>
      </c>
      <c r="D79" s="8" t="s">
        <v>43</v>
      </c>
      <c r="E79" s="14" t="s">
        <v>97</v>
      </c>
      <c r="F79" s="24">
        <v>3</v>
      </c>
      <c r="G79" s="11" t="s">
        <v>35</v>
      </c>
      <c r="H79" s="9"/>
      <c r="I79" s="9">
        <v>2</v>
      </c>
      <c r="J79" s="9">
        <v>6</v>
      </c>
      <c r="K79" s="9">
        <f t="shared" si="23"/>
        <v>5</v>
      </c>
      <c r="L79" s="9"/>
      <c r="M79" s="9">
        <v>30</v>
      </c>
      <c r="N79" s="12">
        <v>0</v>
      </c>
      <c r="O79" s="13">
        <f t="shared" si="24"/>
        <v>5</v>
      </c>
      <c r="P79" s="14"/>
      <c r="Q79" s="15">
        <f t="shared" si="25"/>
        <v>0</v>
      </c>
      <c r="R79" s="16">
        <f t="shared" si="26"/>
        <v>20</v>
      </c>
      <c r="S79" s="15">
        <f t="shared" si="27"/>
        <v>20</v>
      </c>
    </row>
    <row r="80" spans="1:21" s="27" customFormat="1">
      <c r="A80" s="7" t="s">
        <v>91</v>
      </c>
      <c r="B80" s="8" t="s">
        <v>61</v>
      </c>
      <c r="C80" s="9">
        <v>2</v>
      </c>
      <c r="D80" s="8" t="s">
        <v>43</v>
      </c>
      <c r="E80" s="14" t="s">
        <v>97</v>
      </c>
      <c r="F80" s="24">
        <v>3</v>
      </c>
      <c r="G80" s="11" t="s">
        <v>36</v>
      </c>
      <c r="H80" s="9"/>
      <c r="I80" s="9">
        <v>2</v>
      </c>
      <c r="J80" s="9">
        <v>6</v>
      </c>
      <c r="K80" s="9">
        <f t="shared" si="23"/>
        <v>5</v>
      </c>
      <c r="L80" s="9"/>
      <c r="M80" s="9">
        <v>30</v>
      </c>
      <c r="N80" s="12">
        <v>0</v>
      </c>
      <c r="O80" s="13">
        <f t="shared" si="24"/>
        <v>5</v>
      </c>
      <c r="P80" s="14"/>
      <c r="Q80" s="15">
        <f t="shared" si="25"/>
        <v>0</v>
      </c>
      <c r="R80" s="16">
        <f t="shared" si="26"/>
        <v>20</v>
      </c>
      <c r="S80" s="15">
        <f t="shared" si="27"/>
        <v>20</v>
      </c>
    </row>
    <row r="81" spans="1:21" s="27" customFormat="1">
      <c r="A81" s="7" t="s">
        <v>91</v>
      </c>
      <c r="B81" s="8" t="s">
        <v>56</v>
      </c>
      <c r="C81" s="9">
        <v>1</v>
      </c>
      <c r="D81" s="8" t="s">
        <v>43</v>
      </c>
      <c r="E81" s="14" t="s">
        <v>114</v>
      </c>
      <c r="F81" s="11">
        <v>3</v>
      </c>
      <c r="G81" s="11" t="s">
        <v>35</v>
      </c>
      <c r="H81" s="9"/>
      <c r="I81" s="9">
        <v>9</v>
      </c>
      <c r="J81" s="9">
        <v>15</v>
      </c>
      <c r="K81" s="9">
        <f t="shared" si="23"/>
        <v>7</v>
      </c>
      <c r="L81" s="9"/>
      <c r="M81" s="9">
        <v>42</v>
      </c>
      <c r="N81" s="12">
        <f>L81/K81</f>
        <v>0</v>
      </c>
      <c r="O81" s="13">
        <f t="shared" si="24"/>
        <v>7</v>
      </c>
      <c r="P81" s="14"/>
      <c r="Q81" s="15">
        <f t="shared" si="25"/>
        <v>0</v>
      </c>
      <c r="R81" s="16">
        <f t="shared" si="26"/>
        <v>28</v>
      </c>
      <c r="S81" s="15">
        <f t="shared" si="27"/>
        <v>28</v>
      </c>
    </row>
    <row r="82" spans="1:21" s="27" customFormat="1">
      <c r="A82" s="7" t="s">
        <v>91</v>
      </c>
      <c r="B82" s="8" t="s">
        <v>56</v>
      </c>
      <c r="C82" s="9">
        <v>2</v>
      </c>
      <c r="D82" s="8" t="s">
        <v>43</v>
      </c>
      <c r="E82" s="14" t="s">
        <v>114</v>
      </c>
      <c r="F82" s="11">
        <v>3</v>
      </c>
      <c r="G82" s="11" t="s">
        <v>36</v>
      </c>
      <c r="H82" s="9"/>
      <c r="I82" s="9">
        <v>9</v>
      </c>
      <c r="J82" s="9">
        <v>15</v>
      </c>
      <c r="K82" s="9">
        <f t="shared" si="23"/>
        <v>7</v>
      </c>
      <c r="L82" s="9"/>
      <c r="M82" s="9">
        <v>42</v>
      </c>
      <c r="N82" s="12">
        <f>L82/K82</f>
        <v>0</v>
      </c>
      <c r="O82" s="13">
        <f t="shared" si="24"/>
        <v>7</v>
      </c>
      <c r="P82" s="14"/>
      <c r="Q82" s="15">
        <f t="shared" si="25"/>
        <v>0</v>
      </c>
      <c r="R82" s="16">
        <f t="shared" si="26"/>
        <v>28</v>
      </c>
      <c r="S82" s="15">
        <f t="shared" si="27"/>
        <v>28</v>
      </c>
    </row>
    <row r="83" spans="1:21" s="27" customFormat="1">
      <c r="A83" s="7" t="s">
        <v>91</v>
      </c>
      <c r="B83" s="8" t="s">
        <v>55</v>
      </c>
      <c r="C83" s="9">
        <v>2</v>
      </c>
      <c r="D83" s="8" t="s">
        <v>30</v>
      </c>
      <c r="E83" s="14" t="s">
        <v>114</v>
      </c>
      <c r="F83" s="11">
        <v>4</v>
      </c>
      <c r="G83" s="11" t="s">
        <v>36</v>
      </c>
      <c r="H83" s="9"/>
      <c r="I83" s="9">
        <v>9</v>
      </c>
      <c r="J83" s="9">
        <v>15</v>
      </c>
      <c r="K83" s="9">
        <f t="shared" si="23"/>
        <v>7</v>
      </c>
      <c r="L83" s="9"/>
      <c r="M83" s="9">
        <v>42</v>
      </c>
      <c r="N83" s="12">
        <f>L83/K83</f>
        <v>0</v>
      </c>
      <c r="O83" s="13">
        <f t="shared" si="24"/>
        <v>7</v>
      </c>
      <c r="P83" s="14"/>
      <c r="Q83" s="15">
        <f t="shared" si="25"/>
        <v>0</v>
      </c>
      <c r="R83" s="16">
        <f t="shared" si="26"/>
        <v>28</v>
      </c>
      <c r="S83" s="15">
        <f t="shared" si="27"/>
        <v>28</v>
      </c>
    </row>
    <row r="84" spans="1:21" s="27" customFormat="1">
      <c r="A84" s="7" t="s">
        <v>91</v>
      </c>
      <c r="B84" s="8" t="s">
        <v>55</v>
      </c>
      <c r="C84" s="9">
        <v>2</v>
      </c>
      <c r="D84" s="8" t="s">
        <v>30</v>
      </c>
      <c r="E84" s="14" t="s">
        <v>114</v>
      </c>
      <c r="F84" s="11">
        <v>4</v>
      </c>
      <c r="G84" s="11" t="s">
        <v>35</v>
      </c>
      <c r="H84" s="9"/>
      <c r="I84" s="9">
        <v>9</v>
      </c>
      <c r="J84" s="9">
        <v>15</v>
      </c>
      <c r="K84" s="9">
        <f t="shared" si="23"/>
        <v>7</v>
      </c>
      <c r="L84" s="9"/>
      <c r="M84" s="9">
        <v>42</v>
      </c>
      <c r="N84" s="12">
        <f>L84/K84</f>
        <v>0</v>
      </c>
      <c r="O84" s="13">
        <f t="shared" si="24"/>
        <v>7</v>
      </c>
      <c r="P84" s="14"/>
      <c r="Q84" s="15">
        <f t="shared" si="25"/>
        <v>0</v>
      </c>
      <c r="R84" s="16">
        <f t="shared" si="26"/>
        <v>28</v>
      </c>
      <c r="S84" s="15">
        <f t="shared" si="27"/>
        <v>28</v>
      </c>
    </row>
    <row r="85" spans="1:21" s="27" customFormat="1">
      <c r="A85" s="7" t="s">
        <v>91</v>
      </c>
      <c r="B85" s="8" t="s">
        <v>64</v>
      </c>
      <c r="C85" s="9">
        <v>1</v>
      </c>
      <c r="D85" s="8" t="s">
        <v>43</v>
      </c>
      <c r="E85" s="14" t="s">
        <v>95</v>
      </c>
      <c r="F85" s="24">
        <v>5</v>
      </c>
      <c r="G85" s="11" t="s">
        <v>35</v>
      </c>
      <c r="H85" s="9"/>
      <c r="I85" s="9">
        <v>1</v>
      </c>
      <c r="J85" s="9">
        <v>5</v>
      </c>
      <c r="K85" s="9">
        <f t="shared" si="23"/>
        <v>5</v>
      </c>
      <c r="L85" s="9"/>
      <c r="M85" s="9">
        <v>30</v>
      </c>
      <c r="N85" s="12">
        <f t="shared" ref="N85:N96" si="28">L85/K85</f>
        <v>0</v>
      </c>
      <c r="O85" s="13">
        <f t="shared" si="24"/>
        <v>5</v>
      </c>
      <c r="P85" s="14"/>
      <c r="Q85" s="15">
        <f t="shared" si="25"/>
        <v>0</v>
      </c>
      <c r="R85" s="16">
        <f t="shared" si="26"/>
        <v>20</v>
      </c>
      <c r="S85" s="15">
        <f t="shared" si="27"/>
        <v>20</v>
      </c>
    </row>
    <row r="86" spans="1:21" s="27" customFormat="1">
      <c r="A86" s="7" t="s">
        <v>91</v>
      </c>
      <c r="B86" s="8" t="s">
        <v>64</v>
      </c>
      <c r="C86" s="9">
        <v>2</v>
      </c>
      <c r="D86" s="8" t="s">
        <v>43</v>
      </c>
      <c r="E86" s="14" t="s">
        <v>95</v>
      </c>
      <c r="F86" s="24">
        <v>5</v>
      </c>
      <c r="G86" s="11" t="s">
        <v>36</v>
      </c>
      <c r="H86" s="9"/>
      <c r="I86" s="9">
        <v>1</v>
      </c>
      <c r="J86" s="9">
        <v>5</v>
      </c>
      <c r="K86" s="9">
        <f t="shared" si="23"/>
        <v>5</v>
      </c>
      <c r="L86" s="9"/>
      <c r="M86" s="9">
        <v>30</v>
      </c>
      <c r="N86" s="12">
        <f t="shared" si="28"/>
        <v>0</v>
      </c>
      <c r="O86" s="13">
        <f t="shared" si="24"/>
        <v>5</v>
      </c>
      <c r="P86" s="14"/>
      <c r="Q86" s="15">
        <f t="shared" si="25"/>
        <v>0</v>
      </c>
      <c r="R86" s="16">
        <f t="shared" si="26"/>
        <v>20</v>
      </c>
      <c r="S86" s="15">
        <f t="shared" si="27"/>
        <v>20</v>
      </c>
    </row>
    <row r="87" spans="1:21" s="27" customFormat="1">
      <c r="A87" s="7" t="s">
        <v>91</v>
      </c>
      <c r="B87" s="8" t="s">
        <v>68</v>
      </c>
      <c r="C87" s="9">
        <v>1</v>
      </c>
      <c r="D87" s="8" t="s">
        <v>43</v>
      </c>
      <c r="E87" s="14" t="s">
        <v>95</v>
      </c>
      <c r="F87" s="24">
        <v>5</v>
      </c>
      <c r="G87" s="11" t="s">
        <v>35</v>
      </c>
      <c r="H87" s="9"/>
      <c r="I87" s="9">
        <v>6</v>
      </c>
      <c r="J87" s="9">
        <v>10</v>
      </c>
      <c r="K87" s="9">
        <f t="shared" si="23"/>
        <v>5</v>
      </c>
      <c r="L87" s="9"/>
      <c r="M87" s="9">
        <v>30</v>
      </c>
      <c r="N87" s="12">
        <f t="shared" si="28"/>
        <v>0</v>
      </c>
      <c r="O87" s="13">
        <f t="shared" si="24"/>
        <v>5</v>
      </c>
      <c r="P87" s="14"/>
      <c r="Q87" s="15">
        <f t="shared" si="25"/>
        <v>0</v>
      </c>
      <c r="R87" s="16">
        <f t="shared" si="26"/>
        <v>20</v>
      </c>
      <c r="S87" s="15">
        <f t="shared" si="27"/>
        <v>20</v>
      </c>
      <c r="T87" s="55"/>
      <c r="U87" s="56"/>
    </row>
    <row r="88" spans="1:21" s="27" customFormat="1">
      <c r="A88" s="7" t="s">
        <v>91</v>
      </c>
      <c r="B88" s="8" t="s">
        <v>68</v>
      </c>
      <c r="C88" s="9">
        <v>2</v>
      </c>
      <c r="D88" s="8" t="s">
        <v>43</v>
      </c>
      <c r="E88" s="14" t="s">
        <v>95</v>
      </c>
      <c r="F88" s="24">
        <v>5</v>
      </c>
      <c r="G88" s="11" t="s">
        <v>36</v>
      </c>
      <c r="H88" s="9"/>
      <c r="I88" s="9">
        <v>6</v>
      </c>
      <c r="J88" s="9">
        <v>10</v>
      </c>
      <c r="K88" s="9">
        <f t="shared" si="23"/>
        <v>5</v>
      </c>
      <c r="L88" s="9"/>
      <c r="M88" s="9">
        <v>30</v>
      </c>
      <c r="N88" s="12">
        <f t="shared" si="28"/>
        <v>0</v>
      </c>
      <c r="O88" s="13">
        <f t="shared" si="24"/>
        <v>5</v>
      </c>
      <c r="P88" s="14"/>
      <c r="Q88" s="15">
        <f t="shared" si="25"/>
        <v>0</v>
      </c>
      <c r="R88" s="16">
        <f t="shared" si="26"/>
        <v>20</v>
      </c>
      <c r="S88" s="15">
        <f t="shared" si="27"/>
        <v>20</v>
      </c>
      <c r="T88" s="55"/>
      <c r="U88" s="56"/>
    </row>
    <row r="89" spans="1:21" s="27" customFormat="1">
      <c r="A89" s="7" t="s">
        <v>91</v>
      </c>
      <c r="B89" s="8" t="s">
        <v>65</v>
      </c>
      <c r="C89" s="9">
        <v>1</v>
      </c>
      <c r="D89" s="8" t="s">
        <v>30</v>
      </c>
      <c r="E89" s="14" t="s">
        <v>95</v>
      </c>
      <c r="F89" s="24">
        <v>6</v>
      </c>
      <c r="G89" s="11" t="s">
        <v>35</v>
      </c>
      <c r="H89" s="9"/>
      <c r="I89" s="9">
        <v>1</v>
      </c>
      <c r="J89" s="9">
        <v>5</v>
      </c>
      <c r="K89" s="9">
        <f t="shared" si="23"/>
        <v>5</v>
      </c>
      <c r="L89" s="9"/>
      <c r="M89" s="9">
        <v>30</v>
      </c>
      <c r="N89" s="12">
        <f t="shared" si="28"/>
        <v>0</v>
      </c>
      <c r="O89" s="13">
        <f t="shared" si="24"/>
        <v>5</v>
      </c>
      <c r="P89" s="14"/>
      <c r="Q89" s="15">
        <f t="shared" si="25"/>
        <v>0</v>
      </c>
      <c r="R89" s="16">
        <f t="shared" si="26"/>
        <v>20</v>
      </c>
      <c r="S89" s="15">
        <f t="shared" si="27"/>
        <v>20</v>
      </c>
    </row>
    <row r="90" spans="1:21" s="27" customFormat="1">
      <c r="A90" s="7" t="s">
        <v>91</v>
      </c>
      <c r="B90" s="8" t="s">
        <v>65</v>
      </c>
      <c r="C90" s="9">
        <v>2</v>
      </c>
      <c r="D90" s="8" t="s">
        <v>39</v>
      </c>
      <c r="E90" s="14" t="s">
        <v>95</v>
      </c>
      <c r="F90" s="24">
        <v>6</v>
      </c>
      <c r="G90" s="11" t="s">
        <v>36</v>
      </c>
      <c r="H90" s="9"/>
      <c r="I90" s="9">
        <v>1</v>
      </c>
      <c r="J90" s="9">
        <v>5</v>
      </c>
      <c r="K90" s="9">
        <f t="shared" si="23"/>
        <v>5</v>
      </c>
      <c r="L90" s="9"/>
      <c r="M90" s="9">
        <v>30</v>
      </c>
      <c r="N90" s="12">
        <f t="shared" si="28"/>
        <v>0</v>
      </c>
      <c r="O90" s="13">
        <f t="shared" si="24"/>
        <v>5</v>
      </c>
      <c r="P90" s="14"/>
      <c r="Q90" s="15">
        <f t="shared" si="25"/>
        <v>0</v>
      </c>
      <c r="R90" s="16">
        <f t="shared" si="26"/>
        <v>20</v>
      </c>
      <c r="S90" s="15">
        <f t="shared" si="27"/>
        <v>20</v>
      </c>
    </row>
    <row r="91" spans="1:21" s="27" customFormat="1">
      <c r="A91" s="7" t="s">
        <v>91</v>
      </c>
      <c r="B91" s="8" t="s">
        <v>62</v>
      </c>
      <c r="C91" s="9">
        <v>1</v>
      </c>
      <c r="D91" s="8" t="s">
        <v>43</v>
      </c>
      <c r="E91" s="14" t="s">
        <v>95</v>
      </c>
      <c r="F91" s="24">
        <v>6</v>
      </c>
      <c r="G91" s="11" t="s">
        <v>35</v>
      </c>
      <c r="H91" s="9"/>
      <c r="I91" s="9">
        <v>6</v>
      </c>
      <c r="J91" s="9">
        <v>10</v>
      </c>
      <c r="K91" s="9">
        <f t="shared" si="23"/>
        <v>5</v>
      </c>
      <c r="L91" s="9"/>
      <c r="M91" s="9">
        <v>30</v>
      </c>
      <c r="N91" s="12">
        <f t="shared" si="28"/>
        <v>0</v>
      </c>
      <c r="O91" s="13">
        <f t="shared" si="24"/>
        <v>5</v>
      </c>
      <c r="P91" s="14"/>
      <c r="Q91" s="15">
        <f t="shared" si="25"/>
        <v>0</v>
      </c>
      <c r="R91" s="16">
        <f t="shared" si="26"/>
        <v>20</v>
      </c>
      <c r="S91" s="15">
        <f t="shared" si="27"/>
        <v>20</v>
      </c>
      <c r="T91" s="28"/>
      <c r="U91" s="28"/>
    </row>
    <row r="92" spans="1:21" s="27" customFormat="1">
      <c r="A92" s="7" t="s">
        <v>91</v>
      </c>
      <c r="B92" s="8" t="s">
        <v>62</v>
      </c>
      <c r="C92" s="9">
        <v>2</v>
      </c>
      <c r="D92" s="8" t="s">
        <v>39</v>
      </c>
      <c r="E92" s="14" t="s">
        <v>95</v>
      </c>
      <c r="F92" s="24">
        <v>6</v>
      </c>
      <c r="G92" s="11" t="s">
        <v>36</v>
      </c>
      <c r="H92" s="9"/>
      <c r="I92" s="9">
        <v>6</v>
      </c>
      <c r="J92" s="9">
        <v>10</v>
      </c>
      <c r="K92" s="9">
        <f t="shared" si="23"/>
        <v>5</v>
      </c>
      <c r="L92" s="9"/>
      <c r="M92" s="9">
        <v>30</v>
      </c>
      <c r="N92" s="12">
        <f t="shared" si="28"/>
        <v>0</v>
      </c>
      <c r="O92" s="13">
        <f t="shared" si="24"/>
        <v>5</v>
      </c>
      <c r="P92" s="14"/>
      <c r="Q92" s="15">
        <f t="shared" si="25"/>
        <v>0</v>
      </c>
      <c r="R92" s="16">
        <f t="shared" si="26"/>
        <v>20</v>
      </c>
      <c r="S92" s="15">
        <f t="shared" si="27"/>
        <v>20</v>
      </c>
      <c r="T92" s="28"/>
      <c r="U92" s="28"/>
    </row>
    <row r="93" spans="1:21" s="27" customFormat="1">
      <c r="A93" s="7" t="s">
        <v>91</v>
      </c>
      <c r="B93" s="8" t="s">
        <v>63</v>
      </c>
      <c r="C93" s="9">
        <v>1</v>
      </c>
      <c r="D93" s="8" t="s">
        <v>43</v>
      </c>
      <c r="E93" s="14" t="s">
        <v>95</v>
      </c>
      <c r="F93" s="24">
        <v>7</v>
      </c>
      <c r="G93" s="11" t="s">
        <v>35</v>
      </c>
      <c r="H93" s="9"/>
      <c r="I93" s="9">
        <v>6</v>
      </c>
      <c r="J93" s="9">
        <v>10</v>
      </c>
      <c r="K93" s="9">
        <f t="shared" si="23"/>
        <v>5</v>
      </c>
      <c r="L93" s="9"/>
      <c r="M93" s="9">
        <v>30</v>
      </c>
      <c r="N93" s="12">
        <f t="shared" si="28"/>
        <v>0</v>
      </c>
      <c r="O93" s="13">
        <f t="shared" si="24"/>
        <v>5</v>
      </c>
      <c r="P93" s="14"/>
      <c r="Q93" s="15">
        <f>IF(K93=0,0,L93)</f>
        <v>0</v>
      </c>
      <c r="R93" s="16">
        <f t="shared" si="26"/>
        <v>20</v>
      </c>
      <c r="S93" s="15">
        <f t="shared" si="27"/>
        <v>20</v>
      </c>
      <c r="T93" s="57"/>
      <c r="U93" s="58"/>
    </row>
    <row r="94" spans="1:21" s="28" customFormat="1">
      <c r="A94" s="7" t="s">
        <v>91</v>
      </c>
      <c r="B94" s="8" t="s">
        <v>63</v>
      </c>
      <c r="C94" s="9">
        <v>2</v>
      </c>
      <c r="D94" s="8" t="s">
        <v>43</v>
      </c>
      <c r="E94" s="14" t="s">
        <v>95</v>
      </c>
      <c r="F94" s="24">
        <v>7</v>
      </c>
      <c r="G94" s="11" t="s">
        <v>36</v>
      </c>
      <c r="H94" s="9"/>
      <c r="I94" s="9">
        <v>6</v>
      </c>
      <c r="J94" s="9">
        <v>10</v>
      </c>
      <c r="K94" s="9">
        <f t="shared" si="23"/>
        <v>5</v>
      </c>
      <c r="L94" s="9"/>
      <c r="M94" s="9">
        <v>30</v>
      </c>
      <c r="N94" s="12">
        <f t="shared" si="28"/>
        <v>0</v>
      </c>
      <c r="O94" s="13">
        <f t="shared" si="24"/>
        <v>5</v>
      </c>
      <c r="P94" s="14"/>
      <c r="Q94" s="15">
        <f>IF(K94=0,0,L94)</f>
        <v>0</v>
      </c>
      <c r="R94" s="16">
        <f t="shared" si="26"/>
        <v>20</v>
      </c>
      <c r="S94" s="15">
        <f t="shared" si="27"/>
        <v>20</v>
      </c>
      <c r="T94" s="55"/>
      <c r="U94" s="56"/>
    </row>
    <row r="95" spans="1:21" s="27" customFormat="1">
      <c r="A95" s="7" t="s">
        <v>91</v>
      </c>
      <c r="B95" s="8" t="s">
        <v>66</v>
      </c>
      <c r="C95" s="9">
        <v>1</v>
      </c>
      <c r="D95" s="8" t="s">
        <v>39</v>
      </c>
      <c r="E95" s="14" t="s">
        <v>95</v>
      </c>
      <c r="F95" s="24">
        <v>7</v>
      </c>
      <c r="G95" s="11" t="s">
        <v>35</v>
      </c>
      <c r="H95" s="9"/>
      <c r="I95" s="9">
        <v>1</v>
      </c>
      <c r="J95" s="9">
        <v>5</v>
      </c>
      <c r="K95" s="9">
        <f t="shared" si="23"/>
        <v>5</v>
      </c>
      <c r="L95" s="9"/>
      <c r="M95" s="9">
        <v>30</v>
      </c>
      <c r="N95" s="12">
        <f t="shared" si="28"/>
        <v>0</v>
      </c>
      <c r="O95" s="13">
        <f t="shared" si="24"/>
        <v>5</v>
      </c>
      <c r="P95" s="14"/>
      <c r="Q95" s="15">
        <f>IF(K95=0,0,L95)</f>
        <v>0</v>
      </c>
      <c r="R95" s="16">
        <f t="shared" si="26"/>
        <v>20</v>
      </c>
      <c r="S95" s="15">
        <f t="shared" si="27"/>
        <v>20</v>
      </c>
    </row>
    <row r="96" spans="1:21" s="27" customFormat="1">
      <c r="A96" s="7" t="s">
        <v>91</v>
      </c>
      <c r="B96" s="8" t="s">
        <v>66</v>
      </c>
      <c r="C96" s="9">
        <v>2</v>
      </c>
      <c r="D96" s="8" t="s">
        <v>39</v>
      </c>
      <c r="E96" s="14" t="s">
        <v>95</v>
      </c>
      <c r="F96" s="24">
        <v>7</v>
      </c>
      <c r="G96" s="11" t="s">
        <v>36</v>
      </c>
      <c r="H96" s="9"/>
      <c r="I96" s="9">
        <v>1</v>
      </c>
      <c r="J96" s="9">
        <v>5</v>
      </c>
      <c r="K96" s="9">
        <f t="shared" si="23"/>
        <v>5</v>
      </c>
      <c r="L96" s="9"/>
      <c r="M96" s="9">
        <v>30</v>
      </c>
      <c r="N96" s="12">
        <f t="shared" si="28"/>
        <v>0</v>
      </c>
      <c r="O96" s="13">
        <f t="shared" si="24"/>
        <v>5</v>
      </c>
      <c r="P96" s="14"/>
      <c r="Q96" s="15">
        <f>IF(K96=0,0,L96)</f>
        <v>0</v>
      </c>
      <c r="R96" s="16">
        <f t="shared" si="26"/>
        <v>20</v>
      </c>
      <c r="S96" s="15">
        <f t="shared" si="27"/>
        <v>20</v>
      </c>
    </row>
    <row r="97" spans="1:21" s="27" customFormat="1">
      <c r="A97" s="7"/>
      <c r="B97" s="8"/>
      <c r="C97" s="9"/>
      <c r="D97" s="8"/>
      <c r="E97" s="14"/>
      <c r="F97" s="24"/>
      <c r="G97" s="11"/>
      <c r="H97" s="9"/>
      <c r="I97" s="9"/>
      <c r="J97" s="9"/>
      <c r="K97" s="9"/>
      <c r="L97" s="9"/>
      <c r="M97" s="9"/>
      <c r="N97" s="12"/>
      <c r="O97" s="13"/>
      <c r="P97" s="14"/>
      <c r="Q97" s="15"/>
      <c r="R97" s="16"/>
      <c r="S97" s="15"/>
      <c r="T97" s="55"/>
      <c r="U97" s="56"/>
    </row>
    <row r="98" spans="1:21" s="27" customFormat="1">
      <c r="A98" s="7" t="s">
        <v>90</v>
      </c>
      <c r="B98" s="8" t="s">
        <v>57</v>
      </c>
      <c r="C98" s="24">
        <v>1</v>
      </c>
      <c r="D98" s="8" t="s">
        <v>103</v>
      </c>
      <c r="E98" s="14" t="s">
        <v>114</v>
      </c>
      <c r="F98" s="24">
        <v>2</v>
      </c>
      <c r="G98" s="11" t="s">
        <v>35</v>
      </c>
      <c r="I98" s="24">
        <v>1</v>
      </c>
      <c r="J98" s="24">
        <v>8</v>
      </c>
      <c r="K98" s="9">
        <f t="shared" ref="K98:K108" si="29">J98-I98+1</f>
        <v>8</v>
      </c>
      <c r="M98" s="24">
        <v>48</v>
      </c>
      <c r="N98" s="12">
        <f>L98/K98</f>
        <v>0</v>
      </c>
      <c r="O98" s="13">
        <f t="shared" ref="O98:O108" si="30">M98/6</f>
        <v>8</v>
      </c>
      <c r="P98" s="14"/>
      <c r="Q98" s="15">
        <f t="shared" ref="Q98:Q108" si="31">IF(K98=0,0,L98)</f>
        <v>0</v>
      </c>
      <c r="R98" s="16">
        <f t="shared" ref="R98:R108" si="32">IF(K98=0,0,M98/1.5)</f>
        <v>32</v>
      </c>
      <c r="S98" s="15">
        <f t="shared" ref="S98:S108" si="33">P98+Q98+R98</f>
        <v>32</v>
      </c>
    </row>
    <row r="99" spans="1:21" s="40" customFormat="1">
      <c r="A99" s="94" t="s">
        <v>90</v>
      </c>
      <c r="B99" s="38" t="s">
        <v>61</v>
      </c>
      <c r="C99" s="39">
        <v>1</v>
      </c>
      <c r="D99" s="38" t="s">
        <v>103</v>
      </c>
      <c r="E99" s="40" t="s">
        <v>98</v>
      </c>
      <c r="F99" s="39">
        <v>2</v>
      </c>
      <c r="G99" s="41" t="s">
        <v>36</v>
      </c>
      <c r="H99" s="39"/>
      <c r="I99" s="39">
        <v>2</v>
      </c>
      <c r="J99" s="39">
        <v>6</v>
      </c>
      <c r="K99" s="39">
        <f t="shared" si="29"/>
        <v>5</v>
      </c>
      <c r="L99" s="39"/>
      <c r="M99" s="39">
        <v>30</v>
      </c>
      <c r="N99" s="42">
        <f t="shared" ref="N99:N108" si="34">L99/K99</f>
        <v>0</v>
      </c>
      <c r="O99" s="43">
        <f t="shared" si="30"/>
        <v>5</v>
      </c>
      <c r="Q99" s="44">
        <f t="shared" si="31"/>
        <v>0</v>
      </c>
      <c r="R99" s="95">
        <f t="shared" si="32"/>
        <v>20</v>
      </c>
      <c r="S99" s="44">
        <f t="shared" si="33"/>
        <v>20</v>
      </c>
    </row>
    <row r="100" spans="1:21" s="40" customFormat="1">
      <c r="A100" s="94" t="s">
        <v>90</v>
      </c>
      <c r="B100" s="38" t="s">
        <v>60</v>
      </c>
      <c r="C100" s="39">
        <v>1</v>
      </c>
      <c r="D100" s="38" t="s">
        <v>103</v>
      </c>
      <c r="E100" s="40" t="s">
        <v>98</v>
      </c>
      <c r="F100" s="39">
        <v>3</v>
      </c>
      <c r="G100" s="41" t="s">
        <v>36</v>
      </c>
      <c r="H100" s="39"/>
      <c r="I100" s="39">
        <v>2</v>
      </c>
      <c r="J100" s="39">
        <v>6</v>
      </c>
      <c r="K100" s="39">
        <f t="shared" si="29"/>
        <v>5</v>
      </c>
      <c r="L100" s="39"/>
      <c r="M100" s="39">
        <v>30</v>
      </c>
      <c r="N100" s="42">
        <f t="shared" si="34"/>
        <v>0</v>
      </c>
      <c r="O100" s="43">
        <f t="shared" si="30"/>
        <v>5</v>
      </c>
      <c r="Q100" s="44">
        <f t="shared" si="31"/>
        <v>0</v>
      </c>
      <c r="R100" s="95">
        <f t="shared" si="32"/>
        <v>20</v>
      </c>
      <c r="S100" s="44">
        <f t="shared" si="33"/>
        <v>20</v>
      </c>
    </row>
    <row r="101" spans="1:21" s="27" customFormat="1">
      <c r="A101" s="7" t="s">
        <v>90</v>
      </c>
      <c r="B101" s="8" t="s">
        <v>56</v>
      </c>
      <c r="C101" s="24">
        <v>1</v>
      </c>
      <c r="D101" s="8" t="s">
        <v>103</v>
      </c>
      <c r="E101" s="14" t="s">
        <v>114</v>
      </c>
      <c r="F101" s="11">
        <v>3</v>
      </c>
      <c r="G101" s="11" t="s">
        <v>35</v>
      </c>
      <c r="H101" s="9"/>
      <c r="I101" s="9">
        <v>1</v>
      </c>
      <c r="J101" s="9">
        <v>8</v>
      </c>
      <c r="K101" s="9">
        <f t="shared" si="29"/>
        <v>8</v>
      </c>
      <c r="L101" s="9"/>
      <c r="M101" s="9">
        <v>48</v>
      </c>
      <c r="N101" s="12">
        <f t="shared" si="34"/>
        <v>0</v>
      </c>
      <c r="O101" s="13">
        <f t="shared" si="30"/>
        <v>8</v>
      </c>
      <c r="P101" s="14"/>
      <c r="Q101" s="15">
        <f t="shared" si="31"/>
        <v>0</v>
      </c>
      <c r="R101" s="16">
        <f t="shared" si="32"/>
        <v>32</v>
      </c>
      <c r="S101" s="15">
        <f t="shared" si="33"/>
        <v>32</v>
      </c>
    </row>
    <row r="102" spans="1:21" s="28" customFormat="1">
      <c r="A102" s="7" t="s">
        <v>90</v>
      </c>
      <c r="B102" s="8" t="s">
        <v>55</v>
      </c>
      <c r="C102" s="24">
        <v>1</v>
      </c>
      <c r="D102" s="8" t="s">
        <v>103</v>
      </c>
      <c r="E102" s="14" t="s">
        <v>114</v>
      </c>
      <c r="F102" s="11">
        <v>4</v>
      </c>
      <c r="G102" s="11" t="s">
        <v>35</v>
      </c>
      <c r="H102" s="9"/>
      <c r="I102" s="9">
        <v>1</v>
      </c>
      <c r="J102" s="9">
        <v>8</v>
      </c>
      <c r="K102" s="9">
        <f t="shared" si="29"/>
        <v>8</v>
      </c>
      <c r="L102" s="9"/>
      <c r="M102" s="9">
        <v>48</v>
      </c>
      <c r="N102" s="12">
        <f t="shared" si="34"/>
        <v>0</v>
      </c>
      <c r="O102" s="13">
        <f t="shared" si="30"/>
        <v>8</v>
      </c>
      <c r="P102" s="14"/>
      <c r="Q102" s="15">
        <f t="shared" si="31"/>
        <v>0</v>
      </c>
      <c r="R102" s="16">
        <f t="shared" si="32"/>
        <v>32</v>
      </c>
      <c r="S102" s="15">
        <f t="shared" si="33"/>
        <v>32</v>
      </c>
      <c r="T102" s="55"/>
      <c r="U102" s="56"/>
    </row>
    <row r="103" spans="1:21" s="27" customFormat="1">
      <c r="A103" s="7" t="s">
        <v>90</v>
      </c>
      <c r="B103" s="8" t="s">
        <v>68</v>
      </c>
      <c r="C103" s="24">
        <v>1</v>
      </c>
      <c r="D103" s="8" t="s">
        <v>103</v>
      </c>
      <c r="E103" s="14" t="s">
        <v>95</v>
      </c>
      <c r="F103" s="24">
        <v>5</v>
      </c>
      <c r="G103" s="11" t="s">
        <v>35</v>
      </c>
      <c r="H103" s="9"/>
      <c r="I103" s="9">
        <v>1</v>
      </c>
      <c r="J103" s="9">
        <v>5</v>
      </c>
      <c r="K103" s="9">
        <f t="shared" si="29"/>
        <v>5</v>
      </c>
      <c r="L103" s="9"/>
      <c r="M103" s="9">
        <v>30</v>
      </c>
      <c r="N103" s="12">
        <f t="shared" si="34"/>
        <v>0</v>
      </c>
      <c r="O103" s="13">
        <f t="shared" si="30"/>
        <v>5</v>
      </c>
      <c r="P103" s="14"/>
      <c r="Q103" s="15">
        <f t="shared" si="31"/>
        <v>0</v>
      </c>
      <c r="R103" s="16">
        <f t="shared" si="32"/>
        <v>20</v>
      </c>
      <c r="S103" s="15">
        <f t="shared" si="33"/>
        <v>20</v>
      </c>
    </row>
    <row r="104" spans="1:21" s="27" customFormat="1">
      <c r="A104" s="7" t="s">
        <v>90</v>
      </c>
      <c r="B104" s="8" t="s">
        <v>64</v>
      </c>
      <c r="C104" s="24">
        <v>1</v>
      </c>
      <c r="D104" s="8" t="s">
        <v>103</v>
      </c>
      <c r="E104" s="14" t="s">
        <v>95</v>
      </c>
      <c r="F104" s="24">
        <v>5</v>
      </c>
      <c r="G104" s="11" t="s">
        <v>35</v>
      </c>
      <c r="H104" s="9"/>
      <c r="I104" s="9">
        <v>6</v>
      </c>
      <c r="J104" s="9">
        <v>10</v>
      </c>
      <c r="K104" s="9">
        <f t="shared" si="29"/>
        <v>5</v>
      </c>
      <c r="L104" s="9"/>
      <c r="M104" s="9">
        <v>30</v>
      </c>
      <c r="N104" s="12">
        <f t="shared" si="34"/>
        <v>0</v>
      </c>
      <c r="O104" s="13">
        <f t="shared" si="30"/>
        <v>5</v>
      </c>
      <c r="P104" s="14"/>
      <c r="Q104" s="15">
        <f t="shared" si="31"/>
        <v>0</v>
      </c>
      <c r="R104" s="16">
        <f t="shared" si="32"/>
        <v>20</v>
      </c>
      <c r="S104" s="15">
        <f t="shared" si="33"/>
        <v>20</v>
      </c>
    </row>
    <row r="105" spans="1:21" s="27" customFormat="1">
      <c r="A105" s="7" t="s">
        <v>90</v>
      </c>
      <c r="B105" s="8" t="s">
        <v>62</v>
      </c>
      <c r="C105" s="24">
        <v>1</v>
      </c>
      <c r="D105" s="8" t="s">
        <v>103</v>
      </c>
      <c r="E105" s="14" t="s">
        <v>95</v>
      </c>
      <c r="F105" s="24">
        <v>6</v>
      </c>
      <c r="G105" s="11" t="s">
        <v>35</v>
      </c>
      <c r="H105" s="9"/>
      <c r="I105" s="9">
        <v>1</v>
      </c>
      <c r="J105" s="9">
        <v>5</v>
      </c>
      <c r="K105" s="9">
        <f t="shared" si="29"/>
        <v>5</v>
      </c>
      <c r="L105" s="9"/>
      <c r="M105" s="9">
        <v>30</v>
      </c>
      <c r="N105" s="12">
        <f t="shared" si="34"/>
        <v>0</v>
      </c>
      <c r="O105" s="13">
        <f t="shared" si="30"/>
        <v>5</v>
      </c>
      <c r="P105" s="14"/>
      <c r="Q105" s="15">
        <f t="shared" si="31"/>
        <v>0</v>
      </c>
      <c r="R105" s="16">
        <f t="shared" si="32"/>
        <v>20</v>
      </c>
      <c r="S105" s="15">
        <f t="shared" si="33"/>
        <v>20</v>
      </c>
      <c r="T105" s="28"/>
      <c r="U105" s="28"/>
    </row>
    <row r="106" spans="1:21" s="27" customFormat="1">
      <c r="A106" s="7" t="s">
        <v>90</v>
      </c>
      <c r="B106" s="8" t="s">
        <v>65</v>
      </c>
      <c r="C106" s="24">
        <v>1</v>
      </c>
      <c r="D106" s="8" t="s">
        <v>103</v>
      </c>
      <c r="E106" s="14" t="s">
        <v>95</v>
      </c>
      <c r="F106" s="24">
        <v>6</v>
      </c>
      <c r="G106" s="11" t="s">
        <v>35</v>
      </c>
      <c r="H106" s="9"/>
      <c r="I106" s="9">
        <v>6</v>
      </c>
      <c r="J106" s="9">
        <v>10</v>
      </c>
      <c r="K106" s="9">
        <f t="shared" si="29"/>
        <v>5</v>
      </c>
      <c r="L106" s="9"/>
      <c r="M106" s="9">
        <v>30</v>
      </c>
      <c r="N106" s="12">
        <f t="shared" si="34"/>
        <v>0</v>
      </c>
      <c r="O106" s="13">
        <f t="shared" si="30"/>
        <v>5</v>
      </c>
      <c r="P106" s="14"/>
      <c r="Q106" s="15">
        <f t="shared" si="31"/>
        <v>0</v>
      </c>
      <c r="R106" s="16">
        <f t="shared" si="32"/>
        <v>20</v>
      </c>
      <c r="S106" s="15">
        <f t="shared" si="33"/>
        <v>20</v>
      </c>
    </row>
    <row r="107" spans="1:21" s="27" customFormat="1">
      <c r="A107" s="7" t="s">
        <v>90</v>
      </c>
      <c r="B107" s="8" t="s">
        <v>63</v>
      </c>
      <c r="C107" s="24">
        <v>1</v>
      </c>
      <c r="D107" s="8" t="s">
        <v>103</v>
      </c>
      <c r="E107" s="14" t="s">
        <v>95</v>
      </c>
      <c r="F107" s="24">
        <v>7</v>
      </c>
      <c r="G107" s="11" t="s">
        <v>35</v>
      </c>
      <c r="H107" s="9"/>
      <c r="I107" s="9">
        <v>1</v>
      </c>
      <c r="J107" s="9">
        <v>5</v>
      </c>
      <c r="K107" s="9">
        <f t="shared" si="29"/>
        <v>5</v>
      </c>
      <c r="L107" s="9"/>
      <c r="M107" s="9">
        <v>30</v>
      </c>
      <c r="N107" s="12">
        <f t="shared" si="34"/>
        <v>0</v>
      </c>
      <c r="O107" s="13">
        <f t="shared" si="30"/>
        <v>5</v>
      </c>
      <c r="P107" s="14"/>
      <c r="Q107" s="15">
        <f t="shared" si="31"/>
        <v>0</v>
      </c>
      <c r="R107" s="16">
        <f t="shared" si="32"/>
        <v>20</v>
      </c>
      <c r="S107" s="15">
        <f t="shared" si="33"/>
        <v>20</v>
      </c>
      <c r="T107" s="28"/>
      <c r="U107" s="28"/>
    </row>
    <row r="108" spans="1:21" s="27" customFormat="1">
      <c r="A108" s="7" t="s">
        <v>90</v>
      </c>
      <c r="B108" s="8" t="s">
        <v>66</v>
      </c>
      <c r="C108" s="24">
        <v>1</v>
      </c>
      <c r="D108" s="8" t="s">
        <v>103</v>
      </c>
      <c r="E108" s="14" t="s">
        <v>95</v>
      </c>
      <c r="F108" s="24">
        <v>7</v>
      </c>
      <c r="G108" s="11" t="s">
        <v>35</v>
      </c>
      <c r="H108" s="9"/>
      <c r="I108" s="9">
        <v>6</v>
      </c>
      <c r="J108" s="9">
        <v>10</v>
      </c>
      <c r="K108" s="9">
        <f t="shared" si="29"/>
        <v>5</v>
      </c>
      <c r="L108" s="9"/>
      <c r="M108" s="9">
        <v>30</v>
      </c>
      <c r="N108" s="12">
        <f t="shared" si="34"/>
        <v>0</v>
      </c>
      <c r="O108" s="13">
        <f t="shared" si="30"/>
        <v>5</v>
      </c>
      <c r="P108" s="14"/>
      <c r="Q108" s="15">
        <f t="shared" si="31"/>
        <v>0</v>
      </c>
      <c r="R108" s="16">
        <f t="shared" si="32"/>
        <v>20</v>
      </c>
      <c r="S108" s="15">
        <f t="shared" si="33"/>
        <v>20</v>
      </c>
    </row>
    <row r="109" spans="1:21" s="27" customFormat="1" ht="25.5">
      <c r="A109" s="3" t="s">
        <v>14</v>
      </c>
      <c r="B109" s="3" t="s">
        <v>15</v>
      </c>
      <c r="C109" s="4" t="s">
        <v>0</v>
      </c>
      <c r="D109" s="3" t="s">
        <v>16</v>
      </c>
      <c r="E109" s="3" t="s">
        <v>17</v>
      </c>
      <c r="F109" s="3" t="s">
        <v>18</v>
      </c>
      <c r="G109" s="3" t="s">
        <v>19</v>
      </c>
      <c r="H109" s="4" t="s">
        <v>1</v>
      </c>
      <c r="I109" s="3" t="s">
        <v>20</v>
      </c>
      <c r="J109" s="3" t="s">
        <v>21</v>
      </c>
      <c r="K109" s="4" t="s">
        <v>2</v>
      </c>
      <c r="L109" s="3" t="s">
        <v>32</v>
      </c>
      <c r="M109" s="3" t="s">
        <v>33</v>
      </c>
      <c r="N109" s="5" t="s">
        <v>3</v>
      </c>
      <c r="O109" s="5" t="s">
        <v>4</v>
      </c>
      <c r="P109" s="4" t="s">
        <v>31</v>
      </c>
      <c r="Q109" s="3" t="s">
        <v>5</v>
      </c>
      <c r="R109" s="3" t="s">
        <v>6</v>
      </c>
      <c r="S109" s="6" t="s">
        <v>7</v>
      </c>
      <c r="T109" s="84" t="s">
        <v>104</v>
      </c>
      <c r="U109" s="84" t="s">
        <v>105</v>
      </c>
    </row>
    <row r="110" spans="1:21" s="28" customFormat="1">
      <c r="A110" s="7"/>
      <c r="B110" s="8" t="s">
        <v>49</v>
      </c>
      <c r="C110" s="9"/>
      <c r="D110" s="17" t="s">
        <v>12</v>
      </c>
      <c r="E110" s="10" t="s">
        <v>127</v>
      </c>
      <c r="F110" s="11">
        <v>5</v>
      </c>
      <c r="G110" s="11">
        <v>5</v>
      </c>
      <c r="H110" s="9"/>
      <c r="I110" s="9">
        <v>1</v>
      </c>
      <c r="J110" s="9">
        <v>15</v>
      </c>
      <c r="K110" s="9">
        <v>15</v>
      </c>
      <c r="L110" s="9">
        <v>15</v>
      </c>
      <c r="M110" s="9"/>
      <c r="N110" s="12">
        <f>L110/K110</f>
        <v>1</v>
      </c>
      <c r="O110" s="13">
        <v>0</v>
      </c>
      <c r="P110" s="14"/>
      <c r="Q110" s="15">
        <f>IF(K110=0,0,L110)</f>
        <v>15</v>
      </c>
      <c r="R110" s="16">
        <f>IF(K110=0,0,M110/1.5)</f>
        <v>0</v>
      </c>
      <c r="S110" s="15">
        <f>P110+Q110+R110</f>
        <v>15</v>
      </c>
      <c r="T110" s="26"/>
      <c r="U110" s="26"/>
    </row>
    <row r="111" spans="1:21" s="28" customFormat="1">
      <c r="A111" s="7"/>
      <c r="B111" s="8" t="s">
        <v>49</v>
      </c>
      <c r="C111" s="9"/>
      <c r="D111" s="8" t="s">
        <v>26</v>
      </c>
      <c r="E111" s="7" t="s">
        <v>118</v>
      </c>
      <c r="F111" s="11">
        <v>5</v>
      </c>
      <c r="G111" s="11">
        <v>6</v>
      </c>
      <c r="H111" s="9"/>
      <c r="I111" s="9">
        <v>1</v>
      </c>
      <c r="J111" s="9">
        <v>15</v>
      </c>
      <c r="K111" s="9">
        <f>J111-I111+1</f>
        <v>15</v>
      </c>
      <c r="L111" s="9">
        <v>15</v>
      </c>
      <c r="M111" s="9"/>
      <c r="N111" s="12">
        <f>L111/K111</f>
        <v>1</v>
      </c>
      <c r="O111" s="13">
        <f>M111/6</f>
        <v>0</v>
      </c>
      <c r="P111" s="14"/>
      <c r="Q111" s="15">
        <f>IF(K111=0,0,L111)</f>
        <v>15</v>
      </c>
      <c r="R111" s="16">
        <f>IF(K111=0,0,M111/1.5)</f>
        <v>0</v>
      </c>
      <c r="S111" s="15">
        <f>P111+Q111+R111</f>
        <v>15</v>
      </c>
      <c r="T111" s="26"/>
      <c r="U111" s="26"/>
    </row>
    <row r="112" spans="1:21" s="28" customFormat="1">
      <c r="A112" s="7"/>
      <c r="B112" s="8"/>
      <c r="C112" s="9"/>
      <c r="D112" s="37"/>
      <c r="E112" s="14"/>
      <c r="F112" s="11"/>
      <c r="G112" s="11"/>
      <c r="H112" s="9"/>
      <c r="I112" s="9"/>
      <c r="J112" s="9"/>
      <c r="K112" s="9"/>
      <c r="L112" s="9"/>
      <c r="M112" s="9"/>
      <c r="N112" s="12"/>
      <c r="O112" s="13"/>
      <c r="P112" s="14"/>
      <c r="Q112" s="15"/>
      <c r="R112" s="15" t="s">
        <v>106</v>
      </c>
      <c r="S112" s="15">
        <f>SUM(S109:S111)</f>
        <v>30</v>
      </c>
      <c r="T112" s="27"/>
      <c r="U112" s="27"/>
    </row>
    <row r="113" spans="1:21" s="27" customFormat="1">
      <c r="A113" s="70"/>
      <c r="B113" s="71"/>
      <c r="C113" s="72"/>
      <c r="D113" s="73"/>
      <c r="E113" s="74"/>
      <c r="F113" s="75"/>
      <c r="G113" s="75"/>
      <c r="H113" s="72"/>
      <c r="I113" s="72"/>
      <c r="J113" s="72"/>
      <c r="K113" s="72"/>
      <c r="L113" s="72"/>
      <c r="M113" s="72"/>
      <c r="N113" s="76"/>
      <c r="O113" s="77"/>
      <c r="P113" s="74"/>
      <c r="Q113" s="78"/>
      <c r="R113" s="78"/>
      <c r="S113" s="78"/>
      <c r="T113" s="74"/>
      <c r="U113" s="74"/>
    </row>
    <row r="114" spans="1:21" s="27" customFormat="1">
      <c r="A114" s="7"/>
      <c r="B114" s="8" t="s">
        <v>50</v>
      </c>
      <c r="C114" s="9"/>
      <c r="D114" s="8" t="s">
        <v>12</v>
      </c>
      <c r="E114" s="10" t="s">
        <v>127</v>
      </c>
      <c r="F114" s="11">
        <v>3</v>
      </c>
      <c r="G114" s="11">
        <v>5</v>
      </c>
      <c r="H114" s="9"/>
      <c r="I114" s="9">
        <v>1</v>
      </c>
      <c r="J114" s="9">
        <v>15</v>
      </c>
      <c r="K114" s="9">
        <v>15</v>
      </c>
      <c r="L114" s="9">
        <v>15</v>
      </c>
      <c r="M114" s="9"/>
      <c r="N114" s="12">
        <f>L114/K114</f>
        <v>1</v>
      </c>
      <c r="O114" s="13">
        <f>M114/5</f>
        <v>0</v>
      </c>
      <c r="P114" s="14"/>
      <c r="Q114" s="15">
        <f>IF(K114=0,0,L114)</f>
        <v>15</v>
      </c>
      <c r="R114" s="16">
        <f>IF(K114=0,0,M114/1.5)</f>
        <v>0</v>
      </c>
      <c r="S114" s="15">
        <f>P114+Q114+R114</f>
        <v>15</v>
      </c>
      <c r="T114" s="55"/>
      <c r="U114" s="56"/>
    </row>
    <row r="115" spans="1:21" s="28" customFormat="1">
      <c r="A115" s="7"/>
      <c r="B115" s="8" t="s">
        <v>50</v>
      </c>
      <c r="C115" s="9"/>
      <c r="D115" s="8" t="s">
        <v>26</v>
      </c>
      <c r="E115" s="7" t="s">
        <v>118</v>
      </c>
      <c r="F115" s="11">
        <v>3</v>
      </c>
      <c r="G115" s="11">
        <v>6</v>
      </c>
      <c r="H115" s="9"/>
      <c r="I115" s="9">
        <v>1</v>
      </c>
      <c r="J115" s="9">
        <v>15</v>
      </c>
      <c r="K115" s="9">
        <v>15</v>
      </c>
      <c r="L115" s="9">
        <v>15</v>
      </c>
      <c r="M115" s="9"/>
      <c r="N115" s="12">
        <f>L115/K115</f>
        <v>1</v>
      </c>
      <c r="O115" s="13">
        <f>M115/5</f>
        <v>0</v>
      </c>
      <c r="P115" s="14"/>
      <c r="Q115" s="15">
        <f>IF(K115=0,0,L115)</f>
        <v>15</v>
      </c>
      <c r="R115" s="16">
        <f>IF(K115=0,0,M115/1.5)</f>
        <v>0</v>
      </c>
      <c r="S115" s="15">
        <f>P115+Q115+R115</f>
        <v>15</v>
      </c>
      <c r="T115" s="55"/>
      <c r="U115" s="56"/>
    </row>
    <row r="116" spans="1:21" s="27" customFormat="1">
      <c r="A116" s="7"/>
      <c r="B116" s="8"/>
      <c r="C116" s="9"/>
      <c r="D116" s="37"/>
      <c r="E116" s="14"/>
      <c r="F116" s="11"/>
      <c r="G116" s="11"/>
      <c r="H116" s="9"/>
      <c r="I116" s="9"/>
      <c r="J116" s="9"/>
      <c r="K116" s="9"/>
      <c r="L116" s="9"/>
      <c r="M116" s="9"/>
      <c r="N116" s="12"/>
      <c r="O116" s="13"/>
      <c r="P116" s="14"/>
      <c r="Q116" s="15"/>
      <c r="R116" s="15" t="s">
        <v>106</v>
      </c>
      <c r="S116" s="15">
        <f>SUM(S109:S115)</f>
        <v>90</v>
      </c>
    </row>
    <row r="117" spans="1:21" s="27" customFormat="1">
      <c r="A117" s="70"/>
      <c r="B117" s="71"/>
      <c r="C117" s="72"/>
      <c r="D117" s="73"/>
      <c r="E117" s="74"/>
      <c r="F117" s="75"/>
      <c r="G117" s="75"/>
      <c r="H117" s="72"/>
      <c r="I117" s="72"/>
      <c r="J117" s="72"/>
      <c r="K117" s="72"/>
      <c r="L117" s="72"/>
      <c r="M117" s="72"/>
      <c r="N117" s="76"/>
      <c r="O117" s="77"/>
      <c r="P117" s="74"/>
      <c r="Q117" s="78"/>
      <c r="R117" s="78"/>
      <c r="S117" s="78"/>
      <c r="T117" s="74"/>
      <c r="U117" s="74"/>
    </row>
    <row r="118" spans="1:21" s="27" customFormat="1">
      <c r="A118" s="7"/>
      <c r="B118" s="8" t="s">
        <v>51</v>
      </c>
      <c r="C118" s="9"/>
      <c r="D118" s="8" t="s">
        <v>12</v>
      </c>
      <c r="E118" s="10" t="s">
        <v>127</v>
      </c>
      <c r="F118" s="11">
        <v>5</v>
      </c>
      <c r="G118" s="11">
        <v>6</v>
      </c>
      <c r="H118" s="9"/>
      <c r="I118" s="9">
        <v>1</v>
      </c>
      <c r="J118" s="9">
        <v>15</v>
      </c>
      <c r="K118" s="9">
        <v>15</v>
      </c>
      <c r="L118" s="9">
        <v>15</v>
      </c>
      <c r="M118" s="9"/>
      <c r="N118" s="12">
        <f>L118/K118</f>
        <v>1</v>
      </c>
      <c r="O118" s="13">
        <f>M118/5</f>
        <v>0</v>
      </c>
      <c r="P118" s="14"/>
      <c r="Q118" s="15">
        <f>IF(K118=0,0,L118)</f>
        <v>15</v>
      </c>
      <c r="R118" s="16">
        <f>IF(K118=0,0,M118/1.5)</f>
        <v>0</v>
      </c>
      <c r="S118" s="15">
        <f>P118+Q118+R118</f>
        <v>15</v>
      </c>
    </row>
    <row r="119" spans="1:21" s="27" customFormat="1">
      <c r="A119" s="7"/>
      <c r="B119" s="8" t="s">
        <v>51</v>
      </c>
      <c r="C119" s="9"/>
      <c r="D119" s="8" t="s">
        <v>26</v>
      </c>
      <c r="E119" s="7" t="s">
        <v>118</v>
      </c>
      <c r="F119" s="11">
        <v>5</v>
      </c>
      <c r="G119" s="11">
        <v>5</v>
      </c>
      <c r="H119" s="9"/>
      <c r="I119" s="9">
        <v>1</v>
      </c>
      <c r="J119" s="9">
        <v>15</v>
      </c>
      <c r="K119" s="9">
        <f>J119-I119+1</f>
        <v>15</v>
      </c>
      <c r="L119" s="9">
        <v>15</v>
      </c>
      <c r="M119" s="9"/>
      <c r="N119" s="12">
        <f>L119/K119</f>
        <v>1</v>
      </c>
      <c r="O119" s="13">
        <f>M119/5</f>
        <v>0</v>
      </c>
      <c r="P119" s="14"/>
      <c r="Q119" s="15">
        <f>IF(K119=0,0,L119)</f>
        <v>15</v>
      </c>
      <c r="R119" s="16">
        <f>IF(K119=0,0,M119/1.5)</f>
        <v>0</v>
      </c>
      <c r="S119" s="15">
        <f>P119+Q119+R119</f>
        <v>15</v>
      </c>
    </row>
    <row r="120" spans="1:21" s="28" customFormat="1">
      <c r="A120" s="7"/>
      <c r="B120" s="8"/>
      <c r="C120" s="9"/>
      <c r="D120" s="37"/>
      <c r="E120" s="14"/>
      <c r="F120" s="11"/>
      <c r="G120" s="11"/>
      <c r="H120" s="9"/>
      <c r="I120" s="9"/>
      <c r="J120" s="9"/>
      <c r="K120" s="9"/>
      <c r="L120" s="9"/>
      <c r="M120" s="9"/>
      <c r="N120" s="12"/>
      <c r="O120" s="13"/>
      <c r="P120" s="14"/>
      <c r="Q120" s="15"/>
      <c r="R120" s="15" t="s">
        <v>106</v>
      </c>
      <c r="S120" s="15">
        <f>SUM(S118:S119)</f>
        <v>30</v>
      </c>
      <c r="T120" s="27"/>
      <c r="U120" s="27"/>
    </row>
    <row r="121" spans="1:21" s="28" customFormat="1">
      <c r="A121" s="70"/>
      <c r="B121" s="71"/>
      <c r="C121" s="72"/>
      <c r="D121" s="73"/>
      <c r="E121" s="74"/>
      <c r="F121" s="75"/>
      <c r="G121" s="75"/>
      <c r="H121" s="72"/>
      <c r="I121" s="72"/>
      <c r="J121" s="72"/>
      <c r="K121" s="72"/>
      <c r="L121" s="72"/>
      <c r="M121" s="72"/>
      <c r="N121" s="76"/>
      <c r="O121" s="77"/>
      <c r="P121" s="74"/>
      <c r="Q121" s="78"/>
      <c r="R121" s="78"/>
      <c r="S121" s="78"/>
      <c r="T121" s="74"/>
      <c r="U121" s="74"/>
    </row>
    <row r="122" spans="1:21" s="27" customFormat="1">
      <c r="A122" s="7"/>
      <c r="B122" s="8" t="s">
        <v>52</v>
      </c>
      <c r="C122" s="9"/>
      <c r="D122" s="8" t="s">
        <v>12</v>
      </c>
      <c r="E122" s="10" t="s">
        <v>127</v>
      </c>
      <c r="F122" s="11">
        <v>3</v>
      </c>
      <c r="G122" s="11">
        <v>6</v>
      </c>
      <c r="H122" s="9"/>
      <c r="I122" s="9">
        <v>1</v>
      </c>
      <c r="J122" s="9">
        <v>15</v>
      </c>
      <c r="K122" s="9">
        <v>15</v>
      </c>
      <c r="L122" s="9">
        <v>15</v>
      </c>
      <c r="M122" s="9"/>
      <c r="N122" s="12">
        <f>L122/K122</f>
        <v>1</v>
      </c>
      <c r="O122" s="13">
        <f>M122/5</f>
        <v>0</v>
      </c>
      <c r="P122" s="14"/>
      <c r="Q122" s="15">
        <f>IF(K122=0,0,L122)</f>
        <v>15</v>
      </c>
      <c r="R122" s="16">
        <f>IF(K122=0,0,M122/1.5)</f>
        <v>0</v>
      </c>
      <c r="S122" s="15">
        <f>P122+Q122+R122</f>
        <v>15</v>
      </c>
    </row>
    <row r="123" spans="1:21" s="27" customFormat="1">
      <c r="A123" s="7"/>
      <c r="B123" s="8" t="s">
        <v>52</v>
      </c>
      <c r="C123" s="9"/>
      <c r="D123" s="8" t="s">
        <v>26</v>
      </c>
      <c r="E123" s="7" t="s">
        <v>118</v>
      </c>
      <c r="F123" s="11">
        <v>3</v>
      </c>
      <c r="G123" s="11">
        <v>5</v>
      </c>
      <c r="H123" s="9"/>
      <c r="I123" s="9">
        <v>1</v>
      </c>
      <c r="J123" s="9">
        <v>15</v>
      </c>
      <c r="K123" s="9">
        <f>J123-I123+1</f>
        <v>15</v>
      </c>
      <c r="L123" s="9">
        <v>15</v>
      </c>
      <c r="M123" s="9"/>
      <c r="N123" s="12">
        <f>L123/K123</f>
        <v>1</v>
      </c>
      <c r="O123" s="13">
        <f>M123/5</f>
        <v>0</v>
      </c>
      <c r="P123" s="14"/>
      <c r="Q123" s="15">
        <f>IF(K123=0,0,L123)</f>
        <v>15</v>
      </c>
      <c r="R123" s="16">
        <f>IF(K123=0,0,M123/1.5)</f>
        <v>0</v>
      </c>
      <c r="S123" s="15">
        <f>P123+Q123+R123</f>
        <v>15</v>
      </c>
    </row>
    <row r="124" spans="1:21" s="27" customFormat="1">
      <c r="A124" s="7"/>
      <c r="B124" s="8"/>
      <c r="C124" s="9"/>
      <c r="D124" s="37"/>
      <c r="E124" s="14"/>
      <c r="F124" s="11"/>
      <c r="G124" s="11"/>
      <c r="H124" s="9"/>
      <c r="I124" s="9"/>
      <c r="J124" s="9"/>
      <c r="K124" s="9"/>
      <c r="L124" s="9"/>
      <c r="M124" s="9"/>
      <c r="N124" s="12"/>
      <c r="O124" s="13"/>
      <c r="P124" s="14"/>
      <c r="Q124" s="15"/>
      <c r="R124" s="15" t="s">
        <v>106</v>
      </c>
      <c r="S124" s="15">
        <f>SUM(S122:S123)</f>
        <v>30</v>
      </c>
      <c r="T124" s="55"/>
      <c r="U124" s="56"/>
    </row>
    <row r="125" spans="1:21" s="27" customFormat="1">
      <c r="A125" s="7"/>
      <c r="B125" s="8"/>
      <c r="C125" s="9"/>
      <c r="D125" s="8"/>
      <c r="E125" s="14"/>
      <c r="F125" s="24"/>
      <c r="G125" s="11"/>
      <c r="H125" s="9"/>
      <c r="I125" s="9"/>
      <c r="J125" s="9"/>
      <c r="K125" s="9"/>
      <c r="L125" s="9"/>
      <c r="M125" s="9"/>
      <c r="N125" s="12"/>
      <c r="O125" s="13"/>
      <c r="P125" s="14"/>
      <c r="Q125" s="15"/>
      <c r="R125" s="16"/>
      <c r="S125" s="15"/>
    </row>
    <row r="126" spans="1:21" s="27" customFormat="1">
      <c r="A126" s="7"/>
      <c r="B126" s="8" t="s">
        <v>62</v>
      </c>
      <c r="C126" s="9"/>
      <c r="D126" s="8" t="s">
        <v>27</v>
      </c>
      <c r="E126" s="14" t="s">
        <v>113</v>
      </c>
      <c r="F126" s="24">
        <v>4</v>
      </c>
      <c r="G126" s="11" t="s">
        <v>72</v>
      </c>
      <c r="H126" s="9"/>
      <c r="I126" s="9">
        <v>1</v>
      </c>
      <c r="J126" s="9">
        <v>15</v>
      </c>
      <c r="K126" s="9">
        <f>J126-I126+1</f>
        <v>15</v>
      </c>
      <c r="L126" s="9">
        <v>30</v>
      </c>
      <c r="M126" s="9"/>
      <c r="N126" s="12">
        <f>L126/K126</f>
        <v>2</v>
      </c>
      <c r="O126" s="13">
        <f>M126/6</f>
        <v>0</v>
      </c>
      <c r="P126" s="14"/>
      <c r="Q126" s="15">
        <f>IF(K126=0,0,L126)</f>
        <v>30</v>
      </c>
      <c r="R126" s="16">
        <f>IF(K126=0,0,M126/1.5)</f>
        <v>0</v>
      </c>
      <c r="S126" s="15">
        <f>P126+Q126+R126</f>
        <v>30</v>
      </c>
    </row>
    <row r="127" spans="1:21" s="27" customFormat="1">
      <c r="A127" s="7"/>
      <c r="B127" s="8" t="s">
        <v>62</v>
      </c>
      <c r="C127" s="9"/>
      <c r="D127" s="8" t="s">
        <v>48</v>
      </c>
      <c r="E127" s="14" t="s">
        <v>96</v>
      </c>
      <c r="F127" s="24">
        <v>4</v>
      </c>
      <c r="G127" s="11" t="s">
        <v>71</v>
      </c>
      <c r="H127" s="9"/>
      <c r="I127" s="9">
        <v>1</v>
      </c>
      <c r="J127" s="9">
        <v>15</v>
      </c>
      <c r="K127" s="9">
        <f>J127-I127+1</f>
        <v>15</v>
      </c>
      <c r="L127" s="9">
        <v>30</v>
      </c>
      <c r="M127" s="9"/>
      <c r="N127" s="12">
        <f>L127/K127</f>
        <v>2</v>
      </c>
      <c r="O127" s="13">
        <f>M127/6</f>
        <v>0</v>
      </c>
      <c r="P127" s="14"/>
      <c r="Q127" s="15">
        <f>IF(K127=0,0,L127)</f>
        <v>30</v>
      </c>
      <c r="R127" s="16">
        <f>IF(K127=0,0,M127/1.5)</f>
        <v>0</v>
      </c>
      <c r="S127" s="15">
        <f>P127+Q127+R127</f>
        <v>30</v>
      </c>
    </row>
    <row r="128" spans="1:21" s="27" customFormat="1">
      <c r="A128" s="7"/>
      <c r="B128" s="8" t="s">
        <v>62</v>
      </c>
      <c r="C128" s="9"/>
      <c r="D128" s="8" t="s">
        <v>29</v>
      </c>
      <c r="E128" s="14" t="s">
        <v>22</v>
      </c>
      <c r="F128" s="24">
        <v>3</v>
      </c>
      <c r="G128" s="11" t="s">
        <v>71</v>
      </c>
      <c r="H128" s="9"/>
      <c r="I128" s="9">
        <v>1</v>
      </c>
      <c r="J128" s="9">
        <v>15</v>
      </c>
      <c r="K128" s="9">
        <f>J128-I128+1</f>
        <v>15</v>
      </c>
      <c r="L128" s="9">
        <v>30</v>
      </c>
      <c r="M128" s="9"/>
      <c r="N128" s="12">
        <f>L128/K128</f>
        <v>2</v>
      </c>
      <c r="O128" s="13">
        <f>M128/6</f>
        <v>0</v>
      </c>
      <c r="P128" s="14"/>
      <c r="Q128" s="15">
        <f>IF(K128=0,0,L128)</f>
        <v>30</v>
      </c>
      <c r="R128" s="16">
        <f>IF(K128=0,0,M128/1.5)</f>
        <v>0</v>
      </c>
      <c r="S128" s="15">
        <f>P128+Q128+R128</f>
        <v>30</v>
      </c>
    </row>
    <row r="129" spans="1:29" s="27" customFormat="1">
      <c r="A129" s="7"/>
      <c r="B129" s="8" t="s">
        <v>62</v>
      </c>
      <c r="C129" s="9"/>
      <c r="D129" s="8" t="s">
        <v>59</v>
      </c>
      <c r="E129" s="14" t="s">
        <v>111</v>
      </c>
      <c r="F129" s="24">
        <v>4</v>
      </c>
      <c r="G129" s="11" t="s">
        <v>73</v>
      </c>
      <c r="H129" s="9"/>
      <c r="I129" s="9">
        <v>1</v>
      </c>
      <c r="J129" s="9">
        <v>15</v>
      </c>
      <c r="K129" s="9">
        <f>J129-I129+1</f>
        <v>15</v>
      </c>
      <c r="L129" s="9">
        <v>30</v>
      </c>
      <c r="M129" s="9"/>
      <c r="N129" s="12">
        <f>L129/K129</f>
        <v>2</v>
      </c>
      <c r="O129" s="13">
        <f>M129/6</f>
        <v>0</v>
      </c>
      <c r="P129" s="14"/>
      <c r="Q129" s="15">
        <f>IF(K129=0,0,L129)</f>
        <v>30</v>
      </c>
      <c r="R129" s="16">
        <f>IF(K129=0,0,M129/1.5)</f>
        <v>0</v>
      </c>
      <c r="S129" s="15">
        <f>P129+Q129+R129</f>
        <v>30</v>
      </c>
    </row>
    <row r="130" spans="1:29" s="27" customFormat="1">
      <c r="A130" s="7"/>
      <c r="B130" s="8"/>
      <c r="C130" s="9"/>
      <c r="D130" s="37"/>
      <c r="E130" s="14"/>
      <c r="F130" s="11"/>
      <c r="G130" s="11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5" t="s">
        <v>106</v>
      </c>
      <c r="S130" s="15">
        <f>SUM(S126:S129)</f>
        <v>120</v>
      </c>
    </row>
    <row r="131" spans="1:29" s="27" customFormat="1">
      <c r="A131" s="70"/>
      <c r="B131" s="71"/>
      <c r="C131" s="72"/>
      <c r="D131" s="73"/>
      <c r="E131" s="74"/>
      <c r="F131" s="75"/>
      <c r="G131" s="75"/>
      <c r="H131" s="72"/>
      <c r="I131" s="72"/>
      <c r="J131" s="72"/>
      <c r="K131" s="72"/>
      <c r="L131" s="72"/>
      <c r="M131" s="72"/>
      <c r="N131" s="76"/>
      <c r="O131" s="77"/>
      <c r="P131" s="74"/>
      <c r="Q131" s="78"/>
      <c r="R131" s="78"/>
      <c r="S131" s="78"/>
      <c r="T131" s="74"/>
      <c r="U131" s="74"/>
    </row>
    <row r="132" spans="1:29" s="27" customFormat="1">
      <c r="A132" s="7"/>
      <c r="B132" s="8"/>
      <c r="C132" s="19"/>
      <c r="D132" s="8"/>
      <c r="E132" s="14"/>
      <c r="F132" s="23"/>
      <c r="G132" s="2"/>
      <c r="H132" s="19"/>
      <c r="I132" s="19"/>
      <c r="J132" s="19"/>
      <c r="K132" s="19"/>
      <c r="L132" s="9"/>
      <c r="M132" s="19"/>
      <c r="N132" s="20"/>
      <c r="O132" s="13"/>
      <c r="P132" s="1"/>
      <c r="Q132" s="21"/>
      <c r="R132" s="22"/>
      <c r="S132" s="15"/>
      <c r="T132" s="57"/>
      <c r="U132" s="58"/>
    </row>
    <row r="133" spans="1:29" s="27" customFormat="1">
      <c r="A133" s="10"/>
      <c r="B133" s="8" t="s">
        <v>63</v>
      </c>
      <c r="D133" s="8" t="s">
        <v>59</v>
      </c>
      <c r="E133" s="14" t="s">
        <v>22</v>
      </c>
      <c r="F133" s="11">
        <v>3</v>
      </c>
      <c r="G133" s="11" t="s">
        <v>72</v>
      </c>
      <c r="H133" s="9"/>
      <c r="I133" s="9">
        <v>1</v>
      </c>
      <c r="J133" s="9">
        <v>15</v>
      </c>
      <c r="K133" s="9">
        <f>J133-I133+1</f>
        <v>15</v>
      </c>
      <c r="L133" s="9">
        <v>30</v>
      </c>
      <c r="M133" s="9"/>
      <c r="N133" s="12">
        <f>L133/K133</f>
        <v>2</v>
      </c>
      <c r="O133" s="13">
        <f>M133/6</f>
        <v>0</v>
      </c>
      <c r="P133" s="14"/>
      <c r="Q133" s="15">
        <f>IF(K133=0,0,L133)</f>
        <v>30</v>
      </c>
      <c r="R133" s="16">
        <f>IF(K133=0,0,M133/1.5)</f>
        <v>0</v>
      </c>
      <c r="S133" s="15">
        <f>P133+Q133+R133</f>
        <v>30</v>
      </c>
      <c r="T133" s="55"/>
      <c r="U133" s="56"/>
    </row>
    <row r="134" spans="1:29" s="83" customFormat="1">
      <c r="A134" s="92"/>
      <c r="B134" s="46" t="s">
        <v>63</v>
      </c>
      <c r="C134" s="48"/>
      <c r="D134" s="46" t="s">
        <v>59</v>
      </c>
      <c r="E134" s="48" t="s">
        <v>111</v>
      </c>
      <c r="F134" s="49">
        <v>4</v>
      </c>
      <c r="G134" s="49" t="s">
        <v>72</v>
      </c>
      <c r="H134" s="47"/>
      <c r="I134" s="47">
        <v>1</v>
      </c>
      <c r="J134" s="47">
        <v>15</v>
      </c>
      <c r="K134" s="47">
        <f>J134-I134+1</f>
        <v>15</v>
      </c>
      <c r="L134" s="47">
        <v>30</v>
      </c>
      <c r="M134" s="47"/>
      <c r="N134" s="50"/>
      <c r="O134" s="51">
        <f>M134/6</f>
        <v>0</v>
      </c>
      <c r="P134" s="48"/>
      <c r="Q134" s="52">
        <f>IF(K134=0,0,L134)</f>
        <v>30</v>
      </c>
      <c r="R134" s="90">
        <f>IF(K134=0,0,M134/1.5)</f>
        <v>0</v>
      </c>
      <c r="S134" s="52">
        <f>P134+Q134+R134</f>
        <v>30</v>
      </c>
      <c r="T134" s="85"/>
      <c r="U134" s="86"/>
    </row>
    <row r="135" spans="1:29" s="27" customFormat="1">
      <c r="A135" s="7"/>
      <c r="B135" s="8" t="s">
        <v>63</v>
      </c>
      <c r="C135" s="9"/>
      <c r="D135" s="8" t="s">
        <v>27</v>
      </c>
      <c r="E135" s="14" t="s">
        <v>113</v>
      </c>
      <c r="F135" s="24">
        <v>4</v>
      </c>
      <c r="G135" s="11" t="s">
        <v>71</v>
      </c>
      <c r="H135" s="9"/>
      <c r="I135" s="9">
        <v>1</v>
      </c>
      <c r="J135" s="9">
        <v>15</v>
      </c>
      <c r="K135" s="9">
        <f>J135-I135+1</f>
        <v>15</v>
      </c>
      <c r="L135" s="9">
        <v>30</v>
      </c>
      <c r="M135" s="9"/>
      <c r="N135" s="12">
        <f>L135/K135</f>
        <v>2</v>
      </c>
      <c r="O135" s="13">
        <f>M135/6</f>
        <v>0</v>
      </c>
      <c r="P135" s="14"/>
      <c r="Q135" s="15">
        <f>IF(K135=0,0,L135)</f>
        <v>30</v>
      </c>
      <c r="R135" s="16">
        <f>IF(K135=0,0,M135/1.5)</f>
        <v>0</v>
      </c>
      <c r="S135" s="15">
        <f>P135+Q135+R135</f>
        <v>30</v>
      </c>
    </row>
    <row r="136" spans="1:29" s="27" customFormat="1">
      <c r="A136" s="7"/>
      <c r="B136" s="8" t="s">
        <v>63</v>
      </c>
      <c r="C136" s="9"/>
      <c r="D136" s="8" t="s">
        <v>48</v>
      </c>
      <c r="E136" s="14" t="s">
        <v>96</v>
      </c>
      <c r="F136" s="24">
        <v>4</v>
      </c>
      <c r="G136" s="11" t="s">
        <v>73</v>
      </c>
      <c r="H136" s="9"/>
      <c r="I136" s="9">
        <v>1</v>
      </c>
      <c r="J136" s="9">
        <v>15</v>
      </c>
      <c r="K136" s="9">
        <f>J136-I136+1</f>
        <v>15</v>
      </c>
      <c r="L136" s="9">
        <v>30</v>
      </c>
      <c r="M136" s="9"/>
      <c r="N136" s="12">
        <f>L136/K136</f>
        <v>2</v>
      </c>
      <c r="O136" s="13">
        <f>M136/6</f>
        <v>0</v>
      </c>
      <c r="P136" s="14"/>
      <c r="Q136" s="15">
        <f>IF(K136=0,0,L136)</f>
        <v>30</v>
      </c>
      <c r="R136" s="16">
        <f>IF(K136=0,0,M136/1.5)</f>
        <v>0</v>
      </c>
      <c r="S136" s="15">
        <f>P136+Q136+R136</f>
        <v>30</v>
      </c>
      <c r="V136" s="11"/>
      <c r="W136" s="11"/>
      <c r="X136" s="9"/>
      <c r="Y136" s="9"/>
      <c r="Z136" s="9"/>
      <c r="AA136" s="9"/>
      <c r="AB136" s="9"/>
      <c r="AC136" s="9"/>
    </row>
    <row r="137" spans="1:29" s="27" customFormat="1">
      <c r="A137" s="7"/>
      <c r="B137" s="8"/>
      <c r="C137" s="9"/>
      <c r="D137" s="37"/>
      <c r="E137" s="14"/>
      <c r="F137" s="11"/>
      <c r="G137" s="11"/>
      <c r="H137" s="9"/>
      <c r="I137" s="9"/>
      <c r="J137" s="9"/>
      <c r="K137" s="9"/>
      <c r="L137" s="9"/>
      <c r="M137" s="9"/>
      <c r="N137" s="12"/>
      <c r="O137" s="13"/>
      <c r="P137" s="14"/>
      <c r="Q137" s="15"/>
      <c r="R137" s="15" t="s">
        <v>106</v>
      </c>
      <c r="S137" s="15">
        <f>SUM(S133:S136)</f>
        <v>120</v>
      </c>
    </row>
    <row r="138" spans="1:29" s="27" customFormat="1">
      <c r="A138" s="70"/>
      <c r="B138" s="71"/>
      <c r="C138" s="72"/>
      <c r="D138" s="73"/>
      <c r="E138" s="74"/>
      <c r="F138" s="75"/>
      <c r="G138" s="75"/>
      <c r="H138" s="72"/>
      <c r="I138" s="72"/>
      <c r="J138" s="72"/>
      <c r="K138" s="72"/>
      <c r="L138" s="72"/>
      <c r="M138" s="72"/>
      <c r="N138" s="76"/>
      <c r="O138" s="77"/>
      <c r="P138" s="74"/>
      <c r="Q138" s="78"/>
      <c r="R138" s="78"/>
      <c r="S138" s="78"/>
      <c r="T138" s="74"/>
      <c r="U138" s="74"/>
    </row>
    <row r="139" spans="1:29" s="27" customFormat="1">
      <c r="A139" s="7"/>
      <c r="B139" s="8"/>
      <c r="C139" s="9"/>
      <c r="D139" s="8"/>
      <c r="E139" s="14"/>
      <c r="F139" s="24"/>
      <c r="G139" s="2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6"/>
      <c r="S139" s="15"/>
    </row>
    <row r="140" spans="1:29" s="27" customFormat="1">
      <c r="A140" s="10"/>
      <c r="B140" s="8" t="s">
        <v>64</v>
      </c>
      <c r="D140" s="8" t="s">
        <v>59</v>
      </c>
      <c r="E140" s="14" t="s">
        <v>111</v>
      </c>
      <c r="F140" s="11">
        <v>4</v>
      </c>
      <c r="G140" s="11" t="s">
        <v>71</v>
      </c>
      <c r="H140" s="9"/>
      <c r="I140" s="9">
        <v>1</v>
      </c>
      <c r="J140" s="9">
        <v>15</v>
      </c>
      <c r="K140" s="9">
        <f>J140-I140+1</f>
        <v>15</v>
      </c>
      <c r="L140" s="9">
        <v>30</v>
      </c>
      <c r="M140" s="9"/>
      <c r="N140" s="12">
        <f>L140/K140</f>
        <v>2</v>
      </c>
      <c r="O140" s="13">
        <f>M140/6</f>
        <v>0</v>
      </c>
      <c r="P140" s="14"/>
      <c r="Q140" s="15">
        <f>IF(K140=0,0,L140)</f>
        <v>30</v>
      </c>
      <c r="R140" s="16">
        <f>IF(K140=0,0,M140/1.5)</f>
        <v>0</v>
      </c>
      <c r="S140" s="15">
        <f>P140+Q140+R140</f>
        <v>30</v>
      </c>
    </row>
    <row r="141" spans="1:29" s="27" customFormat="1">
      <c r="A141" s="7"/>
      <c r="B141" s="8" t="s">
        <v>64</v>
      </c>
      <c r="C141" s="9"/>
      <c r="D141" s="8" t="s">
        <v>59</v>
      </c>
      <c r="E141" s="14" t="s">
        <v>22</v>
      </c>
      <c r="F141" s="11">
        <v>3</v>
      </c>
      <c r="G141" s="11" t="s">
        <v>71</v>
      </c>
      <c r="H141" s="9"/>
      <c r="I141" s="9">
        <v>1</v>
      </c>
      <c r="J141" s="9">
        <v>15</v>
      </c>
      <c r="K141" s="9">
        <f>J141-I141+1</f>
        <v>15</v>
      </c>
      <c r="L141" s="9">
        <v>30</v>
      </c>
      <c r="M141" s="9"/>
      <c r="N141" s="12">
        <f>L141/K141</f>
        <v>2</v>
      </c>
      <c r="O141" s="13">
        <f>M141/6</f>
        <v>0</v>
      </c>
      <c r="P141" s="14"/>
      <c r="Q141" s="15">
        <f>IF(K141=0,0,L141)</f>
        <v>30</v>
      </c>
      <c r="R141" s="16">
        <f>IF(K141=0,0,M141/1.5)</f>
        <v>0</v>
      </c>
      <c r="S141" s="15">
        <f>P141+Q141+R141</f>
        <v>30</v>
      </c>
    </row>
    <row r="142" spans="1:29" s="27" customFormat="1">
      <c r="A142" s="7"/>
      <c r="B142" s="8" t="s">
        <v>64</v>
      </c>
      <c r="C142" s="9"/>
      <c r="D142" s="8" t="s">
        <v>27</v>
      </c>
      <c r="E142" s="14" t="s">
        <v>113</v>
      </c>
      <c r="F142" s="24">
        <v>4</v>
      </c>
      <c r="G142" s="11" t="s">
        <v>73</v>
      </c>
      <c r="H142" s="9"/>
      <c r="I142" s="9">
        <v>1</v>
      </c>
      <c r="J142" s="9">
        <v>15</v>
      </c>
      <c r="K142" s="9">
        <f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>IF(K142=0,0,M142/1.5)</f>
        <v>0</v>
      </c>
      <c r="S142" s="15">
        <f>P142+Q142+R142</f>
        <v>30</v>
      </c>
      <c r="T142" s="55"/>
      <c r="U142" s="56"/>
    </row>
    <row r="143" spans="1:29" s="27" customFormat="1">
      <c r="A143" s="7"/>
      <c r="B143" s="8" t="s">
        <v>64</v>
      </c>
      <c r="C143" s="9"/>
      <c r="D143" s="8" t="s">
        <v>48</v>
      </c>
      <c r="E143" s="14" t="s">
        <v>96</v>
      </c>
      <c r="F143" s="24">
        <v>4</v>
      </c>
      <c r="G143" s="11" t="s">
        <v>72</v>
      </c>
      <c r="H143" s="9"/>
      <c r="I143" s="9">
        <v>1</v>
      </c>
      <c r="J143" s="9">
        <v>15</v>
      </c>
      <c r="K143" s="9">
        <f>J143-I143+1</f>
        <v>15</v>
      </c>
      <c r="L143" s="9">
        <v>30</v>
      </c>
      <c r="M143" s="9"/>
      <c r="N143" s="12">
        <f>L143/K143</f>
        <v>2</v>
      </c>
      <c r="O143" s="13">
        <f>M143/6</f>
        <v>0</v>
      </c>
      <c r="P143" s="14"/>
      <c r="Q143" s="15">
        <f>IF(K143=0,0,L143)</f>
        <v>30</v>
      </c>
      <c r="R143" s="16">
        <f>IF(K143=0,0,M143/1.5)</f>
        <v>0</v>
      </c>
      <c r="S143" s="15">
        <f>P143+Q143+R143</f>
        <v>30</v>
      </c>
      <c r="T143" s="55"/>
      <c r="U143" s="56"/>
    </row>
    <row r="144" spans="1:29" s="28" customFormat="1">
      <c r="A144" s="7"/>
      <c r="B144" s="8"/>
      <c r="C144" s="9"/>
      <c r="D144" s="8"/>
      <c r="E144" s="14"/>
      <c r="F144" s="24"/>
      <c r="G144" s="11"/>
      <c r="H144" s="9"/>
      <c r="I144" s="9"/>
      <c r="J144" s="9"/>
      <c r="K144" s="9"/>
      <c r="L144" s="9"/>
      <c r="M144" s="9"/>
      <c r="N144" s="12"/>
      <c r="O144" s="13"/>
      <c r="P144" s="14"/>
      <c r="Q144" s="15"/>
      <c r="R144" s="15" t="s">
        <v>106</v>
      </c>
      <c r="S144" s="15">
        <f>SUM(S140:S143)</f>
        <v>120</v>
      </c>
      <c r="T144" s="55"/>
      <c r="U144" s="56"/>
    </row>
    <row r="145" spans="1:21" s="27" customFormat="1">
      <c r="A145" s="70"/>
      <c r="B145" s="71"/>
      <c r="C145" s="72"/>
      <c r="D145" s="73"/>
      <c r="E145" s="74"/>
      <c r="F145" s="75"/>
      <c r="G145" s="75"/>
      <c r="H145" s="72"/>
      <c r="I145" s="72"/>
      <c r="J145" s="72"/>
      <c r="K145" s="72"/>
      <c r="L145" s="72"/>
      <c r="M145" s="72"/>
      <c r="N145" s="76"/>
      <c r="O145" s="77"/>
      <c r="P145" s="74"/>
      <c r="Q145" s="78"/>
      <c r="R145" s="78"/>
      <c r="S145" s="78"/>
      <c r="T145" s="74"/>
      <c r="U145" s="74"/>
    </row>
    <row r="146" spans="1:21" s="27" customFormat="1">
      <c r="A146" s="7"/>
      <c r="B146" s="8" t="s">
        <v>65</v>
      </c>
      <c r="C146" s="9"/>
      <c r="D146" s="8" t="s">
        <v>59</v>
      </c>
      <c r="E146" s="14" t="s">
        <v>22</v>
      </c>
      <c r="F146" s="11">
        <v>3</v>
      </c>
      <c r="G146" s="11" t="s">
        <v>73</v>
      </c>
      <c r="H146" s="9"/>
      <c r="I146" s="9">
        <v>1</v>
      </c>
      <c r="J146" s="9">
        <v>15</v>
      </c>
      <c r="K146" s="9">
        <f>J146-I146+1</f>
        <v>15</v>
      </c>
      <c r="L146" s="9">
        <v>30</v>
      </c>
      <c r="M146" s="9"/>
      <c r="N146" s="12">
        <f>L146/K146</f>
        <v>2</v>
      </c>
      <c r="O146" s="13">
        <f>M146/6</f>
        <v>0</v>
      </c>
      <c r="P146" s="14"/>
      <c r="Q146" s="15">
        <f>IF(K146=0,0,L146)</f>
        <v>30</v>
      </c>
      <c r="R146" s="16">
        <f>IF(K146=0,0,M146/1.5)</f>
        <v>0</v>
      </c>
      <c r="S146" s="15">
        <f>P146+Q146+R146</f>
        <v>30</v>
      </c>
    </row>
    <row r="147" spans="1:21" s="48" customFormat="1">
      <c r="A147" s="45"/>
      <c r="B147" s="46" t="s">
        <v>65</v>
      </c>
      <c r="C147" s="47"/>
      <c r="D147" s="46" t="s">
        <v>58</v>
      </c>
      <c r="E147" s="48" t="s">
        <v>111</v>
      </c>
      <c r="F147" s="49">
        <v>5</v>
      </c>
      <c r="G147" s="49" t="s">
        <v>73</v>
      </c>
      <c r="H147" s="47"/>
      <c r="I147" s="47">
        <v>1</v>
      </c>
      <c r="J147" s="47">
        <v>15</v>
      </c>
      <c r="K147" s="47">
        <f>J147-I147+1</f>
        <v>15</v>
      </c>
      <c r="L147" s="47">
        <v>30</v>
      </c>
      <c r="M147" s="47"/>
      <c r="N147" s="50"/>
      <c r="O147" s="51">
        <f>M147/6</f>
        <v>0</v>
      </c>
      <c r="Q147" s="52">
        <f>IF(K147=0,0,L147)</f>
        <v>30</v>
      </c>
      <c r="R147" s="90"/>
      <c r="S147" s="52">
        <f>P147+Q147+R147</f>
        <v>30</v>
      </c>
    </row>
    <row r="148" spans="1:21" s="27" customFormat="1">
      <c r="A148" s="7"/>
      <c r="B148" s="8" t="s">
        <v>65</v>
      </c>
      <c r="C148" s="9"/>
      <c r="D148" s="8" t="s">
        <v>27</v>
      </c>
      <c r="E148" s="14" t="s">
        <v>113</v>
      </c>
      <c r="F148" s="24">
        <v>5</v>
      </c>
      <c r="G148" s="11" t="s">
        <v>72</v>
      </c>
      <c r="H148" s="9"/>
      <c r="I148" s="9">
        <v>1</v>
      </c>
      <c r="J148" s="9">
        <v>15</v>
      </c>
      <c r="K148" s="9">
        <f>J148-I148+1</f>
        <v>15</v>
      </c>
      <c r="L148" s="9">
        <v>30</v>
      </c>
      <c r="M148" s="9"/>
      <c r="N148" s="12">
        <f>L148/K148</f>
        <v>2</v>
      </c>
      <c r="O148" s="13">
        <f>M148/6</f>
        <v>0</v>
      </c>
      <c r="P148" s="14"/>
      <c r="Q148" s="15">
        <f>IF(K148=0,0,L148)</f>
        <v>30</v>
      </c>
      <c r="R148" s="16">
        <f>IF(K148=0,0,M148/1.5)</f>
        <v>0</v>
      </c>
      <c r="S148" s="15">
        <f>P148+Q148+R148</f>
        <v>30</v>
      </c>
      <c r="T148" s="55"/>
      <c r="U148" s="56"/>
    </row>
    <row r="149" spans="1:21" s="27" customFormat="1">
      <c r="A149" s="7"/>
      <c r="B149" s="8" t="s">
        <v>65</v>
      </c>
      <c r="C149" s="9"/>
      <c r="D149" s="8" t="s">
        <v>48</v>
      </c>
      <c r="E149" s="14" t="s">
        <v>96</v>
      </c>
      <c r="F149" s="24">
        <v>5</v>
      </c>
      <c r="G149" s="11" t="s">
        <v>71</v>
      </c>
      <c r="H149" s="9"/>
      <c r="I149" s="9">
        <v>1</v>
      </c>
      <c r="J149" s="9">
        <v>15</v>
      </c>
      <c r="K149" s="9">
        <f>J149-I149+1</f>
        <v>15</v>
      </c>
      <c r="L149" s="9">
        <v>30</v>
      </c>
      <c r="M149" s="9"/>
      <c r="N149" s="12">
        <f>L149/K149</f>
        <v>2</v>
      </c>
      <c r="O149" s="13">
        <f>M149/6</f>
        <v>0</v>
      </c>
      <c r="P149" s="14"/>
      <c r="Q149" s="15">
        <f>IF(K149=0,0,L149)</f>
        <v>30</v>
      </c>
      <c r="R149" s="16">
        <f>IF(K149=0,0,M149/1.5)</f>
        <v>0</v>
      </c>
      <c r="S149" s="15">
        <f>P149+Q149+R149</f>
        <v>30</v>
      </c>
      <c r="T149" s="55"/>
      <c r="U149" s="56"/>
    </row>
    <row r="150" spans="1:21" s="27" customFormat="1">
      <c r="A150" s="7"/>
      <c r="B150" s="8"/>
      <c r="C150" s="9"/>
      <c r="D150" s="8"/>
      <c r="E150" s="14"/>
      <c r="F150" s="24"/>
      <c r="G150" s="11"/>
      <c r="H150" s="9"/>
      <c r="I150" s="9"/>
      <c r="J150" s="9"/>
      <c r="K150" s="9"/>
      <c r="L150" s="9"/>
      <c r="M150" s="9"/>
      <c r="N150" s="12"/>
      <c r="O150" s="13"/>
      <c r="P150" s="14"/>
      <c r="Q150" s="15"/>
      <c r="R150" s="15" t="s">
        <v>106</v>
      </c>
      <c r="S150" s="15">
        <f>SUM(S146:S149)</f>
        <v>120</v>
      </c>
      <c r="T150" s="55"/>
      <c r="U150" s="56"/>
    </row>
    <row r="151" spans="1:21" s="27" customFormat="1">
      <c r="A151" s="70"/>
      <c r="B151" s="71"/>
      <c r="C151" s="72"/>
      <c r="D151" s="73"/>
      <c r="E151" s="74"/>
      <c r="F151" s="75"/>
      <c r="G151" s="75"/>
      <c r="H151" s="72"/>
      <c r="I151" s="72"/>
      <c r="J151" s="72"/>
      <c r="K151" s="72"/>
      <c r="L151" s="72"/>
      <c r="M151" s="72"/>
      <c r="N151" s="76"/>
      <c r="O151" s="77"/>
      <c r="P151" s="74"/>
      <c r="Q151" s="78"/>
      <c r="R151" s="78"/>
      <c r="S151" s="78"/>
      <c r="T151" s="79"/>
      <c r="U151" s="80"/>
    </row>
    <row r="152" spans="1:21" s="28" customFormat="1">
      <c r="A152" s="10"/>
      <c r="B152" s="8" t="s">
        <v>66</v>
      </c>
      <c r="C152" s="27"/>
      <c r="D152" s="8" t="s">
        <v>58</v>
      </c>
      <c r="E152" s="14" t="s">
        <v>111</v>
      </c>
      <c r="F152" s="11">
        <v>3</v>
      </c>
      <c r="G152" s="11" t="s">
        <v>71</v>
      </c>
      <c r="H152" s="9"/>
      <c r="I152" s="9">
        <v>1</v>
      </c>
      <c r="J152" s="9">
        <v>15</v>
      </c>
      <c r="K152" s="9">
        <f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>P152+Q152+R152</f>
        <v>30</v>
      </c>
      <c r="T152" s="55"/>
      <c r="U152" s="56"/>
    </row>
    <row r="153" spans="1:21" s="27" customFormat="1">
      <c r="A153" s="7"/>
      <c r="B153" s="14" t="s">
        <v>66</v>
      </c>
      <c r="C153" s="9"/>
      <c r="D153" s="8" t="s">
        <v>29</v>
      </c>
      <c r="E153" s="14" t="s">
        <v>22</v>
      </c>
      <c r="F153" s="11">
        <v>3</v>
      </c>
      <c r="G153" s="11" t="s">
        <v>72</v>
      </c>
      <c r="H153" s="9"/>
      <c r="I153" s="9">
        <v>1</v>
      </c>
      <c r="J153" s="9">
        <v>15</v>
      </c>
      <c r="K153" s="9">
        <f>J153-I153+1</f>
        <v>15</v>
      </c>
      <c r="L153" s="9">
        <v>30</v>
      </c>
      <c r="M153" s="9"/>
      <c r="N153" s="12">
        <f>L153/K153</f>
        <v>2</v>
      </c>
      <c r="O153" s="13">
        <f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>P153+Q153+R153</f>
        <v>30</v>
      </c>
      <c r="U153" s="7"/>
    </row>
    <row r="154" spans="1:21" s="27" customFormat="1">
      <c r="A154" s="7"/>
      <c r="B154" s="8" t="s">
        <v>66</v>
      </c>
      <c r="C154" s="9"/>
      <c r="D154" s="8" t="s">
        <v>27</v>
      </c>
      <c r="E154" s="14" t="s">
        <v>113</v>
      </c>
      <c r="F154" s="24">
        <v>5</v>
      </c>
      <c r="G154" s="11" t="s">
        <v>71</v>
      </c>
      <c r="H154" s="9"/>
      <c r="I154" s="9">
        <v>1</v>
      </c>
      <c r="J154" s="9">
        <v>15</v>
      </c>
      <c r="K154" s="9">
        <f>J154-I154+1</f>
        <v>15</v>
      </c>
      <c r="L154" s="9">
        <v>30</v>
      </c>
      <c r="M154" s="9"/>
      <c r="N154" s="12"/>
      <c r="O154" s="13">
        <f>M154/6</f>
        <v>0</v>
      </c>
      <c r="P154" s="14"/>
      <c r="Q154" s="15">
        <f>IF(K154=0,0,L154)</f>
        <v>30</v>
      </c>
      <c r="R154" s="16"/>
      <c r="S154" s="15">
        <f>P154+Q154+R154</f>
        <v>30</v>
      </c>
    </row>
    <row r="155" spans="1:21" s="27" customFormat="1">
      <c r="A155" s="7"/>
      <c r="B155" s="8" t="s">
        <v>66</v>
      </c>
      <c r="C155" s="9"/>
      <c r="D155" s="8" t="s">
        <v>48</v>
      </c>
      <c r="E155" s="14" t="s">
        <v>96</v>
      </c>
      <c r="F155" s="24">
        <v>5</v>
      </c>
      <c r="G155" s="11" t="s">
        <v>72</v>
      </c>
      <c r="H155" s="9"/>
      <c r="I155" s="9">
        <v>1</v>
      </c>
      <c r="J155" s="9">
        <v>15</v>
      </c>
      <c r="K155" s="9">
        <f>J155-I155+1</f>
        <v>15</v>
      </c>
      <c r="L155" s="9">
        <v>30</v>
      </c>
      <c r="M155" s="9"/>
      <c r="N155" s="12">
        <f>L155/K155</f>
        <v>2</v>
      </c>
      <c r="O155" s="13">
        <f>M155/6</f>
        <v>0</v>
      </c>
      <c r="P155" s="14"/>
      <c r="Q155" s="15">
        <f>IF(K155=0,0,L155)</f>
        <v>30</v>
      </c>
      <c r="R155" s="16">
        <f>IF(K155=0,0,M155/1.5)</f>
        <v>0</v>
      </c>
      <c r="S155" s="15">
        <f>P155+Q155+R155</f>
        <v>30</v>
      </c>
    </row>
    <row r="156" spans="1:21" s="27" customFormat="1">
      <c r="A156" s="7"/>
      <c r="B156" s="8"/>
      <c r="C156" s="9"/>
      <c r="D156" s="8"/>
      <c r="E156" s="14"/>
      <c r="F156" s="24"/>
      <c r="G156" s="11"/>
      <c r="H156" s="9"/>
      <c r="I156" s="9"/>
      <c r="J156" s="9"/>
      <c r="K156" s="9"/>
      <c r="L156" s="9"/>
      <c r="M156" s="9"/>
      <c r="N156" s="12"/>
      <c r="O156" s="13"/>
      <c r="P156" s="14"/>
      <c r="Q156" s="15"/>
      <c r="R156" s="15" t="s">
        <v>106</v>
      </c>
      <c r="S156" s="15">
        <f>SUM(S152:S155)</f>
        <v>120</v>
      </c>
      <c r="T156" s="55"/>
      <c r="U156" s="56"/>
    </row>
    <row r="157" spans="1:21" s="27" customFormat="1">
      <c r="A157" s="70"/>
      <c r="B157" s="71"/>
      <c r="C157" s="72"/>
      <c r="D157" s="73"/>
      <c r="E157" s="74"/>
      <c r="F157" s="75"/>
      <c r="G157" s="75"/>
      <c r="H157" s="72"/>
      <c r="I157" s="72"/>
      <c r="J157" s="72"/>
      <c r="K157" s="72"/>
      <c r="L157" s="72"/>
      <c r="M157" s="72"/>
      <c r="N157" s="76"/>
      <c r="O157" s="77"/>
      <c r="P157" s="74"/>
      <c r="Q157" s="78"/>
      <c r="R157" s="78"/>
      <c r="S157" s="78"/>
      <c r="T157" s="79"/>
      <c r="U157" s="80"/>
    </row>
    <row r="158" spans="1:21" s="27" customFormat="1">
      <c r="A158" s="7"/>
      <c r="B158" s="8" t="s">
        <v>99</v>
      </c>
      <c r="C158" s="9"/>
      <c r="D158" s="8" t="s">
        <v>48</v>
      </c>
      <c r="E158" s="14" t="s">
        <v>54</v>
      </c>
      <c r="F158" s="24">
        <v>2</v>
      </c>
      <c r="G158" s="11" t="s">
        <v>73</v>
      </c>
      <c r="H158" s="9"/>
      <c r="I158" s="9">
        <v>2</v>
      </c>
      <c r="J158" s="9">
        <v>16</v>
      </c>
      <c r="K158" s="9">
        <f>J158-I158+1</f>
        <v>15</v>
      </c>
      <c r="L158" s="9">
        <v>30</v>
      </c>
      <c r="M158" s="9"/>
      <c r="N158" s="12"/>
      <c r="O158" s="13">
        <f>M158/6</f>
        <v>0</v>
      </c>
      <c r="P158" s="14"/>
      <c r="Q158" s="15">
        <f>IF(K158=0,0,L158)</f>
        <v>30</v>
      </c>
      <c r="R158" s="16">
        <f>IF(K158=0,0,M158/1.5)</f>
        <v>0</v>
      </c>
      <c r="S158" s="15">
        <f>P158+Q158+R158</f>
        <v>30</v>
      </c>
      <c r="T158" s="55"/>
      <c r="U158" s="56"/>
    </row>
    <row r="159" spans="1:21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106</v>
      </c>
      <c r="S159" s="15">
        <f>SUM(S158:S158)</f>
        <v>30</v>
      </c>
      <c r="T159" s="55"/>
      <c r="U159" s="56"/>
    </row>
    <row r="160" spans="1:21" s="28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9" s="28" customFormat="1">
      <c r="A161" s="81"/>
      <c r="B161" s="8" t="s">
        <v>100</v>
      </c>
      <c r="C161" s="9"/>
      <c r="D161" s="8" t="s">
        <v>48</v>
      </c>
      <c r="E161" s="14" t="s">
        <v>54</v>
      </c>
      <c r="F161" s="24">
        <v>5</v>
      </c>
      <c r="G161" s="11" t="s">
        <v>101</v>
      </c>
      <c r="H161" s="9"/>
      <c r="I161" s="9">
        <v>2</v>
      </c>
      <c r="J161" s="9">
        <v>16</v>
      </c>
      <c r="K161" s="9">
        <f>J161-I161+1</f>
        <v>15</v>
      </c>
      <c r="L161" s="9">
        <v>30</v>
      </c>
      <c r="M161" s="9"/>
      <c r="N161" s="12"/>
      <c r="O161" s="13">
        <f>M161/6</f>
        <v>0</v>
      </c>
      <c r="P161" s="14"/>
      <c r="Q161" s="15">
        <f>IF(K161=0,0,L161)</f>
        <v>30</v>
      </c>
      <c r="R161" s="16">
        <f>IF(K161=0,0,M161/1.5)</f>
        <v>0</v>
      </c>
      <c r="S161" s="15">
        <f>P161+Q161+R161</f>
        <v>30</v>
      </c>
      <c r="T161" s="27"/>
      <c r="U161" s="82"/>
      <c r="V161" s="83"/>
    </row>
    <row r="162" spans="1:29" s="28" customFormat="1">
      <c r="A162" s="81"/>
      <c r="B162" s="8"/>
      <c r="C162" s="9"/>
      <c r="D162" s="8"/>
      <c r="E162" s="14"/>
      <c r="F162" s="24"/>
      <c r="G162" s="11"/>
      <c r="H162" s="9"/>
      <c r="I162" s="9"/>
      <c r="J162" s="9"/>
      <c r="K162" s="9"/>
      <c r="L162" s="9"/>
      <c r="M162" s="9"/>
      <c r="N162" s="12"/>
      <c r="O162" s="13"/>
      <c r="P162" s="14"/>
      <c r="Q162" s="15"/>
      <c r="R162" s="15" t="s">
        <v>106</v>
      </c>
      <c r="S162" s="15">
        <f>SUM(S161)</f>
        <v>30</v>
      </c>
      <c r="T162" s="27"/>
      <c r="U162" s="82"/>
      <c r="V162" s="83"/>
    </row>
    <row r="163" spans="1:29" s="27" customFormat="1">
      <c r="A163" s="70"/>
      <c r="B163" s="71"/>
      <c r="C163" s="72"/>
      <c r="D163" s="73"/>
      <c r="E163" s="74"/>
      <c r="F163" s="75"/>
      <c r="G163" s="75"/>
      <c r="H163" s="72"/>
      <c r="I163" s="72"/>
      <c r="J163" s="72"/>
      <c r="K163" s="72"/>
      <c r="L163" s="72"/>
      <c r="M163" s="72"/>
      <c r="N163" s="76"/>
      <c r="O163" s="77"/>
      <c r="P163" s="74"/>
      <c r="Q163" s="78"/>
      <c r="R163" s="78"/>
      <c r="S163" s="78"/>
      <c r="T163" s="79"/>
      <c r="U163" s="80"/>
    </row>
    <row r="164" spans="1:29" s="69" customFormat="1">
      <c r="A164" s="59"/>
      <c r="B164" s="60"/>
      <c r="C164" s="61"/>
      <c r="D164" s="60"/>
      <c r="E164" s="62"/>
      <c r="F164" s="63"/>
      <c r="G164" s="64"/>
      <c r="H164" s="61"/>
      <c r="I164" s="61"/>
      <c r="J164" s="61"/>
      <c r="K164" s="61"/>
      <c r="L164" s="61"/>
      <c r="M164" s="61"/>
      <c r="N164" s="65"/>
      <c r="O164" s="66"/>
      <c r="P164" s="62"/>
      <c r="Q164" s="67"/>
      <c r="R164" s="68"/>
      <c r="S164" s="67"/>
    </row>
    <row r="165" spans="1:29" s="69" customFormat="1">
      <c r="A165" s="59"/>
      <c r="B165" s="60"/>
      <c r="C165" s="61"/>
      <c r="D165" s="60"/>
      <c r="E165" s="62"/>
      <c r="F165" s="63"/>
      <c r="G165" s="64"/>
      <c r="H165" s="61"/>
      <c r="I165" s="61"/>
      <c r="J165" s="61"/>
      <c r="K165" s="61"/>
      <c r="L165" s="61"/>
      <c r="M165" s="61"/>
      <c r="N165" s="65"/>
      <c r="O165" s="66"/>
      <c r="P165" s="62"/>
      <c r="Q165" s="67"/>
      <c r="R165" s="68"/>
      <c r="S165" s="67"/>
    </row>
    <row r="170" spans="1:29" s="34" customFormat="1">
      <c r="A170" s="33"/>
      <c r="C170" s="25"/>
      <c r="D170" s="25"/>
      <c r="E170" s="25"/>
      <c r="F170" s="3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25"/>
      <c r="AB170" s="25"/>
      <c r="AC170" s="25"/>
    </row>
    <row r="171" spans="1:29" s="34" customFormat="1">
      <c r="A171" s="33"/>
      <c r="C171" s="25"/>
      <c r="D171" s="25"/>
      <c r="E171" s="25"/>
      <c r="F171" s="3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5"/>
      <c r="AC171" s="25"/>
    </row>
    <row r="172" spans="1:29" s="34" customFormat="1">
      <c r="A172" s="33"/>
      <c r="C172" s="25"/>
      <c r="D172" s="25"/>
      <c r="E172" s="25"/>
      <c r="F172" s="3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5"/>
      <c r="AB172" s="25"/>
      <c r="AC172" s="25"/>
    </row>
    <row r="173" spans="1:29" s="34" customFormat="1">
      <c r="A173" s="33"/>
      <c r="C173" s="25"/>
      <c r="D173" s="25"/>
      <c r="E173" s="25"/>
      <c r="F173" s="3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5"/>
      <c r="AC173" s="25"/>
    </row>
    <row r="174" spans="1:29" s="34" customFormat="1">
      <c r="A174" s="33"/>
      <c r="C174" s="25"/>
      <c r="D174" s="25"/>
      <c r="E174" s="25"/>
      <c r="F174" s="3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5"/>
      <c r="AC174" s="25"/>
    </row>
    <row r="175" spans="1:29" s="34" customFormat="1">
      <c r="A175" s="33"/>
      <c r="C175" s="25"/>
      <c r="D175" s="25"/>
      <c r="E175" s="25"/>
      <c r="F175" s="3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</row>
    <row r="176" spans="1:29" s="34" customFormat="1">
      <c r="A176" s="33"/>
      <c r="C176" s="25"/>
      <c r="D176" s="25"/>
      <c r="E176" s="25"/>
      <c r="F176" s="3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25"/>
      <c r="AB176" s="25"/>
      <c r="AC176" s="25"/>
    </row>
    <row r="177" spans="1:29" s="34" customFormat="1">
      <c r="A177" s="33"/>
      <c r="C177" s="25"/>
      <c r="D177" s="25"/>
      <c r="E177" s="25"/>
      <c r="F177" s="3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/>
      <c r="AC177" s="25"/>
    </row>
    <row r="178" spans="1:29" s="34" customFormat="1">
      <c r="A178" s="33"/>
      <c r="C178" s="25"/>
      <c r="D178" s="25"/>
      <c r="E178" s="25"/>
      <c r="F178" s="3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25"/>
      <c r="AC178" s="25"/>
    </row>
    <row r="179" spans="1:29" s="34" customFormat="1">
      <c r="A179" s="33"/>
      <c r="C179" s="25"/>
      <c r="D179" s="25"/>
      <c r="E179" s="25"/>
      <c r="F179" s="3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25"/>
      <c r="AB179" s="25"/>
      <c r="AC179" s="25"/>
    </row>
    <row r="180" spans="1:29" s="34" customFormat="1">
      <c r="A180" s="33"/>
      <c r="C180" s="25"/>
      <c r="D180" s="25"/>
      <c r="E180" s="25"/>
      <c r="F180" s="3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25"/>
      <c r="AB180" s="25"/>
      <c r="AC180" s="25"/>
    </row>
    <row r="181" spans="1:29" s="34" customFormat="1">
      <c r="A181" s="33"/>
      <c r="C181" s="25"/>
      <c r="D181" s="25"/>
      <c r="E181" s="25"/>
      <c r="F181" s="3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25"/>
      <c r="AB181" s="25"/>
      <c r="AC181" s="25"/>
    </row>
    <row r="182" spans="1:29" s="34" customFormat="1">
      <c r="A182" s="33"/>
      <c r="C182" s="25"/>
      <c r="D182" s="25"/>
      <c r="E182" s="25"/>
      <c r="F182" s="3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25"/>
      <c r="AB182" s="25"/>
      <c r="AC182" s="25"/>
    </row>
    <row r="183" spans="1:29" s="34" customFormat="1">
      <c r="A183" s="33"/>
      <c r="C183" s="25"/>
      <c r="D183" s="25"/>
      <c r="E183" s="25"/>
      <c r="F183" s="3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25"/>
      <c r="AB183" s="25"/>
      <c r="AC183" s="25"/>
    </row>
    <row r="184" spans="1:29" s="34" customFormat="1">
      <c r="A184" s="33"/>
      <c r="C184" s="25"/>
      <c r="D184" s="25"/>
      <c r="E184" s="25"/>
      <c r="F184" s="3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25"/>
      <c r="AB184" s="25"/>
      <c r="AC184" s="25"/>
    </row>
    <row r="185" spans="1:29" s="34" customFormat="1">
      <c r="A185" s="33"/>
      <c r="C185" s="25"/>
      <c r="D185" s="25"/>
      <c r="E185" s="25"/>
      <c r="F185" s="3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25"/>
      <c r="AB185" s="25"/>
      <c r="AC185" s="25"/>
    </row>
    <row r="186" spans="1:29" s="34" customFormat="1">
      <c r="A186" s="33"/>
      <c r="C186" s="25"/>
      <c r="D186" s="25"/>
      <c r="E186" s="25"/>
      <c r="F186" s="3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25"/>
      <c r="AB186" s="25"/>
      <c r="AC186" s="25"/>
    </row>
    <row r="187" spans="1:29" s="34" customFormat="1">
      <c r="A187" s="33"/>
      <c r="C187" s="25"/>
      <c r="D187" s="25"/>
      <c r="E187" s="25"/>
      <c r="F187" s="3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5"/>
      <c r="AC187" s="25"/>
    </row>
    <row r="188" spans="1:29" s="34" customFormat="1">
      <c r="A188" s="33"/>
      <c r="C188" s="25"/>
      <c r="D188" s="25"/>
      <c r="E188" s="25"/>
      <c r="F188" s="3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  <c r="AA188" s="25"/>
      <c r="AB188" s="25"/>
      <c r="AC188" s="25"/>
    </row>
    <row r="189" spans="1:29" s="34" customFormat="1">
      <c r="A189" s="33"/>
      <c r="C189" s="25"/>
      <c r="D189" s="25"/>
      <c r="E189" s="25"/>
      <c r="F189" s="3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25"/>
      <c r="AB189" s="25"/>
      <c r="AC189" s="25"/>
    </row>
    <row r="190" spans="1:29" s="34" customFormat="1">
      <c r="A190" s="33"/>
      <c r="C190" s="25"/>
      <c r="D190" s="25"/>
      <c r="E190" s="25"/>
      <c r="F190" s="3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</row>
    <row r="191" spans="1:29" s="34" customFormat="1">
      <c r="A191" s="33"/>
      <c r="C191" s="25"/>
      <c r="D191" s="25"/>
      <c r="E191" s="25"/>
      <c r="F191" s="3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  <c r="AA191" s="25"/>
      <c r="AB191" s="25"/>
      <c r="AC191" s="25"/>
    </row>
    <row r="192" spans="1:29" s="34" customFormat="1">
      <c r="A192" s="33"/>
      <c r="C192" s="25"/>
      <c r="D192" s="25"/>
      <c r="E192" s="25"/>
      <c r="F192" s="3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25"/>
      <c r="AB192" s="25"/>
      <c r="AC192" s="25"/>
    </row>
    <row r="193" spans="1:29" s="34" customFormat="1">
      <c r="A193" s="33"/>
      <c r="C193" s="25"/>
      <c r="D193" s="25"/>
      <c r="E193" s="25"/>
      <c r="F193" s="3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25"/>
      <c r="AB193" s="25"/>
      <c r="AC193" s="25"/>
    </row>
    <row r="194" spans="1:29" s="34" customFormat="1">
      <c r="A194" s="33"/>
      <c r="C194" s="25"/>
      <c r="D194" s="25"/>
      <c r="E194" s="25"/>
      <c r="F194" s="3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25"/>
      <c r="AB194" s="25"/>
      <c r="AC194" s="25"/>
    </row>
    <row r="195" spans="1:29" s="34" customFormat="1">
      <c r="A195" s="33"/>
      <c r="C195" s="25"/>
      <c r="D195" s="25"/>
      <c r="E195" s="25"/>
      <c r="F195" s="3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25"/>
      <c r="AC195" s="25"/>
    </row>
    <row r="196" spans="1:29" s="34" customFormat="1">
      <c r="A196" s="33"/>
      <c r="C196" s="25"/>
      <c r="D196" s="25"/>
      <c r="E196" s="25"/>
      <c r="F196" s="3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</row>
    <row r="197" spans="1:29" s="34" customFormat="1">
      <c r="A197" s="33"/>
      <c r="C197" s="25"/>
      <c r="D197" s="25"/>
      <c r="E197" s="25"/>
      <c r="F197" s="3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</row>
    <row r="198" spans="1:29" s="34" customFormat="1">
      <c r="A198" s="33"/>
      <c r="C198" s="25"/>
      <c r="D198" s="25"/>
      <c r="E198" s="25"/>
      <c r="F198" s="3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5"/>
      <c r="AB198" s="25"/>
      <c r="AC198" s="25"/>
    </row>
    <row r="199" spans="1:29" s="34" customFormat="1">
      <c r="A199" s="33"/>
      <c r="C199" s="25"/>
      <c r="D199" s="25"/>
      <c r="E199" s="25"/>
      <c r="F199" s="3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</row>
    <row r="200" spans="1:29" s="34" customFormat="1">
      <c r="A200" s="33"/>
      <c r="C200" s="25"/>
      <c r="D200" s="25"/>
      <c r="E200" s="25"/>
      <c r="F200" s="3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</row>
    <row r="201" spans="1:29" s="34" customFormat="1">
      <c r="A201" s="33"/>
      <c r="C201" s="25"/>
      <c r="D201" s="25"/>
      <c r="E201" s="25"/>
      <c r="F201" s="3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25"/>
      <c r="AB201" s="25"/>
      <c r="AC201" s="25"/>
    </row>
    <row r="202" spans="1:29" s="34" customFormat="1">
      <c r="A202" s="33"/>
      <c r="C202" s="25"/>
      <c r="D202" s="25"/>
      <c r="E202" s="25"/>
      <c r="F202" s="3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AA202" s="25"/>
      <c r="AB202" s="25"/>
      <c r="AC202" s="25"/>
    </row>
    <row r="203" spans="1:29" s="34" customFormat="1">
      <c r="A203" s="33"/>
      <c r="C203" s="25"/>
      <c r="D203" s="25"/>
      <c r="E203" s="25"/>
      <c r="F203" s="3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  <c r="AA203" s="25"/>
      <c r="AB203" s="25"/>
      <c r="AC203" s="25"/>
    </row>
    <row r="204" spans="1:29" s="34" customFormat="1">
      <c r="A204" s="33"/>
      <c r="C204" s="25"/>
      <c r="D204" s="25"/>
      <c r="E204" s="25"/>
      <c r="F204" s="3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  <c r="AA204" s="25"/>
      <c r="AB204" s="25"/>
      <c r="AC204" s="25"/>
    </row>
    <row r="205" spans="1:29" s="34" customFormat="1">
      <c r="A205" s="33"/>
      <c r="C205" s="25"/>
      <c r="D205" s="25"/>
      <c r="E205" s="25"/>
      <c r="F205" s="3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  <c r="AA205" s="25"/>
      <c r="AB205" s="25"/>
      <c r="AC205" s="25"/>
    </row>
    <row r="206" spans="1:29" s="34" customFormat="1">
      <c r="A206" s="33"/>
      <c r="C206" s="25"/>
      <c r="D206" s="25"/>
      <c r="E206" s="25"/>
      <c r="F206" s="3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AA206" s="25"/>
      <c r="AB206" s="25"/>
      <c r="AC206" s="25"/>
    </row>
    <row r="207" spans="1:29" s="34" customFormat="1">
      <c r="A207" s="33"/>
      <c r="C207" s="25"/>
      <c r="D207" s="25"/>
      <c r="E207" s="25"/>
      <c r="F207" s="3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  <c r="AA207" s="25"/>
      <c r="AB207" s="25"/>
      <c r="AC207" s="25"/>
    </row>
    <row r="208" spans="1:29" s="34" customFormat="1">
      <c r="A208" s="33"/>
      <c r="C208" s="25"/>
      <c r="D208" s="25"/>
      <c r="E208" s="25"/>
      <c r="F208" s="3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5"/>
      <c r="AC208" s="25"/>
    </row>
    <row r="209" spans="1:29" s="34" customFormat="1">
      <c r="A209" s="33"/>
      <c r="C209" s="25"/>
      <c r="D209" s="25"/>
      <c r="E209" s="25"/>
      <c r="F209" s="3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  <c r="AA209" s="25"/>
      <c r="AB209" s="25"/>
      <c r="AC209" s="25"/>
    </row>
    <row r="210" spans="1:29" s="34" customFormat="1">
      <c r="A210" s="33"/>
      <c r="C210" s="25"/>
      <c r="D210" s="25"/>
      <c r="E210" s="25"/>
      <c r="F210" s="3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5"/>
      <c r="AC210" s="25"/>
    </row>
    <row r="211" spans="1:29" s="34" customFormat="1">
      <c r="A211" s="33"/>
      <c r="C211" s="25"/>
      <c r="D211" s="25"/>
      <c r="E211" s="25"/>
      <c r="F211" s="3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  <c r="AA211" s="25"/>
      <c r="AB211" s="25"/>
      <c r="AC211" s="25"/>
    </row>
    <row r="212" spans="1:29" s="34" customFormat="1">
      <c r="A212" s="33"/>
      <c r="C212" s="25"/>
      <c r="D212" s="25"/>
      <c r="E212" s="25"/>
      <c r="F212" s="3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5"/>
      <c r="AB212" s="25"/>
      <c r="AC212" s="25"/>
    </row>
    <row r="213" spans="1:29" s="34" customFormat="1">
      <c r="A213" s="33"/>
      <c r="C213" s="25"/>
      <c r="D213" s="25"/>
      <c r="E213" s="25"/>
      <c r="F213" s="3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  <c r="AA213" s="25"/>
      <c r="AB213" s="25"/>
      <c r="AC213" s="25"/>
    </row>
    <row r="214" spans="1:29" s="34" customFormat="1">
      <c r="A214" s="33"/>
      <c r="C214" s="25"/>
      <c r="D214" s="25"/>
      <c r="E214" s="25"/>
      <c r="F214" s="3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  <c r="AA214" s="25"/>
      <c r="AB214" s="25"/>
      <c r="AC214" s="25"/>
    </row>
    <row r="215" spans="1:29" s="34" customFormat="1">
      <c r="A215" s="33"/>
      <c r="C215" s="25"/>
      <c r="D215" s="25"/>
      <c r="E215" s="25"/>
      <c r="F215" s="3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  <c r="AA215" s="25"/>
      <c r="AB215" s="25"/>
      <c r="AC215" s="25"/>
    </row>
    <row r="216" spans="1:29" s="34" customFormat="1">
      <c r="A216" s="33"/>
      <c r="C216" s="25"/>
      <c r="D216" s="25"/>
      <c r="E216" s="25"/>
      <c r="F216" s="3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  <c r="AA216" s="25"/>
      <c r="AB216" s="25"/>
      <c r="AC216" s="25"/>
    </row>
    <row r="217" spans="1:29" s="34" customFormat="1">
      <c r="A217" s="33"/>
      <c r="C217" s="25"/>
      <c r="D217" s="25"/>
      <c r="E217" s="25"/>
      <c r="F217" s="3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  <c r="AA217" s="25"/>
      <c r="AB217" s="25"/>
      <c r="AC217" s="25"/>
    </row>
    <row r="218" spans="1:29" s="34" customFormat="1">
      <c r="A218" s="33"/>
      <c r="C218" s="25"/>
      <c r="D218" s="25"/>
      <c r="E218" s="25"/>
      <c r="F218" s="3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  <c r="AA218" s="25"/>
      <c r="AB218" s="25"/>
      <c r="AC218" s="25"/>
    </row>
    <row r="219" spans="1:29" s="34" customFormat="1">
      <c r="A219" s="33"/>
      <c r="C219" s="25"/>
      <c r="D219" s="25"/>
      <c r="E219" s="25"/>
      <c r="F219" s="3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  <c r="AA219" s="25"/>
      <c r="AB219" s="25"/>
      <c r="AC219" s="25"/>
    </row>
    <row r="220" spans="1:29" s="34" customFormat="1">
      <c r="A220" s="33"/>
      <c r="C220" s="25"/>
      <c r="D220" s="25"/>
      <c r="E220" s="25"/>
      <c r="F220" s="3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AA220" s="25"/>
      <c r="AB220" s="25"/>
      <c r="AC220" s="25"/>
    </row>
    <row r="221" spans="1:29" s="34" customFormat="1">
      <c r="A221" s="33"/>
      <c r="C221" s="25"/>
      <c r="D221" s="25"/>
      <c r="E221" s="25"/>
      <c r="F221" s="3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  <c r="AA221" s="25"/>
      <c r="AB221" s="25"/>
      <c r="AC221" s="25"/>
    </row>
    <row r="222" spans="1:29" s="34" customFormat="1">
      <c r="A222" s="33"/>
      <c r="C222" s="25"/>
      <c r="D222" s="25"/>
      <c r="E222" s="25"/>
      <c r="F222" s="3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  <c r="AA222" s="25"/>
      <c r="AB222" s="25"/>
      <c r="AC222" s="25"/>
    </row>
    <row r="223" spans="1:29" s="34" customFormat="1">
      <c r="A223" s="33"/>
      <c r="C223" s="25"/>
      <c r="D223" s="25"/>
      <c r="E223" s="25"/>
      <c r="F223" s="3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  <c r="AA223" s="25"/>
      <c r="AB223" s="25"/>
      <c r="AC223" s="25"/>
    </row>
    <row r="224" spans="1:29" s="34" customFormat="1">
      <c r="A224" s="33"/>
      <c r="C224" s="25"/>
      <c r="D224" s="25"/>
      <c r="E224" s="25"/>
      <c r="F224" s="3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  <c r="AA224" s="25"/>
      <c r="AB224" s="25"/>
      <c r="AC224" s="25"/>
    </row>
    <row r="225" spans="1:29" s="34" customFormat="1">
      <c r="A225" s="33"/>
      <c r="C225" s="25"/>
      <c r="D225" s="25"/>
      <c r="E225" s="25"/>
      <c r="F225" s="3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  <c r="AA225" s="25"/>
      <c r="AB225" s="25"/>
      <c r="AC225" s="25"/>
    </row>
    <row r="226" spans="1:29" s="34" customFormat="1">
      <c r="A226" s="33"/>
      <c r="C226" s="25"/>
      <c r="D226" s="25"/>
      <c r="E226" s="25"/>
      <c r="F226" s="3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  <c r="AA226" s="25"/>
      <c r="AB226" s="25"/>
      <c r="AC226" s="25"/>
    </row>
    <row r="227" spans="1:29" s="34" customFormat="1">
      <c r="A227" s="33"/>
      <c r="C227" s="25"/>
      <c r="D227" s="25"/>
      <c r="E227" s="25"/>
      <c r="F227" s="3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  <c r="AA227" s="25"/>
      <c r="AB227" s="25"/>
      <c r="AC227" s="25"/>
    </row>
    <row r="228" spans="1:29" s="34" customFormat="1">
      <c r="A228" s="33"/>
      <c r="C228" s="25"/>
      <c r="D228" s="25"/>
      <c r="E228" s="25"/>
      <c r="F228" s="3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  <c r="AA228" s="25"/>
      <c r="AB228" s="25"/>
      <c r="AC228" s="25"/>
    </row>
    <row r="229" spans="1:29" s="34" customFormat="1">
      <c r="A229" s="33"/>
      <c r="C229" s="25"/>
      <c r="D229" s="25"/>
      <c r="E229" s="25"/>
      <c r="F229" s="3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  <c r="AA229" s="25"/>
      <c r="AB229" s="25"/>
      <c r="AC229" s="25"/>
    </row>
    <row r="230" spans="1:29" s="34" customFormat="1">
      <c r="A230" s="33"/>
      <c r="C230" s="25"/>
      <c r="D230" s="25"/>
      <c r="E230" s="25"/>
      <c r="F230" s="3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  <c r="AA230" s="25"/>
      <c r="AB230" s="25"/>
      <c r="AC230" s="25"/>
    </row>
    <row r="231" spans="1:29" s="34" customFormat="1">
      <c r="A231" s="33"/>
      <c r="C231" s="25"/>
      <c r="D231" s="25"/>
      <c r="E231" s="25"/>
      <c r="F231" s="3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5"/>
      <c r="AB231" s="25"/>
      <c r="AC231" s="25"/>
    </row>
    <row r="232" spans="1:29" s="34" customFormat="1">
      <c r="A232" s="33"/>
      <c r="C232" s="25"/>
      <c r="D232" s="25"/>
      <c r="E232" s="25"/>
      <c r="F232" s="3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5"/>
      <c r="AC232" s="25"/>
    </row>
    <row r="233" spans="1:29" s="34" customFormat="1">
      <c r="A233" s="33"/>
      <c r="C233" s="25"/>
      <c r="D233" s="25"/>
      <c r="E233" s="25"/>
      <c r="F233" s="3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5"/>
      <c r="AB233" s="25"/>
      <c r="AC233" s="25"/>
    </row>
    <row r="234" spans="1:29" s="34" customFormat="1">
      <c r="A234" s="33"/>
      <c r="C234" s="25"/>
      <c r="D234" s="25"/>
      <c r="E234" s="25"/>
      <c r="F234" s="3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  <c r="AA234" s="25"/>
      <c r="AB234" s="25"/>
      <c r="AC234" s="25"/>
    </row>
    <row r="235" spans="1:29" s="34" customFormat="1">
      <c r="A235" s="33"/>
      <c r="C235" s="25"/>
      <c r="D235" s="25"/>
      <c r="E235" s="25"/>
      <c r="F235" s="3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  <c r="AA235" s="25"/>
      <c r="AB235" s="25"/>
      <c r="AC235" s="25"/>
    </row>
    <row r="236" spans="1:29" s="34" customFormat="1">
      <c r="A236" s="33"/>
      <c r="C236" s="25"/>
      <c r="D236" s="25"/>
      <c r="E236" s="25"/>
      <c r="F236" s="3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25"/>
      <c r="AB236" s="25"/>
      <c r="AC236" s="25"/>
    </row>
    <row r="237" spans="1:29" s="34" customFormat="1">
      <c r="A237" s="33"/>
      <c r="C237" s="25"/>
      <c r="D237" s="25"/>
      <c r="E237" s="25"/>
      <c r="F237" s="3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  <c r="AA237" s="25"/>
      <c r="AB237" s="25"/>
      <c r="AC237" s="25"/>
    </row>
    <row r="238" spans="1:29" s="34" customFormat="1">
      <c r="A238" s="33"/>
      <c r="C238" s="25"/>
      <c r="D238" s="25"/>
      <c r="E238" s="25"/>
      <c r="F238" s="3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  <c r="AA238" s="25"/>
      <c r="AB238" s="25"/>
      <c r="AC238" s="25"/>
    </row>
    <row r="239" spans="1:29" s="34" customFormat="1">
      <c r="A239" s="33"/>
      <c r="C239" s="25"/>
      <c r="D239" s="25"/>
      <c r="E239" s="25"/>
      <c r="F239" s="3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  <c r="AA239" s="25"/>
      <c r="AB239" s="25"/>
      <c r="AC239" s="25"/>
    </row>
    <row r="240" spans="1:29" s="34" customFormat="1">
      <c r="A240" s="33"/>
      <c r="C240" s="25"/>
      <c r="D240" s="25"/>
      <c r="E240" s="25"/>
      <c r="F240" s="3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  <c r="AA240" s="25"/>
      <c r="AB240" s="25"/>
      <c r="AC240" s="25"/>
    </row>
    <row r="241" spans="1:29" s="34" customFormat="1">
      <c r="A241" s="33"/>
      <c r="C241" s="25"/>
      <c r="D241" s="25"/>
      <c r="E241" s="25"/>
      <c r="F241" s="3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  <c r="AA241" s="25"/>
      <c r="AB241" s="25"/>
      <c r="AC241" s="25"/>
    </row>
    <row r="242" spans="1:29" s="34" customFormat="1">
      <c r="A242" s="33"/>
      <c r="C242" s="25"/>
      <c r="D242" s="25"/>
      <c r="E242" s="25"/>
      <c r="F242" s="3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  <c r="AA242" s="25"/>
      <c r="AB242" s="25"/>
      <c r="AC242" s="25"/>
    </row>
    <row r="243" spans="1:29" s="34" customFormat="1">
      <c r="A243" s="33"/>
      <c r="C243" s="25"/>
      <c r="D243" s="25"/>
      <c r="E243" s="25"/>
      <c r="F243" s="3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  <c r="AA243" s="25"/>
      <c r="AB243" s="25"/>
      <c r="AC243" s="25"/>
    </row>
    <row r="244" spans="1:29" s="34" customFormat="1">
      <c r="A244" s="33"/>
      <c r="C244" s="25"/>
      <c r="D244" s="25"/>
      <c r="E244" s="25"/>
      <c r="F244" s="3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  <c r="AA244" s="25"/>
      <c r="AB244" s="25"/>
      <c r="AC244" s="25"/>
    </row>
    <row r="245" spans="1:29" s="34" customFormat="1">
      <c r="A245" s="33"/>
      <c r="C245" s="25"/>
      <c r="D245" s="25"/>
      <c r="E245" s="25"/>
      <c r="F245" s="3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  <c r="AA245" s="25"/>
      <c r="AB245" s="25"/>
      <c r="AC245" s="25"/>
    </row>
    <row r="246" spans="1:29" s="34" customFormat="1">
      <c r="A246" s="33"/>
      <c r="C246" s="25"/>
      <c r="D246" s="25"/>
      <c r="E246" s="25"/>
      <c r="F246" s="3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  <c r="AA246" s="25"/>
      <c r="AB246" s="25"/>
      <c r="AC246" s="25"/>
    </row>
    <row r="247" spans="1:29" s="34" customFormat="1">
      <c r="A247" s="33"/>
      <c r="C247" s="25"/>
      <c r="D247" s="25"/>
      <c r="E247" s="25"/>
      <c r="F247" s="3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  <c r="AA247" s="25"/>
      <c r="AB247" s="25"/>
      <c r="AC247" s="25"/>
    </row>
    <row r="248" spans="1:29" s="34" customFormat="1">
      <c r="A248" s="33"/>
      <c r="C248" s="25"/>
      <c r="D248" s="25"/>
      <c r="E248" s="25"/>
      <c r="F248" s="3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  <c r="AA248" s="25"/>
      <c r="AB248" s="25"/>
      <c r="AC248" s="25"/>
    </row>
    <row r="249" spans="1:29" s="34" customFormat="1">
      <c r="A249" s="33"/>
      <c r="C249" s="25"/>
      <c r="D249" s="25"/>
      <c r="E249" s="25"/>
      <c r="F249" s="3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  <c r="AA249" s="25"/>
      <c r="AB249" s="25"/>
      <c r="AC249" s="25"/>
    </row>
    <row r="250" spans="1:29" s="34" customFormat="1">
      <c r="A250" s="33"/>
      <c r="C250" s="25"/>
      <c r="D250" s="25"/>
      <c r="E250" s="25"/>
      <c r="F250" s="3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  <c r="AA250" s="25"/>
      <c r="AB250" s="25"/>
      <c r="AC250" s="25"/>
    </row>
    <row r="251" spans="1:29" s="34" customFormat="1">
      <c r="A251" s="33"/>
      <c r="C251" s="25"/>
      <c r="D251" s="25"/>
      <c r="E251" s="25"/>
      <c r="F251" s="3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  <c r="AA251" s="25"/>
      <c r="AB251" s="25"/>
      <c r="AC251" s="25"/>
    </row>
    <row r="252" spans="1:29" s="34" customFormat="1">
      <c r="A252" s="33"/>
      <c r="C252" s="25"/>
      <c r="D252" s="25"/>
      <c r="E252" s="25"/>
      <c r="F252" s="3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  <c r="AA252" s="25"/>
      <c r="AB252" s="25"/>
      <c r="AC252" s="25"/>
    </row>
    <row r="253" spans="1:29" s="34" customFormat="1">
      <c r="A253" s="33"/>
      <c r="C253" s="25"/>
      <c r="D253" s="25"/>
      <c r="E253" s="25"/>
      <c r="F253" s="3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  <c r="AA253" s="25"/>
      <c r="AB253" s="25"/>
      <c r="AC253" s="25"/>
    </row>
    <row r="254" spans="1:29" s="34" customFormat="1">
      <c r="A254" s="33"/>
      <c r="C254" s="25"/>
      <c r="D254" s="25"/>
      <c r="E254" s="25"/>
      <c r="F254" s="3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  <c r="AA254" s="25"/>
      <c r="AB254" s="25"/>
      <c r="AC254" s="25"/>
    </row>
    <row r="255" spans="1:29" s="34" customFormat="1">
      <c r="A255" s="33"/>
      <c r="C255" s="25"/>
      <c r="D255" s="25"/>
      <c r="E255" s="25"/>
      <c r="F255" s="3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  <c r="AA255" s="25"/>
      <c r="AB255" s="25"/>
      <c r="AC255" s="25"/>
    </row>
    <row r="256" spans="1:29" s="34" customFormat="1">
      <c r="A256" s="33"/>
      <c r="C256" s="25"/>
      <c r="D256" s="25"/>
      <c r="E256" s="25"/>
      <c r="F256" s="3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  <c r="AA256" s="25"/>
      <c r="AB256" s="25"/>
      <c r="AC256" s="25"/>
    </row>
    <row r="257" spans="1:29" s="34" customFormat="1">
      <c r="A257" s="33"/>
      <c r="C257" s="25"/>
      <c r="D257" s="25"/>
      <c r="E257" s="25"/>
      <c r="F257" s="3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  <c r="AA257" s="25"/>
      <c r="AB257" s="25"/>
      <c r="AC257" s="25"/>
    </row>
    <row r="258" spans="1:29" s="34" customFormat="1">
      <c r="A258" s="33"/>
      <c r="C258" s="25"/>
      <c r="D258" s="25"/>
      <c r="E258" s="25"/>
      <c r="F258" s="3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  <c r="AA258" s="25"/>
      <c r="AB258" s="25"/>
      <c r="AC258" s="25"/>
    </row>
    <row r="259" spans="1:29" s="34" customFormat="1">
      <c r="A259" s="33"/>
      <c r="C259" s="25"/>
      <c r="D259" s="25"/>
      <c r="E259" s="25"/>
      <c r="F259" s="3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  <c r="AA259" s="25"/>
      <c r="AB259" s="25"/>
      <c r="AC259" s="25"/>
    </row>
    <row r="260" spans="1:29" s="34" customFormat="1">
      <c r="A260" s="33"/>
      <c r="C260" s="25"/>
      <c r="D260" s="25"/>
      <c r="E260" s="25"/>
      <c r="F260" s="3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  <c r="AA260" s="25"/>
      <c r="AB260" s="25"/>
      <c r="AC260" s="25"/>
    </row>
    <row r="261" spans="1:29" s="34" customFormat="1">
      <c r="A261" s="33"/>
      <c r="C261" s="25"/>
      <c r="D261" s="25"/>
      <c r="E261" s="25"/>
      <c r="F261" s="3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  <c r="AA261" s="25"/>
      <c r="AB261" s="25"/>
      <c r="AC261" s="25"/>
    </row>
    <row r="262" spans="1:29" s="34" customFormat="1">
      <c r="A262" s="33"/>
      <c r="C262" s="25"/>
      <c r="D262" s="25"/>
      <c r="E262" s="25"/>
      <c r="F262" s="3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</row>
    <row r="263" spans="1:29" s="34" customFormat="1">
      <c r="A263" s="33"/>
      <c r="C263" s="25"/>
      <c r="D263" s="25"/>
      <c r="E263" s="25"/>
      <c r="F263" s="3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</row>
    <row r="264" spans="1:29" s="34" customFormat="1">
      <c r="A264" s="33"/>
      <c r="C264" s="25"/>
      <c r="D264" s="25"/>
      <c r="E264" s="25"/>
      <c r="F264" s="3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</row>
    <row r="265" spans="1:29" s="34" customFormat="1">
      <c r="A265" s="33"/>
      <c r="C265" s="25"/>
      <c r="D265" s="25"/>
      <c r="E265" s="25"/>
      <c r="F265" s="3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</row>
    <row r="266" spans="1:29" s="34" customFormat="1">
      <c r="A266" s="33"/>
      <c r="C266" s="25"/>
      <c r="D266" s="25"/>
      <c r="E266" s="25"/>
      <c r="F266" s="3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</row>
    <row r="267" spans="1:29" s="34" customFormat="1">
      <c r="A267" s="33"/>
      <c r="C267" s="25"/>
      <c r="D267" s="25"/>
      <c r="E267" s="25"/>
      <c r="F267" s="3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</row>
    <row r="268" spans="1:29" s="34" customFormat="1">
      <c r="A268" s="33"/>
      <c r="C268" s="25"/>
      <c r="D268" s="25"/>
      <c r="E268" s="25"/>
      <c r="F268" s="3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</row>
    <row r="269" spans="1:29" s="34" customFormat="1">
      <c r="A269" s="33"/>
      <c r="C269" s="25"/>
      <c r="D269" s="25"/>
      <c r="E269" s="25"/>
      <c r="F269" s="3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</row>
    <row r="270" spans="1:29" s="34" customFormat="1">
      <c r="A270" s="33"/>
      <c r="C270" s="25"/>
      <c r="D270" s="25"/>
      <c r="E270" s="25"/>
      <c r="F270" s="3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</row>
    <row r="271" spans="1:29" s="34" customFormat="1">
      <c r="A271" s="33"/>
      <c r="C271" s="25"/>
      <c r="D271" s="25"/>
      <c r="E271" s="25"/>
      <c r="F271" s="3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</row>
    <row r="272" spans="1:29" s="34" customFormat="1">
      <c r="A272" s="33"/>
      <c r="C272" s="25"/>
      <c r="D272" s="25"/>
      <c r="E272" s="25"/>
      <c r="F272" s="3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</row>
    <row r="273" spans="1:29" s="34" customFormat="1">
      <c r="A273" s="33"/>
      <c r="C273" s="25"/>
      <c r="D273" s="25"/>
      <c r="E273" s="25"/>
      <c r="F273" s="3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</row>
    <row r="274" spans="1:29" s="34" customFormat="1">
      <c r="A274" s="33"/>
      <c r="C274" s="25"/>
      <c r="D274" s="25"/>
      <c r="E274" s="25"/>
      <c r="F274" s="3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</row>
    <row r="275" spans="1:29" s="34" customFormat="1">
      <c r="A275" s="33"/>
      <c r="C275" s="25"/>
      <c r="D275" s="25"/>
      <c r="E275" s="25"/>
      <c r="F275" s="3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</row>
    <row r="276" spans="1:29" s="34" customFormat="1">
      <c r="A276" s="33"/>
      <c r="C276" s="25"/>
      <c r="D276" s="25"/>
      <c r="E276" s="25"/>
      <c r="F276" s="3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</row>
    <row r="277" spans="1:29" s="34" customFormat="1">
      <c r="A277" s="33"/>
      <c r="C277" s="25"/>
      <c r="D277" s="25"/>
      <c r="E277" s="25"/>
      <c r="F277" s="3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</row>
    <row r="278" spans="1:29" s="34" customFormat="1">
      <c r="A278" s="33"/>
      <c r="C278" s="25"/>
      <c r="D278" s="25"/>
      <c r="E278" s="25"/>
      <c r="F278" s="3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</row>
    <row r="279" spans="1:29" s="34" customFormat="1">
      <c r="A279" s="33"/>
      <c r="C279" s="25"/>
      <c r="D279" s="25"/>
      <c r="E279" s="25"/>
      <c r="F279" s="3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</row>
    <row r="280" spans="1:29" s="34" customFormat="1">
      <c r="A280" s="33"/>
      <c r="C280" s="25"/>
      <c r="D280" s="25"/>
      <c r="E280" s="25"/>
      <c r="F280" s="3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</row>
    <row r="281" spans="1:29" s="34" customFormat="1">
      <c r="A281" s="33"/>
      <c r="C281" s="25"/>
      <c r="D281" s="25"/>
      <c r="E281" s="25"/>
      <c r="F281" s="3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</row>
    <row r="282" spans="1:29" s="34" customFormat="1">
      <c r="A282" s="33"/>
      <c r="C282" s="25"/>
      <c r="D282" s="25"/>
      <c r="E282" s="25"/>
      <c r="F282" s="3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</row>
    <row r="283" spans="1:29" s="34" customFormat="1">
      <c r="A283" s="33"/>
      <c r="C283" s="25"/>
      <c r="D283" s="25"/>
      <c r="E283" s="25"/>
      <c r="F283" s="3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</row>
    <row r="284" spans="1:29" s="34" customFormat="1">
      <c r="A284" s="33"/>
      <c r="C284" s="25"/>
      <c r="D284" s="25"/>
      <c r="E284" s="25"/>
      <c r="F284" s="3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</row>
    <row r="285" spans="1:29" s="34" customFormat="1">
      <c r="A285" s="33"/>
      <c r="C285" s="25"/>
      <c r="D285" s="25"/>
      <c r="E285" s="25"/>
      <c r="F285" s="3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</row>
    <row r="286" spans="1:29" s="34" customFormat="1">
      <c r="A286" s="33"/>
      <c r="C286" s="25"/>
      <c r="D286" s="25"/>
      <c r="E286" s="25"/>
      <c r="F286" s="3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</row>
    <row r="287" spans="1:29" s="34" customFormat="1">
      <c r="A287" s="33"/>
      <c r="C287" s="25"/>
      <c r="D287" s="25"/>
      <c r="E287" s="25"/>
      <c r="F287" s="3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</row>
    <row r="288" spans="1:29" s="34" customFormat="1">
      <c r="A288" s="33"/>
      <c r="C288" s="25"/>
      <c r="D288" s="25"/>
      <c r="E288" s="25"/>
      <c r="F288" s="3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</row>
    <row r="289" spans="1:29" s="34" customFormat="1">
      <c r="A289" s="33"/>
      <c r="C289" s="25"/>
      <c r="D289" s="25"/>
      <c r="E289" s="25"/>
      <c r="F289" s="3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</row>
    <row r="290" spans="1:29" s="34" customFormat="1">
      <c r="A290" s="33"/>
      <c r="C290" s="25"/>
      <c r="D290" s="25"/>
      <c r="E290" s="25"/>
      <c r="F290" s="3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</row>
    <row r="291" spans="1:29" s="34" customFormat="1">
      <c r="A291" s="33"/>
      <c r="C291" s="25"/>
      <c r="D291" s="25"/>
      <c r="E291" s="25"/>
      <c r="F291" s="3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</row>
    <row r="292" spans="1:29" s="34" customFormat="1">
      <c r="A292" s="33"/>
      <c r="C292" s="25"/>
      <c r="D292" s="25"/>
      <c r="E292" s="25"/>
      <c r="F292" s="3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</row>
    <row r="293" spans="1:29" s="34" customFormat="1">
      <c r="A293" s="33"/>
      <c r="C293" s="25"/>
      <c r="D293" s="25"/>
      <c r="E293" s="25"/>
      <c r="F293" s="3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</row>
    <row r="294" spans="1:29" s="34" customFormat="1">
      <c r="A294" s="33"/>
      <c r="C294" s="25"/>
      <c r="D294" s="25"/>
      <c r="E294" s="25"/>
      <c r="F294" s="3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</row>
    <row r="295" spans="1:29" s="34" customFormat="1">
      <c r="A295" s="33"/>
      <c r="C295" s="25"/>
      <c r="D295" s="25"/>
      <c r="E295" s="25"/>
      <c r="F295" s="3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</row>
    <row r="296" spans="1:29" s="34" customFormat="1">
      <c r="A296" s="33"/>
      <c r="C296" s="25"/>
      <c r="D296" s="25"/>
      <c r="E296" s="25"/>
      <c r="F296" s="3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</row>
    <row r="297" spans="1:29" s="34" customFormat="1">
      <c r="A297" s="33"/>
      <c r="C297" s="25"/>
      <c r="D297" s="25"/>
      <c r="E297" s="25"/>
      <c r="F297" s="3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</row>
    <row r="298" spans="1:29" s="34" customFormat="1">
      <c r="A298" s="33"/>
      <c r="C298" s="25"/>
      <c r="D298" s="25"/>
      <c r="E298" s="25"/>
      <c r="F298" s="3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</row>
    <row r="299" spans="1:29" s="34" customFormat="1">
      <c r="A299" s="33"/>
      <c r="C299" s="25"/>
      <c r="D299" s="25"/>
      <c r="E299" s="25"/>
      <c r="F299" s="3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</row>
    <row r="300" spans="1:29" s="34" customFormat="1">
      <c r="A300" s="33"/>
      <c r="C300" s="25"/>
      <c r="D300" s="25"/>
      <c r="E300" s="25"/>
      <c r="F300" s="3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</row>
    <row r="301" spans="1:29" s="34" customFormat="1">
      <c r="A301" s="33"/>
      <c r="C301" s="25"/>
      <c r="D301" s="25"/>
      <c r="E301" s="25"/>
      <c r="F301" s="3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</row>
    <row r="302" spans="1:29" s="34" customFormat="1">
      <c r="A302" s="33"/>
      <c r="C302" s="25"/>
      <c r="D302" s="25"/>
      <c r="E302" s="25"/>
      <c r="F302" s="3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</row>
    <row r="303" spans="1:29" s="34" customFormat="1">
      <c r="A303" s="33"/>
      <c r="C303" s="25"/>
      <c r="D303" s="25"/>
      <c r="E303" s="25"/>
      <c r="F303" s="3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</row>
    <row r="304" spans="1:29" s="34" customFormat="1">
      <c r="A304" s="33"/>
      <c r="C304" s="25"/>
      <c r="D304" s="25"/>
      <c r="E304" s="25"/>
      <c r="F304" s="3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</row>
    <row r="305" spans="1:29" s="34" customFormat="1">
      <c r="A305" s="33"/>
      <c r="C305" s="25"/>
      <c r="D305" s="25"/>
      <c r="E305" s="25"/>
      <c r="F305" s="3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</row>
    <row r="306" spans="1:29" s="34" customFormat="1">
      <c r="A306" s="33"/>
      <c r="C306" s="25"/>
      <c r="D306" s="25"/>
      <c r="E306" s="25"/>
      <c r="F306" s="3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</row>
    <row r="307" spans="1:29" s="34" customFormat="1">
      <c r="A307" s="33"/>
      <c r="C307" s="25"/>
      <c r="D307" s="25"/>
      <c r="E307" s="25"/>
      <c r="F307" s="3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</row>
    <row r="308" spans="1:29" s="34" customFormat="1">
      <c r="A308" s="33"/>
      <c r="C308" s="25"/>
      <c r="D308" s="25"/>
      <c r="E308" s="25"/>
      <c r="F308" s="3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</row>
    <row r="309" spans="1:29" s="34" customFormat="1">
      <c r="A309" s="33"/>
      <c r="C309" s="25"/>
      <c r="D309" s="25"/>
      <c r="E309" s="25"/>
      <c r="F309" s="3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</row>
    <row r="310" spans="1:29" s="34" customFormat="1">
      <c r="A310" s="33"/>
      <c r="C310" s="25"/>
      <c r="D310" s="25"/>
      <c r="E310" s="25"/>
      <c r="F310" s="3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</row>
    <row r="311" spans="1:29" s="34" customFormat="1">
      <c r="A311" s="33"/>
      <c r="C311" s="25"/>
      <c r="D311" s="25"/>
      <c r="E311" s="25"/>
      <c r="F311" s="3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</row>
    <row r="312" spans="1:29" s="34" customFormat="1">
      <c r="A312" s="33"/>
      <c r="C312" s="25"/>
      <c r="D312" s="25"/>
      <c r="E312" s="25"/>
      <c r="F312" s="3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</row>
    <row r="313" spans="1:29" s="34" customFormat="1">
      <c r="A313" s="33"/>
      <c r="C313" s="25"/>
      <c r="D313" s="25"/>
      <c r="E313" s="25"/>
      <c r="F313" s="3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</row>
    <row r="314" spans="1:29" s="34" customFormat="1">
      <c r="A314" s="33"/>
      <c r="C314" s="25"/>
      <c r="D314" s="25"/>
      <c r="E314" s="25"/>
      <c r="F314" s="3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</row>
    <row r="315" spans="1:29" s="34" customFormat="1">
      <c r="A315" s="33"/>
      <c r="C315" s="25"/>
      <c r="D315" s="25"/>
      <c r="E315" s="25"/>
      <c r="F315" s="3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</row>
    <row r="316" spans="1:29" s="34" customFormat="1">
      <c r="A316" s="33"/>
      <c r="C316" s="25"/>
      <c r="D316" s="25"/>
      <c r="E316" s="25"/>
      <c r="F316" s="3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</row>
  </sheetData>
  <sortState ref="A2:U340">
    <sortCondition ref="A1"/>
  </sortState>
  <printOptions horizontalCentered="1"/>
  <pageMargins left="0" right="0" top="0.1" bottom="0" header="0" footer="0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46"/>
  <sheetViews>
    <sheetView topLeftCell="A31" zoomScaleNormal="100" zoomScaleSheetLayoutView="100" workbookViewId="0">
      <selection activeCell="A172" sqref="A172:XFD172"/>
    </sheetView>
  </sheetViews>
  <sheetFormatPr defaultRowHeight="15"/>
  <cols>
    <col min="1" max="1" width="7.25" style="25" customWidth="1"/>
    <col min="2" max="2" width="10.5" style="34" customWidth="1"/>
    <col min="3" max="3" width="2.625" style="25" customWidth="1"/>
    <col min="4" max="4" width="22" style="25" customWidth="1"/>
    <col min="5" max="5" width="24.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14</v>
      </c>
      <c r="B1" s="3" t="s">
        <v>15</v>
      </c>
      <c r="C1" s="4" t="s">
        <v>0</v>
      </c>
      <c r="D1" s="3" t="s">
        <v>16</v>
      </c>
      <c r="E1" s="3" t="s">
        <v>17</v>
      </c>
      <c r="F1" s="3" t="s">
        <v>18</v>
      </c>
      <c r="G1" s="3" t="s">
        <v>19</v>
      </c>
      <c r="H1" s="4" t="s">
        <v>1</v>
      </c>
      <c r="I1" s="3" t="s">
        <v>20</v>
      </c>
      <c r="J1" s="3" t="s">
        <v>21</v>
      </c>
      <c r="K1" s="4" t="s">
        <v>2</v>
      </c>
      <c r="L1" s="3" t="s">
        <v>32</v>
      </c>
      <c r="M1" s="3" t="s">
        <v>33</v>
      </c>
      <c r="N1" s="5" t="s">
        <v>3</v>
      </c>
      <c r="O1" s="5" t="s">
        <v>4</v>
      </c>
      <c r="P1" s="4" t="s">
        <v>31</v>
      </c>
      <c r="Q1" s="3" t="s">
        <v>5</v>
      </c>
      <c r="R1" s="3" t="s">
        <v>6</v>
      </c>
      <c r="S1" s="6" t="s">
        <v>7</v>
      </c>
      <c r="T1" s="53" t="s">
        <v>104</v>
      </c>
      <c r="U1" s="54" t="s">
        <v>105</v>
      </c>
    </row>
    <row r="2" spans="1:21" s="26" customFormat="1" ht="15.95" customHeight="1">
      <c r="A2" s="7" t="s">
        <v>46</v>
      </c>
      <c r="B2" s="8" t="s">
        <v>49</v>
      </c>
      <c r="C2" s="9"/>
      <c r="D2" s="8" t="s">
        <v>12</v>
      </c>
      <c r="E2" s="10" t="s">
        <v>115</v>
      </c>
      <c r="F2" s="11">
        <v>4</v>
      </c>
      <c r="G2" s="11" t="s">
        <v>82</v>
      </c>
      <c r="H2" s="9"/>
      <c r="I2" s="9">
        <v>1</v>
      </c>
      <c r="J2" s="9">
        <v>15</v>
      </c>
      <c r="K2" s="9">
        <f>J2-I2+1</f>
        <v>15</v>
      </c>
      <c r="L2" s="9">
        <v>45</v>
      </c>
      <c r="M2" s="9"/>
      <c r="N2" s="12">
        <f>L2/K2</f>
        <v>3</v>
      </c>
      <c r="O2" s="13">
        <f>M2/6</f>
        <v>0</v>
      </c>
      <c r="P2" s="14"/>
      <c r="Q2" s="15">
        <f>IF(K2=0,0,L2)</f>
        <v>45</v>
      </c>
      <c r="R2" s="16">
        <f>IF(K2=0,0,M2/1.5)</f>
        <v>0</v>
      </c>
      <c r="S2" s="15">
        <f>P2+Q2+R2</f>
        <v>45</v>
      </c>
    </row>
    <row r="3" spans="1:21" s="26" customFormat="1" ht="15.95" customHeight="1">
      <c r="A3" s="7"/>
      <c r="B3" s="8" t="s">
        <v>49</v>
      </c>
      <c r="C3" s="9"/>
      <c r="D3" s="17" t="s">
        <v>12</v>
      </c>
      <c r="E3" s="10" t="s">
        <v>127</v>
      </c>
      <c r="F3" s="11">
        <v>5</v>
      </c>
      <c r="G3" s="11">
        <v>5</v>
      </c>
      <c r="H3" s="9"/>
      <c r="I3" s="9">
        <v>1</v>
      </c>
      <c r="J3" s="9">
        <v>15</v>
      </c>
      <c r="K3" s="9">
        <v>15</v>
      </c>
      <c r="L3" s="9">
        <v>15</v>
      </c>
      <c r="M3" s="9"/>
      <c r="N3" s="12">
        <f t="shared" ref="N3:N11" si="0">L3/K3</f>
        <v>1</v>
      </c>
      <c r="O3" s="13"/>
      <c r="P3" s="14"/>
      <c r="Q3" s="15">
        <f t="shared" ref="Q3:Q11" si="1">IF(K3=0,0,L3)</f>
        <v>15</v>
      </c>
      <c r="R3" s="16">
        <f t="shared" ref="R3:R11" si="2">IF(K3=0,0,M3/1.5)</f>
        <v>0</v>
      </c>
      <c r="S3" s="15">
        <f t="shared" ref="S3:S11" si="3">P3+Q3+R3</f>
        <v>15</v>
      </c>
    </row>
    <row r="4" spans="1:21" s="26" customFormat="1" ht="15.95" customHeight="1">
      <c r="A4" s="7" t="s">
        <v>47</v>
      </c>
      <c r="B4" s="8" t="s">
        <v>49</v>
      </c>
      <c r="C4" s="9"/>
      <c r="D4" s="10" t="s">
        <v>40</v>
      </c>
      <c r="E4" s="10" t="s">
        <v>116</v>
      </c>
      <c r="F4" s="11">
        <v>4</v>
      </c>
      <c r="G4" s="11" t="s">
        <v>74</v>
      </c>
      <c r="H4" s="9"/>
      <c r="I4" s="9">
        <v>1</v>
      </c>
      <c r="J4" s="9">
        <v>15</v>
      </c>
      <c r="K4" s="9">
        <f t="shared" ref="K4:K11" si="4">J4-I4+1</f>
        <v>15</v>
      </c>
      <c r="L4" s="9">
        <v>45</v>
      </c>
      <c r="M4" s="9"/>
      <c r="N4" s="12">
        <f t="shared" si="0"/>
        <v>3</v>
      </c>
      <c r="O4" s="13">
        <f>M4/6</f>
        <v>0</v>
      </c>
      <c r="P4" s="14"/>
      <c r="Q4" s="15">
        <f t="shared" si="1"/>
        <v>45</v>
      </c>
      <c r="R4" s="16">
        <f t="shared" si="2"/>
        <v>0</v>
      </c>
      <c r="S4" s="15">
        <f t="shared" si="3"/>
        <v>45</v>
      </c>
    </row>
    <row r="5" spans="1:21" s="26" customFormat="1" ht="15.95" customHeight="1">
      <c r="A5" s="7"/>
      <c r="B5" s="8" t="s">
        <v>49</v>
      </c>
      <c r="C5" s="9"/>
      <c r="D5" s="8" t="s">
        <v>26</v>
      </c>
      <c r="E5" s="7" t="s">
        <v>118</v>
      </c>
      <c r="F5" s="11">
        <v>5</v>
      </c>
      <c r="G5" s="11">
        <v>6</v>
      </c>
      <c r="H5" s="9"/>
      <c r="I5" s="9">
        <v>1</v>
      </c>
      <c r="J5" s="9">
        <v>15</v>
      </c>
      <c r="K5" s="9">
        <f t="shared" si="4"/>
        <v>15</v>
      </c>
      <c r="L5" s="9">
        <v>15</v>
      </c>
      <c r="M5" s="9"/>
      <c r="N5" s="12">
        <f t="shared" si="0"/>
        <v>1</v>
      </c>
      <c r="O5" s="13">
        <f>M5/6</f>
        <v>0</v>
      </c>
      <c r="P5" s="14"/>
      <c r="Q5" s="15">
        <f t="shared" si="1"/>
        <v>15</v>
      </c>
      <c r="R5" s="16">
        <f t="shared" si="2"/>
        <v>0</v>
      </c>
      <c r="S5" s="15">
        <f t="shared" si="3"/>
        <v>15</v>
      </c>
    </row>
    <row r="6" spans="1:21" s="27" customFormat="1">
      <c r="A6" s="7" t="s">
        <v>84</v>
      </c>
      <c r="B6" s="8" t="s">
        <v>49</v>
      </c>
      <c r="C6" s="9"/>
      <c r="D6" s="8" t="s">
        <v>24</v>
      </c>
      <c r="E6" s="7" t="s">
        <v>42</v>
      </c>
      <c r="F6" s="18">
        <v>5</v>
      </c>
      <c r="G6" s="11" t="s">
        <v>72</v>
      </c>
      <c r="H6" s="9"/>
      <c r="I6" s="9">
        <v>1</v>
      </c>
      <c r="J6" s="9">
        <v>15</v>
      </c>
      <c r="K6" s="9">
        <f t="shared" si="4"/>
        <v>15</v>
      </c>
      <c r="L6" s="9">
        <v>30</v>
      </c>
      <c r="M6" s="9"/>
      <c r="N6" s="12">
        <f t="shared" si="0"/>
        <v>2</v>
      </c>
      <c r="O6" s="13">
        <f>M6/6</f>
        <v>0</v>
      </c>
      <c r="P6" s="14"/>
      <c r="Q6" s="15">
        <f t="shared" si="1"/>
        <v>30</v>
      </c>
      <c r="R6" s="16">
        <f t="shared" si="2"/>
        <v>0</v>
      </c>
      <c r="S6" s="15">
        <f t="shared" si="3"/>
        <v>30</v>
      </c>
    </row>
    <row r="7" spans="1:21" s="27" customFormat="1">
      <c r="A7" s="7" t="s">
        <v>8</v>
      </c>
      <c r="B7" s="8" t="s">
        <v>49</v>
      </c>
      <c r="C7" s="9">
        <v>1</v>
      </c>
      <c r="D7" s="8" t="s">
        <v>37</v>
      </c>
      <c r="E7" s="7" t="s">
        <v>13</v>
      </c>
      <c r="F7" s="11" t="s">
        <v>76</v>
      </c>
      <c r="G7" s="11" t="s">
        <v>35</v>
      </c>
      <c r="H7" s="9"/>
      <c r="I7" s="9">
        <v>1</v>
      </c>
      <c r="J7" s="9">
        <v>6</v>
      </c>
      <c r="K7" s="9">
        <f t="shared" si="4"/>
        <v>6</v>
      </c>
      <c r="L7" s="9"/>
      <c r="M7" s="9">
        <v>60</v>
      </c>
      <c r="N7" s="12">
        <f>M7/K7</f>
        <v>10</v>
      </c>
      <c r="O7" s="13">
        <f>M7/5</f>
        <v>12</v>
      </c>
      <c r="P7" s="14"/>
      <c r="Q7" s="15">
        <f t="shared" si="1"/>
        <v>0</v>
      </c>
      <c r="R7" s="16">
        <f t="shared" si="2"/>
        <v>40</v>
      </c>
      <c r="S7" s="15">
        <f t="shared" si="3"/>
        <v>40</v>
      </c>
    </row>
    <row r="8" spans="1:21" s="27" customFormat="1">
      <c r="A8" s="7" t="s">
        <v>8</v>
      </c>
      <c r="B8" s="8" t="s">
        <v>49</v>
      </c>
      <c r="C8" s="9">
        <v>2</v>
      </c>
      <c r="D8" s="8" t="s">
        <v>37</v>
      </c>
      <c r="E8" s="7" t="s">
        <v>13</v>
      </c>
      <c r="F8" s="11" t="s">
        <v>76</v>
      </c>
      <c r="G8" s="11" t="s">
        <v>36</v>
      </c>
      <c r="H8" s="9"/>
      <c r="I8" s="9">
        <v>1</v>
      </c>
      <c r="J8" s="9">
        <v>6</v>
      </c>
      <c r="K8" s="9">
        <f>J8-I8+1</f>
        <v>6</v>
      </c>
      <c r="L8" s="9"/>
      <c r="M8" s="9">
        <v>60</v>
      </c>
      <c r="N8" s="12">
        <f>M8/K8</f>
        <v>10</v>
      </c>
      <c r="O8" s="13">
        <f>M8/5</f>
        <v>12</v>
      </c>
      <c r="P8" s="14"/>
      <c r="Q8" s="15">
        <f t="shared" si="1"/>
        <v>0</v>
      </c>
      <c r="R8" s="16">
        <f t="shared" si="2"/>
        <v>40</v>
      </c>
      <c r="S8" s="15">
        <f t="shared" si="3"/>
        <v>40</v>
      </c>
    </row>
    <row r="9" spans="1:21" s="27" customFormat="1">
      <c r="A9" s="7" t="s">
        <v>84</v>
      </c>
      <c r="B9" s="8" t="s">
        <v>49</v>
      </c>
      <c r="C9" s="9"/>
      <c r="D9" s="8" t="s">
        <v>80</v>
      </c>
      <c r="E9" s="14" t="s">
        <v>109</v>
      </c>
      <c r="F9" s="11">
        <v>6</v>
      </c>
      <c r="G9" s="11" t="s">
        <v>71</v>
      </c>
      <c r="H9" s="9"/>
      <c r="I9" s="9">
        <v>1</v>
      </c>
      <c r="J9" s="9">
        <v>15</v>
      </c>
      <c r="K9" s="9">
        <f t="shared" si="4"/>
        <v>15</v>
      </c>
      <c r="L9" s="9">
        <v>30</v>
      </c>
      <c r="M9" s="9"/>
      <c r="N9" s="12">
        <f t="shared" si="0"/>
        <v>2</v>
      </c>
      <c r="O9" s="13">
        <f>M9/6</f>
        <v>0</v>
      </c>
      <c r="P9" s="14"/>
      <c r="Q9" s="15">
        <f t="shared" si="1"/>
        <v>30</v>
      </c>
      <c r="R9" s="16">
        <f t="shared" si="2"/>
        <v>0</v>
      </c>
      <c r="S9" s="15">
        <f t="shared" si="3"/>
        <v>30</v>
      </c>
    </row>
    <row r="10" spans="1:21" s="27" customFormat="1">
      <c r="A10" s="7" t="s">
        <v>84</v>
      </c>
      <c r="B10" s="8" t="s">
        <v>49</v>
      </c>
      <c r="C10" s="9"/>
      <c r="D10" s="8" t="s">
        <v>39</v>
      </c>
      <c r="E10" s="14" t="s">
        <v>83</v>
      </c>
      <c r="F10" s="11">
        <v>6</v>
      </c>
      <c r="G10" s="11" t="s">
        <v>72</v>
      </c>
      <c r="H10" s="9"/>
      <c r="I10" s="9">
        <v>1</v>
      </c>
      <c r="J10" s="9">
        <v>15</v>
      </c>
      <c r="K10" s="9">
        <f t="shared" si="4"/>
        <v>15</v>
      </c>
      <c r="L10" s="9">
        <v>30</v>
      </c>
      <c r="M10" s="9"/>
      <c r="N10" s="12">
        <f t="shared" si="0"/>
        <v>2</v>
      </c>
      <c r="O10" s="13">
        <f>M10/6</f>
        <v>0</v>
      </c>
      <c r="P10" s="14"/>
      <c r="Q10" s="15">
        <f t="shared" si="1"/>
        <v>30</v>
      </c>
      <c r="R10" s="16">
        <f t="shared" si="2"/>
        <v>0</v>
      </c>
      <c r="S10" s="15">
        <f t="shared" si="3"/>
        <v>30</v>
      </c>
    </row>
    <row r="11" spans="1:21" s="27" customFormat="1">
      <c r="A11" s="7" t="s">
        <v>84</v>
      </c>
      <c r="B11" s="8" t="s">
        <v>49</v>
      </c>
      <c r="C11" s="9"/>
      <c r="D11" s="8" t="s">
        <v>45</v>
      </c>
      <c r="E11" s="14" t="s">
        <v>110</v>
      </c>
      <c r="F11" s="11">
        <v>5</v>
      </c>
      <c r="G11" s="11" t="s">
        <v>71</v>
      </c>
      <c r="H11" s="9"/>
      <c r="I11" s="9">
        <v>1</v>
      </c>
      <c r="J11" s="9">
        <v>15</v>
      </c>
      <c r="K11" s="9">
        <f t="shared" si="4"/>
        <v>15</v>
      </c>
      <c r="L11" s="9">
        <v>30</v>
      </c>
      <c r="M11" s="9"/>
      <c r="N11" s="12">
        <f t="shared" si="0"/>
        <v>2</v>
      </c>
      <c r="O11" s="13">
        <f>M11/6</f>
        <v>0</v>
      </c>
      <c r="P11" s="14"/>
      <c r="Q11" s="15">
        <f t="shared" si="1"/>
        <v>30</v>
      </c>
      <c r="R11" s="16">
        <f t="shared" si="2"/>
        <v>0</v>
      </c>
      <c r="S11" s="15">
        <f t="shared" si="3"/>
        <v>30</v>
      </c>
    </row>
    <row r="12" spans="1:21" s="27" customFormat="1">
      <c r="A12" s="7"/>
      <c r="B12" s="8"/>
      <c r="C12" s="9"/>
      <c r="D12" s="37"/>
      <c r="E12" s="14"/>
      <c r="F12" s="11"/>
      <c r="G12" s="11"/>
      <c r="H12" s="9"/>
      <c r="I12" s="9"/>
      <c r="J12" s="9"/>
      <c r="K12" s="9"/>
      <c r="L12" s="9"/>
      <c r="M12" s="9"/>
      <c r="N12" s="12"/>
      <c r="O12" s="13"/>
      <c r="P12" s="14"/>
      <c r="Q12" s="15"/>
      <c r="R12" s="15" t="s">
        <v>106</v>
      </c>
      <c r="S12" s="15">
        <f>SUM(S2:S11)</f>
        <v>320</v>
      </c>
    </row>
    <row r="13" spans="1:21" s="27" customFormat="1">
      <c r="A13" s="70"/>
      <c r="B13" s="71"/>
      <c r="C13" s="72"/>
      <c r="D13" s="73"/>
      <c r="E13" s="74"/>
      <c r="F13" s="75"/>
      <c r="G13" s="75"/>
      <c r="H13" s="72"/>
      <c r="I13" s="72"/>
      <c r="J13" s="72"/>
      <c r="K13" s="72"/>
      <c r="L13" s="72"/>
      <c r="M13" s="72"/>
      <c r="N13" s="76"/>
      <c r="O13" s="77"/>
      <c r="P13" s="74"/>
      <c r="Q13" s="78"/>
      <c r="R13" s="78"/>
      <c r="S13" s="78"/>
      <c r="T13" s="79"/>
      <c r="U13" s="80"/>
    </row>
    <row r="14" spans="1:21" s="28" customFormat="1" ht="25.5">
      <c r="A14" s="3" t="s">
        <v>14</v>
      </c>
      <c r="B14" s="3" t="s">
        <v>15</v>
      </c>
      <c r="C14" s="4" t="s">
        <v>0</v>
      </c>
      <c r="D14" s="3" t="s">
        <v>16</v>
      </c>
      <c r="E14" s="3" t="s">
        <v>17</v>
      </c>
      <c r="F14" s="3" t="s">
        <v>18</v>
      </c>
      <c r="G14" s="3" t="s">
        <v>19</v>
      </c>
      <c r="H14" s="4" t="s">
        <v>1</v>
      </c>
      <c r="I14" s="3" t="s">
        <v>20</v>
      </c>
      <c r="J14" s="3" t="s">
        <v>21</v>
      </c>
      <c r="K14" s="4" t="s">
        <v>2</v>
      </c>
      <c r="L14" s="3" t="s">
        <v>32</v>
      </c>
      <c r="M14" s="3" t="s">
        <v>33</v>
      </c>
      <c r="N14" s="5" t="s">
        <v>3</v>
      </c>
      <c r="O14" s="5" t="s">
        <v>4</v>
      </c>
      <c r="P14" s="4" t="s">
        <v>31</v>
      </c>
      <c r="Q14" s="3" t="s">
        <v>5</v>
      </c>
      <c r="R14" s="3" t="s">
        <v>6</v>
      </c>
      <c r="S14" s="6" t="s">
        <v>7</v>
      </c>
      <c r="T14" s="53" t="s">
        <v>104</v>
      </c>
      <c r="U14" s="54" t="s">
        <v>105</v>
      </c>
    </row>
    <row r="15" spans="1:21" s="27" customFormat="1">
      <c r="A15" s="7" t="s">
        <v>46</v>
      </c>
      <c r="B15" s="8" t="s">
        <v>50</v>
      </c>
      <c r="C15" s="9"/>
      <c r="D15" s="10" t="s">
        <v>12</v>
      </c>
      <c r="E15" s="10" t="s">
        <v>115</v>
      </c>
      <c r="F15" s="11">
        <v>2</v>
      </c>
      <c r="G15" s="11" t="s">
        <v>82</v>
      </c>
      <c r="H15" s="9"/>
      <c r="I15" s="9">
        <v>1</v>
      </c>
      <c r="J15" s="9">
        <v>15</v>
      </c>
      <c r="K15" s="9">
        <f>J15-I15+1</f>
        <v>15</v>
      </c>
      <c r="L15" s="9">
        <v>45</v>
      </c>
      <c r="M15" s="9"/>
      <c r="N15" s="12">
        <f>L15/K15</f>
        <v>3</v>
      </c>
      <c r="O15" s="13">
        <f t="shared" ref="O15:O24" si="5">M15/5</f>
        <v>0</v>
      </c>
      <c r="P15" s="14"/>
      <c r="Q15" s="15">
        <f>IF(K15=0,0,L15)</f>
        <v>45</v>
      </c>
      <c r="R15" s="16">
        <f>IF(K15=0,0,M15/1.5)</f>
        <v>0</v>
      </c>
      <c r="S15" s="15">
        <f>P15+Q15+R15</f>
        <v>45</v>
      </c>
    </row>
    <row r="16" spans="1:21" s="27" customFormat="1">
      <c r="A16" s="7" t="s">
        <v>47</v>
      </c>
      <c r="B16" s="8" t="s">
        <v>50</v>
      </c>
      <c r="C16" s="9"/>
      <c r="D16" s="10" t="s">
        <v>23</v>
      </c>
      <c r="E16" s="10" t="s">
        <v>116</v>
      </c>
      <c r="F16" s="11">
        <v>2</v>
      </c>
      <c r="G16" s="11" t="s">
        <v>74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 t="shared" ref="N16:N24" si="6">L16/K16</f>
        <v>3</v>
      </c>
      <c r="O16" s="13">
        <f t="shared" si="5"/>
        <v>0</v>
      </c>
      <c r="P16" s="14"/>
      <c r="Q16" s="15">
        <f t="shared" ref="Q16:Q24" si="7">IF(K16=0,0,L16)</f>
        <v>45</v>
      </c>
      <c r="R16" s="16">
        <f t="shared" ref="R16:R24" si="8">IF(K16=0,0,M16/1.5)</f>
        <v>0</v>
      </c>
      <c r="S16" s="15">
        <f t="shared" ref="S16:S24" si="9">P16+Q16+R16</f>
        <v>45</v>
      </c>
    </row>
    <row r="17" spans="1:21" s="27" customFormat="1">
      <c r="A17" s="7"/>
      <c r="B17" s="8" t="s">
        <v>50</v>
      </c>
      <c r="C17" s="9"/>
      <c r="D17" s="8" t="s">
        <v>12</v>
      </c>
      <c r="E17" s="10" t="s">
        <v>127</v>
      </c>
      <c r="F17" s="11">
        <v>3</v>
      </c>
      <c r="G17" s="11">
        <v>5</v>
      </c>
      <c r="H17" s="9"/>
      <c r="I17" s="9">
        <v>1</v>
      </c>
      <c r="J17" s="9">
        <v>15</v>
      </c>
      <c r="K17" s="9">
        <v>15</v>
      </c>
      <c r="L17" s="9">
        <v>15</v>
      </c>
      <c r="M17" s="9"/>
      <c r="N17" s="12">
        <f t="shared" si="6"/>
        <v>1</v>
      </c>
      <c r="O17" s="13">
        <f t="shared" si="5"/>
        <v>0</v>
      </c>
      <c r="P17" s="14"/>
      <c r="Q17" s="15">
        <f t="shared" si="7"/>
        <v>15</v>
      </c>
      <c r="R17" s="16">
        <f t="shared" si="8"/>
        <v>0</v>
      </c>
      <c r="S17" s="15">
        <f t="shared" si="9"/>
        <v>15</v>
      </c>
    </row>
    <row r="18" spans="1:21" s="27" customFormat="1">
      <c r="A18" s="7"/>
      <c r="B18" s="8" t="s">
        <v>50</v>
      </c>
      <c r="C18" s="9"/>
      <c r="D18" s="8" t="s">
        <v>26</v>
      </c>
      <c r="E18" s="7" t="s">
        <v>118</v>
      </c>
      <c r="F18" s="11">
        <v>3</v>
      </c>
      <c r="G18" s="11">
        <v>6</v>
      </c>
      <c r="H18" s="9"/>
      <c r="I18" s="9">
        <v>1</v>
      </c>
      <c r="J18" s="9">
        <v>15</v>
      </c>
      <c r="K18" s="9">
        <v>15</v>
      </c>
      <c r="L18" s="9">
        <v>15</v>
      </c>
      <c r="M18" s="9"/>
      <c r="N18" s="12">
        <f t="shared" si="6"/>
        <v>1</v>
      </c>
      <c r="O18" s="13">
        <f t="shared" si="5"/>
        <v>0</v>
      </c>
      <c r="P18" s="14"/>
      <c r="Q18" s="15">
        <f t="shared" si="7"/>
        <v>15</v>
      </c>
      <c r="R18" s="16">
        <f t="shared" si="8"/>
        <v>0</v>
      </c>
      <c r="S18" s="15">
        <f t="shared" si="9"/>
        <v>15</v>
      </c>
    </row>
    <row r="19" spans="1:21" s="27" customFormat="1">
      <c r="A19" s="7" t="s">
        <v>84</v>
      </c>
      <c r="B19" s="8" t="s">
        <v>50</v>
      </c>
      <c r="C19" s="9"/>
      <c r="D19" s="8" t="s">
        <v>24</v>
      </c>
      <c r="E19" s="7" t="s">
        <v>42</v>
      </c>
      <c r="F19" s="18">
        <v>3</v>
      </c>
      <c r="G19" s="11" t="s">
        <v>72</v>
      </c>
      <c r="H19" s="9"/>
      <c r="I19" s="9">
        <v>1</v>
      </c>
      <c r="J19" s="9">
        <v>15</v>
      </c>
      <c r="K19" s="9">
        <f t="shared" ref="K19:K24" si="10">J19-I19+1</f>
        <v>15</v>
      </c>
      <c r="L19" s="9">
        <v>30</v>
      </c>
      <c r="M19" s="9"/>
      <c r="N19" s="12">
        <f t="shared" si="6"/>
        <v>2</v>
      </c>
      <c r="O19" s="13">
        <f t="shared" si="5"/>
        <v>0</v>
      </c>
      <c r="P19" s="14"/>
      <c r="Q19" s="15">
        <f t="shared" si="7"/>
        <v>30</v>
      </c>
      <c r="R19" s="16">
        <f t="shared" si="8"/>
        <v>0</v>
      </c>
      <c r="S19" s="15">
        <f t="shared" si="9"/>
        <v>30</v>
      </c>
    </row>
    <row r="20" spans="1:21" s="27" customFormat="1">
      <c r="A20" s="7" t="s">
        <v>8</v>
      </c>
      <c r="B20" s="8" t="s">
        <v>50</v>
      </c>
      <c r="C20" s="9">
        <v>1</v>
      </c>
      <c r="D20" s="8" t="s">
        <v>25</v>
      </c>
      <c r="E20" s="7" t="s">
        <v>13</v>
      </c>
      <c r="F20" s="11" t="s">
        <v>79</v>
      </c>
      <c r="G20" s="11" t="s">
        <v>35</v>
      </c>
      <c r="H20" s="9">
        <v>1</v>
      </c>
      <c r="I20" s="9">
        <v>1</v>
      </c>
      <c r="J20" s="9">
        <v>6</v>
      </c>
      <c r="K20" s="9">
        <f t="shared" si="10"/>
        <v>6</v>
      </c>
      <c r="L20" s="9"/>
      <c r="M20" s="9">
        <v>60</v>
      </c>
      <c r="N20" s="12">
        <f t="shared" si="6"/>
        <v>0</v>
      </c>
      <c r="O20" s="13">
        <f t="shared" si="5"/>
        <v>12</v>
      </c>
      <c r="P20" s="14"/>
      <c r="Q20" s="15">
        <f t="shared" si="7"/>
        <v>0</v>
      </c>
      <c r="R20" s="16">
        <f t="shared" si="8"/>
        <v>40</v>
      </c>
      <c r="S20" s="15">
        <f t="shared" si="9"/>
        <v>40</v>
      </c>
    </row>
    <row r="21" spans="1:21" s="27" customFormat="1">
      <c r="A21" s="7" t="s">
        <v>8</v>
      </c>
      <c r="B21" s="8" t="s">
        <v>50</v>
      </c>
      <c r="C21" s="9">
        <v>2</v>
      </c>
      <c r="D21" s="8" t="s">
        <v>25</v>
      </c>
      <c r="E21" s="7" t="s">
        <v>13</v>
      </c>
      <c r="F21" s="11" t="s">
        <v>79</v>
      </c>
      <c r="G21" s="11" t="s">
        <v>36</v>
      </c>
      <c r="H21" s="9">
        <v>1</v>
      </c>
      <c r="I21" s="9">
        <v>1</v>
      </c>
      <c r="J21" s="9">
        <v>6</v>
      </c>
      <c r="K21" s="9">
        <f t="shared" si="10"/>
        <v>6</v>
      </c>
      <c r="L21" s="9"/>
      <c r="M21" s="9">
        <v>60</v>
      </c>
      <c r="N21" s="12">
        <f t="shared" si="6"/>
        <v>0</v>
      </c>
      <c r="O21" s="13">
        <f t="shared" si="5"/>
        <v>12</v>
      </c>
      <c r="P21" s="14"/>
      <c r="Q21" s="15">
        <f t="shared" si="7"/>
        <v>0</v>
      </c>
      <c r="R21" s="16">
        <f t="shared" si="8"/>
        <v>40</v>
      </c>
      <c r="S21" s="15">
        <f t="shared" si="9"/>
        <v>40</v>
      </c>
    </row>
    <row r="22" spans="1:21" s="27" customFormat="1">
      <c r="A22" s="7" t="s">
        <v>85</v>
      </c>
      <c r="B22" s="8" t="s">
        <v>50</v>
      </c>
      <c r="C22" s="9"/>
      <c r="D22" s="8" t="s">
        <v>9</v>
      </c>
      <c r="E22" s="14" t="s">
        <v>109</v>
      </c>
      <c r="F22" s="11">
        <v>6</v>
      </c>
      <c r="G22" s="11" t="s">
        <v>72</v>
      </c>
      <c r="H22" s="9"/>
      <c r="I22" s="9">
        <v>1</v>
      </c>
      <c r="J22" s="9">
        <v>15</v>
      </c>
      <c r="K22" s="9">
        <f t="shared" si="10"/>
        <v>15</v>
      </c>
      <c r="L22" s="9">
        <v>30</v>
      </c>
      <c r="M22" s="9"/>
      <c r="N22" s="12">
        <f t="shared" si="6"/>
        <v>2</v>
      </c>
      <c r="O22" s="13">
        <f t="shared" si="5"/>
        <v>0</v>
      </c>
      <c r="P22" s="14"/>
      <c r="Q22" s="15">
        <f t="shared" si="7"/>
        <v>30</v>
      </c>
      <c r="R22" s="16">
        <f t="shared" si="8"/>
        <v>0</v>
      </c>
      <c r="S22" s="15">
        <f t="shared" si="9"/>
        <v>30</v>
      </c>
    </row>
    <row r="23" spans="1:21" s="27" customFormat="1">
      <c r="A23" s="7" t="s">
        <v>84</v>
      </c>
      <c r="B23" s="8" t="s">
        <v>50</v>
      </c>
      <c r="C23" s="9"/>
      <c r="D23" s="8" t="s">
        <v>44</v>
      </c>
      <c r="E23" s="14" t="s">
        <v>110</v>
      </c>
      <c r="F23" s="24">
        <v>3</v>
      </c>
      <c r="G23" s="11" t="s">
        <v>71</v>
      </c>
      <c r="H23" s="9"/>
      <c r="I23" s="9">
        <v>1</v>
      </c>
      <c r="J23" s="9">
        <v>15</v>
      </c>
      <c r="K23" s="9">
        <f t="shared" si="10"/>
        <v>15</v>
      </c>
      <c r="L23" s="9">
        <v>30</v>
      </c>
      <c r="M23" s="9"/>
      <c r="N23" s="12">
        <f t="shared" si="6"/>
        <v>2</v>
      </c>
      <c r="O23" s="13">
        <f t="shared" si="5"/>
        <v>0</v>
      </c>
      <c r="P23" s="14"/>
      <c r="Q23" s="15">
        <f t="shared" si="7"/>
        <v>30</v>
      </c>
      <c r="R23" s="16">
        <f t="shared" si="8"/>
        <v>0</v>
      </c>
      <c r="S23" s="15">
        <f t="shared" si="9"/>
        <v>30</v>
      </c>
    </row>
    <row r="24" spans="1:21" s="27" customFormat="1">
      <c r="A24" s="7" t="s">
        <v>85</v>
      </c>
      <c r="B24" s="8" t="s">
        <v>50</v>
      </c>
      <c r="C24" s="9"/>
      <c r="D24" s="8" t="s">
        <v>39</v>
      </c>
      <c r="E24" s="14" t="s">
        <v>83</v>
      </c>
      <c r="F24" s="11">
        <v>6</v>
      </c>
      <c r="G24" s="11" t="s">
        <v>71</v>
      </c>
      <c r="H24" s="9"/>
      <c r="I24" s="9">
        <v>1</v>
      </c>
      <c r="J24" s="9">
        <v>15</v>
      </c>
      <c r="K24" s="9">
        <f t="shared" si="10"/>
        <v>15</v>
      </c>
      <c r="L24" s="9">
        <v>30</v>
      </c>
      <c r="M24" s="9"/>
      <c r="N24" s="12">
        <f t="shared" si="6"/>
        <v>2</v>
      </c>
      <c r="O24" s="13">
        <f t="shared" si="5"/>
        <v>0</v>
      </c>
      <c r="P24" s="14"/>
      <c r="Q24" s="15">
        <f t="shared" si="7"/>
        <v>30</v>
      </c>
      <c r="R24" s="16">
        <f t="shared" si="8"/>
        <v>0</v>
      </c>
      <c r="S24" s="15">
        <f t="shared" si="9"/>
        <v>30</v>
      </c>
    </row>
    <row r="25" spans="1:21" s="27" customFormat="1">
      <c r="A25" s="7"/>
      <c r="B25" s="8"/>
      <c r="C25" s="9"/>
      <c r="D25" s="8"/>
      <c r="E25" s="14"/>
      <c r="F25" s="11"/>
      <c r="G25" s="11"/>
      <c r="H25" s="9"/>
      <c r="I25" s="9"/>
      <c r="J25" s="9"/>
      <c r="K25" s="9"/>
      <c r="L25" s="9"/>
      <c r="M25" s="9"/>
      <c r="N25" s="12"/>
      <c r="O25" s="13"/>
      <c r="P25" s="14"/>
      <c r="Q25" s="15"/>
      <c r="R25" s="16"/>
      <c r="S25" s="15"/>
    </row>
    <row r="26" spans="1:21" s="27" customFormat="1">
      <c r="A26" s="7"/>
      <c r="B26" s="8"/>
      <c r="C26" s="9"/>
      <c r="D26" s="37"/>
      <c r="E26" s="14"/>
      <c r="F26" s="11"/>
      <c r="G26" s="11"/>
      <c r="H26" s="9"/>
      <c r="I26" s="9"/>
      <c r="J26" s="9"/>
      <c r="K26" s="9"/>
      <c r="L26" s="9"/>
      <c r="M26" s="9"/>
      <c r="N26" s="12"/>
      <c r="O26" s="13"/>
      <c r="P26" s="14"/>
      <c r="Q26" s="15"/>
      <c r="R26" s="15" t="s">
        <v>106</v>
      </c>
      <c r="S26" s="15">
        <f>SUM(S15:S24)</f>
        <v>320</v>
      </c>
    </row>
    <row r="27" spans="1:21" s="27" customFormat="1">
      <c r="A27" s="70"/>
      <c r="B27" s="71"/>
      <c r="C27" s="72"/>
      <c r="D27" s="73"/>
      <c r="E27" s="74"/>
      <c r="F27" s="75"/>
      <c r="G27" s="75"/>
      <c r="H27" s="72"/>
      <c r="I27" s="72"/>
      <c r="J27" s="72"/>
      <c r="K27" s="72"/>
      <c r="L27" s="72"/>
      <c r="M27" s="72"/>
      <c r="N27" s="76"/>
      <c r="O27" s="77"/>
      <c r="P27" s="74"/>
      <c r="Q27" s="78"/>
      <c r="R27" s="78"/>
      <c r="S27" s="78"/>
      <c r="T27" s="79"/>
      <c r="U27" s="80"/>
    </row>
    <row r="28" spans="1:21" s="28" customFormat="1" ht="25.5">
      <c r="A28" s="3" t="s">
        <v>14</v>
      </c>
      <c r="B28" s="3" t="s">
        <v>15</v>
      </c>
      <c r="C28" s="4" t="s">
        <v>0</v>
      </c>
      <c r="D28" s="3" t="s">
        <v>16</v>
      </c>
      <c r="E28" s="3" t="s">
        <v>17</v>
      </c>
      <c r="F28" s="3" t="s">
        <v>18</v>
      </c>
      <c r="G28" s="3" t="s">
        <v>19</v>
      </c>
      <c r="H28" s="4" t="s">
        <v>1</v>
      </c>
      <c r="I28" s="3" t="s">
        <v>20</v>
      </c>
      <c r="J28" s="3" t="s">
        <v>21</v>
      </c>
      <c r="K28" s="4" t="s">
        <v>2</v>
      </c>
      <c r="L28" s="3" t="s">
        <v>32</v>
      </c>
      <c r="M28" s="3" t="s">
        <v>33</v>
      </c>
      <c r="N28" s="5" t="s">
        <v>3</v>
      </c>
      <c r="O28" s="5" t="s">
        <v>4</v>
      </c>
      <c r="P28" s="4" t="s">
        <v>31</v>
      </c>
      <c r="Q28" s="3" t="s">
        <v>5</v>
      </c>
      <c r="R28" s="3" t="s">
        <v>6</v>
      </c>
      <c r="S28" s="6" t="s">
        <v>7</v>
      </c>
      <c r="T28" s="53" t="s">
        <v>104</v>
      </c>
      <c r="U28" s="54" t="s">
        <v>105</v>
      </c>
    </row>
    <row r="29" spans="1:21" s="27" customFormat="1">
      <c r="A29" s="7" t="s">
        <v>47</v>
      </c>
      <c r="B29" s="8" t="s">
        <v>51</v>
      </c>
      <c r="C29" s="9"/>
      <c r="D29" s="8" t="s">
        <v>12</v>
      </c>
      <c r="E29" s="10" t="s">
        <v>115</v>
      </c>
      <c r="F29" s="11">
        <v>6</v>
      </c>
      <c r="G29" s="11" t="s">
        <v>82</v>
      </c>
      <c r="H29" s="9"/>
      <c r="I29" s="9">
        <v>1</v>
      </c>
      <c r="J29" s="9">
        <v>15</v>
      </c>
      <c r="K29" s="9">
        <f>J29-I29+1</f>
        <v>15</v>
      </c>
      <c r="L29" s="9">
        <v>45</v>
      </c>
      <c r="M29" s="9"/>
      <c r="N29" s="12">
        <f>L29/K29</f>
        <v>3</v>
      </c>
      <c r="O29" s="13">
        <f t="shared" ref="O29:O38" si="11">M29/5</f>
        <v>0</v>
      </c>
      <c r="P29" s="14"/>
      <c r="Q29" s="15">
        <f>IF(K29=0,0,L29)</f>
        <v>45</v>
      </c>
      <c r="R29" s="16">
        <f>IF(K29=0,0,M29/1.5)</f>
        <v>0</v>
      </c>
      <c r="S29" s="15">
        <f>P29+Q29+R29</f>
        <v>45</v>
      </c>
    </row>
    <row r="30" spans="1:21" s="27" customFormat="1">
      <c r="A30" s="7"/>
      <c r="B30" s="8" t="s">
        <v>51</v>
      </c>
      <c r="C30" s="9"/>
      <c r="D30" s="8" t="s">
        <v>12</v>
      </c>
      <c r="E30" s="10" t="s">
        <v>127</v>
      </c>
      <c r="F30" s="11">
        <v>5</v>
      </c>
      <c r="G30" s="11">
        <v>6</v>
      </c>
      <c r="H30" s="9"/>
      <c r="I30" s="9">
        <v>1</v>
      </c>
      <c r="J30" s="9">
        <v>15</v>
      </c>
      <c r="K30" s="9">
        <v>15</v>
      </c>
      <c r="L30" s="9">
        <v>15</v>
      </c>
      <c r="M30" s="9"/>
      <c r="N30" s="12">
        <f t="shared" ref="N30:N38" si="12">L30/K30</f>
        <v>1</v>
      </c>
      <c r="O30" s="13">
        <f t="shared" si="11"/>
        <v>0</v>
      </c>
      <c r="P30" s="14"/>
      <c r="Q30" s="15">
        <f t="shared" ref="Q30:Q38" si="13">IF(K30=0,0,L30)</f>
        <v>15</v>
      </c>
      <c r="R30" s="16">
        <f t="shared" ref="R30:R38" si="14">IF(K30=0,0,M30/1.5)</f>
        <v>0</v>
      </c>
      <c r="S30" s="15">
        <f t="shared" ref="S30:S38" si="15">P30+Q30+R30</f>
        <v>15</v>
      </c>
    </row>
    <row r="31" spans="1:21" s="27" customFormat="1">
      <c r="A31" s="7" t="s">
        <v>47</v>
      </c>
      <c r="B31" s="8" t="s">
        <v>51</v>
      </c>
      <c r="C31" s="9"/>
      <c r="D31" s="10" t="s">
        <v>23</v>
      </c>
      <c r="E31" s="29" t="s">
        <v>116</v>
      </c>
      <c r="F31" s="11">
        <v>6</v>
      </c>
      <c r="G31" s="11" t="s">
        <v>74</v>
      </c>
      <c r="H31" s="9"/>
      <c r="I31" s="9">
        <v>1</v>
      </c>
      <c r="J31" s="9">
        <v>15</v>
      </c>
      <c r="K31" s="9">
        <f>J31-I31+1</f>
        <v>15</v>
      </c>
      <c r="L31" s="9">
        <v>45</v>
      </c>
      <c r="M31" s="9"/>
      <c r="N31" s="12">
        <f t="shared" si="12"/>
        <v>3</v>
      </c>
      <c r="O31" s="13">
        <f t="shared" si="11"/>
        <v>0</v>
      </c>
      <c r="P31" s="14"/>
      <c r="Q31" s="15">
        <f t="shared" si="13"/>
        <v>45</v>
      </c>
      <c r="R31" s="16">
        <f t="shared" si="14"/>
        <v>0</v>
      </c>
      <c r="S31" s="15">
        <f t="shared" si="15"/>
        <v>45</v>
      </c>
    </row>
    <row r="32" spans="1:21" s="27" customFormat="1">
      <c r="A32" s="7"/>
      <c r="B32" s="8" t="s">
        <v>51</v>
      </c>
      <c r="C32" s="9"/>
      <c r="D32" s="8" t="s">
        <v>26</v>
      </c>
      <c r="E32" s="7" t="s">
        <v>118</v>
      </c>
      <c r="F32" s="11">
        <v>5</v>
      </c>
      <c r="G32" s="11">
        <v>5</v>
      </c>
      <c r="H32" s="9"/>
      <c r="I32" s="9">
        <v>1</v>
      </c>
      <c r="J32" s="9">
        <v>15</v>
      </c>
      <c r="K32" s="9">
        <f>J32-I32+1</f>
        <v>15</v>
      </c>
      <c r="L32" s="9">
        <v>15</v>
      </c>
      <c r="M32" s="9"/>
      <c r="N32" s="12">
        <f t="shared" si="12"/>
        <v>1</v>
      </c>
      <c r="O32" s="13">
        <f t="shared" si="11"/>
        <v>0</v>
      </c>
      <c r="P32" s="14"/>
      <c r="Q32" s="15">
        <f t="shared" si="13"/>
        <v>15</v>
      </c>
      <c r="R32" s="16">
        <f t="shared" si="14"/>
        <v>0</v>
      </c>
      <c r="S32" s="15">
        <f t="shared" si="15"/>
        <v>15</v>
      </c>
    </row>
    <row r="33" spans="1:21" s="27" customFormat="1">
      <c r="A33" s="7" t="s">
        <v>85</v>
      </c>
      <c r="B33" s="8" t="s">
        <v>51</v>
      </c>
      <c r="C33" s="9"/>
      <c r="D33" s="8" t="s">
        <v>24</v>
      </c>
      <c r="E33" s="7" t="s">
        <v>42</v>
      </c>
      <c r="F33" s="18">
        <v>5</v>
      </c>
      <c r="G33" s="11" t="s">
        <v>71</v>
      </c>
      <c r="H33" s="9"/>
      <c r="I33" s="9">
        <v>1</v>
      </c>
      <c r="J33" s="9">
        <v>15</v>
      </c>
      <c r="K33" s="9">
        <f t="shared" ref="K33:K38" si="16">J33-I33+1</f>
        <v>15</v>
      </c>
      <c r="L33" s="9">
        <v>30</v>
      </c>
      <c r="M33" s="9"/>
      <c r="N33" s="12">
        <f t="shared" si="12"/>
        <v>2</v>
      </c>
      <c r="O33" s="13">
        <f t="shared" si="11"/>
        <v>0</v>
      </c>
      <c r="P33" s="14"/>
      <c r="Q33" s="15">
        <f t="shared" si="13"/>
        <v>30</v>
      </c>
      <c r="R33" s="16">
        <f t="shared" si="14"/>
        <v>0</v>
      </c>
      <c r="S33" s="15">
        <f t="shared" si="15"/>
        <v>30</v>
      </c>
    </row>
    <row r="34" spans="1:21" s="27" customFormat="1">
      <c r="A34" s="7" t="s">
        <v>8</v>
      </c>
      <c r="B34" s="8" t="s">
        <v>51</v>
      </c>
      <c r="C34" s="9">
        <v>1</v>
      </c>
      <c r="D34" s="8" t="s">
        <v>37</v>
      </c>
      <c r="E34" s="7" t="s">
        <v>13</v>
      </c>
      <c r="F34" s="11" t="s">
        <v>76</v>
      </c>
      <c r="G34" s="11" t="s">
        <v>35</v>
      </c>
      <c r="H34" s="9">
        <v>1</v>
      </c>
      <c r="I34" s="9">
        <v>7</v>
      </c>
      <c r="J34" s="9">
        <v>12</v>
      </c>
      <c r="K34" s="9">
        <f t="shared" si="16"/>
        <v>6</v>
      </c>
      <c r="L34" s="9"/>
      <c r="M34" s="9">
        <v>60</v>
      </c>
      <c r="N34" s="12">
        <f t="shared" si="12"/>
        <v>0</v>
      </c>
      <c r="O34" s="13">
        <f t="shared" si="11"/>
        <v>12</v>
      </c>
      <c r="P34" s="14"/>
      <c r="Q34" s="15">
        <f t="shared" si="13"/>
        <v>0</v>
      </c>
      <c r="R34" s="16">
        <f t="shared" si="14"/>
        <v>40</v>
      </c>
      <c r="S34" s="15">
        <f t="shared" si="15"/>
        <v>40</v>
      </c>
    </row>
    <row r="35" spans="1:21" s="27" customFormat="1">
      <c r="A35" s="7" t="s">
        <v>8</v>
      </c>
      <c r="B35" s="8" t="s">
        <v>51</v>
      </c>
      <c r="C35" s="9">
        <v>2</v>
      </c>
      <c r="D35" s="8" t="s">
        <v>67</v>
      </c>
      <c r="E35" s="7" t="s">
        <v>13</v>
      </c>
      <c r="F35" s="11" t="s">
        <v>76</v>
      </c>
      <c r="G35" s="11" t="s">
        <v>36</v>
      </c>
      <c r="H35" s="9">
        <v>2</v>
      </c>
      <c r="I35" s="9">
        <v>7</v>
      </c>
      <c r="J35" s="9">
        <v>12</v>
      </c>
      <c r="K35" s="9">
        <f t="shared" si="16"/>
        <v>6</v>
      </c>
      <c r="L35" s="9"/>
      <c r="M35" s="9">
        <v>60</v>
      </c>
      <c r="N35" s="12">
        <f t="shared" si="12"/>
        <v>0</v>
      </c>
      <c r="O35" s="13">
        <f t="shared" si="11"/>
        <v>12</v>
      </c>
      <c r="P35" s="14"/>
      <c r="Q35" s="15">
        <f t="shared" si="13"/>
        <v>0</v>
      </c>
      <c r="R35" s="16">
        <f t="shared" si="14"/>
        <v>40</v>
      </c>
      <c r="S35" s="15">
        <f t="shared" si="15"/>
        <v>40</v>
      </c>
    </row>
    <row r="36" spans="1:21" s="27" customFormat="1">
      <c r="A36" s="7" t="s">
        <v>85</v>
      </c>
      <c r="B36" s="8" t="s">
        <v>51</v>
      </c>
      <c r="C36" s="9"/>
      <c r="D36" s="8" t="s">
        <v>45</v>
      </c>
      <c r="E36" s="14" t="s">
        <v>110</v>
      </c>
      <c r="F36" s="11">
        <v>5</v>
      </c>
      <c r="G36" s="11" t="s">
        <v>72</v>
      </c>
      <c r="H36" s="9"/>
      <c r="I36" s="9">
        <v>1</v>
      </c>
      <c r="J36" s="9">
        <v>15</v>
      </c>
      <c r="K36" s="9">
        <f t="shared" si="16"/>
        <v>15</v>
      </c>
      <c r="L36" s="9">
        <v>30</v>
      </c>
      <c r="M36" s="9"/>
      <c r="N36" s="12">
        <f t="shared" si="12"/>
        <v>2</v>
      </c>
      <c r="O36" s="13">
        <f t="shared" si="11"/>
        <v>0</v>
      </c>
      <c r="P36" s="14"/>
      <c r="Q36" s="15">
        <f t="shared" si="13"/>
        <v>30</v>
      </c>
      <c r="R36" s="16">
        <f t="shared" si="14"/>
        <v>0</v>
      </c>
      <c r="S36" s="15">
        <f t="shared" si="15"/>
        <v>30</v>
      </c>
    </row>
    <row r="37" spans="1:21" s="48" customFormat="1">
      <c r="A37" s="45" t="s">
        <v>85</v>
      </c>
      <c r="B37" s="46" t="s">
        <v>51</v>
      </c>
      <c r="C37" s="47"/>
      <c r="D37" s="46" t="s">
        <v>103</v>
      </c>
      <c r="E37" s="45" t="s">
        <v>83</v>
      </c>
      <c r="F37" s="49">
        <v>7</v>
      </c>
      <c r="G37" s="49" t="s">
        <v>101</v>
      </c>
      <c r="H37" s="47"/>
      <c r="I37" s="47">
        <v>1</v>
      </c>
      <c r="J37" s="47">
        <v>15</v>
      </c>
      <c r="K37" s="47">
        <f t="shared" si="16"/>
        <v>15</v>
      </c>
      <c r="L37" s="47">
        <v>30</v>
      </c>
      <c r="M37" s="47"/>
      <c r="N37" s="50">
        <f t="shared" si="12"/>
        <v>2</v>
      </c>
      <c r="O37" s="51">
        <f t="shared" si="11"/>
        <v>0</v>
      </c>
      <c r="Q37" s="52">
        <f t="shared" si="13"/>
        <v>30</v>
      </c>
      <c r="R37" s="90">
        <f t="shared" si="14"/>
        <v>0</v>
      </c>
      <c r="S37" s="52">
        <f t="shared" si="15"/>
        <v>30</v>
      </c>
    </row>
    <row r="38" spans="1:21" s="27" customFormat="1">
      <c r="A38" s="7" t="s">
        <v>85</v>
      </c>
      <c r="B38" s="8" t="s">
        <v>51</v>
      </c>
      <c r="C38" s="9"/>
      <c r="D38" s="8" t="s">
        <v>130</v>
      </c>
      <c r="E38" s="14" t="s">
        <v>109</v>
      </c>
      <c r="F38" s="11">
        <v>7</v>
      </c>
      <c r="G38" s="11" t="s">
        <v>107</v>
      </c>
      <c r="H38" s="9"/>
      <c r="I38" s="9">
        <v>1</v>
      </c>
      <c r="J38" s="9">
        <v>15</v>
      </c>
      <c r="K38" s="9">
        <f t="shared" si="16"/>
        <v>15</v>
      </c>
      <c r="L38" s="9">
        <v>30</v>
      </c>
      <c r="M38" s="9"/>
      <c r="N38" s="12">
        <f t="shared" si="12"/>
        <v>2</v>
      </c>
      <c r="O38" s="13">
        <f t="shared" si="11"/>
        <v>0</v>
      </c>
      <c r="P38" s="14"/>
      <c r="Q38" s="15">
        <f t="shared" si="13"/>
        <v>30</v>
      </c>
      <c r="R38" s="16">
        <f t="shared" si="14"/>
        <v>0</v>
      </c>
      <c r="S38" s="15">
        <f t="shared" si="15"/>
        <v>30</v>
      </c>
    </row>
    <row r="39" spans="1:21" s="27" customFormat="1">
      <c r="A39" s="7"/>
      <c r="B39" s="8"/>
      <c r="C39" s="9"/>
      <c r="D39" s="37"/>
      <c r="E39" s="14"/>
      <c r="F39" s="11"/>
      <c r="G39" s="11"/>
      <c r="H39" s="9"/>
      <c r="I39" s="9"/>
      <c r="J39" s="9"/>
      <c r="K39" s="9"/>
      <c r="L39" s="9"/>
      <c r="M39" s="9"/>
      <c r="N39" s="12"/>
      <c r="O39" s="13"/>
      <c r="P39" s="14"/>
      <c r="Q39" s="15"/>
      <c r="R39" s="15" t="s">
        <v>106</v>
      </c>
      <c r="S39" s="15">
        <f>SUM(S29:S38)</f>
        <v>320</v>
      </c>
    </row>
    <row r="40" spans="1:21" s="27" customFormat="1">
      <c r="A40" s="70"/>
      <c r="B40" s="71"/>
      <c r="C40" s="72"/>
      <c r="D40" s="73"/>
      <c r="E40" s="74"/>
      <c r="F40" s="75"/>
      <c r="G40" s="75"/>
      <c r="H40" s="72"/>
      <c r="I40" s="72"/>
      <c r="J40" s="72"/>
      <c r="K40" s="72"/>
      <c r="L40" s="72"/>
      <c r="M40" s="72"/>
      <c r="N40" s="76"/>
      <c r="O40" s="77"/>
      <c r="P40" s="74"/>
      <c r="Q40" s="78"/>
      <c r="R40" s="78"/>
      <c r="S40" s="78"/>
      <c r="T40" s="79"/>
      <c r="U40" s="80"/>
    </row>
    <row r="41" spans="1:21" s="28" customFormat="1" ht="25.5">
      <c r="A41" s="3" t="s">
        <v>14</v>
      </c>
      <c r="B41" s="3" t="s">
        <v>15</v>
      </c>
      <c r="C41" s="4" t="s">
        <v>0</v>
      </c>
      <c r="D41" s="3" t="s">
        <v>16</v>
      </c>
      <c r="E41" s="3" t="s">
        <v>17</v>
      </c>
      <c r="F41" s="3" t="s">
        <v>18</v>
      </c>
      <c r="G41" s="3" t="s">
        <v>19</v>
      </c>
      <c r="H41" s="4" t="s">
        <v>1</v>
      </c>
      <c r="I41" s="3" t="s">
        <v>20</v>
      </c>
      <c r="J41" s="3" t="s">
        <v>21</v>
      </c>
      <c r="K41" s="4" t="s">
        <v>2</v>
      </c>
      <c r="L41" s="3" t="s">
        <v>32</v>
      </c>
      <c r="M41" s="3" t="s">
        <v>33</v>
      </c>
      <c r="N41" s="5" t="s">
        <v>3</v>
      </c>
      <c r="O41" s="5" t="s">
        <v>4</v>
      </c>
      <c r="P41" s="4" t="s">
        <v>31</v>
      </c>
      <c r="Q41" s="3" t="s">
        <v>5</v>
      </c>
      <c r="R41" s="3" t="s">
        <v>6</v>
      </c>
      <c r="S41" s="6" t="s">
        <v>7</v>
      </c>
      <c r="T41" s="53" t="s">
        <v>104</v>
      </c>
      <c r="U41" s="54" t="s">
        <v>105</v>
      </c>
    </row>
    <row r="42" spans="1:21" s="27" customFormat="1">
      <c r="A42" s="7"/>
      <c r="B42" s="8" t="s">
        <v>52</v>
      </c>
      <c r="C42" s="9"/>
      <c r="D42" s="8" t="s">
        <v>12</v>
      </c>
      <c r="E42" s="10" t="s">
        <v>127</v>
      </c>
      <c r="F42" s="11">
        <v>3</v>
      </c>
      <c r="G42" s="11">
        <v>6</v>
      </c>
      <c r="H42" s="9"/>
      <c r="I42" s="9">
        <v>1</v>
      </c>
      <c r="J42" s="9">
        <v>15</v>
      </c>
      <c r="K42" s="9">
        <v>15</v>
      </c>
      <c r="L42" s="9">
        <v>15</v>
      </c>
      <c r="M42" s="9"/>
      <c r="N42" s="12">
        <f t="shared" ref="N42:N51" si="17">L42/K42</f>
        <v>1</v>
      </c>
      <c r="O42" s="13">
        <f t="shared" ref="O42:O51" si="18">M42/5</f>
        <v>0</v>
      </c>
      <c r="P42" s="14"/>
      <c r="Q42" s="15">
        <f t="shared" ref="Q42:Q51" si="19">IF(K42=0,0,L42)</f>
        <v>15</v>
      </c>
      <c r="R42" s="16">
        <f t="shared" ref="R42:R50" si="20">IF(K42=0,0,M42/1.5)</f>
        <v>0</v>
      </c>
      <c r="S42" s="15">
        <f t="shared" ref="S42:S50" si="21">P42+Q42+R42</f>
        <v>15</v>
      </c>
    </row>
    <row r="43" spans="1:21" s="27" customFormat="1">
      <c r="A43" s="30" t="s">
        <v>69</v>
      </c>
      <c r="B43" s="8" t="s">
        <v>52</v>
      </c>
      <c r="C43" s="9"/>
      <c r="D43" s="8" t="s">
        <v>12</v>
      </c>
      <c r="E43" s="10" t="s">
        <v>115</v>
      </c>
      <c r="F43" s="11">
        <v>2</v>
      </c>
      <c r="G43" s="11" t="s">
        <v>74</v>
      </c>
      <c r="H43" s="9"/>
      <c r="I43" s="9">
        <v>1</v>
      </c>
      <c r="J43" s="9">
        <v>15</v>
      </c>
      <c r="K43" s="9">
        <f t="shared" ref="K43:K51" si="22">J43-I43+1</f>
        <v>15</v>
      </c>
      <c r="L43" s="9">
        <v>45</v>
      </c>
      <c r="M43" s="9"/>
      <c r="N43" s="12">
        <f t="shared" si="17"/>
        <v>3</v>
      </c>
      <c r="O43" s="13">
        <f t="shared" si="18"/>
        <v>0</v>
      </c>
      <c r="P43" s="14"/>
      <c r="Q43" s="15">
        <f t="shared" si="19"/>
        <v>45</v>
      </c>
      <c r="R43" s="16">
        <f t="shared" si="20"/>
        <v>0</v>
      </c>
      <c r="S43" s="15">
        <f t="shared" si="21"/>
        <v>45</v>
      </c>
    </row>
    <row r="44" spans="1:21" s="27" customFormat="1">
      <c r="A44" s="30" t="s">
        <v>86</v>
      </c>
      <c r="B44" s="8" t="s">
        <v>52</v>
      </c>
      <c r="C44" s="9"/>
      <c r="D44" s="10" t="s">
        <v>23</v>
      </c>
      <c r="E44" s="10" t="s">
        <v>116</v>
      </c>
      <c r="F44" s="11">
        <v>2</v>
      </c>
      <c r="G44" s="11" t="s">
        <v>82</v>
      </c>
      <c r="H44" s="9"/>
      <c r="I44" s="9">
        <v>1</v>
      </c>
      <c r="J44" s="9">
        <v>15</v>
      </c>
      <c r="K44" s="9">
        <f t="shared" si="22"/>
        <v>15</v>
      </c>
      <c r="L44" s="9">
        <v>45</v>
      </c>
      <c r="M44" s="9"/>
      <c r="N44" s="12">
        <f t="shared" si="17"/>
        <v>3</v>
      </c>
      <c r="O44" s="13">
        <f t="shared" si="18"/>
        <v>0</v>
      </c>
      <c r="P44" s="14"/>
      <c r="Q44" s="15">
        <f t="shared" si="19"/>
        <v>45</v>
      </c>
      <c r="R44" s="16">
        <f t="shared" si="20"/>
        <v>0</v>
      </c>
      <c r="S44" s="15">
        <f t="shared" si="21"/>
        <v>45</v>
      </c>
    </row>
    <row r="45" spans="1:21" s="27" customFormat="1">
      <c r="A45" s="7" t="s">
        <v>84</v>
      </c>
      <c r="B45" s="8" t="s">
        <v>52</v>
      </c>
      <c r="C45" s="9"/>
      <c r="D45" s="8" t="s">
        <v>43</v>
      </c>
      <c r="E45" s="7" t="s">
        <v>83</v>
      </c>
      <c r="F45" s="11">
        <v>6</v>
      </c>
      <c r="G45" s="87" t="s">
        <v>107</v>
      </c>
      <c r="H45" s="9"/>
      <c r="I45" s="9">
        <v>1</v>
      </c>
      <c r="J45" s="9">
        <v>15</v>
      </c>
      <c r="K45" s="9">
        <f t="shared" si="22"/>
        <v>15</v>
      </c>
      <c r="L45" s="9">
        <v>30</v>
      </c>
      <c r="M45" s="9"/>
      <c r="N45" s="12">
        <f t="shared" si="17"/>
        <v>2</v>
      </c>
      <c r="O45" s="13">
        <f t="shared" si="18"/>
        <v>0</v>
      </c>
      <c r="P45" s="14"/>
      <c r="Q45" s="15">
        <f t="shared" si="19"/>
        <v>30</v>
      </c>
      <c r="R45" s="16">
        <f t="shared" si="20"/>
        <v>0</v>
      </c>
      <c r="S45" s="15">
        <f t="shared" si="21"/>
        <v>30</v>
      </c>
    </row>
    <row r="46" spans="1:21" s="27" customFormat="1">
      <c r="A46" s="7"/>
      <c r="B46" s="8" t="s">
        <v>52</v>
      </c>
      <c r="C46" s="9"/>
      <c r="D46" s="8" t="s">
        <v>26</v>
      </c>
      <c r="E46" s="7" t="s">
        <v>118</v>
      </c>
      <c r="F46" s="11">
        <v>3</v>
      </c>
      <c r="G46" s="11">
        <v>5</v>
      </c>
      <c r="H46" s="9"/>
      <c r="I46" s="9">
        <v>1</v>
      </c>
      <c r="J46" s="9">
        <v>15</v>
      </c>
      <c r="K46" s="9">
        <f t="shared" si="22"/>
        <v>15</v>
      </c>
      <c r="L46" s="9">
        <v>15</v>
      </c>
      <c r="M46" s="9"/>
      <c r="N46" s="12">
        <f t="shared" si="17"/>
        <v>1</v>
      </c>
      <c r="O46" s="13">
        <f t="shared" si="18"/>
        <v>0</v>
      </c>
      <c r="P46" s="14"/>
      <c r="Q46" s="15">
        <f t="shared" si="19"/>
        <v>15</v>
      </c>
      <c r="R46" s="16">
        <f t="shared" si="20"/>
        <v>0</v>
      </c>
      <c r="S46" s="15">
        <f t="shared" si="21"/>
        <v>15</v>
      </c>
    </row>
    <row r="47" spans="1:21" s="27" customFormat="1">
      <c r="A47" s="7" t="s">
        <v>85</v>
      </c>
      <c r="B47" s="8" t="s">
        <v>52</v>
      </c>
      <c r="D47" s="8" t="s">
        <v>24</v>
      </c>
      <c r="E47" s="7" t="s">
        <v>42</v>
      </c>
      <c r="F47" s="11">
        <v>3</v>
      </c>
      <c r="G47" s="11" t="s">
        <v>71</v>
      </c>
      <c r="H47" s="9"/>
      <c r="I47" s="9">
        <v>1</v>
      </c>
      <c r="J47" s="9">
        <v>15</v>
      </c>
      <c r="K47" s="9">
        <f t="shared" si="22"/>
        <v>15</v>
      </c>
      <c r="L47" s="9">
        <v>30</v>
      </c>
      <c r="M47" s="9"/>
      <c r="N47" s="12">
        <f t="shared" si="17"/>
        <v>2</v>
      </c>
      <c r="O47" s="13">
        <f t="shared" si="18"/>
        <v>0</v>
      </c>
      <c r="P47" s="14"/>
      <c r="Q47" s="15">
        <f t="shared" si="19"/>
        <v>30</v>
      </c>
      <c r="R47" s="16">
        <f t="shared" si="20"/>
        <v>0</v>
      </c>
      <c r="S47" s="15">
        <f t="shared" si="21"/>
        <v>30</v>
      </c>
    </row>
    <row r="48" spans="1:21" s="27" customFormat="1">
      <c r="A48" s="7" t="s">
        <v>8</v>
      </c>
      <c r="B48" s="8" t="s">
        <v>52</v>
      </c>
      <c r="C48" s="9">
        <v>1</v>
      </c>
      <c r="D48" s="8" t="s">
        <v>25</v>
      </c>
      <c r="E48" s="7" t="s">
        <v>13</v>
      </c>
      <c r="F48" s="11" t="s">
        <v>79</v>
      </c>
      <c r="G48" s="11" t="s">
        <v>35</v>
      </c>
      <c r="H48" s="9">
        <v>1</v>
      </c>
      <c r="I48" s="9">
        <v>7</v>
      </c>
      <c r="J48" s="9">
        <v>12</v>
      </c>
      <c r="K48" s="9">
        <f t="shared" si="22"/>
        <v>6</v>
      </c>
      <c r="L48" s="9"/>
      <c r="M48" s="9">
        <v>60</v>
      </c>
      <c r="N48" s="12">
        <f t="shared" si="17"/>
        <v>0</v>
      </c>
      <c r="O48" s="13">
        <f>M48/5</f>
        <v>12</v>
      </c>
      <c r="P48" s="14"/>
      <c r="Q48" s="15">
        <f t="shared" si="19"/>
        <v>0</v>
      </c>
      <c r="R48" s="16">
        <f t="shared" si="20"/>
        <v>40</v>
      </c>
      <c r="S48" s="15">
        <f t="shared" si="21"/>
        <v>40</v>
      </c>
      <c r="T48" s="31"/>
    </row>
    <row r="49" spans="1:21" s="27" customFormat="1">
      <c r="A49" s="7" t="s">
        <v>8</v>
      </c>
      <c r="B49" s="8" t="s">
        <v>52</v>
      </c>
      <c r="C49" s="9">
        <v>2</v>
      </c>
      <c r="D49" s="89" t="s">
        <v>129</v>
      </c>
      <c r="E49" s="7" t="s">
        <v>13</v>
      </c>
      <c r="F49" s="11" t="s">
        <v>79</v>
      </c>
      <c r="G49" s="11" t="s">
        <v>36</v>
      </c>
      <c r="H49" s="9">
        <v>1</v>
      </c>
      <c r="I49" s="9">
        <v>7</v>
      </c>
      <c r="J49" s="9">
        <v>12</v>
      </c>
      <c r="K49" s="9">
        <f t="shared" si="22"/>
        <v>6</v>
      </c>
      <c r="L49" s="9"/>
      <c r="M49" s="9">
        <v>60</v>
      </c>
      <c r="N49" s="12">
        <f t="shared" si="17"/>
        <v>0</v>
      </c>
      <c r="O49" s="13">
        <f t="shared" si="18"/>
        <v>12</v>
      </c>
      <c r="P49" s="14"/>
      <c r="Q49" s="15">
        <f t="shared" si="19"/>
        <v>0</v>
      </c>
      <c r="R49" s="16">
        <f t="shared" si="20"/>
        <v>40</v>
      </c>
      <c r="S49" s="15">
        <f t="shared" si="21"/>
        <v>40</v>
      </c>
      <c r="T49" s="31"/>
    </row>
    <row r="50" spans="1:21" s="27" customFormat="1">
      <c r="A50" s="7" t="s">
        <v>85</v>
      </c>
      <c r="B50" s="8" t="s">
        <v>52</v>
      </c>
      <c r="C50" s="9"/>
      <c r="D50" s="8" t="s">
        <v>44</v>
      </c>
      <c r="E50" s="14" t="s">
        <v>110</v>
      </c>
      <c r="F50" s="11">
        <v>3</v>
      </c>
      <c r="G50" s="11" t="s">
        <v>72</v>
      </c>
      <c r="H50" s="9"/>
      <c r="I50" s="9">
        <v>1</v>
      </c>
      <c r="J50" s="9">
        <v>15</v>
      </c>
      <c r="K50" s="9">
        <f t="shared" si="22"/>
        <v>15</v>
      </c>
      <c r="L50" s="9">
        <v>30</v>
      </c>
      <c r="M50" s="9"/>
      <c r="N50" s="12">
        <f t="shared" si="17"/>
        <v>2</v>
      </c>
      <c r="O50" s="13">
        <f t="shared" si="18"/>
        <v>0</v>
      </c>
      <c r="P50" s="14"/>
      <c r="Q50" s="15">
        <f t="shared" si="19"/>
        <v>30</v>
      </c>
      <c r="R50" s="16">
        <f t="shared" si="20"/>
        <v>0</v>
      </c>
      <c r="S50" s="15">
        <f t="shared" si="21"/>
        <v>30</v>
      </c>
    </row>
    <row r="51" spans="1:21" s="27" customFormat="1">
      <c r="A51" s="7" t="s">
        <v>84</v>
      </c>
      <c r="B51" s="8" t="s">
        <v>52</v>
      </c>
      <c r="C51" s="9"/>
      <c r="D51" s="8" t="s">
        <v>80</v>
      </c>
      <c r="E51" s="14" t="s">
        <v>109</v>
      </c>
      <c r="F51" s="11">
        <v>6</v>
      </c>
      <c r="G51" s="87" t="s">
        <v>101</v>
      </c>
      <c r="H51" s="9"/>
      <c r="I51" s="9">
        <v>1</v>
      </c>
      <c r="J51" s="9">
        <v>15</v>
      </c>
      <c r="K51" s="9">
        <f t="shared" si="22"/>
        <v>15</v>
      </c>
      <c r="L51" s="9">
        <v>30</v>
      </c>
      <c r="M51" s="9"/>
      <c r="N51" s="12">
        <f t="shared" si="17"/>
        <v>2</v>
      </c>
      <c r="O51" s="13">
        <f t="shared" si="18"/>
        <v>0</v>
      </c>
      <c r="P51" s="14"/>
      <c r="Q51" s="15">
        <f t="shared" si="19"/>
        <v>30</v>
      </c>
      <c r="R51" s="16">
        <f>IF(K51=0,0,M51/1.5)</f>
        <v>0</v>
      </c>
      <c r="S51" s="15">
        <f>P51+Q51+R51</f>
        <v>30</v>
      </c>
    </row>
    <row r="52" spans="1:21" s="27" customFormat="1">
      <c r="A52" s="7"/>
      <c r="B52" s="8"/>
      <c r="C52" s="9"/>
      <c r="D52" s="37"/>
      <c r="E52" s="14"/>
      <c r="F52" s="11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5" t="s">
        <v>106</v>
      </c>
      <c r="S52" s="15">
        <f>SUM(S42:S51)</f>
        <v>320</v>
      </c>
    </row>
    <row r="53" spans="1:21" s="27" customFormat="1">
      <c r="A53" s="70"/>
      <c r="B53" s="71"/>
      <c r="C53" s="72"/>
      <c r="D53" s="73"/>
      <c r="E53" s="74"/>
      <c r="F53" s="75"/>
      <c r="G53" s="75"/>
      <c r="H53" s="72"/>
      <c r="I53" s="72"/>
      <c r="J53" s="72"/>
      <c r="K53" s="72"/>
      <c r="L53" s="72"/>
      <c r="M53" s="72"/>
      <c r="N53" s="76"/>
      <c r="O53" s="77"/>
      <c r="P53" s="74"/>
      <c r="Q53" s="78"/>
      <c r="R53" s="78"/>
      <c r="S53" s="78"/>
      <c r="T53" s="79"/>
      <c r="U53" s="80"/>
    </row>
    <row r="54" spans="1:21" s="27" customFormat="1">
      <c r="A54" s="7"/>
      <c r="B54" s="8"/>
      <c r="C54" s="9"/>
      <c r="D54" s="8"/>
      <c r="E54" s="14"/>
      <c r="F54" s="11"/>
      <c r="G54" s="11"/>
      <c r="H54" s="9"/>
      <c r="I54" s="9"/>
      <c r="J54" s="9"/>
      <c r="K54" s="9"/>
      <c r="L54" s="9"/>
      <c r="M54" s="9"/>
      <c r="N54" s="12"/>
      <c r="O54" s="13"/>
      <c r="P54" s="14"/>
      <c r="Q54" s="15"/>
      <c r="R54" s="16"/>
      <c r="S54" s="15"/>
      <c r="T54" s="55"/>
      <c r="U54" s="56"/>
    </row>
    <row r="55" spans="1:21" s="28" customFormat="1" ht="25.5">
      <c r="A55" s="3" t="s">
        <v>14</v>
      </c>
      <c r="B55" s="3" t="s">
        <v>15</v>
      </c>
      <c r="C55" s="4" t="s">
        <v>0</v>
      </c>
      <c r="D55" s="3" t="s">
        <v>16</v>
      </c>
      <c r="E55" s="3" t="s">
        <v>17</v>
      </c>
      <c r="F55" s="3" t="s">
        <v>18</v>
      </c>
      <c r="G55" s="3" t="s">
        <v>19</v>
      </c>
      <c r="H55" s="4" t="s">
        <v>1</v>
      </c>
      <c r="I55" s="3" t="s">
        <v>20</v>
      </c>
      <c r="J55" s="3" t="s">
        <v>21</v>
      </c>
      <c r="K55" s="4" t="s">
        <v>2</v>
      </c>
      <c r="L55" s="3" t="s">
        <v>32</v>
      </c>
      <c r="M55" s="3" t="s">
        <v>33</v>
      </c>
      <c r="N55" s="5" t="s">
        <v>3</v>
      </c>
      <c r="O55" s="5" t="s">
        <v>4</v>
      </c>
      <c r="P55" s="4" t="s">
        <v>31</v>
      </c>
      <c r="Q55" s="3" t="s">
        <v>5</v>
      </c>
      <c r="R55" s="3" t="s">
        <v>6</v>
      </c>
      <c r="S55" s="6" t="s">
        <v>7</v>
      </c>
      <c r="T55" s="53" t="s">
        <v>104</v>
      </c>
      <c r="U55" s="54" t="s">
        <v>105</v>
      </c>
    </row>
    <row r="56" spans="1:21" s="27" customFormat="1">
      <c r="A56" s="7" t="s">
        <v>87</v>
      </c>
      <c r="B56" s="8" t="s">
        <v>55</v>
      </c>
      <c r="C56" s="9"/>
      <c r="D56" s="8" t="s">
        <v>10</v>
      </c>
      <c r="E56" s="10" t="s">
        <v>117</v>
      </c>
      <c r="F56" s="11">
        <v>5</v>
      </c>
      <c r="G56" s="11" t="s">
        <v>71</v>
      </c>
      <c r="H56" s="9"/>
      <c r="I56" s="9">
        <v>1</v>
      </c>
      <c r="J56" s="9">
        <v>15</v>
      </c>
      <c r="K56" s="9">
        <f t="shared" ref="K56:K64" si="23">J56-I56+1</f>
        <v>15</v>
      </c>
      <c r="L56" s="9">
        <v>30</v>
      </c>
      <c r="M56" s="9"/>
      <c r="N56" s="12">
        <f t="shared" ref="N56:N64" si="24">L56/K56</f>
        <v>2</v>
      </c>
      <c r="O56" s="13">
        <f>M56/5</f>
        <v>0</v>
      </c>
      <c r="P56" s="14"/>
      <c r="Q56" s="15">
        <f t="shared" ref="Q56:Q64" si="25">IF(K56=0,0,L56)</f>
        <v>30</v>
      </c>
      <c r="R56" s="16">
        <f t="shared" ref="R56:R64" si="26">IF(K56=0,0,M56/1.5)</f>
        <v>0</v>
      </c>
      <c r="S56" s="15">
        <f t="shared" ref="S56:S64" si="27">P56+Q56+R56</f>
        <v>30</v>
      </c>
    </row>
    <row r="57" spans="1:21" s="27" customFormat="1">
      <c r="A57" s="32" t="s">
        <v>88</v>
      </c>
      <c r="B57" s="8" t="s">
        <v>55</v>
      </c>
      <c r="C57" s="9"/>
      <c r="D57" s="8" t="s">
        <v>38</v>
      </c>
      <c r="E57" s="8" t="s">
        <v>125</v>
      </c>
      <c r="F57" s="11">
        <v>5</v>
      </c>
      <c r="G57" s="11" t="s">
        <v>11</v>
      </c>
      <c r="H57" s="9"/>
      <c r="I57" s="9">
        <v>1</v>
      </c>
      <c r="J57" s="9">
        <v>15</v>
      </c>
      <c r="K57" s="9">
        <f t="shared" si="23"/>
        <v>15</v>
      </c>
      <c r="L57" s="9">
        <v>30</v>
      </c>
      <c r="M57" s="9"/>
      <c r="N57" s="12">
        <f t="shared" si="24"/>
        <v>2</v>
      </c>
      <c r="O57" s="13">
        <f>M57/5</f>
        <v>0</v>
      </c>
      <c r="P57" s="14"/>
      <c r="Q57" s="15">
        <f t="shared" si="25"/>
        <v>30</v>
      </c>
      <c r="R57" s="16">
        <f t="shared" si="26"/>
        <v>0</v>
      </c>
      <c r="S57" s="15">
        <f t="shared" si="27"/>
        <v>30</v>
      </c>
    </row>
    <row r="58" spans="1:21" s="27" customFormat="1">
      <c r="A58" s="7" t="s">
        <v>53</v>
      </c>
      <c r="B58" s="8" t="s">
        <v>55</v>
      </c>
      <c r="C58" s="9">
        <v>1</v>
      </c>
      <c r="D58" s="8" t="s">
        <v>9</v>
      </c>
      <c r="E58" s="14" t="s">
        <v>34</v>
      </c>
      <c r="F58" s="11" t="s">
        <v>76</v>
      </c>
      <c r="G58" s="11" t="s">
        <v>35</v>
      </c>
      <c r="H58" s="9"/>
      <c r="I58" s="9">
        <v>1</v>
      </c>
      <c r="J58" s="9">
        <v>6</v>
      </c>
      <c r="K58" s="9">
        <f t="shared" si="23"/>
        <v>6</v>
      </c>
      <c r="L58" s="9"/>
      <c r="M58" s="9">
        <v>60</v>
      </c>
      <c r="N58" s="12">
        <f t="shared" si="24"/>
        <v>0</v>
      </c>
      <c r="O58" s="13">
        <f>M58/5</f>
        <v>12</v>
      </c>
      <c r="P58" s="14"/>
      <c r="Q58" s="15">
        <f t="shared" si="25"/>
        <v>0</v>
      </c>
      <c r="R58" s="16">
        <f t="shared" si="26"/>
        <v>40</v>
      </c>
      <c r="S58" s="15">
        <f t="shared" si="27"/>
        <v>40</v>
      </c>
    </row>
    <row r="59" spans="1:21" s="27" customFormat="1">
      <c r="A59" s="7" t="s">
        <v>53</v>
      </c>
      <c r="B59" s="8" t="s">
        <v>55</v>
      </c>
      <c r="C59" s="9">
        <v>2</v>
      </c>
      <c r="D59" s="8" t="s">
        <v>28</v>
      </c>
      <c r="E59" s="14" t="s">
        <v>34</v>
      </c>
      <c r="F59" s="11" t="s">
        <v>76</v>
      </c>
      <c r="G59" s="11" t="s">
        <v>102</v>
      </c>
      <c r="H59" s="9"/>
      <c r="I59" s="9">
        <v>1</v>
      </c>
      <c r="J59" s="9">
        <v>6</v>
      </c>
      <c r="K59" s="9">
        <f>J59-I59+1</f>
        <v>6</v>
      </c>
      <c r="L59" s="9"/>
      <c r="M59" s="9">
        <v>60</v>
      </c>
      <c r="N59" s="12">
        <f t="shared" si="24"/>
        <v>0</v>
      </c>
      <c r="O59" s="13">
        <f>M59/5</f>
        <v>12</v>
      </c>
      <c r="P59" s="14"/>
      <c r="Q59" s="15">
        <f t="shared" si="25"/>
        <v>0</v>
      </c>
      <c r="R59" s="16">
        <f t="shared" si="26"/>
        <v>40</v>
      </c>
      <c r="S59" s="15">
        <f t="shared" si="27"/>
        <v>40</v>
      </c>
    </row>
    <row r="60" spans="1:21" s="27" customFormat="1">
      <c r="A60" s="7" t="s">
        <v>90</v>
      </c>
      <c r="B60" s="8" t="s">
        <v>55</v>
      </c>
      <c r="C60" s="9"/>
      <c r="D60" s="8" t="s">
        <v>103</v>
      </c>
      <c r="E60" s="14" t="s">
        <v>114</v>
      </c>
      <c r="F60" s="11">
        <v>4</v>
      </c>
      <c r="G60" s="11" t="s">
        <v>35</v>
      </c>
      <c r="H60" s="9"/>
      <c r="I60" s="9">
        <v>1</v>
      </c>
      <c r="J60" s="9">
        <v>8</v>
      </c>
      <c r="K60" s="9">
        <f t="shared" si="23"/>
        <v>8</v>
      </c>
      <c r="L60" s="9"/>
      <c r="M60" s="9">
        <v>48</v>
      </c>
      <c r="N60" s="12">
        <f t="shared" si="24"/>
        <v>0</v>
      </c>
      <c r="O60" s="13">
        <f>M60/6</f>
        <v>8</v>
      </c>
      <c r="P60" s="14"/>
      <c r="Q60" s="15">
        <f t="shared" si="25"/>
        <v>0</v>
      </c>
      <c r="R60" s="16">
        <f t="shared" si="26"/>
        <v>32</v>
      </c>
      <c r="S60" s="15">
        <f t="shared" si="27"/>
        <v>32</v>
      </c>
    </row>
    <row r="61" spans="1:21" s="27" customFormat="1">
      <c r="A61" s="7" t="s">
        <v>91</v>
      </c>
      <c r="B61" s="8" t="s">
        <v>55</v>
      </c>
      <c r="C61" s="9"/>
      <c r="D61" s="8" t="s">
        <v>30</v>
      </c>
      <c r="E61" s="14" t="s">
        <v>114</v>
      </c>
      <c r="F61" s="11">
        <v>4</v>
      </c>
      <c r="G61" s="11" t="s">
        <v>36</v>
      </c>
      <c r="H61" s="9"/>
      <c r="I61" s="9">
        <v>9</v>
      </c>
      <c r="J61" s="9">
        <v>15</v>
      </c>
      <c r="K61" s="9">
        <f t="shared" si="23"/>
        <v>7</v>
      </c>
      <c r="L61" s="9"/>
      <c r="M61" s="9">
        <v>42</v>
      </c>
      <c r="N61" s="12">
        <f t="shared" si="24"/>
        <v>0</v>
      </c>
      <c r="O61" s="13">
        <f>M61/6</f>
        <v>7</v>
      </c>
      <c r="P61" s="14"/>
      <c r="Q61" s="15">
        <f t="shared" si="25"/>
        <v>0</v>
      </c>
      <c r="R61" s="16">
        <f t="shared" si="26"/>
        <v>28</v>
      </c>
      <c r="S61" s="15">
        <f t="shared" si="27"/>
        <v>28</v>
      </c>
    </row>
    <row r="62" spans="1:21" s="27" customFormat="1">
      <c r="A62" s="7" t="s">
        <v>91</v>
      </c>
      <c r="B62" s="8" t="s">
        <v>55</v>
      </c>
      <c r="C62" s="9"/>
      <c r="D62" s="8" t="s">
        <v>30</v>
      </c>
      <c r="E62" s="14" t="s">
        <v>114</v>
      </c>
      <c r="F62" s="11">
        <v>4</v>
      </c>
      <c r="G62" s="11" t="s">
        <v>35</v>
      </c>
      <c r="H62" s="9"/>
      <c r="I62" s="9">
        <v>9</v>
      </c>
      <c r="J62" s="9">
        <v>15</v>
      </c>
      <c r="K62" s="9">
        <f t="shared" si="23"/>
        <v>7</v>
      </c>
      <c r="L62" s="9"/>
      <c r="M62" s="9">
        <v>42</v>
      </c>
      <c r="N62" s="12">
        <f t="shared" si="24"/>
        <v>0</v>
      </c>
      <c r="O62" s="13">
        <f>M62/6</f>
        <v>7</v>
      </c>
      <c r="P62" s="14"/>
      <c r="Q62" s="15">
        <f t="shared" si="25"/>
        <v>0</v>
      </c>
      <c r="R62" s="16">
        <f t="shared" si="26"/>
        <v>28</v>
      </c>
      <c r="S62" s="15">
        <f t="shared" si="27"/>
        <v>28</v>
      </c>
    </row>
    <row r="63" spans="1:21" s="27" customFormat="1">
      <c r="A63" s="7" t="s">
        <v>87</v>
      </c>
      <c r="B63" s="8" t="s">
        <v>55</v>
      </c>
      <c r="C63" s="9"/>
      <c r="D63" s="8" t="s">
        <v>59</v>
      </c>
      <c r="E63" s="14" t="s">
        <v>22</v>
      </c>
      <c r="F63" s="11">
        <v>5</v>
      </c>
      <c r="G63" s="11" t="s">
        <v>72</v>
      </c>
      <c r="H63" s="9"/>
      <c r="I63" s="9">
        <v>1</v>
      </c>
      <c r="J63" s="9">
        <v>15</v>
      </c>
      <c r="K63" s="9">
        <f t="shared" si="23"/>
        <v>15</v>
      </c>
      <c r="L63" s="9">
        <v>30</v>
      </c>
      <c r="M63" s="9"/>
      <c r="N63" s="12">
        <f t="shared" si="24"/>
        <v>2</v>
      </c>
      <c r="O63" s="13">
        <f>M63/6</f>
        <v>0</v>
      </c>
      <c r="P63" s="14"/>
      <c r="Q63" s="15">
        <f t="shared" si="25"/>
        <v>30</v>
      </c>
      <c r="R63" s="16">
        <f t="shared" si="26"/>
        <v>0</v>
      </c>
      <c r="S63" s="15">
        <f t="shared" si="27"/>
        <v>30</v>
      </c>
    </row>
    <row r="64" spans="1:21" s="27" customFormat="1">
      <c r="A64" s="7" t="s">
        <v>87</v>
      </c>
      <c r="B64" s="8" t="s">
        <v>55</v>
      </c>
      <c r="C64" s="9"/>
      <c r="D64" s="8" t="s">
        <v>27</v>
      </c>
      <c r="E64" s="14" t="s">
        <v>92</v>
      </c>
      <c r="F64" s="11">
        <v>6</v>
      </c>
      <c r="G64" s="11" t="s">
        <v>74</v>
      </c>
      <c r="H64" s="9"/>
      <c r="I64" s="9">
        <v>1</v>
      </c>
      <c r="J64" s="9">
        <v>15</v>
      </c>
      <c r="K64" s="9">
        <f t="shared" si="23"/>
        <v>15</v>
      </c>
      <c r="L64" s="9">
        <v>45</v>
      </c>
      <c r="M64" s="9"/>
      <c r="N64" s="12">
        <f t="shared" si="24"/>
        <v>3</v>
      </c>
      <c r="O64" s="13">
        <f>M64/6</f>
        <v>0</v>
      </c>
      <c r="P64" s="14"/>
      <c r="Q64" s="15">
        <f t="shared" si="25"/>
        <v>45</v>
      </c>
      <c r="R64" s="16">
        <f t="shared" si="26"/>
        <v>0</v>
      </c>
      <c r="S64" s="15">
        <f t="shared" si="27"/>
        <v>45</v>
      </c>
    </row>
    <row r="65" spans="1:21" s="27" customFormat="1">
      <c r="A65" s="7"/>
      <c r="B65" s="8"/>
      <c r="C65" s="9"/>
      <c r="D65" s="37"/>
      <c r="E65" s="14"/>
      <c r="F65" s="11"/>
      <c r="G65" s="11"/>
      <c r="H65" s="9"/>
      <c r="I65" s="9"/>
      <c r="J65" s="9"/>
      <c r="K65" s="9"/>
      <c r="L65" s="9"/>
      <c r="M65" s="9"/>
      <c r="N65" s="12"/>
      <c r="O65" s="13"/>
      <c r="P65" s="14"/>
      <c r="Q65" s="15"/>
      <c r="R65" s="15" t="s">
        <v>106</v>
      </c>
      <c r="S65" s="15">
        <f>SUM(S56:S64)</f>
        <v>303</v>
      </c>
    </row>
    <row r="66" spans="1:21" s="27" customFormat="1">
      <c r="A66" s="70"/>
      <c r="B66" s="71"/>
      <c r="C66" s="72"/>
      <c r="D66" s="73"/>
      <c r="E66" s="74"/>
      <c r="F66" s="75"/>
      <c r="G66" s="75"/>
      <c r="H66" s="72"/>
      <c r="I66" s="72"/>
      <c r="J66" s="72"/>
      <c r="K66" s="72"/>
      <c r="L66" s="72"/>
      <c r="M66" s="72"/>
      <c r="N66" s="76"/>
      <c r="O66" s="77"/>
      <c r="P66" s="74"/>
      <c r="Q66" s="78"/>
      <c r="R66" s="78"/>
      <c r="S66" s="78"/>
      <c r="T66" s="79"/>
      <c r="U66" s="80"/>
    </row>
    <row r="67" spans="1:21" s="28" customFormat="1" ht="25.5">
      <c r="A67" s="3" t="s">
        <v>14</v>
      </c>
      <c r="B67" s="3" t="s">
        <v>15</v>
      </c>
      <c r="C67" s="4" t="s">
        <v>0</v>
      </c>
      <c r="D67" s="3" t="s">
        <v>16</v>
      </c>
      <c r="E67" s="3" t="s">
        <v>17</v>
      </c>
      <c r="F67" s="3" t="s">
        <v>18</v>
      </c>
      <c r="G67" s="3" t="s">
        <v>19</v>
      </c>
      <c r="H67" s="4" t="s">
        <v>1</v>
      </c>
      <c r="I67" s="3" t="s">
        <v>20</v>
      </c>
      <c r="J67" s="3" t="s">
        <v>21</v>
      </c>
      <c r="K67" s="4" t="s">
        <v>2</v>
      </c>
      <c r="L67" s="3" t="s">
        <v>32</v>
      </c>
      <c r="M67" s="3" t="s">
        <v>33</v>
      </c>
      <c r="N67" s="5" t="s">
        <v>3</v>
      </c>
      <c r="O67" s="5" t="s">
        <v>4</v>
      </c>
      <c r="P67" s="4" t="s">
        <v>31</v>
      </c>
      <c r="Q67" s="3" t="s">
        <v>5</v>
      </c>
      <c r="R67" s="3" t="s">
        <v>6</v>
      </c>
      <c r="S67" s="6" t="s">
        <v>7</v>
      </c>
      <c r="T67" s="53" t="s">
        <v>104</v>
      </c>
      <c r="U67" s="54" t="s">
        <v>105</v>
      </c>
    </row>
    <row r="68" spans="1:21" s="27" customFormat="1">
      <c r="A68" s="32" t="s">
        <v>88</v>
      </c>
      <c r="B68" s="8" t="s">
        <v>56</v>
      </c>
      <c r="C68" s="9"/>
      <c r="D68" s="8" t="s">
        <v>38</v>
      </c>
      <c r="E68" s="8" t="s">
        <v>125</v>
      </c>
      <c r="F68" s="11">
        <v>6</v>
      </c>
      <c r="G68" s="11" t="s">
        <v>73</v>
      </c>
      <c r="H68" s="9"/>
      <c r="I68" s="9">
        <v>1</v>
      </c>
      <c r="J68" s="9">
        <v>15</v>
      </c>
      <c r="K68" s="9">
        <f t="shared" ref="K68:K76" si="28">J68-I68+1</f>
        <v>15</v>
      </c>
      <c r="L68" s="9">
        <v>30</v>
      </c>
      <c r="M68" s="9"/>
      <c r="N68" s="12">
        <f t="shared" ref="N68:N76" si="29">L68/K68</f>
        <v>2</v>
      </c>
      <c r="O68" s="13"/>
      <c r="P68" s="14"/>
      <c r="Q68" s="15">
        <f t="shared" ref="Q68:Q76" si="30">IF(K68=0,0,L68)</f>
        <v>30</v>
      </c>
      <c r="R68" s="16">
        <f t="shared" ref="R68:R76" si="31">IF(K68=0,0,M68/1.5)</f>
        <v>0</v>
      </c>
      <c r="S68" s="15">
        <f t="shared" ref="S68:S76" si="32">P68+Q68+R68</f>
        <v>30</v>
      </c>
    </row>
    <row r="69" spans="1:21" s="27" customFormat="1">
      <c r="A69" s="7" t="s">
        <v>93</v>
      </c>
      <c r="B69" s="8" t="s">
        <v>56</v>
      </c>
      <c r="C69" s="9"/>
      <c r="D69" s="8" t="s">
        <v>10</v>
      </c>
      <c r="E69" s="10" t="s">
        <v>117</v>
      </c>
      <c r="F69" s="11">
        <v>6</v>
      </c>
      <c r="G69" s="11" t="s">
        <v>71</v>
      </c>
      <c r="H69" s="9"/>
      <c r="I69" s="9">
        <v>1</v>
      </c>
      <c r="J69" s="9">
        <v>15</v>
      </c>
      <c r="K69" s="9">
        <f t="shared" si="28"/>
        <v>15</v>
      </c>
      <c r="L69" s="9">
        <v>30</v>
      </c>
      <c r="M69" s="9"/>
      <c r="N69" s="12">
        <f t="shared" si="29"/>
        <v>2</v>
      </c>
      <c r="O69" s="13"/>
      <c r="P69" s="14"/>
      <c r="Q69" s="15">
        <f t="shared" si="30"/>
        <v>30</v>
      </c>
      <c r="R69" s="16">
        <f t="shared" si="31"/>
        <v>0</v>
      </c>
      <c r="S69" s="15">
        <f t="shared" si="32"/>
        <v>30</v>
      </c>
    </row>
    <row r="70" spans="1:21" s="27" customFormat="1">
      <c r="A70" s="7" t="s">
        <v>53</v>
      </c>
      <c r="B70" s="8" t="s">
        <v>56</v>
      </c>
      <c r="C70" s="9">
        <v>1</v>
      </c>
      <c r="D70" s="8" t="s">
        <v>9</v>
      </c>
      <c r="E70" s="14" t="s">
        <v>34</v>
      </c>
      <c r="F70" s="11" t="s">
        <v>79</v>
      </c>
      <c r="G70" s="11" t="s">
        <v>35</v>
      </c>
      <c r="H70" s="9"/>
      <c r="I70" s="9">
        <v>1</v>
      </c>
      <c r="J70" s="9">
        <v>6</v>
      </c>
      <c r="K70" s="9">
        <f t="shared" si="28"/>
        <v>6</v>
      </c>
      <c r="L70" s="9"/>
      <c r="M70" s="9">
        <v>60</v>
      </c>
      <c r="N70" s="12">
        <f t="shared" si="29"/>
        <v>0</v>
      </c>
      <c r="O70" s="13">
        <f>M70/5</f>
        <v>12</v>
      </c>
      <c r="P70" s="14"/>
      <c r="Q70" s="15">
        <f t="shared" si="30"/>
        <v>0</v>
      </c>
      <c r="R70" s="16">
        <f t="shared" si="31"/>
        <v>40</v>
      </c>
      <c r="S70" s="15">
        <f t="shared" si="32"/>
        <v>40</v>
      </c>
    </row>
    <row r="71" spans="1:21" s="27" customFormat="1">
      <c r="A71" s="7" t="s">
        <v>53</v>
      </c>
      <c r="B71" s="8" t="s">
        <v>56</v>
      </c>
      <c r="C71" s="9">
        <v>2</v>
      </c>
      <c r="D71" s="8" t="s">
        <v>44</v>
      </c>
      <c r="E71" s="14" t="s">
        <v>34</v>
      </c>
      <c r="F71" s="11" t="s">
        <v>79</v>
      </c>
      <c r="G71" s="11" t="s">
        <v>36</v>
      </c>
      <c r="H71" s="9"/>
      <c r="I71" s="9">
        <v>1</v>
      </c>
      <c r="J71" s="9">
        <v>6</v>
      </c>
      <c r="K71" s="9">
        <f t="shared" si="28"/>
        <v>6</v>
      </c>
      <c r="L71" s="9"/>
      <c r="M71" s="9">
        <v>60</v>
      </c>
      <c r="N71" s="12">
        <f t="shared" si="29"/>
        <v>0</v>
      </c>
      <c r="O71" s="13">
        <f>M71/5</f>
        <v>12</v>
      </c>
      <c r="P71" s="14"/>
      <c r="Q71" s="15">
        <f t="shared" si="30"/>
        <v>0</v>
      </c>
      <c r="R71" s="16">
        <f t="shared" si="31"/>
        <v>40</v>
      </c>
      <c r="S71" s="15">
        <f t="shared" si="32"/>
        <v>40</v>
      </c>
    </row>
    <row r="72" spans="1:21" s="27" customFormat="1">
      <c r="A72" s="7" t="s">
        <v>84</v>
      </c>
      <c r="B72" s="8" t="s">
        <v>56</v>
      </c>
      <c r="C72" s="9"/>
      <c r="D72" s="8" t="s">
        <v>27</v>
      </c>
      <c r="E72" s="14" t="s">
        <v>92</v>
      </c>
      <c r="F72" s="11">
        <v>2</v>
      </c>
      <c r="G72" s="11" t="s">
        <v>74</v>
      </c>
      <c r="H72" s="9"/>
      <c r="I72" s="9">
        <v>1</v>
      </c>
      <c r="J72" s="9">
        <v>15</v>
      </c>
      <c r="K72" s="9">
        <f t="shared" si="28"/>
        <v>15</v>
      </c>
      <c r="L72" s="9">
        <v>45</v>
      </c>
      <c r="M72" s="9"/>
      <c r="N72" s="12">
        <f t="shared" si="29"/>
        <v>3</v>
      </c>
      <c r="O72" s="13"/>
      <c r="P72" s="14"/>
      <c r="Q72" s="15">
        <f t="shared" si="30"/>
        <v>45</v>
      </c>
      <c r="R72" s="16">
        <f t="shared" si="31"/>
        <v>0</v>
      </c>
      <c r="S72" s="15">
        <f t="shared" si="32"/>
        <v>45</v>
      </c>
    </row>
    <row r="73" spans="1:21" s="27" customFormat="1">
      <c r="A73" s="7" t="s">
        <v>84</v>
      </c>
      <c r="B73" s="8" t="s">
        <v>56</v>
      </c>
      <c r="C73" s="9"/>
      <c r="D73" s="8" t="s">
        <v>59</v>
      </c>
      <c r="E73" s="14" t="s">
        <v>22</v>
      </c>
      <c r="F73" s="11">
        <v>2</v>
      </c>
      <c r="G73" s="11" t="s">
        <v>82</v>
      </c>
      <c r="H73" s="9"/>
      <c r="I73" s="9">
        <v>1</v>
      </c>
      <c r="J73" s="9">
        <v>10</v>
      </c>
      <c r="K73" s="9">
        <f t="shared" si="28"/>
        <v>10</v>
      </c>
      <c r="L73" s="9">
        <v>30</v>
      </c>
      <c r="M73" s="9"/>
      <c r="N73" s="12">
        <f t="shared" si="29"/>
        <v>3</v>
      </c>
      <c r="O73" s="13"/>
      <c r="P73" s="14"/>
      <c r="Q73" s="15">
        <f t="shared" si="30"/>
        <v>30</v>
      </c>
      <c r="R73" s="16">
        <f t="shared" si="31"/>
        <v>0</v>
      </c>
      <c r="S73" s="15">
        <f t="shared" si="32"/>
        <v>30</v>
      </c>
    </row>
    <row r="74" spans="1:21" s="27" customFormat="1">
      <c r="A74" s="7" t="s">
        <v>90</v>
      </c>
      <c r="B74" s="8" t="s">
        <v>56</v>
      </c>
      <c r="C74" s="9">
        <v>1</v>
      </c>
      <c r="D74" s="8" t="s">
        <v>103</v>
      </c>
      <c r="E74" s="14" t="s">
        <v>114</v>
      </c>
      <c r="F74" s="11">
        <v>3</v>
      </c>
      <c r="G74" s="11" t="s">
        <v>35</v>
      </c>
      <c r="H74" s="9"/>
      <c r="I74" s="9">
        <v>1</v>
      </c>
      <c r="J74" s="9">
        <v>8</v>
      </c>
      <c r="K74" s="9">
        <f t="shared" si="28"/>
        <v>8</v>
      </c>
      <c r="L74" s="9"/>
      <c r="M74" s="9">
        <v>48</v>
      </c>
      <c r="N74" s="12">
        <f t="shared" si="29"/>
        <v>0</v>
      </c>
      <c r="O74" s="13">
        <f>M74/6</f>
        <v>8</v>
      </c>
      <c r="P74" s="14"/>
      <c r="Q74" s="15">
        <f t="shared" si="30"/>
        <v>0</v>
      </c>
      <c r="R74" s="16">
        <f t="shared" si="31"/>
        <v>32</v>
      </c>
      <c r="S74" s="15">
        <f t="shared" si="32"/>
        <v>32</v>
      </c>
    </row>
    <row r="75" spans="1:21" s="27" customFormat="1">
      <c r="A75" s="7" t="s">
        <v>91</v>
      </c>
      <c r="B75" s="8" t="s">
        <v>56</v>
      </c>
      <c r="C75" s="9">
        <v>1</v>
      </c>
      <c r="D75" s="8" t="s">
        <v>43</v>
      </c>
      <c r="E75" s="14" t="s">
        <v>114</v>
      </c>
      <c r="F75" s="11">
        <v>3</v>
      </c>
      <c r="G75" s="11" t="s">
        <v>35</v>
      </c>
      <c r="H75" s="9"/>
      <c r="I75" s="9">
        <v>9</v>
      </c>
      <c r="J75" s="9">
        <v>15</v>
      </c>
      <c r="K75" s="9">
        <f>J75-I75+1</f>
        <v>7</v>
      </c>
      <c r="L75" s="9"/>
      <c r="M75" s="9">
        <v>42</v>
      </c>
      <c r="N75" s="12">
        <f t="shared" si="29"/>
        <v>0</v>
      </c>
      <c r="O75" s="13">
        <f>M75/6</f>
        <v>7</v>
      </c>
      <c r="P75" s="14"/>
      <c r="Q75" s="15">
        <f t="shared" si="30"/>
        <v>0</v>
      </c>
      <c r="R75" s="16">
        <f t="shared" si="31"/>
        <v>28</v>
      </c>
      <c r="S75" s="15">
        <f t="shared" si="32"/>
        <v>28</v>
      </c>
    </row>
    <row r="76" spans="1:21" s="27" customFormat="1">
      <c r="A76" s="7" t="s">
        <v>91</v>
      </c>
      <c r="B76" s="8" t="s">
        <v>56</v>
      </c>
      <c r="C76" s="9">
        <v>2</v>
      </c>
      <c r="D76" s="8" t="s">
        <v>43</v>
      </c>
      <c r="E76" s="14" t="s">
        <v>114</v>
      </c>
      <c r="F76" s="11">
        <v>3</v>
      </c>
      <c r="G76" s="11" t="s">
        <v>36</v>
      </c>
      <c r="H76" s="9"/>
      <c r="I76" s="9">
        <v>9</v>
      </c>
      <c r="J76" s="9">
        <v>15</v>
      </c>
      <c r="K76" s="9">
        <f t="shared" si="28"/>
        <v>7</v>
      </c>
      <c r="L76" s="9"/>
      <c r="M76" s="9">
        <v>42</v>
      </c>
      <c r="N76" s="12">
        <f t="shared" si="29"/>
        <v>0</v>
      </c>
      <c r="O76" s="13">
        <f>M76/6</f>
        <v>7</v>
      </c>
      <c r="P76" s="14"/>
      <c r="Q76" s="15">
        <f t="shared" si="30"/>
        <v>0</v>
      </c>
      <c r="R76" s="16">
        <f t="shared" si="31"/>
        <v>28</v>
      </c>
      <c r="S76" s="15">
        <f t="shared" si="32"/>
        <v>28</v>
      </c>
    </row>
    <row r="77" spans="1:21" s="27" customFormat="1">
      <c r="A77" s="7"/>
      <c r="B77" s="8"/>
      <c r="C77" s="9"/>
      <c r="D77" s="37"/>
      <c r="E77" s="14"/>
      <c r="F77" s="11"/>
      <c r="G77" s="11"/>
      <c r="H77" s="9"/>
      <c r="I77" s="9"/>
      <c r="J77" s="9"/>
      <c r="K77" s="9"/>
      <c r="L77" s="9"/>
      <c r="M77" s="9"/>
      <c r="N77" s="12"/>
      <c r="O77" s="13"/>
      <c r="P77" s="14"/>
      <c r="Q77" s="15"/>
      <c r="R77" s="15" t="s">
        <v>106</v>
      </c>
      <c r="S77" s="15">
        <f>SUM(S68:S76)</f>
        <v>303</v>
      </c>
    </row>
    <row r="78" spans="1:21" s="27" customFormat="1">
      <c r="A78" s="70"/>
      <c r="B78" s="71"/>
      <c r="C78" s="72"/>
      <c r="D78" s="73"/>
      <c r="E78" s="74"/>
      <c r="F78" s="75"/>
      <c r="G78" s="75"/>
      <c r="H78" s="72"/>
      <c r="I78" s="72"/>
      <c r="J78" s="72"/>
      <c r="K78" s="72"/>
      <c r="L78" s="72"/>
      <c r="M78" s="72"/>
      <c r="N78" s="76"/>
      <c r="O78" s="77"/>
      <c r="P78" s="74"/>
      <c r="Q78" s="78"/>
      <c r="R78" s="78"/>
      <c r="S78" s="78"/>
      <c r="T78" s="79"/>
      <c r="U78" s="80"/>
    </row>
    <row r="79" spans="1:21" s="27" customFormat="1">
      <c r="A79" s="7"/>
      <c r="B79" s="8"/>
      <c r="C79" s="9"/>
      <c r="D79" s="8"/>
      <c r="E79" s="14"/>
      <c r="F79" s="11"/>
      <c r="G79" s="11"/>
      <c r="H79" s="9"/>
      <c r="I79" s="9"/>
      <c r="J79" s="9"/>
      <c r="K79" s="9"/>
      <c r="L79" s="9"/>
      <c r="M79" s="9"/>
      <c r="N79" s="12"/>
      <c r="O79" s="13"/>
      <c r="P79" s="14"/>
      <c r="Q79" s="15"/>
      <c r="R79" s="16"/>
      <c r="S79" s="15"/>
      <c r="T79" s="55"/>
      <c r="U79" s="56"/>
    </row>
    <row r="80" spans="1:21" s="28" customFormat="1" ht="25.5">
      <c r="A80" s="3" t="s">
        <v>14</v>
      </c>
      <c r="B80" s="3" t="s">
        <v>15</v>
      </c>
      <c r="C80" s="4" t="s">
        <v>0</v>
      </c>
      <c r="D80" s="3" t="s">
        <v>16</v>
      </c>
      <c r="E80" s="3" t="s">
        <v>17</v>
      </c>
      <c r="F80" s="3" t="s">
        <v>18</v>
      </c>
      <c r="G80" s="3" t="s">
        <v>19</v>
      </c>
      <c r="H80" s="4" t="s">
        <v>1</v>
      </c>
      <c r="I80" s="3" t="s">
        <v>20</v>
      </c>
      <c r="J80" s="3" t="s">
        <v>21</v>
      </c>
      <c r="K80" s="4" t="s">
        <v>2</v>
      </c>
      <c r="L80" s="3" t="s">
        <v>32</v>
      </c>
      <c r="M80" s="3" t="s">
        <v>33</v>
      </c>
      <c r="N80" s="5" t="s">
        <v>3</v>
      </c>
      <c r="O80" s="5" t="s">
        <v>4</v>
      </c>
      <c r="P80" s="4" t="s">
        <v>31</v>
      </c>
      <c r="Q80" s="3" t="s">
        <v>5</v>
      </c>
      <c r="R80" s="3" t="s">
        <v>6</v>
      </c>
      <c r="S80" s="6" t="s">
        <v>7</v>
      </c>
      <c r="T80" s="53" t="s">
        <v>104</v>
      </c>
      <c r="U80" s="54" t="s">
        <v>105</v>
      </c>
    </row>
    <row r="81" spans="1:21" s="27" customFormat="1">
      <c r="A81" s="32" t="s">
        <v>88</v>
      </c>
      <c r="B81" s="8" t="s">
        <v>57</v>
      </c>
      <c r="D81" s="8" t="s">
        <v>38</v>
      </c>
      <c r="E81" s="8" t="s">
        <v>125</v>
      </c>
      <c r="F81" s="11">
        <v>5</v>
      </c>
      <c r="G81" s="11" t="s">
        <v>71</v>
      </c>
      <c r="H81" s="9"/>
      <c r="I81" s="9">
        <v>1</v>
      </c>
      <c r="J81" s="9">
        <v>15</v>
      </c>
      <c r="K81" s="9">
        <f t="shared" ref="K81:K89" si="33">J81-I81+1</f>
        <v>15</v>
      </c>
      <c r="L81" s="9">
        <v>30</v>
      </c>
      <c r="M81" s="9"/>
      <c r="N81" s="12">
        <f>L81/K81</f>
        <v>2</v>
      </c>
      <c r="O81" s="13">
        <f>M81/6</f>
        <v>0</v>
      </c>
      <c r="P81" s="14"/>
      <c r="Q81" s="15">
        <f>IF(K81=0,0,L81)</f>
        <v>30</v>
      </c>
      <c r="R81" s="16">
        <f t="shared" ref="R81:R89" si="34">IF(K81=0,0,M81/1.5)</f>
        <v>0</v>
      </c>
      <c r="S81" s="15">
        <f>P81+Q81+R81</f>
        <v>30</v>
      </c>
    </row>
    <row r="82" spans="1:21" s="27" customFormat="1">
      <c r="A82" s="88" t="s">
        <v>108</v>
      </c>
      <c r="B82" s="8" t="s">
        <v>57</v>
      </c>
      <c r="C82" s="9"/>
      <c r="D82" s="8" t="s">
        <v>10</v>
      </c>
      <c r="E82" s="36" t="s">
        <v>117</v>
      </c>
      <c r="F82" s="11">
        <v>5</v>
      </c>
      <c r="G82" s="11" t="s">
        <v>73</v>
      </c>
      <c r="H82" s="9"/>
      <c r="I82" s="9">
        <v>1</v>
      </c>
      <c r="J82" s="9">
        <v>15</v>
      </c>
      <c r="K82" s="9">
        <f t="shared" si="33"/>
        <v>15</v>
      </c>
      <c r="L82" s="9">
        <v>30</v>
      </c>
      <c r="M82" s="9"/>
      <c r="N82" s="12">
        <f t="shared" ref="N82:N89" si="35">L82/K82</f>
        <v>2</v>
      </c>
      <c r="O82" s="13">
        <f>M82/6</f>
        <v>0</v>
      </c>
      <c r="P82" s="14"/>
      <c r="Q82" s="15">
        <f t="shared" ref="Q82:Q89" si="36">IF(K82=0,0,L82)</f>
        <v>30</v>
      </c>
      <c r="R82" s="16">
        <f t="shared" si="34"/>
        <v>0</v>
      </c>
      <c r="S82" s="15">
        <f t="shared" ref="S82:S89" si="37">P82+Q82+R82</f>
        <v>30</v>
      </c>
    </row>
    <row r="83" spans="1:21" s="27" customFormat="1">
      <c r="A83" s="7" t="s">
        <v>90</v>
      </c>
      <c r="B83" s="8" t="s">
        <v>57</v>
      </c>
      <c r="D83" s="8" t="s">
        <v>103</v>
      </c>
      <c r="E83" s="14" t="s">
        <v>89</v>
      </c>
      <c r="F83" s="24">
        <v>2</v>
      </c>
      <c r="G83" s="11" t="s">
        <v>35</v>
      </c>
      <c r="I83" s="24">
        <v>1</v>
      </c>
      <c r="J83" s="24">
        <v>8</v>
      </c>
      <c r="K83" s="9">
        <f t="shared" si="33"/>
        <v>8</v>
      </c>
      <c r="M83" s="24">
        <v>48</v>
      </c>
      <c r="N83" s="12">
        <f t="shared" si="35"/>
        <v>0</v>
      </c>
      <c r="O83" s="13">
        <f>M83/6</f>
        <v>8</v>
      </c>
      <c r="P83" s="14"/>
      <c r="Q83" s="15">
        <f t="shared" si="36"/>
        <v>0</v>
      </c>
      <c r="R83" s="16">
        <f t="shared" si="34"/>
        <v>32</v>
      </c>
      <c r="S83" s="15">
        <f t="shared" si="37"/>
        <v>32</v>
      </c>
    </row>
    <row r="84" spans="1:21" s="27" customFormat="1">
      <c r="A84" s="7" t="s">
        <v>53</v>
      </c>
      <c r="B84" s="8" t="s">
        <v>57</v>
      </c>
      <c r="C84" s="9">
        <v>1</v>
      </c>
      <c r="D84" s="8" t="s">
        <v>28</v>
      </c>
      <c r="E84" s="14" t="s">
        <v>34</v>
      </c>
      <c r="F84" s="24" t="s">
        <v>77</v>
      </c>
      <c r="G84" s="11" t="s">
        <v>35</v>
      </c>
      <c r="H84" s="9"/>
      <c r="I84" s="9">
        <v>1</v>
      </c>
      <c r="J84" s="9">
        <v>6</v>
      </c>
      <c r="K84" s="9">
        <f t="shared" si="33"/>
        <v>6</v>
      </c>
      <c r="L84" s="9"/>
      <c r="M84" s="9">
        <v>60</v>
      </c>
      <c r="N84" s="12">
        <f t="shared" si="35"/>
        <v>0</v>
      </c>
      <c r="O84" s="13">
        <f>M84/5</f>
        <v>12</v>
      </c>
      <c r="P84" s="14"/>
      <c r="Q84" s="15">
        <f t="shared" si="36"/>
        <v>0</v>
      </c>
      <c r="R84" s="16">
        <f t="shared" si="34"/>
        <v>40</v>
      </c>
      <c r="S84" s="15">
        <f t="shared" si="37"/>
        <v>40</v>
      </c>
    </row>
    <row r="85" spans="1:21" s="27" customFormat="1">
      <c r="A85" s="7" t="s">
        <v>53</v>
      </c>
      <c r="B85" s="8" t="s">
        <v>57</v>
      </c>
      <c r="C85" s="9">
        <v>2</v>
      </c>
      <c r="D85" s="8" t="s">
        <v>45</v>
      </c>
      <c r="E85" s="14" t="s">
        <v>34</v>
      </c>
      <c r="F85" s="11" t="s">
        <v>77</v>
      </c>
      <c r="G85" s="11" t="s">
        <v>36</v>
      </c>
      <c r="H85" s="9"/>
      <c r="I85" s="9">
        <v>1</v>
      </c>
      <c r="J85" s="9">
        <v>6</v>
      </c>
      <c r="K85" s="9">
        <f t="shared" si="33"/>
        <v>6</v>
      </c>
      <c r="L85" s="9"/>
      <c r="M85" s="9">
        <v>60</v>
      </c>
      <c r="N85" s="12">
        <f t="shared" si="35"/>
        <v>0</v>
      </c>
      <c r="O85" s="13">
        <f>M85/5</f>
        <v>12</v>
      </c>
      <c r="P85" s="14"/>
      <c r="Q85" s="15">
        <f t="shared" si="36"/>
        <v>0</v>
      </c>
      <c r="R85" s="16">
        <f t="shared" si="34"/>
        <v>40</v>
      </c>
      <c r="S85" s="15">
        <f t="shared" si="37"/>
        <v>40</v>
      </c>
    </row>
    <row r="86" spans="1:21" s="27" customFormat="1">
      <c r="A86" s="7" t="s">
        <v>91</v>
      </c>
      <c r="B86" s="8" t="s">
        <v>57</v>
      </c>
      <c r="C86" s="9">
        <v>1</v>
      </c>
      <c r="D86" s="8" t="s">
        <v>39</v>
      </c>
      <c r="E86" s="14" t="s">
        <v>89</v>
      </c>
      <c r="F86" s="11">
        <v>2</v>
      </c>
      <c r="G86" s="11" t="s">
        <v>35</v>
      </c>
      <c r="H86" s="9"/>
      <c r="I86" s="9">
        <v>9</v>
      </c>
      <c r="J86" s="9">
        <v>15</v>
      </c>
      <c r="K86" s="9">
        <f>J86-I86+1</f>
        <v>7</v>
      </c>
      <c r="L86" s="9"/>
      <c r="M86" s="9">
        <v>42</v>
      </c>
      <c r="N86" s="12">
        <f t="shared" si="35"/>
        <v>0</v>
      </c>
      <c r="O86" s="13">
        <f>M86/6</f>
        <v>7</v>
      </c>
      <c r="P86" s="14"/>
      <c r="Q86" s="15">
        <f t="shared" si="36"/>
        <v>0</v>
      </c>
      <c r="R86" s="16">
        <f t="shared" si="34"/>
        <v>28</v>
      </c>
      <c r="S86" s="15">
        <f t="shared" si="37"/>
        <v>28</v>
      </c>
    </row>
    <row r="87" spans="1:21" s="27" customFormat="1">
      <c r="A87" s="7" t="s">
        <v>91</v>
      </c>
      <c r="B87" s="8" t="s">
        <v>57</v>
      </c>
      <c r="C87" s="9">
        <v>2</v>
      </c>
      <c r="D87" s="8" t="s">
        <v>39</v>
      </c>
      <c r="E87" s="14" t="s">
        <v>89</v>
      </c>
      <c r="F87" s="11">
        <v>2</v>
      </c>
      <c r="G87" s="11" t="s">
        <v>36</v>
      </c>
      <c r="H87" s="9"/>
      <c r="I87" s="9">
        <v>9</v>
      </c>
      <c r="J87" s="9">
        <v>15</v>
      </c>
      <c r="K87" s="9">
        <f t="shared" si="33"/>
        <v>7</v>
      </c>
      <c r="L87" s="9"/>
      <c r="M87" s="9">
        <v>42</v>
      </c>
      <c r="N87" s="12">
        <f t="shared" si="35"/>
        <v>0</v>
      </c>
      <c r="O87" s="13">
        <f>M87/6</f>
        <v>7</v>
      </c>
      <c r="P87" s="14"/>
      <c r="Q87" s="15">
        <f t="shared" si="36"/>
        <v>0</v>
      </c>
      <c r="R87" s="16">
        <f t="shared" si="34"/>
        <v>28</v>
      </c>
      <c r="S87" s="15">
        <f t="shared" si="37"/>
        <v>28</v>
      </c>
    </row>
    <row r="88" spans="1:21" s="27" customFormat="1">
      <c r="A88" s="88" t="s">
        <v>108</v>
      </c>
      <c r="B88" s="8" t="s">
        <v>57</v>
      </c>
      <c r="C88" s="9"/>
      <c r="D88" s="8" t="s">
        <v>12</v>
      </c>
      <c r="E88" s="14" t="s">
        <v>22</v>
      </c>
      <c r="F88" s="24">
        <v>5</v>
      </c>
      <c r="G88" s="11" t="s">
        <v>72</v>
      </c>
      <c r="H88" s="9"/>
      <c r="I88" s="9">
        <v>1</v>
      </c>
      <c r="J88" s="9">
        <v>15</v>
      </c>
      <c r="K88" s="9">
        <f t="shared" si="33"/>
        <v>15</v>
      </c>
      <c r="L88" s="9">
        <v>30</v>
      </c>
      <c r="M88" s="9"/>
      <c r="N88" s="12">
        <f t="shared" si="35"/>
        <v>2</v>
      </c>
      <c r="O88" s="13"/>
      <c r="P88" s="14"/>
      <c r="Q88" s="15">
        <f t="shared" si="36"/>
        <v>30</v>
      </c>
      <c r="R88" s="16">
        <f t="shared" si="34"/>
        <v>0</v>
      </c>
      <c r="S88" s="15">
        <f t="shared" si="37"/>
        <v>30</v>
      </c>
    </row>
    <row r="89" spans="1:21" s="27" customFormat="1">
      <c r="A89" s="7" t="s">
        <v>87</v>
      </c>
      <c r="B89" s="8" t="s">
        <v>57</v>
      </c>
      <c r="C89" s="9"/>
      <c r="D89" s="8" t="s">
        <v>27</v>
      </c>
      <c r="E89" s="14" t="s">
        <v>92</v>
      </c>
      <c r="F89" s="24">
        <v>3</v>
      </c>
      <c r="G89" s="11" t="s">
        <v>74</v>
      </c>
      <c r="H89" s="9"/>
      <c r="I89" s="9">
        <v>1</v>
      </c>
      <c r="J89" s="9">
        <v>15</v>
      </c>
      <c r="K89" s="9">
        <f t="shared" si="33"/>
        <v>15</v>
      </c>
      <c r="L89" s="9">
        <v>45</v>
      </c>
      <c r="M89" s="9"/>
      <c r="N89" s="12">
        <f t="shared" si="35"/>
        <v>3</v>
      </c>
      <c r="O89" s="13"/>
      <c r="P89" s="14"/>
      <c r="Q89" s="15">
        <f t="shared" si="36"/>
        <v>45</v>
      </c>
      <c r="R89" s="16">
        <f t="shared" si="34"/>
        <v>0</v>
      </c>
      <c r="S89" s="15">
        <f t="shared" si="37"/>
        <v>45</v>
      </c>
    </row>
    <row r="90" spans="1:21" s="27" customFormat="1">
      <c r="A90" s="7"/>
      <c r="B90" s="8"/>
      <c r="C90" s="9"/>
      <c r="D90" s="37"/>
      <c r="E90" s="14"/>
      <c r="F90" s="11"/>
      <c r="G90" s="11"/>
      <c r="H90" s="9"/>
      <c r="I90" s="9"/>
      <c r="J90" s="9"/>
      <c r="K90" s="9"/>
      <c r="L90" s="9"/>
      <c r="M90" s="9"/>
      <c r="N90" s="12"/>
      <c r="O90" s="13"/>
      <c r="P90" s="14"/>
      <c r="Q90" s="15"/>
      <c r="R90" s="15" t="s">
        <v>106</v>
      </c>
      <c r="S90" s="15">
        <f>SUM(S80:S89)</f>
        <v>303</v>
      </c>
    </row>
    <row r="91" spans="1:21" s="27" customFormat="1">
      <c r="A91" s="70"/>
      <c r="B91" s="71"/>
      <c r="C91" s="72"/>
      <c r="D91" s="73"/>
      <c r="E91" s="74"/>
      <c r="F91" s="75"/>
      <c r="G91" s="75"/>
      <c r="H91" s="72"/>
      <c r="I91" s="72"/>
      <c r="J91" s="72"/>
      <c r="K91" s="72"/>
      <c r="L91" s="72"/>
      <c r="M91" s="72"/>
      <c r="N91" s="76"/>
      <c r="O91" s="77"/>
      <c r="P91" s="74"/>
      <c r="Q91" s="78"/>
      <c r="R91" s="78"/>
      <c r="S91" s="78"/>
      <c r="T91" s="79"/>
      <c r="U91" s="80"/>
    </row>
    <row r="92" spans="1:21" s="27" customFormat="1">
      <c r="A92" s="7"/>
      <c r="B92" s="8"/>
      <c r="C92" s="9"/>
      <c r="D92" s="8"/>
      <c r="E92" s="14"/>
      <c r="F92" s="24"/>
      <c r="G92" s="11"/>
      <c r="H92" s="9"/>
      <c r="I92" s="9"/>
      <c r="J92" s="9"/>
      <c r="K92" s="9"/>
      <c r="L92" s="9"/>
      <c r="M92" s="9"/>
      <c r="N92" s="12"/>
      <c r="O92" s="13"/>
      <c r="P92" s="14"/>
      <c r="Q92" s="15"/>
      <c r="R92" s="16"/>
      <c r="S92" s="15"/>
      <c r="T92" s="55"/>
      <c r="U92" s="56"/>
    </row>
    <row r="93" spans="1:21" s="28" customFormat="1" ht="25.5">
      <c r="A93" s="3" t="s">
        <v>14</v>
      </c>
      <c r="B93" s="3" t="s">
        <v>15</v>
      </c>
      <c r="C93" s="4" t="s">
        <v>0</v>
      </c>
      <c r="D93" s="3" t="s">
        <v>16</v>
      </c>
      <c r="E93" s="3" t="s">
        <v>17</v>
      </c>
      <c r="F93" s="3" t="s">
        <v>18</v>
      </c>
      <c r="G93" s="3" t="s">
        <v>19</v>
      </c>
      <c r="H93" s="4" t="s">
        <v>1</v>
      </c>
      <c r="I93" s="3" t="s">
        <v>20</v>
      </c>
      <c r="J93" s="3" t="s">
        <v>21</v>
      </c>
      <c r="K93" s="4" t="s">
        <v>2</v>
      </c>
      <c r="L93" s="3" t="s">
        <v>32</v>
      </c>
      <c r="M93" s="3" t="s">
        <v>33</v>
      </c>
      <c r="N93" s="5" t="s">
        <v>3</v>
      </c>
      <c r="O93" s="5" t="s">
        <v>4</v>
      </c>
      <c r="P93" s="4" t="s">
        <v>31</v>
      </c>
      <c r="Q93" s="3" t="s">
        <v>5</v>
      </c>
      <c r="R93" s="3" t="s">
        <v>6</v>
      </c>
      <c r="S93" s="6" t="s">
        <v>7</v>
      </c>
      <c r="T93" s="53" t="s">
        <v>104</v>
      </c>
      <c r="U93" s="54" t="s">
        <v>105</v>
      </c>
    </row>
    <row r="94" spans="1:21" s="27" customFormat="1">
      <c r="A94" s="7" t="s">
        <v>8</v>
      </c>
      <c r="B94" s="8" t="s">
        <v>75</v>
      </c>
      <c r="C94" s="9">
        <v>1</v>
      </c>
      <c r="D94" s="8" t="s">
        <v>37</v>
      </c>
      <c r="E94" s="7" t="s">
        <v>128</v>
      </c>
      <c r="F94" s="11" t="s">
        <v>77</v>
      </c>
      <c r="G94" s="11" t="s">
        <v>35</v>
      </c>
      <c r="H94" s="9">
        <v>1</v>
      </c>
      <c r="I94" s="9">
        <v>2</v>
      </c>
      <c r="J94" s="9">
        <v>11</v>
      </c>
      <c r="K94" s="9">
        <f t="shared" ref="K94:K105" si="38">J94-I94+1</f>
        <v>10</v>
      </c>
      <c r="L94" s="9"/>
      <c r="M94" s="9">
        <v>120</v>
      </c>
      <c r="N94" s="12">
        <f t="shared" ref="N94:N105" si="39">L94/K94</f>
        <v>0</v>
      </c>
      <c r="O94" s="13">
        <f>M94/5</f>
        <v>24</v>
      </c>
      <c r="P94" s="14"/>
      <c r="Q94" s="15">
        <f t="shared" ref="Q94:Q105" si="40">IF(K94=0,0,L94)</f>
        <v>0</v>
      </c>
      <c r="R94" s="16">
        <f t="shared" ref="R94:R105" si="41">IF(K94=0,0,M94/1.5)</f>
        <v>80</v>
      </c>
      <c r="S94" s="15">
        <f t="shared" ref="S94:S105" si="42">P94+Q94+R94</f>
        <v>80</v>
      </c>
    </row>
    <row r="95" spans="1:21" s="27" customFormat="1">
      <c r="A95" s="7" t="s">
        <v>8</v>
      </c>
      <c r="B95" s="8" t="s">
        <v>78</v>
      </c>
      <c r="C95" s="9">
        <v>2</v>
      </c>
      <c r="D95" s="8" t="s">
        <v>25</v>
      </c>
      <c r="E95" s="7" t="s">
        <v>128</v>
      </c>
      <c r="F95" s="11" t="s">
        <v>77</v>
      </c>
      <c r="G95" s="11" t="s">
        <v>36</v>
      </c>
      <c r="H95" s="9">
        <v>2</v>
      </c>
      <c r="I95" s="9">
        <v>2</v>
      </c>
      <c r="J95" s="9">
        <v>11</v>
      </c>
      <c r="K95" s="9">
        <f t="shared" si="38"/>
        <v>10</v>
      </c>
      <c r="L95" s="9"/>
      <c r="M95" s="9">
        <v>120</v>
      </c>
      <c r="N95" s="12">
        <f t="shared" si="39"/>
        <v>0</v>
      </c>
      <c r="O95" s="13">
        <f>M95/5</f>
        <v>24</v>
      </c>
      <c r="P95" s="14"/>
      <c r="Q95" s="15">
        <f t="shared" si="40"/>
        <v>0</v>
      </c>
      <c r="R95" s="16">
        <f t="shared" si="41"/>
        <v>80</v>
      </c>
      <c r="S95" s="15">
        <f t="shared" si="42"/>
        <v>80</v>
      </c>
    </row>
    <row r="96" spans="1:21" s="27" customFormat="1">
      <c r="A96" s="30" t="s">
        <v>86</v>
      </c>
      <c r="B96" s="8" t="s">
        <v>70</v>
      </c>
      <c r="C96" s="9"/>
      <c r="D96" s="8" t="s">
        <v>40</v>
      </c>
      <c r="E96" s="14" t="s">
        <v>116</v>
      </c>
      <c r="F96" s="24">
        <v>3</v>
      </c>
      <c r="G96" s="11" t="s">
        <v>74</v>
      </c>
      <c r="H96" s="9"/>
      <c r="I96" s="9">
        <v>2</v>
      </c>
      <c r="J96" s="9">
        <v>16</v>
      </c>
      <c r="K96" s="9">
        <f t="shared" si="38"/>
        <v>15</v>
      </c>
      <c r="L96" s="9">
        <v>45</v>
      </c>
      <c r="M96" s="9"/>
      <c r="N96" s="12">
        <f t="shared" si="39"/>
        <v>3</v>
      </c>
      <c r="O96" s="13">
        <f t="shared" ref="O96:O103" si="43">M96/6</f>
        <v>0</v>
      </c>
      <c r="P96" s="14"/>
      <c r="Q96" s="15">
        <f t="shared" si="40"/>
        <v>45</v>
      </c>
      <c r="R96" s="16">
        <f t="shared" si="41"/>
        <v>0</v>
      </c>
      <c r="S96" s="15">
        <f t="shared" si="42"/>
        <v>45</v>
      </c>
    </row>
    <row r="97" spans="1:21" s="27" customFormat="1">
      <c r="A97" s="7" t="s">
        <v>93</v>
      </c>
      <c r="B97" s="8" t="s">
        <v>70</v>
      </c>
      <c r="C97" s="9"/>
      <c r="D97" s="8" t="s">
        <v>10</v>
      </c>
      <c r="E97" s="36" t="s">
        <v>117</v>
      </c>
      <c r="F97" s="11">
        <v>3</v>
      </c>
      <c r="G97" s="11" t="s">
        <v>79</v>
      </c>
      <c r="H97" s="9"/>
      <c r="I97" s="9">
        <v>2</v>
      </c>
      <c r="J97" s="9">
        <v>16</v>
      </c>
      <c r="K97" s="9">
        <f t="shared" si="38"/>
        <v>15</v>
      </c>
      <c r="L97" s="9">
        <v>30</v>
      </c>
      <c r="M97" s="9"/>
      <c r="N97" s="12">
        <f t="shared" si="39"/>
        <v>2</v>
      </c>
      <c r="O97" s="13">
        <f t="shared" si="43"/>
        <v>0</v>
      </c>
      <c r="P97" s="14"/>
      <c r="Q97" s="15">
        <f t="shared" si="40"/>
        <v>30</v>
      </c>
      <c r="R97" s="16">
        <f t="shared" si="41"/>
        <v>0</v>
      </c>
      <c r="S97" s="15">
        <f t="shared" si="42"/>
        <v>30</v>
      </c>
    </row>
    <row r="98" spans="1:21" s="27" customFormat="1">
      <c r="A98" s="7" t="s">
        <v>85</v>
      </c>
      <c r="B98" s="8" t="s">
        <v>70</v>
      </c>
      <c r="C98" s="9"/>
      <c r="D98" s="8" t="s">
        <v>39</v>
      </c>
      <c r="E98" s="14" t="s">
        <v>119</v>
      </c>
      <c r="F98" s="24">
        <v>4</v>
      </c>
      <c r="G98" s="11" t="s">
        <v>81</v>
      </c>
      <c r="H98" s="9"/>
      <c r="I98" s="9">
        <v>2</v>
      </c>
      <c r="J98" s="9">
        <v>16</v>
      </c>
      <c r="K98" s="9">
        <f t="shared" si="38"/>
        <v>15</v>
      </c>
      <c r="L98" s="9">
        <v>60</v>
      </c>
      <c r="M98" s="9"/>
      <c r="N98" s="12">
        <f t="shared" si="39"/>
        <v>4</v>
      </c>
      <c r="O98" s="13">
        <f t="shared" si="43"/>
        <v>0</v>
      </c>
      <c r="P98" s="14"/>
      <c r="Q98" s="15">
        <f t="shared" si="40"/>
        <v>60</v>
      </c>
      <c r="R98" s="16">
        <f t="shared" si="41"/>
        <v>0</v>
      </c>
      <c r="S98" s="15">
        <f t="shared" si="42"/>
        <v>60</v>
      </c>
    </row>
    <row r="99" spans="1:21" s="48" customFormat="1">
      <c r="A99" s="45" t="s">
        <v>121</v>
      </c>
      <c r="B99" s="46" t="s">
        <v>70</v>
      </c>
      <c r="C99" s="47"/>
      <c r="D99" s="46" t="s">
        <v>10</v>
      </c>
      <c r="E99" s="91" t="s">
        <v>115</v>
      </c>
      <c r="F99" s="49">
        <v>5</v>
      </c>
      <c r="G99" s="49" t="s">
        <v>72</v>
      </c>
      <c r="H99" s="47"/>
      <c r="I99" s="47">
        <v>2</v>
      </c>
      <c r="J99" s="47">
        <v>16</v>
      </c>
      <c r="K99" s="47">
        <f t="shared" si="38"/>
        <v>15</v>
      </c>
      <c r="L99" s="47">
        <v>30</v>
      </c>
      <c r="M99" s="47"/>
      <c r="N99" s="50">
        <f t="shared" si="39"/>
        <v>2</v>
      </c>
      <c r="O99" s="51">
        <f t="shared" si="43"/>
        <v>0</v>
      </c>
      <c r="Q99" s="52">
        <f t="shared" si="40"/>
        <v>30</v>
      </c>
      <c r="R99" s="90">
        <f t="shared" si="41"/>
        <v>0</v>
      </c>
      <c r="S99" s="52">
        <f t="shared" si="42"/>
        <v>30</v>
      </c>
    </row>
    <row r="100" spans="1:21" s="48" customFormat="1">
      <c r="A100" s="45" t="s">
        <v>121</v>
      </c>
      <c r="B100" s="46" t="s">
        <v>70</v>
      </c>
      <c r="D100" s="46" t="s">
        <v>30</v>
      </c>
      <c r="E100" s="46" t="s">
        <v>112</v>
      </c>
      <c r="F100" s="47">
        <v>5</v>
      </c>
      <c r="G100" s="49" t="s">
        <v>124</v>
      </c>
      <c r="I100" s="47">
        <v>2</v>
      </c>
      <c r="J100" s="47">
        <v>16</v>
      </c>
      <c r="K100" s="47">
        <f t="shared" si="38"/>
        <v>15</v>
      </c>
      <c r="L100" s="47">
        <v>60</v>
      </c>
      <c r="M100" s="47"/>
      <c r="N100" s="50">
        <f t="shared" si="39"/>
        <v>4</v>
      </c>
      <c r="O100" s="51">
        <f t="shared" si="43"/>
        <v>0</v>
      </c>
      <c r="Q100" s="52">
        <f t="shared" si="40"/>
        <v>60</v>
      </c>
      <c r="R100" s="90">
        <f t="shared" si="41"/>
        <v>0</v>
      </c>
      <c r="S100" s="52">
        <f t="shared" si="42"/>
        <v>60</v>
      </c>
    </row>
    <row r="101" spans="1:21" s="48" customFormat="1">
      <c r="A101" s="45" t="s">
        <v>121</v>
      </c>
      <c r="B101" s="46" t="s">
        <v>70</v>
      </c>
      <c r="D101" s="46" t="s">
        <v>30</v>
      </c>
      <c r="E101" s="46" t="s">
        <v>112</v>
      </c>
      <c r="F101" s="47">
        <v>5</v>
      </c>
      <c r="G101" s="49" t="s">
        <v>94</v>
      </c>
      <c r="I101" s="47">
        <v>17</v>
      </c>
      <c r="J101" s="47">
        <v>19</v>
      </c>
      <c r="K101" s="47">
        <f t="shared" si="38"/>
        <v>3</v>
      </c>
      <c r="L101" s="47">
        <v>15</v>
      </c>
      <c r="M101" s="47"/>
      <c r="N101" s="50">
        <f t="shared" si="39"/>
        <v>5</v>
      </c>
      <c r="O101" s="51">
        <f t="shared" si="43"/>
        <v>0</v>
      </c>
      <c r="Q101" s="52">
        <f t="shared" si="40"/>
        <v>15</v>
      </c>
      <c r="R101" s="90">
        <f t="shared" si="41"/>
        <v>0</v>
      </c>
      <c r="S101" s="52">
        <f t="shared" si="42"/>
        <v>15</v>
      </c>
    </row>
    <row r="102" spans="1:21" s="48" customFormat="1">
      <c r="A102" s="45" t="s">
        <v>85</v>
      </c>
      <c r="B102" s="46" t="s">
        <v>70</v>
      </c>
      <c r="C102" s="47"/>
      <c r="D102" s="46" t="s">
        <v>28</v>
      </c>
      <c r="E102" s="48" t="s">
        <v>122</v>
      </c>
      <c r="F102" s="47">
        <v>2</v>
      </c>
      <c r="G102" s="49" t="s">
        <v>81</v>
      </c>
      <c r="H102" s="47"/>
      <c r="I102" s="47">
        <v>2</v>
      </c>
      <c r="J102" s="47">
        <v>16</v>
      </c>
      <c r="K102" s="47">
        <f t="shared" si="38"/>
        <v>15</v>
      </c>
      <c r="L102" s="47">
        <v>60</v>
      </c>
      <c r="M102" s="47"/>
      <c r="N102" s="50">
        <f t="shared" si="39"/>
        <v>4</v>
      </c>
      <c r="O102" s="51">
        <f t="shared" si="43"/>
        <v>0</v>
      </c>
      <c r="Q102" s="52">
        <f t="shared" si="40"/>
        <v>60</v>
      </c>
      <c r="R102" s="90">
        <f t="shared" si="41"/>
        <v>0</v>
      </c>
      <c r="S102" s="52">
        <f t="shared" si="42"/>
        <v>60</v>
      </c>
    </row>
    <row r="103" spans="1:21" s="48" customFormat="1">
      <c r="A103" s="45" t="s">
        <v>85</v>
      </c>
      <c r="B103" s="46" t="s">
        <v>70</v>
      </c>
      <c r="D103" s="46" t="s">
        <v>28</v>
      </c>
      <c r="E103" s="48" t="s">
        <v>122</v>
      </c>
      <c r="F103" s="47">
        <v>2</v>
      </c>
      <c r="G103" s="49" t="s">
        <v>94</v>
      </c>
      <c r="I103" s="47">
        <v>17</v>
      </c>
      <c r="J103" s="47">
        <v>19</v>
      </c>
      <c r="K103" s="47">
        <f t="shared" si="38"/>
        <v>3</v>
      </c>
      <c r="L103" s="47">
        <v>15</v>
      </c>
      <c r="M103" s="47"/>
      <c r="N103" s="50">
        <f t="shared" si="39"/>
        <v>5</v>
      </c>
      <c r="O103" s="51">
        <f t="shared" si="43"/>
        <v>0</v>
      </c>
      <c r="Q103" s="52">
        <f t="shared" si="40"/>
        <v>15</v>
      </c>
      <c r="R103" s="90">
        <f t="shared" si="41"/>
        <v>0</v>
      </c>
      <c r="S103" s="52">
        <f t="shared" si="42"/>
        <v>15</v>
      </c>
    </row>
    <row r="104" spans="1:21" s="48" customFormat="1">
      <c r="A104" s="45" t="s">
        <v>85</v>
      </c>
      <c r="B104" s="46" t="s">
        <v>70</v>
      </c>
      <c r="D104" s="46" t="s">
        <v>24</v>
      </c>
      <c r="E104" s="46" t="s">
        <v>123</v>
      </c>
      <c r="F104" s="47">
        <v>2</v>
      </c>
      <c r="G104" s="49" t="s">
        <v>73</v>
      </c>
      <c r="I104" s="47">
        <v>2</v>
      </c>
      <c r="J104" s="47">
        <v>16</v>
      </c>
      <c r="K104" s="47">
        <f t="shared" si="38"/>
        <v>15</v>
      </c>
      <c r="L104" s="47">
        <v>30</v>
      </c>
      <c r="M104" s="47"/>
      <c r="N104" s="50">
        <f t="shared" si="39"/>
        <v>2</v>
      </c>
      <c r="O104" s="51">
        <v>0</v>
      </c>
      <c r="Q104" s="52">
        <f t="shared" si="40"/>
        <v>30</v>
      </c>
      <c r="R104" s="90">
        <f t="shared" si="41"/>
        <v>0</v>
      </c>
      <c r="S104" s="52">
        <f t="shared" si="42"/>
        <v>30</v>
      </c>
    </row>
    <row r="105" spans="1:21" s="48" customFormat="1">
      <c r="A105" s="45" t="s">
        <v>85</v>
      </c>
      <c r="B105" s="46" t="s">
        <v>70</v>
      </c>
      <c r="D105" s="46" t="s">
        <v>29</v>
      </c>
      <c r="E105" s="46" t="s">
        <v>120</v>
      </c>
      <c r="F105" s="47">
        <v>4</v>
      </c>
      <c r="G105" s="49" t="s">
        <v>73</v>
      </c>
      <c r="I105" s="47">
        <v>2</v>
      </c>
      <c r="J105" s="47">
        <v>16</v>
      </c>
      <c r="K105" s="47">
        <f t="shared" si="38"/>
        <v>15</v>
      </c>
      <c r="L105" s="47">
        <v>30</v>
      </c>
      <c r="M105" s="47"/>
      <c r="N105" s="50">
        <f t="shared" si="39"/>
        <v>2</v>
      </c>
      <c r="O105" s="51">
        <f>M105/6</f>
        <v>0</v>
      </c>
      <c r="Q105" s="52">
        <f t="shared" si="40"/>
        <v>30</v>
      </c>
      <c r="R105" s="90">
        <f t="shared" si="41"/>
        <v>0</v>
      </c>
      <c r="S105" s="52">
        <f t="shared" si="42"/>
        <v>30</v>
      </c>
    </row>
    <row r="106" spans="1:21" s="27" customFormat="1">
      <c r="A106" s="7"/>
      <c r="B106" s="8"/>
      <c r="C106" s="9"/>
      <c r="D106" s="37"/>
      <c r="E106" s="14"/>
      <c r="F106" s="11"/>
      <c r="G106" s="11"/>
      <c r="H106" s="9"/>
      <c r="I106" s="9"/>
      <c r="J106" s="9"/>
      <c r="K106" s="9"/>
      <c r="L106" s="9"/>
      <c r="M106" s="9"/>
      <c r="N106" s="12"/>
      <c r="O106" s="13"/>
      <c r="P106" s="14"/>
      <c r="Q106" s="15"/>
      <c r="R106" s="15" t="s">
        <v>106</v>
      </c>
      <c r="S106" s="15">
        <f>SUM(S94:S104)</f>
        <v>505</v>
      </c>
    </row>
    <row r="107" spans="1:21" s="27" customFormat="1">
      <c r="A107" s="70"/>
      <c r="B107" s="71"/>
      <c r="C107" s="72"/>
      <c r="D107" s="73"/>
      <c r="E107" s="74"/>
      <c r="F107" s="75"/>
      <c r="G107" s="75"/>
      <c r="H107" s="72"/>
      <c r="I107" s="72"/>
      <c r="J107" s="72"/>
      <c r="K107" s="72"/>
      <c r="L107" s="72"/>
      <c r="M107" s="72"/>
      <c r="N107" s="76"/>
      <c r="O107" s="77"/>
      <c r="P107" s="74"/>
      <c r="Q107" s="78"/>
      <c r="R107" s="78"/>
      <c r="S107" s="78"/>
      <c r="T107" s="79"/>
      <c r="U107" s="80"/>
    </row>
    <row r="108" spans="1:21" s="27" customFormat="1">
      <c r="A108" s="7"/>
      <c r="B108" s="8"/>
      <c r="C108" s="9"/>
      <c r="D108" s="8"/>
      <c r="E108" s="14"/>
      <c r="F108" s="24"/>
      <c r="G108" s="11"/>
      <c r="H108" s="9"/>
      <c r="I108" s="9"/>
      <c r="J108" s="9"/>
      <c r="K108" s="9"/>
      <c r="L108" s="9"/>
      <c r="M108" s="9"/>
      <c r="N108" s="12"/>
      <c r="O108" s="13"/>
      <c r="P108" s="14"/>
      <c r="Q108" s="15"/>
      <c r="R108" s="16"/>
      <c r="S108" s="15"/>
      <c r="T108" s="55"/>
      <c r="U108" s="56"/>
    </row>
    <row r="109" spans="1:21" s="28" customFormat="1" ht="25.5">
      <c r="A109" s="3" t="s">
        <v>14</v>
      </c>
      <c r="B109" s="3" t="s">
        <v>15</v>
      </c>
      <c r="C109" s="4" t="s">
        <v>0</v>
      </c>
      <c r="D109" s="3" t="s">
        <v>16</v>
      </c>
      <c r="E109" s="3" t="s">
        <v>17</v>
      </c>
      <c r="F109" s="3" t="s">
        <v>18</v>
      </c>
      <c r="G109" s="3" t="s">
        <v>19</v>
      </c>
      <c r="H109" s="4" t="s">
        <v>1</v>
      </c>
      <c r="I109" s="3" t="s">
        <v>20</v>
      </c>
      <c r="J109" s="3" t="s">
        <v>21</v>
      </c>
      <c r="K109" s="4" t="s">
        <v>2</v>
      </c>
      <c r="L109" s="3" t="s">
        <v>32</v>
      </c>
      <c r="M109" s="3" t="s">
        <v>33</v>
      </c>
      <c r="N109" s="5" t="s">
        <v>3</v>
      </c>
      <c r="O109" s="5" t="s">
        <v>4</v>
      </c>
      <c r="P109" s="4" t="s">
        <v>31</v>
      </c>
      <c r="Q109" s="3" t="s">
        <v>5</v>
      </c>
      <c r="R109" s="3" t="s">
        <v>6</v>
      </c>
      <c r="S109" s="6" t="s">
        <v>7</v>
      </c>
      <c r="T109" s="53" t="s">
        <v>104</v>
      </c>
      <c r="U109" s="54" t="s">
        <v>105</v>
      </c>
    </row>
    <row r="110" spans="1:21" s="27" customFormat="1">
      <c r="A110" s="7"/>
      <c r="B110" s="8" t="s">
        <v>62</v>
      </c>
      <c r="C110" s="9"/>
      <c r="D110" s="8" t="s">
        <v>27</v>
      </c>
      <c r="E110" s="14" t="s">
        <v>113</v>
      </c>
      <c r="F110" s="24">
        <v>4</v>
      </c>
      <c r="G110" s="11" t="s">
        <v>72</v>
      </c>
      <c r="H110" s="9"/>
      <c r="I110" s="9">
        <v>1</v>
      </c>
      <c r="J110" s="9">
        <v>15</v>
      </c>
      <c r="K110" s="9">
        <f t="shared" ref="K110:K116" si="44">J110-I110+1</f>
        <v>15</v>
      </c>
      <c r="L110" s="9">
        <v>30</v>
      </c>
      <c r="M110" s="9"/>
      <c r="N110" s="12">
        <f>L110/K110</f>
        <v>2</v>
      </c>
      <c r="O110" s="13">
        <f>M110/6</f>
        <v>0</v>
      </c>
      <c r="P110" s="14"/>
      <c r="Q110" s="15">
        <f>IF(K110=0,0,L110)</f>
        <v>30</v>
      </c>
      <c r="R110" s="16">
        <f t="shared" ref="R110:R116" si="45">IF(K110=0,0,M110/1.5)</f>
        <v>0</v>
      </c>
      <c r="S110" s="15">
        <f t="shared" ref="S110:S116" si="46">P110+Q110+R110</f>
        <v>30</v>
      </c>
    </row>
    <row r="111" spans="1:21" s="27" customFormat="1">
      <c r="A111" s="7"/>
      <c r="B111" s="8" t="s">
        <v>62</v>
      </c>
      <c r="C111" s="9"/>
      <c r="D111" s="8" t="s">
        <v>48</v>
      </c>
      <c r="E111" s="14" t="s">
        <v>96</v>
      </c>
      <c r="F111" s="24">
        <v>4</v>
      </c>
      <c r="G111" s="11" t="s">
        <v>71</v>
      </c>
      <c r="H111" s="9"/>
      <c r="I111" s="9">
        <v>1</v>
      </c>
      <c r="J111" s="9">
        <v>15</v>
      </c>
      <c r="K111" s="9">
        <f t="shared" si="44"/>
        <v>15</v>
      </c>
      <c r="L111" s="9">
        <v>30</v>
      </c>
      <c r="M111" s="9"/>
      <c r="N111" s="12">
        <f>L111/K111</f>
        <v>2</v>
      </c>
      <c r="O111" s="13">
        <f t="shared" ref="O111:O116" si="47">M111/6</f>
        <v>0</v>
      </c>
      <c r="P111" s="14"/>
      <c r="Q111" s="15">
        <f>IF(K111=0,0,L111)</f>
        <v>30</v>
      </c>
      <c r="R111" s="16">
        <f t="shared" si="45"/>
        <v>0</v>
      </c>
      <c r="S111" s="15">
        <f t="shared" si="46"/>
        <v>30</v>
      </c>
    </row>
    <row r="112" spans="1:21" s="27" customFormat="1">
      <c r="A112" s="7"/>
      <c r="B112" s="8" t="s">
        <v>62</v>
      </c>
      <c r="C112" s="9"/>
      <c r="D112" s="8" t="s">
        <v>29</v>
      </c>
      <c r="E112" s="14" t="s">
        <v>22</v>
      </c>
      <c r="F112" s="24">
        <v>3</v>
      </c>
      <c r="G112" s="11" t="s">
        <v>71</v>
      </c>
      <c r="H112" s="9"/>
      <c r="I112" s="9">
        <v>1</v>
      </c>
      <c r="J112" s="9">
        <v>15</v>
      </c>
      <c r="K112" s="9">
        <f t="shared" si="44"/>
        <v>15</v>
      </c>
      <c r="L112" s="9">
        <v>30</v>
      </c>
      <c r="M112" s="9"/>
      <c r="N112" s="12"/>
      <c r="O112" s="13">
        <f t="shared" si="47"/>
        <v>0</v>
      </c>
      <c r="P112" s="14"/>
      <c r="Q112" s="15"/>
      <c r="R112" s="16">
        <f t="shared" si="45"/>
        <v>0</v>
      </c>
      <c r="S112" s="15">
        <f t="shared" si="46"/>
        <v>0</v>
      </c>
    </row>
    <row r="113" spans="1:21" s="27" customFormat="1">
      <c r="A113" s="7"/>
      <c r="B113" s="8" t="s">
        <v>62</v>
      </c>
      <c r="C113" s="9"/>
      <c r="D113" s="8" t="s">
        <v>41</v>
      </c>
      <c r="E113" s="14" t="s">
        <v>111</v>
      </c>
      <c r="F113" s="24">
        <v>4</v>
      </c>
      <c r="G113" s="11" t="s">
        <v>73</v>
      </c>
      <c r="H113" s="9"/>
      <c r="I113" s="9">
        <v>1</v>
      </c>
      <c r="J113" s="9">
        <v>15</v>
      </c>
      <c r="K113" s="9">
        <f t="shared" si="44"/>
        <v>15</v>
      </c>
      <c r="L113" s="9">
        <v>30</v>
      </c>
      <c r="M113" s="9"/>
      <c r="N113" s="12"/>
      <c r="O113" s="13">
        <f t="shared" si="47"/>
        <v>0</v>
      </c>
      <c r="P113" s="14"/>
      <c r="Q113" s="15"/>
      <c r="R113" s="16">
        <f t="shared" si="45"/>
        <v>0</v>
      </c>
      <c r="S113" s="15">
        <f t="shared" si="46"/>
        <v>0</v>
      </c>
    </row>
    <row r="114" spans="1:21" s="28" customFormat="1">
      <c r="A114" s="7" t="s">
        <v>90</v>
      </c>
      <c r="B114" s="8" t="s">
        <v>62</v>
      </c>
      <c r="C114" s="9"/>
      <c r="D114" s="8" t="s">
        <v>103</v>
      </c>
      <c r="E114" s="14" t="s">
        <v>95</v>
      </c>
      <c r="F114" s="24">
        <v>6</v>
      </c>
      <c r="G114" s="11" t="s">
        <v>35</v>
      </c>
      <c r="H114" s="9"/>
      <c r="I114" s="9">
        <v>1</v>
      </c>
      <c r="J114" s="9">
        <v>5</v>
      </c>
      <c r="K114" s="9">
        <f t="shared" si="44"/>
        <v>5</v>
      </c>
      <c r="L114" s="9"/>
      <c r="M114" s="9">
        <v>30</v>
      </c>
      <c r="N114" s="12"/>
      <c r="O114" s="13">
        <f t="shared" si="47"/>
        <v>5</v>
      </c>
      <c r="P114" s="14"/>
      <c r="Q114" s="15"/>
      <c r="R114" s="16">
        <f t="shared" si="45"/>
        <v>20</v>
      </c>
      <c r="S114" s="15">
        <f t="shared" si="46"/>
        <v>20</v>
      </c>
    </row>
    <row r="115" spans="1:21" s="28" customFormat="1">
      <c r="A115" s="7" t="s">
        <v>91</v>
      </c>
      <c r="B115" s="8" t="s">
        <v>62</v>
      </c>
      <c r="C115" s="9">
        <v>1</v>
      </c>
      <c r="D115" s="8" t="s">
        <v>43</v>
      </c>
      <c r="E115" s="14" t="s">
        <v>95</v>
      </c>
      <c r="F115" s="24">
        <v>6</v>
      </c>
      <c r="G115" s="11" t="s">
        <v>35</v>
      </c>
      <c r="H115" s="9"/>
      <c r="I115" s="9">
        <v>6</v>
      </c>
      <c r="J115" s="9">
        <v>10</v>
      </c>
      <c r="K115" s="9">
        <f>J115-I115+1</f>
        <v>5</v>
      </c>
      <c r="L115" s="9"/>
      <c r="M115" s="9">
        <v>30</v>
      </c>
      <c r="N115" s="12"/>
      <c r="O115" s="13">
        <f t="shared" si="47"/>
        <v>5</v>
      </c>
      <c r="P115" s="14"/>
      <c r="Q115" s="15"/>
      <c r="R115" s="16">
        <f>IF(K115=0,0,M115/1.5)</f>
        <v>20</v>
      </c>
      <c r="S115" s="15">
        <f t="shared" si="46"/>
        <v>20</v>
      </c>
    </row>
    <row r="116" spans="1:21" s="28" customFormat="1">
      <c r="A116" s="7" t="s">
        <v>91</v>
      </c>
      <c r="B116" s="8" t="s">
        <v>62</v>
      </c>
      <c r="C116" s="9">
        <v>2</v>
      </c>
      <c r="D116" s="8" t="s">
        <v>39</v>
      </c>
      <c r="E116" s="14" t="s">
        <v>95</v>
      </c>
      <c r="F116" s="24">
        <v>6</v>
      </c>
      <c r="G116" s="11" t="s">
        <v>36</v>
      </c>
      <c r="H116" s="9"/>
      <c r="I116" s="9">
        <v>6</v>
      </c>
      <c r="J116" s="9">
        <v>10</v>
      </c>
      <c r="K116" s="9">
        <f t="shared" si="44"/>
        <v>5</v>
      </c>
      <c r="L116" s="9"/>
      <c r="M116" s="9">
        <v>30</v>
      </c>
      <c r="N116" s="12"/>
      <c r="O116" s="13">
        <f t="shared" si="47"/>
        <v>5</v>
      </c>
      <c r="P116" s="14"/>
      <c r="Q116" s="15"/>
      <c r="R116" s="16">
        <f t="shared" si="45"/>
        <v>20</v>
      </c>
      <c r="S116" s="15">
        <f t="shared" si="46"/>
        <v>20</v>
      </c>
    </row>
    <row r="117" spans="1:21" s="27" customFormat="1">
      <c r="A117" s="7"/>
      <c r="B117" s="8"/>
      <c r="C117" s="9"/>
      <c r="D117" s="37"/>
      <c r="E117" s="14"/>
      <c r="F117" s="11"/>
      <c r="G117" s="11"/>
      <c r="H117" s="9"/>
      <c r="I117" s="9"/>
      <c r="J117" s="9"/>
      <c r="K117" s="9"/>
      <c r="L117" s="9"/>
      <c r="M117" s="9"/>
      <c r="N117" s="12"/>
      <c r="O117" s="13"/>
      <c r="P117" s="14"/>
      <c r="Q117" s="15"/>
      <c r="R117" s="15" t="s">
        <v>106</v>
      </c>
      <c r="S117" s="15">
        <f>SUM(S110:S116)</f>
        <v>120</v>
      </c>
    </row>
    <row r="118" spans="1:21" s="27" customFormat="1">
      <c r="A118" s="70"/>
      <c r="B118" s="71"/>
      <c r="C118" s="72"/>
      <c r="D118" s="73"/>
      <c r="E118" s="74"/>
      <c r="F118" s="75"/>
      <c r="G118" s="75"/>
      <c r="H118" s="72"/>
      <c r="I118" s="72"/>
      <c r="J118" s="72"/>
      <c r="K118" s="72"/>
      <c r="L118" s="72"/>
      <c r="M118" s="72"/>
      <c r="N118" s="76"/>
      <c r="O118" s="77"/>
      <c r="P118" s="74"/>
      <c r="Q118" s="78"/>
      <c r="R118" s="78"/>
      <c r="S118" s="78"/>
      <c r="T118" s="79"/>
      <c r="U118" s="80"/>
    </row>
    <row r="119" spans="1:21" s="28" customFormat="1">
      <c r="A119" s="7"/>
      <c r="B119" s="8"/>
      <c r="C119" s="19"/>
      <c r="D119" s="8"/>
      <c r="E119" s="14"/>
      <c r="F119" s="23"/>
      <c r="G119" s="2"/>
      <c r="H119" s="19"/>
      <c r="I119" s="19"/>
      <c r="J119" s="19"/>
      <c r="K119" s="19"/>
      <c r="L119" s="9"/>
      <c r="M119" s="19"/>
      <c r="N119" s="20"/>
      <c r="O119" s="13"/>
      <c r="P119" s="1"/>
      <c r="Q119" s="21"/>
      <c r="R119" s="22"/>
      <c r="S119" s="15"/>
      <c r="T119" s="57"/>
      <c r="U119" s="58"/>
    </row>
    <row r="120" spans="1:21" s="28" customFormat="1" ht="25.5">
      <c r="A120" s="3" t="s">
        <v>14</v>
      </c>
      <c r="B120" s="3" t="s">
        <v>15</v>
      </c>
      <c r="C120" s="4" t="s">
        <v>0</v>
      </c>
      <c r="D120" s="3" t="s">
        <v>16</v>
      </c>
      <c r="E120" s="3" t="s">
        <v>17</v>
      </c>
      <c r="F120" s="3" t="s">
        <v>18</v>
      </c>
      <c r="G120" s="3" t="s">
        <v>19</v>
      </c>
      <c r="H120" s="4" t="s">
        <v>1</v>
      </c>
      <c r="I120" s="3" t="s">
        <v>20</v>
      </c>
      <c r="J120" s="3" t="s">
        <v>21</v>
      </c>
      <c r="K120" s="4" t="s">
        <v>2</v>
      </c>
      <c r="L120" s="3" t="s">
        <v>32</v>
      </c>
      <c r="M120" s="3" t="s">
        <v>33</v>
      </c>
      <c r="N120" s="5" t="s">
        <v>3</v>
      </c>
      <c r="O120" s="5" t="s">
        <v>4</v>
      </c>
      <c r="P120" s="4" t="s">
        <v>31</v>
      </c>
      <c r="Q120" s="3" t="s">
        <v>5</v>
      </c>
      <c r="R120" s="3" t="s">
        <v>6</v>
      </c>
      <c r="S120" s="6" t="s">
        <v>7</v>
      </c>
      <c r="T120" s="53" t="s">
        <v>104</v>
      </c>
      <c r="U120" s="54" t="s">
        <v>105</v>
      </c>
    </row>
    <row r="121" spans="1:21" s="27" customFormat="1">
      <c r="A121" s="10"/>
      <c r="B121" s="8" t="s">
        <v>63</v>
      </c>
      <c r="D121" s="8" t="s">
        <v>41</v>
      </c>
      <c r="E121" s="14" t="s">
        <v>22</v>
      </c>
      <c r="F121" s="11">
        <v>3</v>
      </c>
      <c r="G121" s="11" t="s">
        <v>72</v>
      </c>
      <c r="H121" s="9"/>
      <c r="I121" s="9">
        <v>1</v>
      </c>
      <c r="J121" s="9">
        <v>15</v>
      </c>
      <c r="K121" s="9">
        <f t="shared" ref="K121:K127" si="48">J121-I121+1</f>
        <v>15</v>
      </c>
      <c r="L121" s="9">
        <v>30</v>
      </c>
      <c r="M121" s="9"/>
      <c r="N121" s="12">
        <f>L121/K121</f>
        <v>2</v>
      </c>
      <c r="O121" s="13">
        <f>M121/6</f>
        <v>0</v>
      </c>
      <c r="P121" s="14"/>
      <c r="Q121" s="15">
        <f t="shared" ref="Q121:Q127" si="49">IF(K121=0,0,L121)</f>
        <v>30</v>
      </c>
      <c r="R121" s="16">
        <f t="shared" ref="R121:R127" si="50">IF(K121=0,0,M121/1.5)</f>
        <v>0</v>
      </c>
      <c r="S121" s="15">
        <f>P121+Q121+R121</f>
        <v>30</v>
      </c>
    </row>
    <row r="122" spans="1:21" s="27" customFormat="1">
      <c r="A122" s="10"/>
      <c r="B122" s="8" t="s">
        <v>63</v>
      </c>
      <c r="D122" s="8" t="s">
        <v>41</v>
      </c>
      <c r="E122" s="14" t="s">
        <v>111</v>
      </c>
      <c r="F122" s="11">
        <v>4</v>
      </c>
      <c r="G122" s="11" t="s">
        <v>72</v>
      </c>
      <c r="H122" s="9"/>
      <c r="I122" s="9">
        <v>1</v>
      </c>
      <c r="J122" s="9">
        <v>15</v>
      </c>
      <c r="K122" s="9">
        <f t="shared" si="48"/>
        <v>15</v>
      </c>
      <c r="L122" s="9">
        <v>30</v>
      </c>
      <c r="M122" s="9"/>
      <c r="N122" s="12"/>
      <c r="O122" s="13">
        <f t="shared" ref="O122:O127" si="51">M122/6</f>
        <v>0</v>
      </c>
      <c r="P122" s="14"/>
      <c r="Q122" s="15">
        <f t="shared" si="49"/>
        <v>30</v>
      </c>
      <c r="R122" s="16">
        <f t="shared" si="50"/>
        <v>0</v>
      </c>
      <c r="S122" s="15">
        <f t="shared" ref="S122:S127" si="52">P122+Q122+R122</f>
        <v>30</v>
      </c>
    </row>
    <row r="123" spans="1:21" s="27" customFormat="1">
      <c r="A123" s="7"/>
      <c r="B123" s="8" t="s">
        <v>63</v>
      </c>
      <c r="C123" s="9"/>
      <c r="D123" s="8" t="s">
        <v>27</v>
      </c>
      <c r="E123" s="14" t="s">
        <v>113</v>
      </c>
      <c r="F123" s="24">
        <v>4</v>
      </c>
      <c r="G123" s="11" t="s">
        <v>71</v>
      </c>
      <c r="H123" s="9"/>
      <c r="I123" s="9">
        <v>1</v>
      </c>
      <c r="J123" s="9">
        <v>15</v>
      </c>
      <c r="K123" s="9">
        <f t="shared" si="48"/>
        <v>15</v>
      </c>
      <c r="L123" s="9">
        <v>30</v>
      </c>
      <c r="M123" s="9"/>
      <c r="N123" s="12">
        <f>L123/K123</f>
        <v>2</v>
      </c>
      <c r="O123" s="13">
        <f t="shared" si="51"/>
        <v>0</v>
      </c>
      <c r="P123" s="14"/>
      <c r="Q123" s="15">
        <f t="shared" si="49"/>
        <v>30</v>
      </c>
      <c r="R123" s="16">
        <f t="shared" si="50"/>
        <v>0</v>
      </c>
      <c r="S123" s="15">
        <f t="shared" si="52"/>
        <v>30</v>
      </c>
    </row>
    <row r="124" spans="1:21" s="27" customFormat="1">
      <c r="A124" s="7"/>
      <c r="B124" s="8" t="s">
        <v>63</v>
      </c>
      <c r="C124" s="9"/>
      <c r="D124" s="8" t="s">
        <v>48</v>
      </c>
      <c r="E124" s="14" t="s">
        <v>96</v>
      </c>
      <c r="F124" s="24">
        <v>4</v>
      </c>
      <c r="G124" s="11" t="s">
        <v>73</v>
      </c>
      <c r="H124" s="9"/>
      <c r="I124" s="9">
        <v>1</v>
      </c>
      <c r="J124" s="9">
        <v>15</v>
      </c>
      <c r="K124" s="9">
        <f t="shared" si="48"/>
        <v>15</v>
      </c>
      <c r="L124" s="9">
        <v>30</v>
      </c>
      <c r="M124" s="9"/>
      <c r="N124" s="12">
        <f>L124/K124</f>
        <v>2</v>
      </c>
      <c r="O124" s="13">
        <f t="shared" si="51"/>
        <v>0</v>
      </c>
      <c r="P124" s="14"/>
      <c r="Q124" s="15">
        <f t="shared" si="49"/>
        <v>30</v>
      </c>
      <c r="R124" s="16">
        <f t="shared" si="50"/>
        <v>0</v>
      </c>
      <c r="S124" s="15">
        <f t="shared" si="52"/>
        <v>30</v>
      </c>
    </row>
    <row r="125" spans="1:21" s="28" customFormat="1">
      <c r="A125" s="7" t="s">
        <v>90</v>
      </c>
      <c r="B125" s="8" t="s">
        <v>63</v>
      </c>
      <c r="C125" s="9"/>
      <c r="D125" s="8" t="s">
        <v>103</v>
      </c>
      <c r="E125" s="14" t="s">
        <v>95</v>
      </c>
      <c r="F125" s="24">
        <v>7</v>
      </c>
      <c r="G125" s="11" t="s">
        <v>35</v>
      </c>
      <c r="H125" s="9"/>
      <c r="I125" s="9">
        <v>1</v>
      </c>
      <c r="J125" s="9">
        <v>5</v>
      </c>
      <c r="K125" s="9">
        <f t="shared" si="48"/>
        <v>5</v>
      </c>
      <c r="L125" s="9"/>
      <c r="M125" s="9">
        <v>30</v>
      </c>
      <c r="N125" s="12"/>
      <c r="O125" s="13">
        <f t="shared" si="51"/>
        <v>5</v>
      </c>
      <c r="P125" s="14"/>
      <c r="Q125" s="15">
        <f t="shared" si="49"/>
        <v>0</v>
      </c>
      <c r="R125" s="16">
        <f t="shared" si="50"/>
        <v>20</v>
      </c>
      <c r="S125" s="15">
        <f t="shared" si="52"/>
        <v>20</v>
      </c>
    </row>
    <row r="126" spans="1:21" s="28" customFormat="1">
      <c r="A126" s="7" t="s">
        <v>91</v>
      </c>
      <c r="B126" s="8" t="s">
        <v>63</v>
      </c>
      <c r="C126" s="9">
        <v>1</v>
      </c>
      <c r="D126" s="8" t="s">
        <v>43</v>
      </c>
      <c r="E126" s="14" t="s">
        <v>95</v>
      </c>
      <c r="F126" s="24">
        <v>7</v>
      </c>
      <c r="G126" s="11" t="s">
        <v>35</v>
      </c>
      <c r="H126" s="9"/>
      <c r="I126" s="9">
        <v>6</v>
      </c>
      <c r="J126" s="9">
        <v>10</v>
      </c>
      <c r="K126" s="9">
        <f t="shared" si="48"/>
        <v>5</v>
      </c>
      <c r="L126" s="9"/>
      <c r="M126" s="9">
        <v>30</v>
      </c>
      <c r="N126" s="12"/>
      <c r="O126" s="13">
        <f t="shared" si="51"/>
        <v>5</v>
      </c>
      <c r="P126" s="14"/>
      <c r="Q126" s="15">
        <f t="shared" si="49"/>
        <v>0</v>
      </c>
      <c r="R126" s="16">
        <f t="shared" si="50"/>
        <v>20</v>
      </c>
      <c r="S126" s="15">
        <f t="shared" si="52"/>
        <v>20</v>
      </c>
    </row>
    <row r="127" spans="1:21" s="27" customFormat="1">
      <c r="A127" s="7" t="s">
        <v>91</v>
      </c>
      <c r="B127" s="8" t="s">
        <v>63</v>
      </c>
      <c r="C127" s="9">
        <v>2</v>
      </c>
      <c r="D127" s="8" t="s">
        <v>43</v>
      </c>
      <c r="E127" s="14" t="s">
        <v>95</v>
      </c>
      <c r="F127" s="24">
        <v>7</v>
      </c>
      <c r="G127" s="11" t="s">
        <v>36</v>
      </c>
      <c r="H127" s="9"/>
      <c r="I127" s="9">
        <v>6</v>
      </c>
      <c r="J127" s="9">
        <v>10</v>
      </c>
      <c r="K127" s="9">
        <f t="shared" si="48"/>
        <v>5</v>
      </c>
      <c r="L127" s="9"/>
      <c r="M127" s="9">
        <v>30</v>
      </c>
      <c r="N127" s="12"/>
      <c r="O127" s="13">
        <f t="shared" si="51"/>
        <v>5</v>
      </c>
      <c r="P127" s="14"/>
      <c r="Q127" s="15">
        <f t="shared" si="49"/>
        <v>0</v>
      </c>
      <c r="R127" s="16">
        <f t="shared" si="50"/>
        <v>20</v>
      </c>
      <c r="S127" s="15">
        <f t="shared" si="52"/>
        <v>20</v>
      </c>
    </row>
    <row r="128" spans="1:21" s="27" customFormat="1">
      <c r="A128" s="7"/>
      <c r="B128" s="8"/>
      <c r="C128" s="9"/>
      <c r="D128" s="37"/>
      <c r="E128" s="14"/>
      <c r="F128" s="11"/>
      <c r="G128" s="11"/>
      <c r="H128" s="9"/>
      <c r="I128" s="9"/>
      <c r="J128" s="9"/>
      <c r="K128" s="9"/>
      <c r="L128" s="9"/>
      <c r="M128" s="9"/>
      <c r="N128" s="12"/>
      <c r="O128" s="13"/>
      <c r="P128" s="14"/>
      <c r="Q128" s="15"/>
      <c r="R128" s="15" t="s">
        <v>106</v>
      </c>
      <c r="S128" s="15">
        <f>SUM(S121:S127)</f>
        <v>180</v>
      </c>
    </row>
    <row r="129" spans="1:21" s="27" customFormat="1">
      <c r="A129" s="70"/>
      <c r="B129" s="71"/>
      <c r="C129" s="72"/>
      <c r="D129" s="73"/>
      <c r="E129" s="74"/>
      <c r="F129" s="75"/>
      <c r="G129" s="75"/>
      <c r="H129" s="72"/>
      <c r="I129" s="72"/>
      <c r="J129" s="72"/>
      <c r="K129" s="72"/>
      <c r="L129" s="72"/>
      <c r="M129" s="72"/>
      <c r="N129" s="76"/>
      <c r="O129" s="77"/>
      <c r="P129" s="74"/>
      <c r="Q129" s="78"/>
      <c r="R129" s="78"/>
      <c r="S129" s="78"/>
      <c r="T129" s="79"/>
      <c r="U129" s="80"/>
    </row>
    <row r="130" spans="1:21" s="27" customFormat="1">
      <c r="A130" s="7"/>
      <c r="B130" s="8"/>
      <c r="C130" s="9"/>
      <c r="D130" s="8"/>
      <c r="E130" s="14"/>
      <c r="F130" s="24"/>
      <c r="G130" s="2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6"/>
      <c r="S130" s="15"/>
      <c r="T130" s="55"/>
      <c r="U130" s="56"/>
    </row>
    <row r="131" spans="1:21" s="28" customFormat="1" ht="25.5">
      <c r="A131" s="3" t="s">
        <v>14</v>
      </c>
      <c r="B131" s="3" t="s">
        <v>15</v>
      </c>
      <c r="C131" s="4" t="s">
        <v>0</v>
      </c>
      <c r="D131" s="3" t="s">
        <v>16</v>
      </c>
      <c r="E131" s="3" t="s">
        <v>17</v>
      </c>
      <c r="F131" s="3" t="s">
        <v>18</v>
      </c>
      <c r="G131" s="3" t="s">
        <v>19</v>
      </c>
      <c r="H131" s="4" t="s">
        <v>1</v>
      </c>
      <c r="I131" s="3" t="s">
        <v>20</v>
      </c>
      <c r="J131" s="3" t="s">
        <v>21</v>
      </c>
      <c r="K131" s="4" t="s">
        <v>2</v>
      </c>
      <c r="L131" s="3" t="s">
        <v>32</v>
      </c>
      <c r="M131" s="3" t="s">
        <v>33</v>
      </c>
      <c r="N131" s="5" t="s">
        <v>3</v>
      </c>
      <c r="O131" s="5" t="s">
        <v>4</v>
      </c>
      <c r="P131" s="4" t="s">
        <v>31</v>
      </c>
      <c r="Q131" s="3" t="s">
        <v>5</v>
      </c>
      <c r="R131" s="3" t="s">
        <v>6</v>
      </c>
      <c r="S131" s="6" t="s">
        <v>7</v>
      </c>
      <c r="T131" s="53" t="s">
        <v>104</v>
      </c>
      <c r="U131" s="54" t="s">
        <v>105</v>
      </c>
    </row>
    <row r="132" spans="1:21" s="27" customFormat="1">
      <c r="A132" s="10"/>
      <c r="B132" s="8" t="s">
        <v>64</v>
      </c>
      <c r="D132" s="8" t="s">
        <v>41</v>
      </c>
      <c r="E132" s="14" t="s">
        <v>111</v>
      </c>
      <c r="F132" s="11">
        <v>4</v>
      </c>
      <c r="G132" s="11" t="s">
        <v>71</v>
      </c>
      <c r="H132" s="9"/>
      <c r="I132" s="9">
        <v>1</v>
      </c>
      <c r="J132" s="9">
        <v>15</v>
      </c>
      <c r="K132" s="9">
        <f t="shared" ref="K132:K138" si="53">J132-I132+1</f>
        <v>15</v>
      </c>
      <c r="L132" s="9">
        <v>30</v>
      </c>
      <c r="M132" s="9"/>
      <c r="N132" s="12">
        <f>L132/K132</f>
        <v>2</v>
      </c>
      <c r="O132" s="13">
        <f>M132/6</f>
        <v>0</v>
      </c>
      <c r="P132" s="14"/>
      <c r="Q132" s="15">
        <f t="shared" ref="Q132:Q138" si="54">IF(K132=0,0,L132)</f>
        <v>30</v>
      </c>
      <c r="R132" s="16">
        <f t="shared" ref="R132:R138" si="55">IF(K132=0,0,M132/1.5)</f>
        <v>0</v>
      </c>
      <c r="S132" s="15">
        <f>P132+Q132+R132</f>
        <v>30</v>
      </c>
    </row>
    <row r="133" spans="1:21" s="27" customFormat="1">
      <c r="A133" s="7"/>
      <c r="B133" s="8" t="s">
        <v>64</v>
      </c>
      <c r="C133" s="9"/>
      <c r="D133" s="8" t="s">
        <v>41</v>
      </c>
      <c r="E133" s="14" t="s">
        <v>22</v>
      </c>
      <c r="F133" s="11">
        <v>3</v>
      </c>
      <c r="G133" s="11" t="s">
        <v>71</v>
      </c>
      <c r="H133" s="9"/>
      <c r="I133" s="9">
        <v>1</v>
      </c>
      <c r="J133" s="9">
        <v>15</v>
      </c>
      <c r="K133" s="9">
        <f t="shared" si="53"/>
        <v>15</v>
      </c>
      <c r="L133" s="9">
        <v>30</v>
      </c>
      <c r="M133" s="9"/>
      <c r="N133" s="12">
        <f>L133/K133</f>
        <v>2</v>
      </c>
      <c r="O133" s="13">
        <f t="shared" ref="O133:O138" si="56">M133/6</f>
        <v>0</v>
      </c>
      <c r="P133" s="14"/>
      <c r="Q133" s="15">
        <f t="shared" si="54"/>
        <v>30</v>
      </c>
      <c r="R133" s="16">
        <f t="shared" si="55"/>
        <v>0</v>
      </c>
      <c r="S133" s="15">
        <f t="shared" ref="S133:S138" si="57">P133+Q133+R133</f>
        <v>30</v>
      </c>
    </row>
    <row r="134" spans="1:21" s="27" customFormat="1">
      <c r="A134" s="7"/>
      <c r="B134" s="8" t="s">
        <v>64</v>
      </c>
      <c r="C134" s="9"/>
      <c r="D134" s="8" t="s">
        <v>27</v>
      </c>
      <c r="E134" s="14" t="s">
        <v>113</v>
      </c>
      <c r="F134" s="24">
        <v>4</v>
      </c>
      <c r="G134" s="11" t="s">
        <v>73</v>
      </c>
      <c r="H134" s="9"/>
      <c r="I134" s="9">
        <v>1</v>
      </c>
      <c r="J134" s="9">
        <v>15</v>
      </c>
      <c r="K134" s="9">
        <f t="shared" si="53"/>
        <v>15</v>
      </c>
      <c r="L134" s="9">
        <v>30</v>
      </c>
      <c r="M134" s="9"/>
      <c r="N134" s="12">
        <f>L134/K134</f>
        <v>2</v>
      </c>
      <c r="O134" s="13">
        <f t="shared" si="56"/>
        <v>0</v>
      </c>
      <c r="P134" s="14"/>
      <c r="Q134" s="15">
        <f t="shared" si="54"/>
        <v>30</v>
      </c>
      <c r="R134" s="16">
        <f t="shared" si="55"/>
        <v>0</v>
      </c>
      <c r="S134" s="15">
        <f t="shared" si="57"/>
        <v>30</v>
      </c>
    </row>
    <row r="135" spans="1:21" s="27" customFormat="1">
      <c r="A135" s="7"/>
      <c r="B135" s="8" t="s">
        <v>64</v>
      </c>
      <c r="C135" s="9"/>
      <c r="D135" s="8" t="s">
        <v>48</v>
      </c>
      <c r="E135" s="14" t="s">
        <v>96</v>
      </c>
      <c r="F135" s="24">
        <v>4</v>
      </c>
      <c r="G135" s="11" t="s">
        <v>72</v>
      </c>
      <c r="H135" s="9"/>
      <c r="I135" s="9">
        <v>1</v>
      </c>
      <c r="J135" s="9">
        <v>15</v>
      </c>
      <c r="K135" s="9">
        <f t="shared" si="53"/>
        <v>15</v>
      </c>
      <c r="L135" s="9">
        <v>30</v>
      </c>
      <c r="M135" s="9"/>
      <c r="N135" s="12">
        <f>L135/K135</f>
        <v>2</v>
      </c>
      <c r="O135" s="13">
        <f t="shared" si="56"/>
        <v>0</v>
      </c>
      <c r="P135" s="14"/>
      <c r="Q135" s="15">
        <f t="shared" si="54"/>
        <v>30</v>
      </c>
      <c r="R135" s="16">
        <f t="shared" si="55"/>
        <v>0</v>
      </c>
      <c r="S135" s="15">
        <f t="shared" si="57"/>
        <v>30</v>
      </c>
    </row>
    <row r="136" spans="1:21" s="27" customFormat="1">
      <c r="A136" s="7" t="s">
        <v>90</v>
      </c>
      <c r="B136" s="8" t="s">
        <v>64</v>
      </c>
      <c r="C136" s="9"/>
      <c r="D136" s="8" t="s">
        <v>103</v>
      </c>
      <c r="E136" s="14" t="s">
        <v>95</v>
      </c>
      <c r="F136" s="24">
        <v>5</v>
      </c>
      <c r="G136" s="11" t="s">
        <v>35</v>
      </c>
      <c r="H136" s="9"/>
      <c r="I136" s="9">
        <v>6</v>
      </c>
      <c r="J136" s="9">
        <v>10</v>
      </c>
      <c r="K136" s="9">
        <f t="shared" si="53"/>
        <v>5</v>
      </c>
      <c r="L136" s="9"/>
      <c r="M136" s="9">
        <v>30</v>
      </c>
      <c r="N136" s="12"/>
      <c r="O136" s="13">
        <f t="shared" si="56"/>
        <v>5</v>
      </c>
      <c r="P136" s="14"/>
      <c r="Q136" s="15">
        <f t="shared" si="54"/>
        <v>0</v>
      </c>
      <c r="R136" s="16">
        <f t="shared" si="55"/>
        <v>20</v>
      </c>
      <c r="S136" s="15">
        <f t="shared" si="57"/>
        <v>20</v>
      </c>
    </row>
    <row r="137" spans="1:21" s="27" customFormat="1">
      <c r="A137" s="7" t="s">
        <v>91</v>
      </c>
      <c r="B137" s="8" t="s">
        <v>64</v>
      </c>
      <c r="C137" s="9">
        <v>1</v>
      </c>
      <c r="D137" s="8" t="s">
        <v>43</v>
      </c>
      <c r="E137" s="14" t="s">
        <v>95</v>
      </c>
      <c r="F137" s="24">
        <v>5</v>
      </c>
      <c r="G137" s="11" t="s">
        <v>35</v>
      </c>
      <c r="H137" s="9"/>
      <c r="I137" s="9">
        <v>1</v>
      </c>
      <c r="J137" s="9">
        <v>5</v>
      </c>
      <c r="K137" s="9">
        <f>J137-I137+1</f>
        <v>5</v>
      </c>
      <c r="L137" s="9"/>
      <c r="M137" s="9">
        <v>30</v>
      </c>
      <c r="N137" s="12"/>
      <c r="O137" s="13">
        <f t="shared" si="56"/>
        <v>5</v>
      </c>
      <c r="P137" s="14"/>
      <c r="Q137" s="15">
        <f t="shared" si="54"/>
        <v>0</v>
      </c>
      <c r="R137" s="16">
        <f>IF(K137=0,0,M137/1.5)</f>
        <v>20</v>
      </c>
      <c r="S137" s="15">
        <f t="shared" si="57"/>
        <v>20</v>
      </c>
    </row>
    <row r="138" spans="1:21" s="27" customFormat="1">
      <c r="A138" s="7" t="s">
        <v>91</v>
      </c>
      <c r="B138" s="8" t="s">
        <v>64</v>
      </c>
      <c r="C138" s="9">
        <v>2</v>
      </c>
      <c r="D138" s="8" t="s">
        <v>43</v>
      </c>
      <c r="E138" s="14" t="s">
        <v>95</v>
      </c>
      <c r="F138" s="24">
        <v>5</v>
      </c>
      <c r="G138" s="11" t="s">
        <v>36</v>
      </c>
      <c r="H138" s="9"/>
      <c r="I138" s="9">
        <v>1</v>
      </c>
      <c r="J138" s="9">
        <v>5</v>
      </c>
      <c r="K138" s="9">
        <f t="shared" si="53"/>
        <v>5</v>
      </c>
      <c r="L138" s="9"/>
      <c r="M138" s="9">
        <v>30</v>
      </c>
      <c r="N138" s="12"/>
      <c r="O138" s="13">
        <f t="shared" si="56"/>
        <v>5</v>
      </c>
      <c r="P138" s="14"/>
      <c r="Q138" s="15">
        <f t="shared" si="54"/>
        <v>0</v>
      </c>
      <c r="R138" s="16">
        <f t="shared" si="55"/>
        <v>20</v>
      </c>
      <c r="S138" s="15">
        <f t="shared" si="57"/>
        <v>20</v>
      </c>
    </row>
    <row r="139" spans="1:21" s="27" customFormat="1">
      <c r="A139" s="7"/>
      <c r="B139" s="8"/>
      <c r="C139" s="9"/>
      <c r="D139" s="8"/>
      <c r="E139" s="14"/>
      <c r="F139" s="24"/>
      <c r="G139" s="11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5" t="s">
        <v>106</v>
      </c>
      <c r="S139" s="15">
        <f>SUM(S132:S138)</f>
        <v>180</v>
      </c>
      <c r="T139" s="55"/>
      <c r="U139" s="56"/>
    </row>
    <row r="140" spans="1:21" s="27" customFormat="1">
      <c r="A140" s="70"/>
      <c r="B140" s="71"/>
      <c r="C140" s="72"/>
      <c r="D140" s="73"/>
      <c r="E140" s="74"/>
      <c r="F140" s="75"/>
      <c r="G140" s="75"/>
      <c r="H140" s="72"/>
      <c r="I140" s="72"/>
      <c r="J140" s="72"/>
      <c r="K140" s="72"/>
      <c r="L140" s="72"/>
      <c r="M140" s="72"/>
      <c r="N140" s="76"/>
      <c r="O140" s="77"/>
      <c r="P140" s="74"/>
      <c r="Q140" s="78"/>
      <c r="R140" s="78"/>
      <c r="S140" s="78"/>
      <c r="T140" s="79"/>
      <c r="U140" s="80"/>
    </row>
    <row r="141" spans="1:21" s="28" customFormat="1" ht="25.5">
      <c r="A141" s="3" t="s">
        <v>14</v>
      </c>
      <c r="B141" s="3" t="s">
        <v>15</v>
      </c>
      <c r="C141" s="4" t="s">
        <v>0</v>
      </c>
      <c r="D141" s="3" t="s">
        <v>16</v>
      </c>
      <c r="E141" s="3" t="s">
        <v>17</v>
      </c>
      <c r="F141" s="3" t="s">
        <v>18</v>
      </c>
      <c r="G141" s="3" t="s">
        <v>19</v>
      </c>
      <c r="H141" s="4" t="s">
        <v>1</v>
      </c>
      <c r="I141" s="3" t="s">
        <v>20</v>
      </c>
      <c r="J141" s="3" t="s">
        <v>21</v>
      </c>
      <c r="K141" s="4" t="s">
        <v>2</v>
      </c>
      <c r="L141" s="3" t="s">
        <v>32</v>
      </c>
      <c r="M141" s="3" t="s">
        <v>33</v>
      </c>
      <c r="N141" s="5" t="s">
        <v>3</v>
      </c>
      <c r="O141" s="5" t="s">
        <v>4</v>
      </c>
      <c r="P141" s="4" t="s">
        <v>31</v>
      </c>
      <c r="Q141" s="3" t="s">
        <v>5</v>
      </c>
      <c r="R141" s="3" t="s">
        <v>6</v>
      </c>
      <c r="S141" s="6" t="s">
        <v>7</v>
      </c>
      <c r="T141" s="53" t="s">
        <v>104</v>
      </c>
      <c r="U141" s="54" t="s">
        <v>105</v>
      </c>
    </row>
    <row r="142" spans="1:21" s="27" customFormat="1">
      <c r="A142" s="7"/>
      <c r="B142" s="8" t="s">
        <v>65</v>
      </c>
      <c r="C142" s="9"/>
      <c r="D142" s="8" t="s">
        <v>41</v>
      </c>
      <c r="E142" s="14" t="s">
        <v>22</v>
      </c>
      <c r="F142" s="11">
        <v>3</v>
      </c>
      <c r="G142" s="11" t="s">
        <v>73</v>
      </c>
      <c r="H142" s="9"/>
      <c r="I142" s="9">
        <v>1</v>
      </c>
      <c r="J142" s="9">
        <v>15</v>
      </c>
      <c r="K142" s="9">
        <f t="shared" ref="K142:K148" si="58"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 t="shared" ref="R142:R148" si="59">IF(K142=0,0,M142/1.5)</f>
        <v>0</v>
      </c>
      <c r="S142" s="15">
        <f t="shared" ref="S142:S148" si="60">P142+Q142+R142</f>
        <v>30</v>
      </c>
    </row>
    <row r="143" spans="1:21" s="27" customFormat="1">
      <c r="A143" s="7"/>
      <c r="B143" s="8" t="s">
        <v>65</v>
      </c>
      <c r="C143" s="9"/>
      <c r="D143" s="8" t="s">
        <v>58</v>
      </c>
      <c r="E143" s="14" t="s">
        <v>111</v>
      </c>
      <c r="F143" s="11">
        <v>5</v>
      </c>
      <c r="G143" s="11" t="s">
        <v>73</v>
      </c>
      <c r="H143" s="9"/>
      <c r="I143" s="9">
        <v>1</v>
      </c>
      <c r="J143" s="9">
        <v>15</v>
      </c>
      <c r="K143" s="9">
        <f t="shared" si="58"/>
        <v>15</v>
      </c>
      <c r="L143" s="9">
        <v>30</v>
      </c>
      <c r="M143" s="9"/>
      <c r="N143" s="12">
        <f>L143/K143</f>
        <v>2</v>
      </c>
      <c r="O143" s="13">
        <f t="shared" ref="O143:O148" si="61">M143/6</f>
        <v>0</v>
      </c>
      <c r="P143" s="14"/>
      <c r="Q143" s="15">
        <f>IF(K143=0,0,L143)</f>
        <v>30</v>
      </c>
      <c r="R143" s="16">
        <f t="shared" si="59"/>
        <v>0</v>
      </c>
      <c r="S143" s="15">
        <f t="shared" si="60"/>
        <v>30</v>
      </c>
    </row>
    <row r="144" spans="1:21" s="27" customFormat="1">
      <c r="A144" s="7"/>
      <c r="B144" s="8" t="s">
        <v>65</v>
      </c>
      <c r="C144" s="9"/>
      <c r="D144" s="8" t="s">
        <v>27</v>
      </c>
      <c r="E144" s="14" t="s">
        <v>113</v>
      </c>
      <c r="F144" s="24">
        <v>5</v>
      </c>
      <c r="G144" s="11" t="s">
        <v>72</v>
      </c>
      <c r="H144" s="9"/>
      <c r="I144" s="9">
        <v>1</v>
      </c>
      <c r="J144" s="9">
        <v>15</v>
      </c>
      <c r="K144" s="9">
        <f t="shared" si="58"/>
        <v>15</v>
      </c>
      <c r="L144" s="9">
        <v>30</v>
      </c>
      <c r="M144" s="9"/>
      <c r="N144" s="12">
        <f>L144/K144</f>
        <v>2</v>
      </c>
      <c r="O144" s="13">
        <f t="shared" si="61"/>
        <v>0</v>
      </c>
      <c r="P144" s="14"/>
      <c r="Q144" s="15">
        <f>IF(K144=0,0,L144)</f>
        <v>30</v>
      </c>
      <c r="R144" s="16">
        <f t="shared" si="59"/>
        <v>0</v>
      </c>
      <c r="S144" s="15">
        <f t="shared" si="60"/>
        <v>30</v>
      </c>
    </row>
    <row r="145" spans="1:29" s="27" customFormat="1">
      <c r="A145" s="7"/>
      <c r="B145" s="8" t="s">
        <v>65</v>
      </c>
      <c r="C145" s="9"/>
      <c r="D145" s="8" t="s">
        <v>48</v>
      </c>
      <c r="E145" s="14" t="s">
        <v>96</v>
      </c>
      <c r="F145" s="24">
        <v>5</v>
      </c>
      <c r="G145" s="11" t="s">
        <v>71</v>
      </c>
      <c r="H145" s="9"/>
      <c r="I145" s="9">
        <v>1</v>
      </c>
      <c r="J145" s="9">
        <v>15</v>
      </c>
      <c r="K145" s="9">
        <f t="shared" si="58"/>
        <v>15</v>
      </c>
      <c r="L145" s="9">
        <v>30</v>
      </c>
      <c r="M145" s="9"/>
      <c r="N145" s="12">
        <f>L145/K145</f>
        <v>2</v>
      </c>
      <c r="O145" s="13">
        <f t="shared" si="61"/>
        <v>0</v>
      </c>
      <c r="P145" s="14"/>
      <c r="Q145" s="15">
        <f>IF(K145=0,0,L145)</f>
        <v>30</v>
      </c>
      <c r="R145" s="16">
        <f t="shared" si="59"/>
        <v>0</v>
      </c>
      <c r="S145" s="15">
        <f t="shared" si="60"/>
        <v>30</v>
      </c>
    </row>
    <row r="146" spans="1:29" s="27" customFormat="1">
      <c r="A146" s="7" t="s">
        <v>90</v>
      </c>
      <c r="B146" s="8" t="s">
        <v>65</v>
      </c>
      <c r="C146" s="9"/>
      <c r="D146" s="8" t="s">
        <v>103</v>
      </c>
      <c r="E146" s="14" t="s">
        <v>95</v>
      </c>
      <c r="F146" s="24">
        <v>6</v>
      </c>
      <c r="G146" s="11" t="s">
        <v>35</v>
      </c>
      <c r="H146" s="9"/>
      <c r="I146" s="9">
        <v>6</v>
      </c>
      <c r="J146" s="9">
        <v>10</v>
      </c>
      <c r="K146" s="9">
        <f t="shared" si="58"/>
        <v>5</v>
      </c>
      <c r="L146" s="9"/>
      <c r="M146" s="9">
        <v>30</v>
      </c>
      <c r="N146" s="12"/>
      <c r="O146" s="13">
        <f t="shared" si="61"/>
        <v>5</v>
      </c>
      <c r="P146" s="14"/>
      <c r="Q146" s="15"/>
      <c r="R146" s="16">
        <f t="shared" si="59"/>
        <v>20</v>
      </c>
      <c r="S146" s="15">
        <f t="shared" si="60"/>
        <v>20</v>
      </c>
    </row>
    <row r="147" spans="1:29" s="27" customFormat="1">
      <c r="A147" s="7" t="s">
        <v>91</v>
      </c>
      <c r="B147" s="8" t="s">
        <v>65</v>
      </c>
      <c r="C147" s="9">
        <v>1</v>
      </c>
      <c r="D147" s="8" t="s">
        <v>30</v>
      </c>
      <c r="E147" s="14" t="s">
        <v>95</v>
      </c>
      <c r="F147" s="24">
        <v>6</v>
      </c>
      <c r="G147" s="11" t="s">
        <v>35</v>
      </c>
      <c r="H147" s="9"/>
      <c r="I147" s="9">
        <v>1</v>
      </c>
      <c r="J147" s="9">
        <v>5</v>
      </c>
      <c r="K147" s="9">
        <f t="shared" si="58"/>
        <v>5</v>
      </c>
      <c r="L147" s="9"/>
      <c r="M147" s="9">
        <v>30</v>
      </c>
      <c r="N147" s="12"/>
      <c r="O147" s="13">
        <f t="shared" si="61"/>
        <v>5</v>
      </c>
      <c r="P147" s="14"/>
      <c r="Q147" s="15"/>
      <c r="R147" s="16">
        <f t="shared" si="59"/>
        <v>20</v>
      </c>
      <c r="S147" s="15">
        <f t="shared" si="60"/>
        <v>20</v>
      </c>
    </row>
    <row r="148" spans="1:29" s="27" customFormat="1">
      <c r="A148" s="7" t="s">
        <v>91</v>
      </c>
      <c r="B148" s="8" t="s">
        <v>65</v>
      </c>
      <c r="C148" s="9">
        <v>2</v>
      </c>
      <c r="D148" s="8" t="s">
        <v>39</v>
      </c>
      <c r="E148" s="14" t="s">
        <v>95</v>
      </c>
      <c r="F148" s="24">
        <v>6</v>
      </c>
      <c r="G148" s="11" t="s">
        <v>36</v>
      </c>
      <c r="H148" s="9"/>
      <c r="I148" s="9">
        <v>1</v>
      </c>
      <c r="J148" s="9">
        <v>5</v>
      </c>
      <c r="K148" s="9">
        <f t="shared" si="58"/>
        <v>5</v>
      </c>
      <c r="L148" s="9"/>
      <c r="M148" s="9">
        <v>30</v>
      </c>
      <c r="N148" s="12"/>
      <c r="O148" s="13">
        <f t="shared" si="61"/>
        <v>5</v>
      </c>
      <c r="P148" s="14"/>
      <c r="Q148" s="15"/>
      <c r="R148" s="16">
        <f t="shared" si="59"/>
        <v>20</v>
      </c>
      <c r="S148" s="15">
        <f t="shared" si="60"/>
        <v>20</v>
      </c>
    </row>
    <row r="149" spans="1:29" s="27" customFormat="1">
      <c r="A149" s="7"/>
      <c r="B149" s="8"/>
      <c r="C149" s="9"/>
      <c r="D149" s="8"/>
      <c r="E149" s="14"/>
      <c r="F149" s="24"/>
      <c r="G149" s="11"/>
      <c r="H149" s="9"/>
      <c r="I149" s="9"/>
      <c r="J149" s="9"/>
      <c r="K149" s="9"/>
      <c r="L149" s="9"/>
      <c r="M149" s="9"/>
      <c r="N149" s="12"/>
      <c r="O149" s="13"/>
      <c r="P149" s="14"/>
      <c r="Q149" s="15"/>
      <c r="R149" s="15" t="s">
        <v>106</v>
      </c>
      <c r="S149" s="15">
        <f>SUM(S142:S148)</f>
        <v>180</v>
      </c>
      <c r="T149" s="55"/>
      <c r="U149" s="56"/>
    </row>
    <row r="150" spans="1:29" s="27" customFormat="1">
      <c r="A150" s="70"/>
      <c r="B150" s="71"/>
      <c r="C150" s="72"/>
      <c r="D150" s="73"/>
      <c r="E150" s="74"/>
      <c r="F150" s="75"/>
      <c r="G150" s="75"/>
      <c r="H150" s="72"/>
      <c r="I150" s="72"/>
      <c r="J150" s="72"/>
      <c r="K150" s="72"/>
      <c r="L150" s="72"/>
      <c r="M150" s="72"/>
      <c r="N150" s="76"/>
      <c r="O150" s="77"/>
      <c r="P150" s="74"/>
      <c r="Q150" s="78"/>
      <c r="R150" s="78"/>
      <c r="S150" s="78"/>
      <c r="T150" s="79"/>
      <c r="U150" s="80"/>
    </row>
    <row r="151" spans="1:29" s="28" customFormat="1" ht="25.5">
      <c r="A151" s="3" t="s">
        <v>14</v>
      </c>
      <c r="B151" s="3" t="s">
        <v>15</v>
      </c>
      <c r="C151" s="4" t="s">
        <v>0</v>
      </c>
      <c r="D151" s="3" t="s">
        <v>16</v>
      </c>
      <c r="E151" s="3" t="s">
        <v>17</v>
      </c>
      <c r="F151" s="3" t="s">
        <v>18</v>
      </c>
      <c r="G151" s="3" t="s">
        <v>19</v>
      </c>
      <c r="H151" s="4" t="s">
        <v>1</v>
      </c>
      <c r="I151" s="3" t="s">
        <v>20</v>
      </c>
      <c r="J151" s="3" t="s">
        <v>21</v>
      </c>
      <c r="K151" s="4" t="s">
        <v>2</v>
      </c>
      <c r="L151" s="3" t="s">
        <v>32</v>
      </c>
      <c r="M151" s="3" t="s">
        <v>33</v>
      </c>
      <c r="N151" s="5" t="s">
        <v>3</v>
      </c>
      <c r="O151" s="5" t="s">
        <v>4</v>
      </c>
      <c r="P151" s="4" t="s">
        <v>31</v>
      </c>
      <c r="Q151" s="3" t="s">
        <v>5</v>
      </c>
      <c r="R151" s="3" t="s">
        <v>6</v>
      </c>
      <c r="S151" s="6" t="s">
        <v>7</v>
      </c>
      <c r="T151" s="53" t="s">
        <v>104</v>
      </c>
      <c r="U151" s="54" t="s">
        <v>105</v>
      </c>
    </row>
    <row r="152" spans="1:29" s="27" customFormat="1">
      <c r="A152" s="10"/>
      <c r="B152" s="8" t="s">
        <v>66</v>
      </c>
      <c r="D152" s="8" t="s">
        <v>58</v>
      </c>
      <c r="E152" s="14" t="s">
        <v>111</v>
      </c>
      <c r="F152" s="11">
        <v>3</v>
      </c>
      <c r="G152" s="87" t="s">
        <v>71</v>
      </c>
      <c r="H152" s="9"/>
      <c r="I152" s="9">
        <v>1</v>
      </c>
      <c r="J152" s="9">
        <v>15</v>
      </c>
      <c r="K152" s="9">
        <f t="shared" ref="K152:K158" si="62"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 t="shared" ref="S152:S158" si="63">P152+Q152+R152</f>
        <v>30</v>
      </c>
    </row>
    <row r="153" spans="1:29" s="27" customFormat="1">
      <c r="A153" s="7"/>
      <c r="B153" s="14" t="s">
        <v>66</v>
      </c>
      <c r="C153" s="9"/>
      <c r="D153" s="8" t="s">
        <v>29</v>
      </c>
      <c r="E153" s="14" t="s">
        <v>22</v>
      </c>
      <c r="F153" s="11">
        <v>3</v>
      </c>
      <c r="G153" s="87" t="s">
        <v>72</v>
      </c>
      <c r="H153" s="9"/>
      <c r="I153" s="9">
        <v>1</v>
      </c>
      <c r="J153" s="9">
        <v>15</v>
      </c>
      <c r="K153" s="9">
        <f t="shared" si="62"/>
        <v>15</v>
      </c>
      <c r="L153" s="9">
        <v>30</v>
      </c>
      <c r="M153" s="9"/>
      <c r="N153" s="12">
        <f>L153/K153</f>
        <v>2</v>
      </c>
      <c r="O153" s="13">
        <f t="shared" ref="O153:O158" si="64"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 t="shared" si="63"/>
        <v>30</v>
      </c>
      <c r="U153" s="7"/>
      <c r="V153" s="11"/>
      <c r="W153" s="11"/>
      <c r="X153" s="9"/>
      <c r="Y153" s="9"/>
      <c r="Z153" s="9"/>
      <c r="AA153" s="9"/>
      <c r="AB153" s="9"/>
      <c r="AC153" s="9"/>
    </row>
    <row r="154" spans="1:29" s="27" customFormat="1">
      <c r="A154" s="7"/>
      <c r="B154" s="8" t="s">
        <v>66</v>
      </c>
      <c r="C154" s="9"/>
      <c r="D154" s="8" t="s">
        <v>27</v>
      </c>
      <c r="E154" s="14" t="s">
        <v>113</v>
      </c>
      <c r="F154" s="24">
        <v>5</v>
      </c>
      <c r="G154" s="11" t="s">
        <v>71</v>
      </c>
      <c r="H154" s="9"/>
      <c r="I154" s="9">
        <v>1</v>
      </c>
      <c r="J154" s="9">
        <v>15</v>
      </c>
      <c r="K154" s="9">
        <f t="shared" si="62"/>
        <v>15</v>
      </c>
      <c r="L154" s="9">
        <v>30</v>
      </c>
      <c r="M154" s="9"/>
      <c r="N154" s="12"/>
      <c r="O154" s="13">
        <f t="shared" si="64"/>
        <v>0</v>
      </c>
      <c r="P154" s="14"/>
      <c r="Q154" s="15">
        <f>IF(K154=0,0,L154)</f>
        <v>30</v>
      </c>
      <c r="R154" s="16"/>
      <c r="S154" s="15">
        <f t="shared" si="63"/>
        <v>30</v>
      </c>
    </row>
    <row r="155" spans="1:29" s="27" customFormat="1">
      <c r="A155" s="7"/>
      <c r="B155" s="8" t="s">
        <v>66</v>
      </c>
      <c r="C155" s="9"/>
      <c r="D155" s="8" t="s">
        <v>48</v>
      </c>
      <c r="E155" s="14" t="s">
        <v>96</v>
      </c>
      <c r="F155" s="24">
        <v>5</v>
      </c>
      <c r="G155" s="11" t="s">
        <v>72</v>
      </c>
      <c r="H155" s="9"/>
      <c r="I155" s="9">
        <v>1</v>
      </c>
      <c r="J155" s="9">
        <v>15</v>
      </c>
      <c r="K155" s="9">
        <f t="shared" si="62"/>
        <v>15</v>
      </c>
      <c r="L155" s="9">
        <v>30</v>
      </c>
      <c r="M155" s="9"/>
      <c r="N155" s="12">
        <f>L155/K155</f>
        <v>2</v>
      </c>
      <c r="O155" s="13">
        <f t="shared" si="64"/>
        <v>0</v>
      </c>
      <c r="P155" s="14"/>
      <c r="Q155" s="15">
        <f>IF(K155=0,0,L155)</f>
        <v>30</v>
      </c>
      <c r="R155" s="16">
        <f>IF(K155=0,0,M155/1.5)</f>
        <v>0</v>
      </c>
      <c r="S155" s="15">
        <f t="shared" si="63"/>
        <v>30</v>
      </c>
    </row>
    <row r="156" spans="1:29" s="27" customFormat="1">
      <c r="A156" s="7" t="s">
        <v>90</v>
      </c>
      <c r="B156" s="8" t="s">
        <v>66</v>
      </c>
      <c r="C156" s="9"/>
      <c r="D156" s="8" t="s">
        <v>103</v>
      </c>
      <c r="E156" s="14" t="s">
        <v>95</v>
      </c>
      <c r="F156" s="24">
        <v>7</v>
      </c>
      <c r="G156" s="11" t="s">
        <v>35</v>
      </c>
      <c r="H156" s="9"/>
      <c r="I156" s="9">
        <v>6</v>
      </c>
      <c r="J156" s="9">
        <v>10</v>
      </c>
      <c r="K156" s="9">
        <f t="shared" si="62"/>
        <v>5</v>
      </c>
      <c r="L156" s="9"/>
      <c r="M156" s="9">
        <v>30</v>
      </c>
      <c r="N156" s="12"/>
      <c r="O156" s="13">
        <f t="shared" si="64"/>
        <v>5</v>
      </c>
      <c r="P156" s="14"/>
      <c r="Q156" s="15"/>
      <c r="R156" s="16">
        <f>IF(K156=0,0,M156/1.5)</f>
        <v>20</v>
      </c>
      <c r="S156" s="15">
        <f t="shared" si="63"/>
        <v>20</v>
      </c>
    </row>
    <row r="157" spans="1:29" s="27" customFormat="1">
      <c r="A157" s="7" t="s">
        <v>91</v>
      </c>
      <c r="B157" s="8" t="s">
        <v>66</v>
      </c>
      <c r="C157" s="9">
        <v>1</v>
      </c>
      <c r="D157" s="8" t="s">
        <v>39</v>
      </c>
      <c r="E157" s="14" t="s">
        <v>95</v>
      </c>
      <c r="F157" s="24">
        <v>7</v>
      </c>
      <c r="G157" s="11" t="s">
        <v>35</v>
      </c>
      <c r="H157" s="9"/>
      <c r="I157" s="9">
        <v>1</v>
      </c>
      <c r="J157" s="9">
        <v>5</v>
      </c>
      <c r="K157" s="9">
        <f t="shared" si="62"/>
        <v>5</v>
      </c>
      <c r="L157" s="9"/>
      <c r="M157" s="9">
        <v>30</v>
      </c>
      <c r="N157" s="12"/>
      <c r="O157" s="13">
        <f t="shared" si="64"/>
        <v>5</v>
      </c>
      <c r="P157" s="14"/>
      <c r="Q157" s="15"/>
      <c r="R157" s="16">
        <f>IF(K157=0,0,M157/1.5)</f>
        <v>20</v>
      </c>
      <c r="S157" s="15">
        <f t="shared" si="63"/>
        <v>20</v>
      </c>
    </row>
    <row r="158" spans="1:29" s="27" customFormat="1">
      <c r="A158" s="7" t="s">
        <v>91</v>
      </c>
      <c r="B158" s="8" t="s">
        <v>66</v>
      </c>
      <c r="C158" s="9">
        <v>2</v>
      </c>
      <c r="D158" s="8" t="s">
        <v>39</v>
      </c>
      <c r="E158" s="14" t="s">
        <v>95</v>
      </c>
      <c r="F158" s="24">
        <v>7</v>
      </c>
      <c r="G158" s="11" t="s">
        <v>36</v>
      </c>
      <c r="H158" s="9"/>
      <c r="I158" s="9">
        <v>1</v>
      </c>
      <c r="J158" s="9">
        <v>5</v>
      </c>
      <c r="K158" s="9">
        <f t="shared" si="62"/>
        <v>5</v>
      </c>
      <c r="L158" s="9"/>
      <c r="M158" s="9">
        <v>30</v>
      </c>
      <c r="N158" s="12"/>
      <c r="O158" s="13">
        <f t="shared" si="64"/>
        <v>5</v>
      </c>
      <c r="P158" s="14"/>
      <c r="Q158" s="15"/>
      <c r="R158" s="16">
        <f>IF(K158=0,0,M158/1.5)</f>
        <v>20</v>
      </c>
      <c r="S158" s="15">
        <f t="shared" si="63"/>
        <v>20</v>
      </c>
    </row>
    <row r="159" spans="1:29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106</v>
      </c>
      <c r="S159" s="15">
        <f>SUM(S152:S158)</f>
        <v>180</v>
      </c>
      <c r="T159" s="55"/>
      <c r="U159" s="56"/>
    </row>
    <row r="160" spans="1:29" s="27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1" s="28" customFormat="1" ht="25.5">
      <c r="A161" s="3" t="s">
        <v>14</v>
      </c>
      <c r="B161" s="3" t="s">
        <v>15</v>
      </c>
      <c r="C161" s="4" t="s">
        <v>0</v>
      </c>
      <c r="D161" s="3" t="s">
        <v>16</v>
      </c>
      <c r="E161" s="3" t="s">
        <v>17</v>
      </c>
      <c r="F161" s="3" t="s">
        <v>18</v>
      </c>
      <c r="G161" s="3" t="s">
        <v>19</v>
      </c>
      <c r="H161" s="4" t="s">
        <v>1</v>
      </c>
      <c r="I161" s="3" t="s">
        <v>20</v>
      </c>
      <c r="J161" s="3" t="s">
        <v>21</v>
      </c>
      <c r="K161" s="4" t="s">
        <v>2</v>
      </c>
      <c r="L161" s="3" t="s">
        <v>32</v>
      </c>
      <c r="M161" s="3" t="s">
        <v>33</v>
      </c>
      <c r="N161" s="5" t="s">
        <v>3</v>
      </c>
      <c r="O161" s="5" t="s">
        <v>4</v>
      </c>
      <c r="P161" s="4" t="s">
        <v>31</v>
      </c>
      <c r="Q161" s="3" t="s">
        <v>5</v>
      </c>
      <c r="R161" s="3" t="s">
        <v>6</v>
      </c>
      <c r="S161" s="6" t="s">
        <v>7</v>
      </c>
      <c r="T161" s="53" t="s">
        <v>104</v>
      </c>
      <c r="U161" s="54" t="s">
        <v>105</v>
      </c>
    </row>
    <row r="162" spans="1:21" s="27" customFormat="1">
      <c r="A162" s="7" t="s">
        <v>91</v>
      </c>
      <c r="B162" s="8" t="s">
        <v>60</v>
      </c>
      <c r="C162" s="9">
        <v>2</v>
      </c>
      <c r="D162" s="8" t="s">
        <v>43</v>
      </c>
      <c r="E162" s="14" t="s">
        <v>97</v>
      </c>
      <c r="F162" s="24">
        <v>2</v>
      </c>
      <c r="G162" s="11" t="s">
        <v>36</v>
      </c>
      <c r="H162" s="9"/>
      <c r="I162" s="9">
        <v>2</v>
      </c>
      <c r="J162" s="9">
        <v>6</v>
      </c>
      <c r="K162" s="9">
        <f>J162-I162+1</f>
        <v>5</v>
      </c>
      <c r="L162" s="9"/>
      <c r="M162" s="9">
        <v>30</v>
      </c>
      <c r="N162" s="12"/>
      <c r="O162" s="13">
        <f>M162/6</f>
        <v>5</v>
      </c>
      <c r="P162" s="14"/>
      <c r="Q162" s="15">
        <f>IF(K162=0,0,L162)</f>
        <v>0</v>
      </c>
      <c r="R162" s="16">
        <f>IF(K162=0,0,M162/1.5)</f>
        <v>20</v>
      </c>
      <c r="S162" s="15">
        <f>P162+Q162+R162</f>
        <v>20</v>
      </c>
    </row>
    <row r="163" spans="1:21" s="40" customFormat="1">
      <c r="A163" s="94" t="s">
        <v>90</v>
      </c>
      <c r="B163" s="38" t="s">
        <v>60</v>
      </c>
      <c r="C163" s="39">
        <v>1</v>
      </c>
      <c r="D163" s="38" t="s">
        <v>103</v>
      </c>
      <c r="E163" s="40" t="s">
        <v>98</v>
      </c>
      <c r="F163" s="39">
        <v>3</v>
      </c>
      <c r="G163" s="41" t="s">
        <v>36</v>
      </c>
      <c r="H163" s="39"/>
      <c r="I163" s="39">
        <v>2</v>
      </c>
      <c r="J163" s="39">
        <v>6</v>
      </c>
      <c r="K163" s="39">
        <f>J163-I163+1</f>
        <v>5</v>
      </c>
      <c r="L163" s="39"/>
      <c r="M163" s="39">
        <v>30</v>
      </c>
      <c r="N163" s="42"/>
      <c r="O163" s="43">
        <f>M163/6</f>
        <v>5</v>
      </c>
      <c r="Q163" s="44">
        <f t="shared" ref="Q163:Q172" si="65">IF(K163=0,0,L163)</f>
        <v>0</v>
      </c>
      <c r="R163" s="95">
        <f t="shared" ref="R163:R172" si="66">IF(K163=0,0,M163/1.5)</f>
        <v>20</v>
      </c>
      <c r="S163" s="44">
        <f>P163+Q163+R163</f>
        <v>20</v>
      </c>
    </row>
    <row r="164" spans="1:21" s="27" customFormat="1">
      <c r="A164" s="7" t="s">
        <v>91</v>
      </c>
      <c r="B164" s="8" t="s">
        <v>60</v>
      </c>
      <c r="C164" s="9">
        <v>1</v>
      </c>
      <c r="D164" s="8" t="s">
        <v>43</v>
      </c>
      <c r="E164" s="14" t="s">
        <v>97</v>
      </c>
      <c r="F164" s="24">
        <v>2</v>
      </c>
      <c r="G164" s="11" t="s">
        <v>35</v>
      </c>
      <c r="H164" s="9"/>
      <c r="I164" s="9">
        <v>2</v>
      </c>
      <c r="J164" s="9">
        <v>6</v>
      </c>
      <c r="K164" s="9">
        <f>J164-I164+1</f>
        <v>5</v>
      </c>
      <c r="L164" s="9"/>
      <c r="M164" s="9">
        <v>30</v>
      </c>
      <c r="N164" s="12"/>
      <c r="O164" s="13">
        <f>M164/6</f>
        <v>5</v>
      </c>
      <c r="P164" s="14"/>
      <c r="Q164" s="15">
        <f t="shared" si="65"/>
        <v>0</v>
      </c>
      <c r="R164" s="16">
        <f t="shared" si="66"/>
        <v>20</v>
      </c>
      <c r="S164" s="15">
        <f>P164+Q164+R164</f>
        <v>20</v>
      </c>
    </row>
    <row r="165" spans="1:21" s="27" customFormat="1">
      <c r="A165" s="7"/>
      <c r="B165" s="8"/>
      <c r="C165" s="9"/>
      <c r="D165" s="8"/>
      <c r="E165" s="14"/>
      <c r="F165" s="24"/>
      <c r="G165" s="11"/>
      <c r="H165" s="9"/>
      <c r="I165" s="9"/>
      <c r="J165" s="9"/>
      <c r="K165" s="9"/>
      <c r="L165" s="9"/>
      <c r="M165" s="9"/>
      <c r="N165" s="12"/>
      <c r="O165" s="13"/>
      <c r="P165" s="14"/>
      <c r="Q165" s="15"/>
      <c r="R165" s="15" t="s">
        <v>106</v>
      </c>
      <c r="S165" s="15">
        <f>SUM(S162:S164)</f>
        <v>60</v>
      </c>
      <c r="T165" s="55"/>
      <c r="U165" s="56"/>
    </row>
    <row r="166" spans="1:21" s="27" customFormat="1">
      <c r="A166" s="70"/>
      <c r="B166" s="71"/>
      <c r="C166" s="72"/>
      <c r="D166" s="73"/>
      <c r="E166" s="74"/>
      <c r="F166" s="75"/>
      <c r="G166" s="75"/>
      <c r="H166" s="72"/>
      <c r="I166" s="72"/>
      <c r="J166" s="72"/>
      <c r="K166" s="72"/>
      <c r="L166" s="72"/>
      <c r="M166" s="72"/>
      <c r="N166" s="76"/>
      <c r="O166" s="77"/>
      <c r="P166" s="74"/>
      <c r="Q166" s="78"/>
      <c r="R166" s="78"/>
      <c r="S166" s="78"/>
      <c r="T166" s="79"/>
      <c r="U166" s="80"/>
    </row>
    <row r="167" spans="1:21" s="27" customFormat="1">
      <c r="A167" s="7"/>
      <c r="B167" s="8"/>
      <c r="C167" s="9"/>
      <c r="D167" s="8"/>
      <c r="E167" s="14"/>
      <c r="F167" s="24"/>
      <c r="G167" s="2"/>
      <c r="H167" s="9"/>
      <c r="I167" s="9"/>
      <c r="J167" s="9"/>
      <c r="K167" s="9"/>
      <c r="L167" s="9"/>
      <c r="M167" s="9"/>
      <c r="N167" s="12"/>
      <c r="O167" s="13"/>
      <c r="P167" s="14"/>
      <c r="Q167" s="15"/>
      <c r="R167" s="16"/>
      <c r="S167" s="15"/>
      <c r="T167" s="55"/>
      <c r="U167" s="56"/>
    </row>
    <row r="168" spans="1:21" s="27" customFormat="1">
      <c r="A168" s="7"/>
      <c r="B168" s="8"/>
      <c r="C168" s="9"/>
      <c r="D168" s="8"/>
      <c r="E168" s="14"/>
      <c r="F168" s="24"/>
      <c r="G168" s="11"/>
      <c r="H168" s="9"/>
      <c r="I168" s="9"/>
      <c r="J168" s="9"/>
      <c r="K168" s="9"/>
      <c r="L168" s="9"/>
      <c r="M168" s="9"/>
      <c r="N168" s="12"/>
      <c r="O168" s="13"/>
      <c r="P168" s="14"/>
      <c r="Q168" s="15"/>
      <c r="R168" s="16"/>
      <c r="S168" s="15"/>
      <c r="T168" s="55"/>
      <c r="U168" s="56"/>
    </row>
    <row r="169" spans="1:21" s="28" customFormat="1" ht="25.5">
      <c r="A169" s="3" t="s">
        <v>14</v>
      </c>
      <c r="B169" s="3" t="s">
        <v>15</v>
      </c>
      <c r="C169" s="4" t="s">
        <v>0</v>
      </c>
      <c r="D169" s="3" t="s">
        <v>16</v>
      </c>
      <c r="E169" s="3" t="s">
        <v>17</v>
      </c>
      <c r="F169" s="3" t="s">
        <v>18</v>
      </c>
      <c r="G169" s="3" t="s">
        <v>19</v>
      </c>
      <c r="H169" s="4" t="s">
        <v>1</v>
      </c>
      <c r="I169" s="3" t="s">
        <v>20</v>
      </c>
      <c r="J169" s="3" t="s">
        <v>21</v>
      </c>
      <c r="K169" s="4" t="s">
        <v>2</v>
      </c>
      <c r="L169" s="3" t="s">
        <v>32</v>
      </c>
      <c r="M169" s="3" t="s">
        <v>33</v>
      </c>
      <c r="N169" s="5" t="s">
        <v>3</v>
      </c>
      <c r="O169" s="5" t="s">
        <v>4</v>
      </c>
      <c r="P169" s="4" t="s">
        <v>31</v>
      </c>
      <c r="Q169" s="3" t="s">
        <v>5</v>
      </c>
      <c r="R169" s="3" t="s">
        <v>6</v>
      </c>
      <c r="S169" s="6" t="s">
        <v>7</v>
      </c>
      <c r="T169" s="53" t="s">
        <v>104</v>
      </c>
      <c r="U169" s="54" t="s">
        <v>105</v>
      </c>
    </row>
    <row r="170" spans="1:21" s="27" customFormat="1">
      <c r="A170" s="7" t="s">
        <v>91</v>
      </c>
      <c r="B170" s="8" t="s">
        <v>61</v>
      </c>
      <c r="C170" s="9">
        <v>1</v>
      </c>
      <c r="D170" s="8" t="s">
        <v>43</v>
      </c>
      <c r="E170" s="14" t="s">
        <v>97</v>
      </c>
      <c r="F170" s="24">
        <v>3</v>
      </c>
      <c r="G170" s="11" t="s">
        <v>35</v>
      </c>
      <c r="H170" s="9"/>
      <c r="I170" s="9">
        <v>2</v>
      </c>
      <c r="J170" s="9">
        <v>6</v>
      </c>
      <c r="K170" s="9">
        <f>J170-I170+1</f>
        <v>5</v>
      </c>
      <c r="L170" s="9"/>
      <c r="M170" s="9">
        <v>30</v>
      </c>
      <c r="N170" s="12"/>
      <c r="O170" s="13">
        <f>M170/6</f>
        <v>5</v>
      </c>
      <c r="P170" s="14"/>
      <c r="Q170" s="15">
        <f t="shared" si="65"/>
        <v>0</v>
      </c>
      <c r="R170" s="16">
        <f t="shared" si="66"/>
        <v>20</v>
      </c>
      <c r="S170" s="15">
        <f>P170+Q170+R170</f>
        <v>20</v>
      </c>
    </row>
    <row r="171" spans="1:21" s="27" customFormat="1">
      <c r="A171" s="7" t="s">
        <v>91</v>
      </c>
      <c r="B171" s="8" t="s">
        <v>61</v>
      </c>
      <c r="C171" s="9">
        <v>2</v>
      </c>
      <c r="D171" s="8" t="s">
        <v>43</v>
      </c>
      <c r="E171" s="14" t="s">
        <v>97</v>
      </c>
      <c r="F171" s="24">
        <v>3</v>
      </c>
      <c r="G171" s="11" t="s">
        <v>36</v>
      </c>
      <c r="H171" s="9"/>
      <c r="I171" s="9">
        <v>2</v>
      </c>
      <c r="J171" s="9">
        <v>6</v>
      </c>
      <c r="K171" s="9">
        <f>J171-I171+1</f>
        <v>5</v>
      </c>
      <c r="L171" s="9"/>
      <c r="M171" s="9">
        <v>30</v>
      </c>
      <c r="N171" s="12"/>
      <c r="O171" s="13">
        <f>M171/6</f>
        <v>5</v>
      </c>
      <c r="P171" s="14"/>
      <c r="Q171" s="15">
        <f t="shared" si="65"/>
        <v>0</v>
      </c>
      <c r="R171" s="16">
        <f t="shared" si="66"/>
        <v>20</v>
      </c>
      <c r="S171" s="15">
        <f>P171+Q171+R171</f>
        <v>20</v>
      </c>
    </row>
    <row r="172" spans="1:21" s="40" customFormat="1">
      <c r="A172" s="94" t="s">
        <v>90</v>
      </c>
      <c r="B172" s="38" t="s">
        <v>61</v>
      </c>
      <c r="C172" s="39"/>
      <c r="D172" s="38" t="s">
        <v>103</v>
      </c>
      <c r="E172" s="40" t="s">
        <v>98</v>
      </c>
      <c r="F172" s="39">
        <v>3</v>
      </c>
      <c r="G172" s="41" t="s">
        <v>36</v>
      </c>
      <c r="H172" s="39"/>
      <c r="I172" s="39">
        <v>2</v>
      </c>
      <c r="J172" s="39">
        <v>6</v>
      </c>
      <c r="K172" s="39">
        <f>J172-I172+1</f>
        <v>5</v>
      </c>
      <c r="L172" s="39"/>
      <c r="M172" s="39">
        <v>30</v>
      </c>
      <c r="N172" s="42"/>
      <c r="O172" s="43">
        <f>M172/6</f>
        <v>5</v>
      </c>
      <c r="Q172" s="44">
        <f t="shared" si="65"/>
        <v>0</v>
      </c>
      <c r="R172" s="95">
        <f t="shared" si="66"/>
        <v>20</v>
      </c>
      <c r="S172" s="44">
        <f>P172+Q172+R172</f>
        <v>20</v>
      </c>
    </row>
    <row r="173" spans="1:21" s="27" customFormat="1">
      <c r="A173" s="7"/>
      <c r="B173" s="8"/>
      <c r="C173" s="9"/>
      <c r="D173" s="8"/>
      <c r="E173" s="14"/>
      <c r="F173" s="24"/>
      <c r="G173" s="11"/>
      <c r="H173" s="9"/>
      <c r="I173" s="9"/>
      <c r="J173" s="9"/>
      <c r="K173" s="9"/>
      <c r="L173" s="9"/>
      <c r="M173" s="9"/>
      <c r="N173" s="12"/>
      <c r="O173" s="13"/>
      <c r="P173" s="14"/>
      <c r="Q173" s="15"/>
      <c r="R173" s="15" t="s">
        <v>106</v>
      </c>
      <c r="S173" s="15">
        <f>SUM(S170:S172)</f>
        <v>60</v>
      </c>
      <c r="T173" s="55"/>
      <c r="U173" s="56"/>
    </row>
    <row r="174" spans="1:21" s="27" customFormat="1">
      <c r="A174" s="70"/>
      <c r="B174" s="71"/>
      <c r="C174" s="72"/>
      <c r="D174" s="73"/>
      <c r="E174" s="74"/>
      <c r="F174" s="75"/>
      <c r="G174" s="75"/>
      <c r="H174" s="72"/>
      <c r="I174" s="72"/>
      <c r="J174" s="72"/>
      <c r="K174" s="72"/>
      <c r="L174" s="72"/>
      <c r="M174" s="72"/>
      <c r="N174" s="76"/>
      <c r="O174" s="77"/>
      <c r="P174" s="74"/>
      <c r="Q174" s="78"/>
      <c r="R174" s="78"/>
      <c r="S174" s="78"/>
      <c r="T174" s="79"/>
      <c r="U174" s="80"/>
    </row>
    <row r="175" spans="1:21" s="27" customFormat="1">
      <c r="A175" s="7"/>
      <c r="B175" s="8"/>
      <c r="C175" s="9"/>
      <c r="D175" s="8"/>
      <c r="E175" s="14"/>
      <c r="F175" s="24"/>
      <c r="G175" s="2"/>
      <c r="H175" s="9"/>
      <c r="I175" s="9"/>
      <c r="J175" s="9"/>
      <c r="K175" s="9"/>
      <c r="L175" s="9"/>
      <c r="M175" s="9"/>
      <c r="N175" s="12"/>
      <c r="O175" s="13"/>
      <c r="P175" s="14"/>
      <c r="Q175" s="15"/>
      <c r="R175" s="16"/>
      <c r="S175" s="15"/>
      <c r="T175" s="55"/>
      <c r="U175" s="56"/>
    </row>
    <row r="176" spans="1:21" s="27" customFormat="1">
      <c r="A176" s="7"/>
      <c r="B176" s="8"/>
      <c r="C176" s="9"/>
      <c r="D176" s="8"/>
      <c r="E176" s="14"/>
      <c r="F176" s="24"/>
      <c r="G176" s="11"/>
      <c r="H176" s="9"/>
      <c r="I176" s="9"/>
      <c r="J176" s="9"/>
      <c r="K176" s="9"/>
      <c r="L176" s="9"/>
      <c r="M176" s="9"/>
      <c r="N176" s="12"/>
      <c r="O176" s="13"/>
      <c r="P176" s="14"/>
      <c r="Q176" s="15"/>
      <c r="R176" s="16"/>
      <c r="S176" s="15"/>
      <c r="T176" s="55"/>
      <c r="U176" s="56"/>
    </row>
    <row r="177" spans="1:22" s="28" customFormat="1" ht="25.5">
      <c r="A177" s="3" t="s">
        <v>14</v>
      </c>
      <c r="B177" s="3" t="s">
        <v>15</v>
      </c>
      <c r="C177" s="4" t="s">
        <v>0</v>
      </c>
      <c r="D177" s="3" t="s">
        <v>16</v>
      </c>
      <c r="E177" s="3" t="s">
        <v>17</v>
      </c>
      <c r="F177" s="3" t="s">
        <v>18</v>
      </c>
      <c r="G177" s="3" t="s">
        <v>19</v>
      </c>
      <c r="H177" s="4" t="s">
        <v>1</v>
      </c>
      <c r="I177" s="3" t="s">
        <v>20</v>
      </c>
      <c r="J177" s="3" t="s">
        <v>21</v>
      </c>
      <c r="K177" s="4" t="s">
        <v>2</v>
      </c>
      <c r="L177" s="3" t="s">
        <v>32</v>
      </c>
      <c r="M177" s="3" t="s">
        <v>33</v>
      </c>
      <c r="N177" s="5" t="s">
        <v>3</v>
      </c>
      <c r="O177" s="5" t="s">
        <v>4</v>
      </c>
      <c r="P177" s="4" t="s">
        <v>31</v>
      </c>
      <c r="Q177" s="3" t="s">
        <v>5</v>
      </c>
      <c r="R177" s="3" t="s">
        <v>6</v>
      </c>
      <c r="S177" s="6" t="s">
        <v>7</v>
      </c>
      <c r="T177" s="53" t="s">
        <v>104</v>
      </c>
      <c r="U177" s="54" t="s">
        <v>105</v>
      </c>
    </row>
    <row r="178" spans="1:22" s="27" customFormat="1">
      <c r="A178" s="7" t="s">
        <v>90</v>
      </c>
      <c r="B178" s="8" t="s">
        <v>68</v>
      </c>
      <c r="C178" s="9"/>
      <c r="D178" s="8" t="s">
        <v>103</v>
      </c>
      <c r="E178" s="14" t="s">
        <v>95</v>
      </c>
      <c r="F178" s="24">
        <v>5</v>
      </c>
      <c r="G178" s="11" t="s">
        <v>35</v>
      </c>
      <c r="H178" s="9"/>
      <c r="I178" s="9">
        <v>1</v>
      </c>
      <c r="J178" s="9">
        <v>5</v>
      </c>
      <c r="K178" s="9">
        <f>J178-I178+1</f>
        <v>5</v>
      </c>
      <c r="L178" s="9"/>
      <c r="M178" s="9">
        <v>30</v>
      </c>
      <c r="N178" s="12"/>
      <c r="O178" s="13">
        <f>M178/6</f>
        <v>5</v>
      </c>
      <c r="P178" s="14"/>
      <c r="Q178" s="15">
        <f>IF(K178=0,0,L178)</f>
        <v>0</v>
      </c>
      <c r="R178" s="16">
        <f t="shared" ref="R178:R186" si="67">IF(K178=0,0,M178/1.5)</f>
        <v>20</v>
      </c>
      <c r="S178" s="15">
        <f>P178+Q178+R178</f>
        <v>20</v>
      </c>
    </row>
    <row r="179" spans="1:22" s="27" customFormat="1">
      <c r="A179" s="7" t="s">
        <v>91</v>
      </c>
      <c r="B179" s="8" t="s">
        <v>68</v>
      </c>
      <c r="C179" s="9">
        <v>1</v>
      </c>
      <c r="D179" s="8" t="s">
        <v>43</v>
      </c>
      <c r="E179" s="14" t="s">
        <v>95</v>
      </c>
      <c r="F179" s="24">
        <v>5</v>
      </c>
      <c r="G179" s="11" t="s">
        <v>35</v>
      </c>
      <c r="H179" s="9"/>
      <c r="I179" s="9">
        <v>6</v>
      </c>
      <c r="J179" s="9">
        <v>10</v>
      </c>
      <c r="K179" s="9">
        <f>J179-I179+1</f>
        <v>5</v>
      </c>
      <c r="L179" s="9"/>
      <c r="M179" s="9">
        <v>30</v>
      </c>
      <c r="N179" s="12"/>
      <c r="O179" s="13">
        <f>M179/6</f>
        <v>5</v>
      </c>
      <c r="P179" s="14"/>
      <c r="Q179" s="15">
        <f>IF(K179=0,0,L179)</f>
        <v>0</v>
      </c>
      <c r="R179" s="16">
        <f t="shared" si="67"/>
        <v>20</v>
      </c>
      <c r="S179" s="15">
        <f>P179+Q179+R179</f>
        <v>20</v>
      </c>
    </row>
    <row r="180" spans="1:22" s="27" customFormat="1">
      <c r="A180" s="7" t="s">
        <v>91</v>
      </c>
      <c r="B180" s="8" t="s">
        <v>68</v>
      </c>
      <c r="C180" s="9">
        <v>2</v>
      </c>
      <c r="D180" s="8" t="s">
        <v>43</v>
      </c>
      <c r="E180" s="14" t="s">
        <v>95</v>
      </c>
      <c r="F180" s="24">
        <v>5</v>
      </c>
      <c r="G180" s="11" t="s">
        <v>36</v>
      </c>
      <c r="H180" s="9"/>
      <c r="I180" s="9">
        <v>6</v>
      </c>
      <c r="J180" s="9">
        <v>10</v>
      </c>
      <c r="K180" s="9">
        <f>J180-I180+1</f>
        <v>5</v>
      </c>
      <c r="L180" s="9"/>
      <c r="M180" s="9">
        <v>30</v>
      </c>
      <c r="N180" s="12"/>
      <c r="O180" s="13">
        <f>M180/6</f>
        <v>5</v>
      </c>
      <c r="P180" s="14"/>
      <c r="Q180" s="15">
        <f>IF(K180=0,0,L180)</f>
        <v>0</v>
      </c>
      <c r="R180" s="16">
        <f t="shared" si="67"/>
        <v>20</v>
      </c>
      <c r="S180" s="15">
        <f>P180+Q180+R180</f>
        <v>20</v>
      </c>
    </row>
    <row r="181" spans="1:22" s="27" customFormat="1">
      <c r="A181" s="7"/>
      <c r="B181" s="8"/>
      <c r="C181" s="9"/>
      <c r="D181" s="8"/>
      <c r="E181" s="14"/>
      <c r="F181" s="24"/>
      <c r="G181" s="11"/>
      <c r="H181" s="9"/>
      <c r="I181" s="9"/>
      <c r="J181" s="9"/>
      <c r="K181" s="9"/>
      <c r="L181" s="9"/>
      <c r="M181" s="9"/>
      <c r="N181" s="12"/>
      <c r="O181" s="13"/>
      <c r="P181" s="14"/>
      <c r="Q181" s="15"/>
      <c r="R181" s="15" t="s">
        <v>106</v>
      </c>
      <c r="S181" s="15">
        <f>SUM(S178:S180)</f>
        <v>60</v>
      </c>
      <c r="T181" s="55"/>
      <c r="U181" s="56"/>
    </row>
    <row r="182" spans="1:22" s="27" customFormat="1">
      <c r="A182" s="70"/>
      <c r="B182" s="71"/>
      <c r="C182" s="72"/>
      <c r="D182" s="73"/>
      <c r="E182" s="74"/>
      <c r="F182" s="75"/>
      <c r="G182" s="75"/>
      <c r="H182" s="72"/>
      <c r="I182" s="72"/>
      <c r="J182" s="72"/>
      <c r="K182" s="72"/>
      <c r="L182" s="72"/>
      <c r="M182" s="72"/>
      <c r="N182" s="76"/>
      <c r="O182" s="77"/>
      <c r="P182" s="74"/>
      <c r="Q182" s="78"/>
      <c r="R182" s="78"/>
      <c r="S182" s="78"/>
      <c r="T182" s="79"/>
      <c r="U182" s="80"/>
    </row>
    <row r="183" spans="1:22" s="27" customFormat="1">
      <c r="A183" s="7"/>
      <c r="B183" s="8"/>
      <c r="C183" s="9"/>
      <c r="D183" s="8"/>
      <c r="E183" s="14"/>
      <c r="F183" s="24"/>
      <c r="G183" s="2"/>
      <c r="H183" s="9"/>
      <c r="I183" s="9"/>
      <c r="J183" s="9"/>
      <c r="K183" s="9"/>
      <c r="L183" s="9"/>
      <c r="M183" s="9"/>
      <c r="N183" s="12"/>
      <c r="O183" s="13"/>
      <c r="P183" s="14"/>
      <c r="Q183" s="15"/>
      <c r="R183" s="16"/>
      <c r="S183" s="15"/>
      <c r="T183" s="55"/>
      <c r="U183" s="56"/>
    </row>
    <row r="184" spans="1:22" s="27" customFormat="1">
      <c r="A184" s="7"/>
      <c r="B184" s="8"/>
      <c r="C184" s="9"/>
      <c r="D184" s="8"/>
      <c r="E184" s="14"/>
      <c r="F184" s="24"/>
      <c r="G184" s="11"/>
      <c r="H184" s="9"/>
      <c r="I184" s="9"/>
      <c r="J184" s="9"/>
      <c r="K184" s="9"/>
      <c r="L184" s="9"/>
      <c r="M184" s="9"/>
      <c r="N184" s="12"/>
      <c r="O184" s="13"/>
      <c r="P184" s="14"/>
      <c r="Q184" s="15"/>
      <c r="R184" s="16"/>
      <c r="S184" s="15"/>
      <c r="T184" s="55"/>
      <c r="U184" s="56"/>
    </row>
    <row r="185" spans="1:22" s="28" customFormat="1" ht="25.5">
      <c r="A185" s="3" t="s">
        <v>14</v>
      </c>
      <c r="B185" s="3" t="s">
        <v>15</v>
      </c>
      <c r="C185" s="4" t="s">
        <v>0</v>
      </c>
      <c r="D185" s="3" t="s">
        <v>16</v>
      </c>
      <c r="E185" s="3" t="s">
        <v>17</v>
      </c>
      <c r="F185" s="3" t="s">
        <v>18</v>
      </c>
      <c r="G185" s="3" t="s">
        <v>19</v>
      </c>
      <c r="H185" s="4" t="s">
        <v>1</v>
      </c>
      <c r="I185" s="3" t="s">
        <v>20</v>
      </c>
      <c r="J185" s="3" t="s">
        <v>21</v>
      </c>
      <c r="K185" s="4" t="s">
        <v>2</v>
      </c>
      <c r="L185" s="3" t="s">
        <v>32</v>
      </c>
      <c r="M185" s="3" t="s">
        <v>33</v>
      </c>
      <c r="N185" s="5" t="s">
        <v>3</v>
      </c>
      <c r="O185" s="5" t="s">
        <v>4</v>
      </c>
      <c r="P185" s="4" t="s">
        <v>31</v>
      </c>
      <c r="Q185" s="3" t="s">
        <v>5</v>
      </c>
      <c r="R185" s="3" t="s">
        <v>6</v>
      </c>
      <c r="S185" s="6" t="s">
        <v>7</v>
      </c>
      <c r="T185" s="53" t="s">
        <v>104</v>
      </c>
      <c r="U185" s="54" t="s">
        <v>105</v>
      </c>
    </row>
    <row r="186" spans="1:22" s="27" customFormat="1">
      <c r="A186" s="7"/>
      <c r="B186" s="8" t="s">
        <v>99</v>
      </c>
      <c r="C186" s="9"/>
      <c r="D186" s="8" t="s">
        <v>48</v>
      </c>
      <c r="E186" s="14" t="s">
        <v>54</v>
      </c>
      <c r="F186" s="24">
        <v>2</v>
      </c>
      <c r="G186" s="11" t="s">
        <v>73</v>
      </c>
      <c r="H186" s="9"/>
      <c r="I186" s="9">
        <v>2</v>
      </c>
      <c r="J186" s="9">
        <v>16</v>
      </c>
      <c r="K186" s="9">
        <f>J186-I186+1</f>
        <v>15</v>
      </c>
      <c r="L186" s="9">
        <v>30</v>
      </c>
      <c r="M186" s="9"/>
      <c r="N186" s="12"/>
      <c r="O186" s="13">
        <f>M186/6</f>
        <v>0</v>
      </c>
      <c r="P186" s="14"/>
      <c r="Q186" s="15">
        <f>IF(K186=0,0,L186)</f>
        <v>30</v>
      </c>
      <c r="R186" s="16">
        <f t="shared" si="67"/>
        <v>0</v>
      </c>
      <c r="S186" s="15">
        <f>P186+Q186+R186</f>
        <v>30</v>
      </c>
    </row>
    <row r="187" spans="1:22" s="27" customFormat="1">
      <c r="A187" s="7"/>
      <c r="B187" s="8"/>
      <c r="C187" s="9"/>
      <c r="D187" s="8"/>
      <c r="E187" s="14"/>
      <c r="F187" s="24"/>
      <c r="G187" s="11"/>
      <c r="H187" s="9"/>
      <c r="I187" s="9"/>
      <c r="J187" s="9"/>
      <c r="K187" s="9"/>
      <c r="L187" s="9"/>
      <c r="M187" s="9"/>
      <c r="N187" s="12"/>
      <c r="O187" s="13"/>
      <c r="P187" s="14"/>
      <c r="Q187" s="15"/>
      <c r="R187" s="15" t="s">
        <v>106</v>
      </c>
      <c r="S187" s="15">
        <f>SUM(S185:S186)</f>
        <v>30</v>
      </c>
      <c r="T187" s="55"/>
      <c r="U187" s="56"/>
    </row>
    <row r="188" spans="1:22" s="27" customFormat="1">
      <c r="A188" s="70"/>
      <c r="B188" s="71"/>
      <c r="C188" s="72"/>
      <c r="D188" s="73"/>
      <c r="E188" s="74"/>
      <c r="F188" s="75"/>
      <c r="G188" s="75"/>
      <c r="H188" s="72"/>
      <c r="I188" s="72"/>
      <c r="J188" s="72"/>
      <c r="K188" s="72"/>
      <c r="L188" s="72"/>
      <c r="M188" s="72"/>
      <c r="N188" s="76"/>
      <c r="O188" s="77"/>
      <c r="P188" s="74"/>
      <c r="Q188" s="78"/>
      <c r="R188" s="78"/>
      <c r="S188" s="78"/>
      <c r="T188" s="79"/>
      <c r="U188" s="80"/>
    </row>
    <row r="189" spans="1:22" s="28" customFormat="1" ht="25.5">
      <c r="A189" s="3" t="s">
        <v>14</v>
      </c>
      <c r="B189" s="3" t="s">
        <v>15</v>
      </c>
      <c r="C189" s="4" t="s">
        <v>0</v>
      </c>
      <c r="D189" s="3" t="s">
        <v>16</v>
      </c>
      <c r="E189" s="3" t="s">
        <v>17</v>
      </c>
      <c r="F189" s="3" t="s">
        <v>18</v>
      </c>
      <c r="G189" s="3" t="s">
        <v>19</v>
      </c>
      <c r="H189" s="4" t="s">
        <v>1</v>
      </c>
      <c r="I189" s="3" t="s">
        <v>20</v>
      </c>
      <c r="J189" s="3" t="s">
        <v>21</v>
      </c>
      <c r="K189" s="4" t="s">
        <v>2</v>
      </c>
      <c r="L189" s="3" t="s">
        <v>32</v>
      </c>
      <c r="M189" s="3" t="s">
        <v>33</v>
      </c>
      <c r="N189" s="5" t="s">
        <v>3</v>
      </c>
      <c r="O189" s="5" t="s">
        <v>4</v>
      </c>
      <c r="P189" s="4" t="s">
        <v>31</v>
      </c>
      <c r="Q189" s="3" t="s">
        <v>5</v>
      </c>
      <c r="R189" s="3" t="s">
        <v>6</v>
      </c>
      <c r="S189" s="6" t="s">
        <v>7</v>
      </c>
      <c r="T189" s="53" t="s">
        <v>104</v>
      </c>
      <c r="U189" s="54" t="s">
        <v>105</v>
      </c>
    </row>
    <row r="190" spans="1:22" s="28" customFormat="1">
      <c r="A190" s="81"/>
      <c r="B190" s="8" t="s">
        <v>100</v>
      </c>
      <c r="C190" s="9"/>
      <c r="D190" s="8" t="s">
        <v>48</v>
      </c>
      <c r="E190" s="14" t="s">
        <v>54</v>
      </c>
      <c r="F190" s="24">
        <v>5</v>
      </c>
      <c r="G190" s="11" t="s">
        <v>101</v>
      </c>
      <c r="H190" s="9"/>
      <c r="I190" s="9">
        <v>2</v>
      </c>
      <c r="J190" s="9">
        <v>16</v>
      </c>
      <c r="K190" s="9">
        <f>J190-I190+1</f>
        <v>15</v>
      </c>
      <c r="L190" s="9">
        <v>30</v>
      </c>
      <c r="M190" s="9"/>
      <c r="N190" s="12"/>
      <c r="O190" s="13">
        <f>M190/6</f>
        <v>0</v>
      </c>
      <c r="P190" s="14"/>
      <c r="Q190" s="15">
        <f>IF(K190=0,0,L190)</f>
        <v>30</v>
      </c>
      <c r="R190" s="16">
        <f>IF(K190=0,0,M190/1.5)</f>
        <v>0</v>
      </c>
      <c r="S190" s="15">
        <f>P190+Q190+R190</f>
        <v>30</v>
      </c>
      <c r="T190" s="27"/>
      <c r="U190" s="82"/>
      <c r="V190" s="83"/>
    </row>
    <row r="191" spans="1:22" s="28" customFormat="1">
      <c r="A191" s="81"/>
      <c r="B191" s="8"/>
      <c r="C191" s="9"/>
      <c r="D191" s="8"/>
      <c r="E191" s="14"/>
      <c r="F191" s="24"/>
      <c r="G191" s="11"/>
      <c r="H191" s="9"/>
      <c r="I191" s="9"/>
      <c r="J191" s="9"/>
      <c r="K191" s="9"/>
      <c r="L191" s="9"/>
      <c r="M191" s="9"/>
      <c r="N191" s="12"/>
      <c r="O191" s="13"/>
      <c r="P191" s="14"/>
      <c r="Q191" s="15"/>
      <c r="R191" s="15" t="s">
        <v>106</v>
      </c>
      <c r="S191" s="15">
        <f>SUM(S188:S190)</f>
        <v>30</v>
      </c>
      <c r="T191" s="27"/>
      <c r="U191" s="82"/>
      <c r="V191" s="83"/>
    </row>
    <row r="192" spans="1:22" s="27" customFormat="1">
      <c r="A192" s="70"/>
      <c r="B192" s="71"/>
      <c r="C192" s="72"/>
      <c r="D192" s="73"/>
      <c r="E192" s="74"/>
      <c r="F192" s="75"/>
      <c r="G192" s="75"/>
      <c r="H192" s="72"/>
      <c r="I192" s="72"/>
      <c r="J192" s="72"/>
      <c r="K192" s="72"/>
      <c r="L192" s="72"/>
      <c r="M192" s="72"/>
      <c r="N192" s="76"/>
      <c r="O192" s="77"/>
      <c r="P192" s="74"/>
      <c r="Q192" s="78"/>
      <c r="R192" s="78"/>
      <c r="S192" s="78"/>
      <c r="T192" s="79"/>
      <c r="U192" s="80"/>
    </row>
    <row r="193" spans="1:19" s="27" customFormat="1">
      <c r="A193" s="7"/>
    </row>
    <row r="194" spans="1:19" s="69" customFormat="1">
      <c r="A194" s="59"/>
      <c r="B194" s="60"/>
      <c r="C194" s="61"/>
      <c r="D194" s="60"/>
      <c r="E194" s="62"/>
      <c r="F194" s="63"/>
      <c r="G194" s="64"/>
      <c r="H194" s="61"/>
      <c r="I194" s="61"/>
      <c r="J194" s="61"/>
      <c r="K194" s="61"/>
      <c r="L194" s="61"/>
      <c r="M194" s="61"/>
      <c r="N194" s="65"/>
      <c r="O194" s="66"/>
      <c r="P194" s="62"/>
      <c r="Q194" s="67"/>
      <c r="R194" s="68"/>
      <c r="S194" s="67"/>
    </row>
    <row r="195" spans="1:19" s="69" customFormat="1">
      <c r="A195" s="59"/>
      <c r="B195" s="60"/>
      <c r="C195" s="61"/>
      <c r="D195" s="60"/>
      <c r="E195" s="62"/>
      <c r="F195" s="63"/>
      <c r="G195" s="64"/>
      <c r="H195" s="61"/>
      <c r="I195" s="61"/>
      <c r="J195" s="61"/>
      <c r="K195" s="61"/>
      <c r="L195" s="61"/>
      <c r="M195" s="61"/>
      <c r="N195" s="65"/>
      <c r="O195" s="66"/>
      <c r="P195" s="62"/>
      <c r="Q195" s="67"/>
      <c r="R195" s="68"/>
      <c r="S195" s="67"/>
    </row>
    <row r="200" spans="1:19">
      <c r="A200" s="33"/>
    </row>
    <row r="201" spans="1:19">
      <c r="A201" s="33"/>
    </row>
    <row r="202" spans="1:19">
      <c r="A202" s="33"/>
    </row>
    <row r="203" spans="1:19">
      <c r="A203" s="33"/>
    </row>
    <row r="204" spans="1:19">
      <c r="A204" s="33"/>
    </row>
    <row r="205" spans="1:19">
      <c r="A205" s="33"/>
    </row>
    <row r="206" spans="1:19">
      <c r="A206" s="33"/>
    </row>
    <row r="207" spans="1:19">
      <c r="A207" s="33"/>
    </row>
    <row r="208" spans="1:19">
      <c r="A208" s="33"/>
    </row>
    <row r="209" spans="1:1">
      <c r="A209" s="33"/>
    </row>
    <row r="210" spans="1:1">
      <c r="A210" s="33"/>
    </row>
    <row r="211" spans="1:1">
      <c r="A211" s="33"/>
    </row>
    <row r="212" spans="1:1">
      <c r="A212" s="33"/>
    </row>
    <row r="213" spans="1:1">
      <c r="A213" s="33"/>
    </row>
    <row r="214" spans="1:1">
      <c r="A214" s="33"/>
    </row>
    <row r="215" spans="1:1">
      <c r="A215" s="33"/>
    </row>
    <row r="216" spans="1:1">
      <c r="A216" s="33"/>
    </row>
    <row r="217" spans="1:1">
      <c r="A217" s="33"/>
    </row>
    <row r="218" spans="1:1">
      <c r="A218" s="33"/>
    </row>
    <row r="219" spans="1:1">
      <c r="A219" s="33"/>
    </row>
    <row r="220" spans="1:1">
      <c r="A220" s="33"/>
    </row>
    <row r="221" spans="1:1">
      <c r="A221" s="33"/>
    </row>
    <row r="222" spans="1:1">
      <c r="A222" s="33"/>
    </row>
    <row r="223" spans="1:1">
      <c r="A223" s="33"/>
    </row>
    <row r="224" spans="1:1">
      <c r="A224" s="33"/>
    </row>
    <row r="225" spans="1:1">
      <c r="A225" s="33"/>
    </row>
    <row r="226" spans="1:1">
      <c r="A226" s="33"/>
    </row>
    <row r="227" spans="1:1">
      <c r="A227" s="33"/>
    </row>
    <row r="228" spans="1:1">
      <c r="A228" s="33"/>
    </row>
    <row r="229" spans="1:1">
      <c r="A229" s="33"/>
    </row>
    <row r="230" spans="1:1">
      <c r="A230" s="33"/>
    </row>
    <row r="231" spans="1:1">
      <c r="A231" s="33"/>
    </row>
    <row r="232" spans="1:1">
      <c r="A232" s="33"/>
    </row>
    <row r="233" spans="1:1">
      <c r="A233" s="33"/>
    </row>
    <row r="234" spans="1:1">
      <c r="A234" s="33"/>
    </row>
    <row r="235" spans="1:1">
      <c r="A235" s="33"/>
    </row>
    <row r="236" spans="1:1">
      <c r="A236" s="33"/>
    </row>
    <row r="237" spans="1:1">
      <c r="A237" s="33"/>
    </row>
    <row r="238" spans="1:1">
      <c r="A238" s="33"/>
    </row>
    <row r="239" spans="1:1">
      <c r="A239" s="33"/>
    </row>
    <row r="240" spans="1:1">
      <c r="A240" s="33"/>
    </row>
    <row r="241" spans="1:1">
      <c r="A241" s="33"/>
    </row>
    <row r="242" spans="1:1">
      <c r="A242" s="33"/>
    </row>
    <row r="243" spans="1:1">
      <c r="A243" s="33"/>
    </row>
    <row r="244" spans="1:1">
      <c r="A244" s="33"/>
    </row>
    <row r="245" spans="1:1">
      <c r="A245" s="33"/>
    </row>
    <row r="246" spans="1:1">
      <c r="A246" s="33"/>
    </row>
    <row r="247" spans="1:1">
      <c r="A247" s="33"/>
    </row>
    <row r="248" spans="1:1">
      <c r="A248" s="33"/>
    </row>
    <row r="249" spans="1:1">
      <c r="A249" s="33"/>
    </row>
    <row r="250" spans="1:1">
      <c r="A250" s="33"/>
    </row>
    <row r="251" spans="1:1">
      <c r="A251" s="33"/>
    </row>
    <row r="252" spans="1:1">
      <c r="A252" s="33"/>
    </row>
    <row r="253" spans="1:1">
      <c r="A253" s="33"/>
    </row>
    <row r="254" spans="1:1">
      <c r="A254" s="33"/>
    </row>
    <row r="255" spans="1:1">
      <c r="A255" s="33"/>
    </row>
    <row r="256" spans="1:1">
      <c r="A256" s="33"/>
    </row>
    <row r="257" spans="1:1">
      <c r="A257" s="33"/>
    </row>
    <row r="258" spans="1:1">
      <c r="A258" s="33"/>
    </row>
    <row r="259" spans="1:1">
      <c r="A259" s="33"/>
    </row>
    <row r="260" spans="1:1">
      <c r="A260" s="33"/>
    </row>
    <row r="261" spans="1:1">
      <c r="A261" s="33"/>
    </row>
    <row r="262" spans="1:1">
      <c r="A262" s="33"/>
    </row>
    <row r="263" spans="1:1">
      <c r="A263" s="33"/>
    </row>
    <row r="264" spans="1:1">
      <c r="A264" s="33"/>
    </row>
    <row r="265" spans="1:1">
      <c r="A265" s="33"/>
    </row>
    <row r="266" spans="1:1">
      <c r="A266" s="33"/>
    </row>
    <row r="267" spans="1:1">
      <c r="A267" s="33"/>
    </row>
    <row r="268" spans="1:1">
      <c r="A268" s="33"/>
    </row>
    <row r="269" spans="1:1">
      <c r="A269" s="33"/>
    </row>
    <row r="270" spans="1:1">
      <c r="A270" s="33"/>
    </row>
    <row r="271" spans="1:1">
      <c r="A271" s="33"/>
    </row>
    <row r="272" spans="1:1">
      <c r="A272" s="33"/>
    </row>
    <row r="273" spans="1:1">
      <c r="A273" s="33"/>
    </row>
    <row r="274" spans="1:1">
      <c r="A274" s="33"/>
    </row>
    <row r="275" spans="1:1">
      <c r="A275" s="33"/>
    </row>
    <row r="276" spans="1:1">
      <c r="A276" s="33"/>
    </row>
    <row r="277" spans="1:1">
      <c r="A277" s="33"/>
    </row>
    <row r="278" spans="1:1">
      <c r="A278" s="33"/>
    </row>
    <row r="279" spans="1:1">
      <c r="A279" s="33"/>
    </row>
    <row r="280" spans="1:1">
      <c r="A280" s="33"/>
    </row>
    <row r="281" spans="1:1">
      <c r="A281" s="33"/>
    </row>
    <row r="282" spans="1:1">
      <c r="A282" s="33"/>
    </row>
    <row r="283" spans="1:1">
      <c r="A283" s="33"/>
    </row>
    <row r="284" spans="1:1">
      <c r="A284" s="33"/>
    </row>
    <row r="285" spans="1:1">
      <c r="A285" s="33"/>
    </row>
    <row r="286" spans="1:1">
      <c r="A286" s="33"/>
    </row>
    <row r="287" spans="1:1">
      <c r="A287" s="33"/>
    </row>
    <row r="288" spans="1:1">
      <c r="A288" s="33"/>
    </row>
    <row r="289" spans="1:1">
      <c r="A289" s="33"/>
    </row>
    <row r="290" spans="1:1">
      <c r="A290" s="33"/>
    </row>
    <row r="291" spans="1:1">
      <c r="A291" s="33"/>
    </row>
    <row r="292" spans="1:1">
      <c r="A292" s="33"/>
    </row>
    <row r="293" spans="1:1">
      <c r="A293" s="33"/>
    </row>
    <row r="294" spans="1:1">
      <c r="A294" s="33"/>
    </row>
    <row r="295" spans="1:1">
      <c r="A295" s="33"/>
    </row>
    <row r="296" spans="1:1">
      <c r="A296" s="33"/>
    </row>
    <row r="297" spans="1:1">
      <c r="A297" s="33"/>
    </row>
    <row r="298" spans="1:1">
      <c r="A298" s="33"/>
    </row>
    <row r="299" spans="1:1">
      <c r="A299" s="33"/>
    </row>
    <row r="300" spans="1:1">
      <c r="A300" s="33"/>
    </row>
    <row r="301" spans="1:1">
      <c r="A301" s="33"/>
    </row>
    <row r="302" spans="1:1">
      <c r="A302" s="33"/>
    </row>
    <row r="303" spans="1:1">
      <c r="A303" s="33"/>
    </row>
    <row r="304" spans="1:1">
      <c r="A304" s="33"/>
    </row>
    <row r="305" spans="1:1">
      <c r="A305" s="33"/>
    </row>
    <row r="306" spans="1:1">
      <c r="A306" s="33"/>
    </row>
    <row r="307" spans="1:1">
      <c r="A307" s="33"/>
    </row>
    <row r="308" spans="1:1">
      <c r="A308" s="33"/>
    </row>
    <row r="309" spans="1:1">
      <c r="A309" s="33"/>
    </row>
    <row r="310" spans="1:1">
      <c r="A310" s="33"/>
    </row>
    <row r="311" spans="1:1">
      <c r="A311" s="33"/>
    </row>
    <row r="312" spans="1:1">
      <c r="A312" s="33"/>
    </row>
    <row r="313" spans="1:1">
      <c r="A313" s="33"/>
    </row>
    <row r="314" spans="1:1">
      <c r="A314" s="33"/>
    </row>
    <row r="315" spans="1:1">
      <c r="A315" s="33"/>
    </row>
    <row r="316" spans="1:1">
      <c r="A316" s="33"/>
    </row>
    <row r="317" spans="1:1">
      <c r="A317" s="33"/>
    </row>
    <row r="318" spans="1:1">
      <c r="A318" s="33"/>
    </row>
    <row r="319" spans="1:1">
      <c r="A319" s="33"/>
    </row>
    <row r="320" spans="1:1">
      <c r="A320" s="33"/>
    </row>
    <row r="321" spans="1:1">
      <c r="A321" s="33"/>
    </row>
    <row r="322" spans="1:1">
      <c r="A322" s="33"/>
    </row>
    <row r="323" spans="1:1">
      <c r="A323" s="33"/>
    </row>
    <row r="324" spans="1:1">
      <c r="A324" s="33"/>
    </row>
    <row r="325" spans="1:1">
      <c r="A325" s="33"/>
    </row>
    <row r="326" spans="1:1">
      <c r="A326" s="33"/>
    </row>
    <row r="327" spans="1:1">
      <c r="A327" s="33"/>
    </row>
    <row r="328" spans="1:1">
      <c r="A328" s="33"/>
    </row>
    <row r="329" spans="1:1">
      <c r="A329" s="33"/>
    </row>
    <row r="330" spans="1:1">
      <c r="A330" s="33"/>
    </row>
    <row r="331" spans="1:1">
      <c r="A331" s="33"/>
    </row>
    <row r="332" spans="1:1">
      <c r="A332" s="33"/>
    </row>
    <row r="333" spans="1:1">
      <c r="A333" s="33"/>
    </row>
    <row r="334" spans="1:1">
      <c r="A334" s="33"/>
    </row>
    <row r="335" spans="1:1">
      <c r="A335" s="33"/>
    </row>
    <row r="336" spans="1:1">
      <c r="A336" s="33"/>
    </row>
    <row r="337" spans="1:1">
      <c r="A337" s="33"/>
    </row>
    <row r="338" spans="1:1">
      <c r="A338" s="33"/>
    </row>
    <row r="339" spans="1:1">
      <c r="A339" s="33"/>
    </row>
    <row r="340" spans="1:1">
      <c r="A340" s="33"/>
    </row>
    <row r="341" spans="1:1">
      <c r="A341" s="33"/>
    </row>
    <row r="342" spans="1:1">
      <c r="A342" s="33"/>
    </row>
    <row r="343" spans="1:1">
      <c r="A343" s="33"/>
    </row>
    <row r="344" spans="1:1">
      <c r="A344" s="33"/>
    </row>
    <row r="345" spans="1:1">
      <c r="A345" s="33"/>
    </row>
    <row r="346" spans="1:1">
      <c r="A346" s="33"/>
    </row>
  </sheetData>
  <sortState ref="A2:S275">
    <sortCondition ref="B1"/>
  </sortState>
  <printOptions horizontalCentered="1"/>
  <pageMargins left="0" right="0" top="0.1" bottom="0" header="0" footer="0"/>
  <pageSetup paperSize="9" scale="9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30"/>
  <sheetViews>
    <sheetView tabSelected="1" topLeftCell="A238" workbookViewId="0">
      <selection activeCell="D44" sqref="D44"/>
    </sheetView>
  </sheetViews>
  <sheetFormatPr defaultRowHeight="14.25"/>
  <cols>
    <col min="1" max="1" width="5" style="98" customWidth="1"/>
    <col min="2" max="2" width="18.875" style="98" customWidth="1"/>
    <col min="3" max="3" width="21.375" style="98" customWidth="1"/>
    <col min="4" max="4" width="12.375" style="98" customWidth="1"/>
    <col min="5" max="5" width="10.375" style="98" customWidth="1"/>
    <col min="6" max="6" width="14.375" style="98" customWidth="1"/>
    <col min="7" max="7" width="12.125" style="98" customWidth="1"/>
    <col min="8" max="16384" width="9" style="98"/>
  </cols>
  <sheetData>
    <row r="2" spans="1:7" s="110" customFormat="1" ht="21" customHeight="1">
      <c r="A2" s="111" t="s">
        <v>301</v>
      </c>
      <c r="B2" s="111" t="s">
        <v>294</v>
      </c>
      <c r="C2" s="111" t="s">
        <v>295</v>
      </c>
      <c r="D2" s="111" t="s">
        <v>296</v>
      </c>
      <c r="E2" s="111" t="s">
        <v>297</v>
      </c>
      <c r="F2" s="111" t="s">
        <v>298</v>
      </c>
      <c r="G2" s="111" t="s">
        <v>299</v>
      </c>
    </row>
    <row r="3" spans="1:7" ht="18" customHeight="1">
      <c r="A3" s="113">
        <v>1</v>
      </c>
      <c r="B3" s="113" t="s">
        <v>40</v>
      </c>
      <c r="C3" s="99" t="s">
        <v>196</v>
      </c>
      <c r="D3" s="100" t="s">
        <v>134</v>
      </c>
      <c r="E3" s="96">
        <v>60</v>
      </c>
      <c r="F3" s="97">
        <v>45</v>
      </c>
      <c r="G3" s="109"/>
    </row>
    <row r="4" spans="1:7" ht="18" customHeight="1">
      <c r="A4" s="113"/>
      <c r="B4" s="113"/>
      <c r="C4" s="99" t="s">
        <v>145</v>
      </c>
      <c r="D4" s="101" t="s">
        <v>157</v>
      </c>
      <c r="E4" s="96">
        <v>45</v>
      </c>
      <c r="F4" s="97">
        <v>45</v>
      </c>
      <c r="G4" s="109"/>
    </row>
    <row r="5" spans="1:7" ht="18" customHeight="1">
      <c r="A5" s="113"/>
      <c r="B5" s="113"/>
      <c r="C5" s="99" t="s">
        <v>145</v>
      </c>
      <c r="D5" s="101" t="s">
        <v>257</v>
      </c>
      <c r="E5" s="96">
        <v>45</v>
      </c>
      <c r="F5" s="97">
        <v>45</v>
      </c>
      <c r="G5" s="109"/>
    </row>
    <row r="6" spans="1:7" ht="18" customHeight="1">
      <c r="A6" s="113"/>
      <c r="B6" s="113"/>
      <c r="C6" s="99" t="s">
        <v>254</v>
      </c>
      <c r="D6" s="101" t="s">
        <v>257</v>
      </c>
      <c r="E6" s="96">
        <v>30</v>
      </c>
      <c r="F6" s="97">
        <v>30</v>
      </c>
      <c r="G6" s="109"/>
    </row>
    <row r="7" spans="1:7" ht="18" customHeight="1">
      <c r="A7" s="113"/>
      <c r="B7" s="113"/>
      <c r="C7" s="102" t="s">
        <v>155</v>
      </c>
      <c r="D7" s="103" t="s">
        <v>234</v>
      </c>
      <c r="E7" s="96">
        <v>75</v>
      </c>
      <c r="F7" s="97">
        <v>67.5</v>
      </c>
      <c r="G7" s="112" t="s">
        <v>300</v>
      </c>
    </row>
    <row r="8" spans="1:7" ht="18" customHeight="1">
      <c r="A8" s="113"/>
      <c r="B8" s="113"/>
      <c r="C8" s="102" t="s">
        <v>155</v>
      </c>
      <c r="D8" s="103" t="s">
        <v>235</v>
      </c>
      <c r="E8" s="96"/>
      <c r="F8" s="97">
        <v>0</v>
      </c>
      <c r="G8" s="112"/>
    </row>
    <row r="9" spans="1:7" ht="18" customHeight="1">
      <c r="A9" s="113"/>
      <c r="B9" s="113"/>
      <c r="C9" s="102" t="s">
        <v>155</v>
      </c>
      <c r="D9" s="103" t="s">
        <v>229</v>
      </c>
      <c r="E9" s="96">
        <v>75</v>
      </c>
      <c r="F9" s="97">
        <v>75</v>
      </c>
      <c r="G9" s="109"/>
    </row>
    <row r="10" spans="1:7" ht="18" customHeight="1">
      <c r="A10" s="113"/>
      <c r="B10" s="113"/>
      <c r="C10" s="99" t="s">
        <v>113</v>
      </c>
      <c r="D10" s="101" t="s">
        <v>291</v>
      </c>
      <c r="E10" s="96">
        <v>30</v>
      </c>
      <c r="F10" s="97">
        <v>30</v>
      </c>
      <c r="G10" s="109"/>
    </row>
    <row r="11" spans="1:7" ht="18" customHeight="1">
      <c r="A11" s="113"/>
      <c r="B11" s="113"/>
      <c r="C11" s="99" t="s">
        <v>145</v>
      </c>
      <c r="D11" s="101" t="s">
        <v>289</v>
      </c>
      <c r="E11" s="96">
        <v>45</v>
      </c>
      <c r="F11" s="97">
        <v>45</v>
      </c>
      <c r="G11" s="109"/>
    </row>
    <row r="12" spans="1:7" ht="18" customHeight="1">
      <c r="A12" s="113"/>
      <c r="B12" s="113"/>
      <c r="C12" s="99" t="s">
        <v>96</v>
      </c>
      <c r="D12" s="101" t="s">
        <v>291</v>
      </c>
      <c r="E12" s="96">
        <v>30</v>
      </c>
      <c r="F12" s="97">
        <v>30</v>
      </c>
      <c r="G12" s="109"/>
    </row>
    <row r="13" spans="1:7">
      <c r="A13" s="116" t="s">
        <v>136</v>
      </c>
      <c r="B13" s="116"/>
      <c r="C13" s="116"/>
      <c r="D13" s="116"/>
      <c r="E13" s="109">
        <f>SUM(E3:E12)</f>
        <v>435</v>
      </c>
      <c r="F13" s="109">
        <f>SUM(F3:F12)</f>
        <v>412.5</v>
      </c>
    </row>
    <row r="14" spans="1:7" s="110" customFormat="1" ht="21" customHeight="1">
      <c r="A14" s="111" t="s">
        <v>301</v>
      </c>
      <c r="B14" s="111" t="s">
        <v>294</v>
      </c>
      <c r="C14" s="111" t="s">
        <v>295</v>
      </c>
      <c r="D14" s="111" t="s">
        <v>296</v>
      </c>
      <c r="E14" s="111" t="s">
        <v>297</v>
      </c>
      <c r="F14" s="111" t="s">
        <v>298</v>
      </c>
      <c r="G14" s="111" t="s">
        <v>299</v>
      </c>
    </row>
    <row r="15" spans="1:7" ht="15.75">
      <c r="A15" s="113">
        <v>2</v>
      </c>
      <c r="B15" s="113" t="s">
        <v>23</v>
      </c>
      <c r="C15" s="99" t="s">
        <v>145</v>
      </c>
      <c r="D15" s="101" t="s">
        <v>137</v>
      </c>
      <c r="E15" s="96">
        <v>30</v>
      </c>
      <c r="F15" s="97">
        <v>30</v>
      </c>
      <c r="G15" s="109"/>
    </row>
    <row r="16" spans="1:7" ht="15.75">
      <c r="A16" s="113"/>
      <c r="B16" s="113"/>
      <c r="C16" s="99" t="s">
        <v>249</v>
      </c>
      <c r="D16" s="100" t="s">
        <v>287</v>
      </c>
      <c r="E16" s="96">
        <v>30</v>
      </c>
      <c r="F16" s="97">
        <v>24</v>
      </c>
      <c r="G16" s="109"/>
    </row>
    <row r="17" spans="1:7" ht="15.75">
      <c r="A17" s="113"/>
      <c r="B17" s="113"/>
      <c r="C17" s="99" t="s">
        <v>279</v>
      </c>
      <c r="D17" s="100" t="s">
        <v>287</v>
      </c>
      <c r="E17" s="96">
        <v>60</v>
      </c>
      <c r="F17" s="97">
        <v>45</v>
      </c>
      <c r="G17" s="109"/>
    </row>
    <row r="18" spans="1:7" ht="15.75">
      <c r="A18" s="113"/>
      <c r="B18" s="113"/>
      <c r="C18" s="99" t="s">
        <v>196</v>
      </c>
      <c r="D18" s="100" t="s">
        <v>134</v>
      </c>
      <c r="E18" s="96">
        <v>60</v>
      </c>
      <c r="F18" s="97">
        <v>45</v>
      </c>
      <c r="G18" s="109"/>
    </row>
    <row r="19" spans="1:7" ht="15.75">
      <c r="A19" s="113"/>
      <c r="B19" s="113"/>
      <c r="C19" s="99" t="s">
        <v>249</v>
      </c>
      <c r="D19" s="101" t="s">
        <v>156</v>
      </c>
      <c r="E19" s="96">
        <v>30</v>
      </c>
      <c r="F19" s="97">
        <v>30</v>
      </c>
      <c r="G19" s="109"/>
    </row>
    <row r="20" spans="1:7" ht="15.75">
      <c r="A20" s="113"/>
      <c r="B20" s="113"/>
      <c r="C20" s="99" t="s">
        <v>145</v>
      </c>
      <c r="D20" s="101" t="s">
        <v>292</v>
      </c>
      <c r="E20" s="96">
        <v>45</v>
      </c>
      <c r="F20" s="97">
        <v>45</v>
      </c>
      <c r="G20" s="109"/>
    </row>
    <row r="21" spans="1:7" ht="15.75">
      <c r="A21" s="113"/>
      <c r="B21" s="113"/>
      <c r="C21" s="99" t="s">
        <v>145</v>
      </c>
      <c r="D21" s="101" t="s">
        <v>158</v>
      </c>
      <c r="E21" s="96">
        <v>45</v>
      </c>
      <c r="F21" s="97">
        <v>45</v>
      </c>
      <c r="G21" s="109"/>
    </row>
    <row r="22" spans="1:7" ht="15.75">
      <c r="A22" s="113"/>
      <c r="B22" s="113"/>
      <c r="C22" s="99" t="s">
        <v>145</v>
      </c>
      <c r="D22" s="101" t="s">
        <v>278</v>
      </c>
      <c r="E22" s="96">
        <v>45</v>
      </c>
      <c r="F22" s="97">
        <v>45</v>
      </c>
      <c r="G22" s="109"/>
    </row>
    <row r="23" spans="1:7" ht="15.75">
      <c r="A23" s="113"/>
      <c r="B23" s="113"/>
      <c r="C23" s="99" t="s">
        <v>145</v>
      </c>
      <c r="D23" s="101" t="s">
        <v>290</v>
      </c>
      <c r="E23" s="96">
        <v>45</v>
      </c>
      <c r="F23" s="97">
        <v>48</v>
      </c>
      <c r="G23" s="109"/>
    </row>
    <row r="24" spans="1:7" ht="15.75">
      <c r="A24" s="113"/>
      <c r="B24" s="113"/>
      <c r="C24" s="99" t="s">
        <v>274</v>
      </c>
      <c r="D24" s="101" t="s">
        <v>276</v>
      </c>
      <c r="E24" s="96">
        <v>30</v>
      </c>
      <c r="F24" s="97">
        <v>22.5</v>
      </c>
      <c r="G24" s="109"/>
    </row>
    <row r="25" spans="1:7" ht="15.75">
      <c r="A25" s="113"/>
      <c r="B25" s="113"/>
      <c r="C25" s="99" t="s">
        <v>274</v>
      </c>
      <c r="D25" s="101" t="s">
        <v>276</v>
      </c>
      <c r="E25" s="96">
        <v>30</v>
      </c>
      <c r="F25" s="97">
        <v>22.5</v>
      </c>
      <c r="G25" s="109"/>
    </row>
    <row r="26" spans="1:7">
      <c r="A26" s="116" t="s">
        <v>136</v>
      </c>
      <c r="B26" s="116"/>
      <c r="C26" s="116"/>
      <c r="D26" s="116"/>
      <c r="E26" s="109">
        <f>SUM(E15:E25)</f>
        <v>450</v>
      </c>
      <c r="F26" s="109">
        <f>SUM(F15:F25)</f>
        <v>402</v>
      </c>
    </row>
    <row r="27" spans="1:7" s="110" customFormat="1" ht="21" customHeight="1">
      <c r="A27" s="111" t="s">
        <v>301</v>
      </c>
      <c r="B27" s="111" t="s">
        <v>294</v>
      </c>
      <c r="C27" s="111" t="s">
        <v>295</v>
      </c>
      <c r="D27" s="111" t="s">
        <v>296</v>
      </c>
      <c r="E27" s="111" t="s">
        <v>297</v>
      </c>
      <c r="F27" s="111" t="s">
        <v>298</v>
      </c>
      <c r="G27" s="111" t="s">
        <v>299</v>
      </c>
    </row>
    <row r="28" spans="1:7" ht="15.75">
      <c r="A28" s="114">
        <v>3</v>
      </c>
      <c r="B28" s="114" t="s">
        <v>10</v>
      </c>
      <c r="C28" s="99" t="s">
        <v>145</v>
      </c>
      <c r="D28" s="101" t="s">
        <v>131</v>
      </c>
      <c r="E28" s="96">
        <v>30</v>
      </c>
      <c r="F28" s="97">
        <v>30</v>
      </c>
      <c r="G28" s="109"/>
    </row>
    <row r="29" spans="1:7" ht="15.75">
      <c r="A29" s="115"/>
      <c r="B29" s="115"/>
      <c r="C29" s="105" t="s">
        <v>143</v>
      </c>
      <c r="D29" s="101" t="s">
        <v>165</v>
      </c>
      <c r="E29" s="96">
        <v>60</v>
      </c>
      <c r="F29" s="97">
        <v>60</v>
      </c>
      <c r="G29" s="109"/>
    </row>
    <row r="30" spans="1:7" ht="15.75">
      <c r="A30" s="115"/>
      <c r="B30" s="115"/>
      <c r="C30" s="99" t="s">
        <v>145</v>
      </c>
      <c r="D30" s="101" t="s">
        <v>156</v>
      </c>
      <c r="E30" s="96">
        <v>45</v>
      </c>
      <c r="F30" s="97">
        <v>45</v>
      </c>
      <c r="G30" s="109"/>
    </row>
    <row r="31" spans="1:7" ht="15.75">
      <c r="A31" s="115"/>
      <c r="B31" s="115"/>
      <c r="C31" s="99" t="s">
        <v>145</v>
      </c>
      <c r="D31" s="101" t="s">
        <v>160</v>
      </c>
      <c r="E31" s="96">
        <v>45</v>
      </c>
      <c r="F31" s="97">
        <v>45</v>
      </c>
      <c r="G31" s="109"/>
    </row>
    <row r="32" spans="1:7" ht="15.75">
      <c r="A32" s="115"/>
      <c r="B32" s="115"/>
      <c r="C32" s="99" t="s">
        <v>122</v>
      </c>
      <c r="D32" s="101" t="s">
        <v>156</v>
      </c>
      <c r="E32" s="96">
        <v>30</v>
      </c>
      <c r="F32" s="97">
        <v>30</v>
      </c>
      <c r="G32" s="109"/>
    </row>
    <row r="33" spans="1:7" ht="15.75">
      <c r="A33" s="115"/>
      <c r="B33" s="115"/>
      <c r="C33" s="99" t="s">
        <v>122</v>
      </c>
      <c r="D33" s="101" t="s">
        <v>157</v>
      </c>
      <c r="E33" s="96">
        <v>30</v>
      </c>
      <c r="F33" s="97">
        <v>30</v>
      </c>
      <c r="G33" s="109"/>
    </row>
    <row r="34" spans="1:7" ht="15.75">
      <c r="A34" s="115"/>
      <c r="B34" s="115"/>
      <c r="C34" s="99" t="s">
        <v>122</v>
      </c>
      <c r="D34" s="101" t="s">
        <v>158</v>
      </c>
      <c r="E34" s="96">
        <v>30</v>
      </c>
      <c r="F34" s="97">
        <v>30</v>
      </c>
      <c r="G34" s="109"/>
    </row>
    <row r="35" spans="1:7" ht="15.75">
      <c r="A35" s="115"/>
      <c r="B35" s="115"/>
      <c r="C35" s="99" t="s">
        <v>122</v>
      </c>
      <c r="D35" s="101" t="s">
        <v>159</v>
      </c>
      <c r="E35" s="96">
        <v>30</v>
      </c>
      <c r="F35" s="97">
        <v>30</v>
      </c>
      <c r="G35" s="109"/>
    </row>
    <row r="36" spans="1:7" ht="15.75">
      <c r="A36" s="115"/>
      <c r="B36" s="115"/>
      <c r="C36" s="99" t="s">
        <v>195</v>
      </c>
      <c r="D36" s="101" t="s">
        <v>278</v>
      </c>
      <c r="E36" s="96">
        <v>45</v>
      </c>
      <c r="F36" s="97">
        <v>45</v>
      </c>
      <c r="G36" s="109"/>
    </row>
    <row r="37" spans="1:7" ht="15.75">
      <c r="A37" s="115"/>
      <c r="B37" s="115"/>
      <c r="C37" s="99" t="s">
        <v>277</v>
      </c>
      <c r="D37" s="101" t="s">
        <v>278</v>
      </c>
      <c r="E37" s="96">
        <v>30</v>
      </c>
      <c r="F37" s="97">
        <v>30</v>
      </c>
      <c r="G37" s="109"/>
    </row>
    <row r="38" spans="1:7">
      <c r="A38" s="116" t="s">
        <v>136</v>
      </c>
      <c r="B38" s="116"/>
      <c r="C38" s="116"/>
      <c r="D38" s="116"/>
      <c r="E38" s="109">
        <f>SUM(E28:E37)</f>
        <v>375</v>
      </c>
      <c r="F38" s="109">
        <f>SUM(F28:F37)</f>
        <v>375</v>
      </c>
    </row>
    <row r="39" spans="1:7" s="110" customFormat="1" ht="21" customHeight="1">
      <c r="A39" s="111" t="s">
        <v>301</v>
      </c>
      <c r="B39" s="111" t="s">
        <v>294</v>
      </c>
      <c r="C39" s="111" t="s">
        <v>295</v>
      </c>
      <c r="D39" s="111" t="s">
        <v>296</v>
      </c>
      <c r="E39" s="111" t="s">
        <v>297</v>
      </c>
      <c r="F39" s="111" t="s">
        <v>298</v>
      </c>
      <c r="G39" s="111" t="s">
        <v>299</v>
      </c>
    </row>
    <row r="40" spans="1:7" ht="15.75">
      <c r="A40" s="113">
        <v>4</v>
      </c>
      <c r="B40" s="113" t="s">
        <v>9</v>
      </c>
      <c r="C40" s="99" t="s">
        <v>122</v>
      </c>
      <c r="D40" s="101" t="s">
        <v>137</v>
      </c>
      <c r="E40" s="96">
        <v>30</v>
      </c>
      <c r="F40" s="97">
        <v>30</v>
      </c>
      <c r="G40" s="109"/>
    </row>
    <row r="41" spans="1:7" ht="15.75">
      <c r="A41" s="113"/>
      <c r="B41" s="113"/>
      <c r="C41" s="105" t="s">
        <v>166</v>
      </c>
      <c r="D41" s="101" t="s">
        <v>164</v>
      </c>
      <c r="E41" s="96">
        <v>180</v>
      </c>
      <c r="F41" s="97">
        <v>135</v>
      </c>
      <c r="G41" s="109"/>
    </row>
    <row r="42" spans="1:7" ht="15.75">
      <c r="A42" s="113"/>
      <c r="B42" s="113"/>
      <c r="C42" s="104" t="s">
        <v>192</v>
      </c>
      <c r="D42" s="100" t="s">
        <v>193</v>
      </c>
      <c r="E42" s="96">
        <v>30</v>
      </c>
      <c r="F42" s="97">
        <v>30</v>
      </c>
      <c r="G42" s="109"/>
    </row>
    <row r="43" spans="1:7" ht="15.75">
      <c r="A43" s="113"/>
      <c r="B43" s="113"/>
      <c r="C43" s="99" t="s">
        <v>146</v>
      </c>
      <c r="D43" s="101" t="s">
        <v>158</v>
      </c>
      <c r="E43" s="96">
        <v>60</v>
      </c>
      <c r="F43" s="97">
        <v>60</v>
      </c>
      <c r="G43" s="109"/>
    </row>
    <row r="44" spans="1:7" ht="15.75">
      <c r="A44" s="113"/>
      <c r="B44" s="113"/>
      <c r="C44" s="99" t="s">
        <v>122</v>
      </c>
      <c r="D44" s="101" t="s">
        <v>256</v>
      </c>
      <c r="E44" s="96">
        <v>30</v>
      </c>
      <c r="F44" s="97">
        <v>30</v>
      </c>
      <c r="G44" s="109"/>
    </row>
    <row r="45" spans="1:7" ht="15.75">
      <c r="A45" s="113"/>
      <c r="B45" s="113"/>
      <c r="C45" s="99" t="s">
        <v>122</v>
      </c>
      <c r="D45" s="101" t="s">
        <v>257</v>
      </c>
      <c r="E45" s="96">
        <v>30</v>
      </c>
      <c r="F45" s="97">
        <v>30</v>
      </c>
      <c r="G45" s="109"/>
    </row>
    <row r="46" spans="1:7">
      <c r="A46" s="116" t="s">
        <v>136</v>
      </c>
      <c r="B46" s="116"/>
      <c r="C46" s="116"/>
      <c r="D46" s="116"/>
      <c r="E46" s="109">
        <f>SUM(E40:E45)</f>
        <v>360</v>
      </c>
      <c r="F46" s="109">
        <f>SUM(F40:F45)</f>
        <v>315</v>
      </c>
    </row>
    <row r="47" spans="1:7" s="110" customFormat="1" ht="21" customHeight="1">
      <c r="A47" s="111" t="s">
        <v>301</v>
      </c>
      <c r="B47" s="111" t="s">
        <v>294</v>
      </c>
      <c r="C47" s="111" t="s">
        <v>295</v>
      </c>
      <c r="D47" s="111" t="s">
        <v>296</v>
      </c>
      <c r="E47" s="111" t="s">
        <v>297</v>
      </c>
      <c r="F47" s="111" t="s">
        <v>298</v>
      </c>
      <c r="G47" s="111" t="s">
        <v>299</v>
      </c>
    </row>
    <row r="48" spans="1:7" ht="15.75">
      <c r="A48" s="113">
        <v>5</v>
      </c>
      <c r="B48" s="113" t="s">
        <v>141</v>
      </c>
      <c r="C48" s="99" t="s">
        <v>144</v>
      </c>
      <c r="D48" s="101" t="s">
        <v>148</v>
      </c>
      <c r="E48" s="96">
        <v>60</v>
      </c>
      <c r="F48" s="97">
        <v>60</v>
      </c>
      <c r="G48" s="109"/>
    </row>
    <row r="49" spans="1:7" ht="15.75">
      <c r="A49" s="113"/>
      <c r="B49" s="113"/>
      <c r="C49" s="99" t="s">
        <v>144</v>
      </c>
      <c r="D49" s="101" t="s">
        <v>149</v>
      </c>
      <c r="E49" s="96">
        <v>60</v>
      </c>
      <c r="F49" s="97">
        <v>60</v>
      </c>
      <c r="G49" s="109"/>
    </row>
    <row r="50" spans="1:7" ht="15.75">
      <c r="A50" s="113"/>
      <c r="B50" s="113"/>
      <c r="C50" s="99" t="s">
        <v>144</v>
      </c>
      <c r="D50" s="101" t="s">
        <v>150</v>
      </c>
      <c r="E50" s="96">
        <v>60</v>
      </c>
      <c r="F50" s="97">
        <v>60</v>
      </c>
      <c r="G50" s="109"/>
    </row>
    <row r="51" spans="1:7" ht="15.75">
      <c r="A51" s="113"/>
      <c r="B51" s="113"/>
      <c r="C51" s="99" t="s">
        <v>144</v>
      </c>
      <c r="D51" s="101" t="s">
        <v>255</v>
      </c>
      <c r="E51" s="96">
        <v>45</v>
      </c>
      <c r="F51" s="97">
        <v>45</v>
      </c>
      <c r="G51" s="109"/>
    </row>
    <row r="52" spans="1:7" ht="15.75">
      <c r="A52" s="113"/>
      <c r="B52" s="113"/>
      <c r="C52" s="99" t="s">
        <v>113</v>
      </c>
      <c r="D52" s="101" t="s">
        <v>278</v>
      </c>
      <c r="E52" s="96">
        <v>30</v>
      </c>
      <c r="F52" s="97">
        <v>30</v>
      </c>
      <c r="G52" s="109"/>
    </row>
    <row r="53" spans="1:7" ht="15.75">
      <c r="A53" s="113"/>
      <c r="B53" s="113"/>
      <c r="C53" s="99" t="s">
        <v>144</v>
      </c>
      <c r="D53" s="101" t="s">
        <v>278</v>
      </c>
      <c r="E53" s="96">
        <v>60</v>
      </c>
      <c r="F53" s="97">
        <v>60</v>
      </c>
      <c r="G53" s="109"/>
    </row>
    <row r="54" spans="1:7" ht="15.75">
      <c r="A54" s="113"/>
      <c r="B54" s="113"/>
      <c r="C54" s="102" t="s">
        <v>113</v>
      </c>
      <c r="D54" s="101" t="s">
        <v>285</v>
      </c>
      <c r="E54" s="96">
        <v>30</v>
      </c>
      <c r="F54" s="97">
        <v>30</v>
      </c>
      <c r="G54" s="109"/>
    </row>
    <row r="55" spans="1:7" ht="15.75">
      <c r="A55" s="113"/>
      <c r="B55" s="113"/>
      <c r="C55" s="102" t="s">
        <v>113</v>
      </c>
      <c r="D55" s="101" t="s">
        <v>286</v>
      </c>
      <c r="E55" s="96">
        <v>30</v>
      </c>
      <c r="F55" s="97">
        <v>30</v>
      </c>
      <c r="G55" s="109"/>
    </row>
    <row r="56" spans="1:7" ht="15.75">
      <c r="A56" s="113"/>
      <c r="B56" s="113"/>
      <c r="C56" s="102" t="s">
        <v>92</v>
      </c>
      <c r="D56" s="101" t="s">
        <v>224</v>
      </c>
      <c r="E56" s="96">
        <v>30</v>
      </c>
      <c r="F56" s="97">
        <v>30</v>
      </c>
      <c r="G56" s="109"/>
    </row>
    <row r="57" spans="1:7">
      <c r="A57" s="116" t="s">
        <v>136</v>
      </c>
      <c r="B57" s="116"/>
      <c r="C57" s="116"/>
      <c r="D57" s="116"/>
      <c r="E57" s="109">
        <f>SUM(E48:E56)</f>
        <v>405</v>
      </c>
      <c r="F57" s="109">
        <f>SUM(F48:F56)</f>
        <v>405</v>
      </c>
    </row>
    <row r="58" spans="1:7" s="110" customFormat="1" ht="21" customHeight="1">
      <c r="A58" s="111" t="s">
        <v>301</v>
      </c>
      <c r="B58" s="111" t="s">
        <v>294</v>
      </c>
      <c r="C58" s="111" t="s">
        <v>295</v>
      </c>
      <c r="D58" s="111" t="s">
        <v>296</v>
      </c>
      <c r="E58" s="111" t="s">
        <v>297</v>
      </c>
      <c r="F58" s="111" t="s">
        <v>298</v>
      </c>
      <c r="G58" s="111" t="s">
        <v>299</v>
      </c>
    </row>
    <row r="59" spans="1:7" ht="15.75">
      <c r="A59" s="113">
        <v>6</v>
      </c>
      <c r="B59" s="113" t="s">
        <v>24</v>
      </c>
      <c r="C59" s="99" t="s">
        <v>144</v>
      </c>
      <c r="D59" s="101" t="s">
        <v>151</v>
      </c>
      <c r="E59" s="96">
        <v>60</v>
      </c>
      <c r="F59" s="97">
        <v>60</v>
      </c>
      <c r="G59" s="109"/>
    </row>
    <row r="60" spans="1:7" ht="15.75">
      <c r="A60" s="113"/>
      <c r="B60" s="113"/>
      <c r="C60" s="99" t="s">
        <v>144</v>
      </c>
      <c r="D60" s="101" t="s">
        <v>152</v>
      </c>
      <c r="E60" s="96">
        <v>60</v>
      </c>
      <c r="F60" s="97">
        <v>60</v>
      </c>
      <c r="G60" s="109"/>
    </row>
    <row r="61" spans="1:7" ht="15.75">
      <c r="A61" s="113"/>
      <c r="B61" s="113"/>
      <c r="C61" s="100" t="s">
        <v>144</v>
      </c>
      <c r="D61" s="100" t="s">
        <v>189</v>
      </c>
      <c r="E61" s="96">
        <v>30</v>
      </c>
      <c r="F61" s="97">
        <v>30</v>
      </c>
      <c r="G61" s="109"/>
    </row>
    <row r="62" spans="1:7" ht="15.75">
      <c r="A62" s="113"/>
      <c r="B62" s="113"/>
      <c r="C62" s="99" t="s">
        <v>253</v>
      </c>
      <c r="D62" s="101" t="s">
        <v>258</v>
      </c>
      <c r="E62" s="96">
        <v>15</v>
      </c>
      <c r="F62" s="97">
        <v>0</v>
      </c>
      <c r="G62" s="109"/>
    </row>
    <row r="63" spans="1:7" ht="15.75">
      <c r="A63" s="113"/>
      <c r="B63" s="113"/>
      <c r="C63" s="99" t="s">
        <v>253</v>
      </c>
      <c r="D63" s="101" t="s">
        <v>157</v>
      </c>
      <c r="E63" s="96">
        <v>15</v>
      </c>
      <c r="F63" s="97">
        <v>0</v>
      </c>
      <c r="G63" s="109"/>
    </row>
    <row r="64" spans="1:7" ht="15.75">
      <c r="A64" s="113"/>
      <c r="B64" s="113"/>
      <c r="C64" s="99" t="s">
        <v>253</v>
      </c>
      <c r="D64" s="101" t="s">
        <v>158</v>
      </c>
      <c r="E64" s="96">
        <v>15</v>
      </c>
      <c r="F64" s="97">
        <v>0</v>
      </c>
      <c r="G64" s="109"/>
    </row>
    <row r="65" spans="1:7" ht="15.75">
      <c r="A65" s="113"/>
      <c r="B65" s="113"/>
      <c r="C65" s="99" t="s">
        <v>144</v>
      </c>
      <c r="D65" s="101" t="s">
        <v>258</v>
      </c>
      <c r="E65" s="96">
        <v>60</v>
      </c>
      <c r="F65" s="97">
        <v>60</v>
      </c>
      <c r="G65" s="109"/>
    </row>
    <row r="66" spans="1:7" ht="15.75">
      <c r="A66" s="113"/>
      <c r="B66" s="113"/>
      <c r="C66" s="99" t="s">
        <v>144</v>
      </c>
      <c r="D66" s="101" t="s">
        <v>156</v>
      </c>
      <c r="E66" s="96">
        <v>60</v>
      </c>
      <c r="F66" s="97">
        <v>60</v>
      </c>
      <c r="G66" s="109"/>
    </row>
    <row r="67" spans="1:7" ht="15.75">
      <c r="A67" s="113"/>
      <c r="B67" s="113"/>
      <c r="C67" s="99" t="s">
        <v>144</v>
      </c>
      <c r="D67" s="101" t="s">
        <v>157</v>
      </c>
      <c r="E67" s="96">
        <v>60</v>
      </c>
      <c r="F67" s="97">
        <v>60</v>
      </c>
      <c r="G67" s="109"/>
    </row>
    <row r="68" spans="1:7" ht="15.75">
      <c r="A68" s="113"/>
      <c r="B68" s="113"/>
      <c r="C68" s="99" t="s">
        <v>144</v>
      </c>
      <c r="D68" s="101" t="s">
        <v>158</v>
      </c>
      <c r="E68" s="96">
        <v>60</v>
      </c>
      <c r="F68" s="97">
        <v>60</v>
      </c>
      <c r="G68" s="109"/>
    </row>
    <row r="69" spans="1:7">
      <c r="A69" s="116" t="s">
        <v>136</v>
      </c>
      <c r="B69" s="116"/>
      <c r="C69" s="116"/>
      <c r="D69" s="116"/>
      <c r="E69" s="109">
        <f>SUM(E59:E68)</f>
        <v>435</v>
      </c>
      <c r="F69" s="109">
        <f>SUM(F59:F68)</f>
        <v>390</v>
      </c>
    </row>
    <row r="70" spans="1:7" s="110" customFormat="1" ht="21" customHeight="1">
      <c r="A70" s="111" t="s">
        <v>301</v>
      </c>
      <c r="B70" s="111" t="s">
        <v>294</v>
      </c>
      <c r="C70" s="111" t="s">
        <v>295</v>
      </c>
      <c r="D70" s="111" t="s">
        <v>296</v>
      </c>
      <c r="E70" s="111" t="s">
        <v>297</v>
      </c>
      <c r="F70" s="111" t="s">
        <v>298</v>
      </c>
      <c r="G70" s="111" t="s">
        <v>299</v>
      </c>
    </row>
    <row r="71" spans="1:7" ht="15.75">
      <c r="A71" s="113">
        <v>7</v>
      </c>
      <c r="B71" s="113" t="s">
        <v>25</v>
      </c>
      <c r="C71" s="99" t="s">
        <v>250</v>
      </c>
      <c r="D71" s="101" t="s">
        <v>258</v>
      </c>
      <c r="E71" s="96">
        <v>60</v>
      </c>
      <c r="F71" s="97">
        <v>45</v>
      </c>
      <c r="G71" s="109"/>
    </row>
    <row r="72" spans="1:7" ht="15.75">
      <c r="A72" s="113"/>
      <c r="B72" s="113"/>
      <c r="C72" s="99" t="s">
        <v>250</v>
      </c>
      <c r="D72" s="101" t="s">
        <v>157</v>
      </c>
      <c r="E72" s="96">
        <v>90</v>
      </c>
      <c r="F72" s="97">
        <v>67.5</v>
      </c>
      <c r="G72" s="109"/>
    </row>
    <row r="73" spans="1:7" ht="15.75">
      <c r="A73" s="113"/>
      <c r="B73" s="113"/>
      <c r="C73" s="99" t="s">
        <v>250</v>
      </c>
      <c r="D73" s="101" t="s">
        <v>159</v>
      </c>
      <c r="E73" s="96">
        <v>90</v>
      </c>
      <c r="F73" s="97">
        <v>67.5</v>
      </c>
      <c r="G73" s="109"/>
    </row>
    <row r="74" spans="1:7" ht="15.75">
      <c r="A74" s="113"/>
      <c r="B74" s="113"/>
      <c r="C74" s="99" t="s">
        <v>250</v>
      </c>
      <c r="D74" s="101" t="s">
        <v>257</v>
      </c>
      <c r="E74" s="96">
        <v>90</v>
      </c>
      <c r="F74" s="97">
        <v>67.5</v>
      </c>
      <c r="G74" s="109"/>
    </row>
    <row r="75" spans="1:7" ht="15.75">
      <c r="A75" s="113"/>
      <c r="B75" s="113"/>
      <c r="C75" s="99" t="s">
        <v>250</v>
      </c>
      <c r="D75" s="101" t="s">
        <v>278</v>
      </c>
      <c r="E75" s="96">
        <v>90</v>
      </c>
      <c r="F75" s="97">
        <v>67.5</v>
      </c>
      <c r="G75" s="109"/>
    </row>
    <row r="76" spans="1:7" ht="15.75">
      <c r="A76" s="113"/>
      <c r="B76" s="113"/>
      <c r="C76" s="99" t="s">
        <v>275</v>
      </c>
      <c r="D76" s="101" t="s">
        <v>276</v>
      </c>
      <c r="E76" s="96">
        <v>60</v>
      </c>
      <c r="F76" s="97">
        <v>45</v>
      </c>
      <c r="G76" s="109"/>
    </row>
    <row r="77" spans="1:7">
      <c r="A77" s="116" t="s">
        <v>136</v>
      </c>
      <c r="B77" s="116"/>
      <c r="C77" s="116"/>
      <c r="D77" s="116"/>
      <c r="E77" s="109">
        <f>SUM(E71:E76)</f>
        <v>480</v>
      </c>
      <c r="F77" s="109">
        <f>SUM(F71:F76)</f>
        <v>360</v>
      </c>
    </row>
    <row r="78" spans="1:7" s="110" customFormat="1" ht="21" customHeight="1">
      <c r="A78" s="111" t="s">
        <v>301</v>
      </c>
      <c r="B78" s="111" t="s">
        <v>294</v>
      </c>
      <c r="C78" s="111" t="s">
        <v>295</v>
      </c>
      <c r="D78" s="111" t="s">
        <v>296</v>
      </c>
      <c r="E78" s="111" t="s">
        <v>297</v>
      </c>
      <c r="F78" s="111" t="s">
        <v>298</v>
      </c>
      <c r="G78" s="111" t="s">
        <v>299</v>
      </c>
    </row>
    <row r="79" spans="1:7" ht="15.75">
      <c r="A79" s="113">
        <v>8</v>
      </c>
      <c r="B79" s="113" t="s">
        <v>139</v>
      </c>
      <c r="C79" s="99" t="s">
        <v>153</v>
      </c>
      <c r="D79" s="101" t="s">
        <v>169</v>
      </c>
      <c r="E79" s="96">
        <v>30</v>
      </c>
      <c r="F79" s="97">
        <v>30</v>
      </c>
      <c r="G79" s="109"/>
    </row>
    <row r="80" spans="1:7" ht="15.75">
      <c r="A80" s="113"/>
      <c r="B80" s="113"/>
      <c r="C80" s="99" t="s">
        <v>153</v>
      </c>
      <c r="D80" s="101" t="s">
        <v>170</v>
      </c>
      <c r="E80" s="96">
        <v>30</v>
      </c>
      <c r="F80" s="97">
        <v>30</v>
      </c>
      <c r="G80" s="109"/>
    </row>
    <row r="81" spans="1:7" ht="15.75">
      <c r="A81" s="113"/>
      <c r="B81" s="113"/>
      <c r="C81" s="99" t="s">
        <v>153</v>
      </c>
      <c r="D81" s="101" t="s">
        <v>173</v>
      </c>
      <c r="E81" s="96">
        <v>30</v>
      </c>
      <c r="F81" s="97">
        <v>30</v>
      </c>
      <c r="G81" s="109"/>
    </row>
    <row r="82" spans="1:7" ht="15.75">
      <c r="A82" s="113"/>
      <c r="B82" s="113"/>
      <c r="C82" s="99" t="s">
        <v>197</v>
      </c>
      <c r="D82" s="100" t="s">
        <v>200</v>
      </c>
      <c r="E82" s="96">
        <v>30</v>
      </c>
      <c r="F82" s="97">
        <v>22.5</v>
      </c>
      <c r="G82" s="109"/>
    </row>
    <row r="83" spans="1:7" ht="30">
      <c r="A83" s="113"/>
      <c r="B83" s="113"/>
      <c r="C83" s="99" t="s">
        <v>198</v>
      </c>
      <c r="D83" s="100" t="s">
        <v>200</v>
      </c>
      <c r="E83" s="96">
        <v>8</v>
      </c>
      <c r="F83" s="97">
        <v>0</v>
      </c>
      <c r="G83" s="109"/>
    </row>
    <row r="84" spans="1:7" ht="15.75">
      <c r="A84" s="113"/>
      <c r="B84" s="113"/>
      <c r="C84" s="99" t="s">
        <v>252</v>
      </c>
      <c r="D84" s="101" t="s">
        <v>258</v>
      </c>
      <c r="E84" s="96">
        <v>45</v>
      </c>
      <c r="F84" s="97">
        <v>45</v>
      </c>
      <c r="G84" s="109"/>
    </row>
    <row r="85" spans="1:7" ht="15.75">
      <c r="A85" s="113"/>
      <c r="B85" s="113"/>
      <c r="C85" s="99" t="s">
        <v>144</v>
      </c>
      <c r="D85" s="101" t="s">
        <v>256</v>
      </c>
      <c r="E85" s="96">
        <v>60</v>
      </c>
      <c r="F85" s="97">
        <v>60</v>
      </c>
      <c r="G85" s="109"/>
    </row>
    <row r="86" spans="1:7" ht="15.75">
      <c r="A86" s="113"/>
      <c r="B86" s="113"/>
      <c r="C86" s="99" t="s">
        <v>144</v>
      </c>
      <c r="D86" s="101" t="s">
        <v>257</v>
      </c>
      <c r="E86" s="96">
        <v>60</v>
      </c>
      <c r="F86" s="97">
        <v>60</v>
      </c>
      <c r="G86" s="109"/>
    </row>
    <row r="87" spans="1:7" ht="15.75">
      <c r="A87" s="113"/>
      <c r="B87" s="113"/>
      <c r="C87" s="99" t="s">
        <v>254</v>
      </c>
      <c r="D87" s="101" t="s">
        <v>157</v>
      </c>
      <c r="E87" s="96">
        <v>30</v>
      </c>
      <c r="F87" s="97">
        <v>30</v>
      </c>
      <c r="G87" s="109"/>
    </row>
    <row r="88" spans="1:7" ht="15.75">
      <c r="A88" s="113"/>
      <c r="B88" s="113"/>
      <c r="C88" s="99" t="s">
        <v>254</v>
      </c>
      <c r="D88" s="101" t="s">
        <v>159</v>
      </c>
      <c r="E88" s="96">
        <v>30</v>
      </c>
      <c r="F88" s="97">
        <v>30</v>
      </c>
      <c r="G88" s="109"/>
    </row>
    <row r="89" spans="1:7" ht="15.75">
      <c r="A89" s="113"/>
      <c r="B89" s="113"/>
      <c r="C89" s="106" t="s">
        <v>153</v>
      </c>
      <c r="D89" s="103" t="s">
        <v>238</v>
      </c>
      <c r="E89" s="96">
        <v>30</v>
      </c>
      <c r="F89" s="97">
        <v>30</v>
      </c>
      <c r="G89" s="109"/>
    </row>
    <row r="90" spans="1:7" ht="15.75">
      <c r="A90" s="113"/>
      <c r="B90" s="113"/>
      <c r="C90" s="106" t="s">
        <v>153</v>
      </c>
      <c r="D90" s="103" t="s">
        <v>239</v>
      </c>
      <c r="E90" s="96">
        <v>30</v>
      </c>
      <c r="F90" s="97">
        <v>30</v>
      </c>
      <c r="G90" s="109"/>
    </row>
    <row r="91" spans="1:7" ht="15.75">
      <c r="A91" s="113"/>
      <c r="B91" s="113"/>
      <c r="C91" s="102" t="s">
        <v>180</v>
      </c>
      <c r="D91" s="101" t="s">
        <v>209</v>
      </c>
      <c r="E91" s="96">
        <v>60</v>
      </c>
      <c r="F91" s="97">
        <v>45</v>
      </c>
      <c r="G91" s="109"/>
    </row>
    <row r="92" spans="1:7" ht="15.75">
      <c r="A92" s="113"/>
      <c r="B92" s="113"/>
      <c r="C92" s="102" t="s">
        <v>180</v>
      </c>
      <c r="D92" s="101" t="s">
        <v>210</v>
      </c>
      <c r="E92" s="96">
        <v>60</v>
      </c>
      <c r="F92" s="97">
        <v>45</v>
      </c>
      <c r="G92" s="109"/>
    </row>
    <row r="93" spans="1:7" ht="15.75">
      <c r="A93" s="113"/>
      <c r="B93" s="113"/>
      <c r="C93" s="102" t="s">
        <v>180</v>
      </c>
      <c r="D93" s="101" t="s">
        <v>217</v>
      </c>
      <c r="E93" s="96">
        <v>30</v>
      </c>
      <c r="F93" s="97">
        <v>22.5</v>
      </c>
      <c r="G93" s="109"/>
    </row>
    <row r="94" spans="1:7" ht="15.75">
      <c r="A94" s="113"/>
      <c r="B94" s="113"/>
      <c r="C94" s="102" t="s">
        <v>180</v>
      </c>
      <c r="D94" s="101" t="s">
        <v>308</v>
      </c>
      <c r="E94" s="96">
        <v>30</v>
      </c>
      <c r="F94" s="97">
        <v>22.5</v>
      </c>
      <c r="G94" s="109"/>
    </row>
    <row r="95" spans="1:7">
      <c r="A95" s="116" t="s">
        <v>136</v>
      </c>
      <c r="B95" s="116"/>
      <c r="C95" s="116"/>
      <c r="D95" s="116"/>
      <c r="E95" s="109">
        <f>SUM(E79:E94)</f>
        <v>593</v>
      </c>
      <c r="F95" s="109">
        <f>SUM(F79:F94)</f>
        <v>532.5</v>
      </c>
    </row>
    <row r="96" spans="1:7" s="110" customFormat="1" ht="21" customHeight="1">
      <c r="A96" s="111" t="s">
        <v>301</v>
      </c>
      <c r="B96" s="111" t="s">
        <v>294</v>
      </c>
      <c r="C96" s="111" t="s">
        <v>295</v>
      </c>
      <c r="D96" s="111" t="s">
        <v>296</v>
      </c>
      <c r="E96" s="111" t="s">
        <v>297</v>
      </c>
      <c r="F96" s="111" t="s">
        <v>298</v>
      </c>
      <c r="G96" s="111" t="s">
        <v>299</v>
      </c>
    </row>
    <row r="97" spans="1:7" ht="15.75">
      <c r="A97" s="113">
        <v>9</v>
      </c>
      <c r="B97" s="113" t="s">
        <v>201</v>
      </c>
      <c r="C97" s="107" t="s">
        <v>186</v>
      </c>
      <c r="D97" s="101" t="s">
        <v>182</v>
      </c>
      <c r="E97" s="96">
        <v>30</v>
      </c>
      <c r="F97" s="97">
        <v>22.5</v>
      </c>
      <c r="G97" s="109"/>
    </row>
    <row r="98" spans="1:7" ht="15.75">
      <c r="A98" s="113"/>
      <c r="B98" s="113"/>
      <c r="C98" s="107" t="s">
        <v>186</v>
      </c>
      <c r="D98" s="101" t="s">
        <v>183</v>
      </c>
      <c r="E98" s="96">
        <v>30</v>
      </c>
      <c r="F98" s="97">
        <v>22.5</v>
      </c>
      <c r="G98" s="109"/>
    </row>
    <row r="99" spans="1:7" ht="15.75">
      <c r="A99" s="113"/>
      <c r="B99" s="113"/>
      <c r="C99" s="99" t="s">
        <v>194</v>
      </c>
      <c r="D99" s="100" t="s">
        <v>133</v>
      </c>
      <c r="E99" s="96">
        <v>30</v>
      </c>
      <c r="F99" s="97">
        <v>22.5</v>
      </c>
      <c r="G99" s="109"/>
    </row>
    <row r="100" spans="1:7" ht="15.75">
      <c r="A100" s="113"/>
      <c r="B100" s="113"/>
      <c r="C100" s="99" t="s">
        <v>195</v>
      </c>
      <c r="D100" s="100" t="s">
        <v>134</v>
      </c>
      <c r="E100" s="96">
        <v>30</v>
      </c>
      <c r="F100" s="97">
        <v>22.5</v>
      </c>
      <c r="G100" s="109"/>
    </row>
    <row r="101" spans="1:7" ht="15.75">
      <c r="A101" s="113"/>
      <c r="B101" s="113"/>
      <c r="C101" s="102" t="s">
        <v>284</v>
      </c>
      <c r="D101" s="101" t="s">
        <v>282</v>
      </c>
      <c r="E101" s="96">
        <v>30</v>
      </c>
      <c r="F101" s="97">
        <v>30</v>
      </c>
      <c r="G101" s="109"/>
    </row>
    <row r="102" spans="1:7" ht="15.75">
      <c r="A102" s="113"/>
      <c r="B102" s="113"/>
      <c r="C102" s="102" t="s">
        <v>284</v>
      </c>
      <c r="D102" s="101" t="s">
        <v>283</v>
      </c>
      <c r="E102" s="96">
        <v>30</v>
      </c>
      <c r="F102" s="97">
        <v>30</v>
      </c>
      <c r="G102" s="109"/>
    </row>
    <row r="103" spans="1:7" ht="15.75">
      <c r="A103" s="113"/>
      <c r="B103" s="113"/>
      <c r="C103" s="102" t="s">
        <v>186</v>
      </c>
      <c r="D103" s="103" t="s">
        <v>236</v>
      </c>
      <c r="E103" s="96">
        <v>60</v>
      </c>
      <c r="F103" s="97">
        <v>45</v>
      </c>
      <c r="G103" s="109"/>
    </row>
    <row r="104" spans="1:7" ht="15.75">
      <c r="A104" s="113"/>
      <c r="B104" s="113"/>
      <c r="C104" s="102" t="s">
        <v>186</v>
      </c>
      <c r="D104" s="103" t="s">
        <v>231</v>
      </c>
      <c r="E104" s="96">
        <v>60</v>
      </c>
      <c r="F104" s="97">
        <v>45</v>
      </c>
      <c r="G104" s="109"/>
    </row>
    <row r="105" spans="1:7" ht="15.75">
      <c r="A105" s="113"/>
      <c r="B105" s="113"/>
      <c r="C105" s="102" t="s">
        <v>186</v>
      </c>
      <c r="D105" s="103" t="s">
        <v>245</v>
      </c>
      <c r="E105" s="96">
        <v>60</v>
      </c>
      <c r="F105" s="97">
        <v>45</v>
      </c>
      <c r="G105" s="112" t="s">
        <v>300</v>
      </c>
    </row>
    <row r="106" spans="1:7" ht="15.75">
      <c r="A106" s="113"/>
      <c r="B106" s="113"/>
      <c r="C106" s="102" t="s">
        <v>186</v>
      </c>
      <c r="D106" s="103" t="s">
        <v>228</v>
      </c>
      <c r="E106" s="96">
        <v>60</v>
      </c>
      <c r="F106" s="97">
        <v>0</v>
      </c>
      <c r="G106" s="112"/>
    </row>
    <row r="107" spans="1:7" ht="15.75">
      <c r="A107" s="113"/>
      <c r="B107" s="113"/>
      <c r="C107" s="102" t="s">
        <v>186</v>
      </c>
      <c r="D107" s="101" t="s">
        <v>205</v>
      </c>
      <c r="E107" s="96">
        <v>30</v>
      </c>
      <c r="F107" s="97">
        <v>22.5</v>
      </c>
      <c r="G107" s="109"/>
    </row>
    <row r="108" spans="1:7" ht="15.75">
      <c r="A108" s="113"/>
      <c r="B108" s="113"/>
      <c r="C108" s="102" t="s">
        <v>186</v>
      </c>
      <c r="D108" s="101" t="s">
        <v>206</v>
      </c>
      <c r="E108" s="96">
        <v>30</v>
      </c>
      <c r="F108" s="97">
        <v>22.5</v>
      </c>
      <c r="G108" s="109"/>
    </row>
    <row r="109" spans="1:7" ht="15.75">
      <c r="A109" s="113"/>
      <c r="B109" s="113"/>
      <c r="C109" s="102" t="s">
        <v>186</v>
      </c>
      <c r="D109" s="101" t="s">
        <v>208</v>
      </c>
      <c r="E109" s="96">
        <v>30</v>
      </c>
      <c r="F109" s="97">
        <v>22.5</v>
      </c>
      <c r="G109" s="109"/>
    </row>
    <row r="110" spans="1:7" ht="15.75">
      <c r="A110" s="113"/>
      <c r="B110" s="113"/>
      <c r="C110" s="102" t="s">
        <v>186</v>
      </c>
      <c r="D110" s="101" t="s">
        <v>213</v>
      </c>
      <c r="E110" s="96">
        <v>30</v>
      </c>
      <c r="F110" s="97">
        <v>22.5</v>
      </c>
      <c r="G110" s="109"/>
    </row>
    <row r="111" spans="1:7" ht="15.75">
      <c r="A111" s="113"/>
      <c r="B111" s="113"/>
      <c r="C111" s="102" t="s">
        <v>186</v>
      </c>
      <c r="D111" s="101" t="s">
        <v>214</v>
      </c>
      <c r="E111" s="96">
        <v>30</v>
      </c>
      <c r="F111" s="97">
        <v>22.5</v>
      </c>
      <c r="G111" s="109"/>
    </row>
    <row r="112" spans="1:7">
      <c r="A112" s="116" t="s">
        <v>136</v>
      </c>
      <c r="B112" s="116"/>
      <c r="C112" s="116"/>
      <c r="D112" s="116"/>
      <c r="E112" s="109">
        <f>SUM(E97:E111)</f>
        <v>570</v>
      </c>
      <c r="F112" s="109">
        <f>SUM(F97:F111)</f>
        <v>397.5</v>
      </c>
    </row>
    <row r="113" spans="1:7" s="110" customFormat="1" ht="21" customHeight="1">
      <c r="A113" s="111" t="s">
        <v>301</v>
      </c>
      <c r="B113" s="111" t="s">
        <v>294</v>
      </c>
      <c r="C113" s="111" t="s">
        <v>295</v>
      </c>
      <c r="D113" s="111" t="s">
        <v>296</v>
      </c>
      <c r="E113" s="111" t="s">
        <v>297</v>
      </c>
      <c r="F113" s="111" t="s">
        <v>298</v>
      </c>
      <c r="G113" s="111" t="s">
        <v>299</v>
      </c>
    </row>
    <row r="114" spans="1:7" ht="15.75">
      <c r="A114" s="113">
        <v>10</v>
      </c>
      <c r="B114" s="113" t="s">
        <v>29</v>
      </c>
      <c r="C114" s="99" t="s">
        <v>174</v>
      </c>
      <c r="D114" s="101" t="s">
        <v>177</v>
      </c>
      <c r="E114" s="96">
        <v>30</v>
      </c>
      <c r="F114" s="97">
        <v>22.5</v>
      </c>
      <c r="G114" s="109"/>
    </row>
    <row r="115" spans="1:7" ht="15.75">
      <c r="A115" s="113"/>
      <c r="B115" s="113"/>
      <c r="C115" s="99" t="s">
        <v>174</v>
      </c>
      <c r="D115" s="101" t="s">
        <v>191</v>
      </c>
      <c r="E115" s="96">
        <v>30</v>
      </c>
      <c r="F115" s="97">
        <v>22.5</v>
      </c>
      <c r="G115" s="109"/>
    </row>
    <row r="116" spans="1:7" ht="15.75">
      <c r="A116" s="113"/>
      <c r="B116" s="113"/>
      <c r="C116" s="99" t="s">
        <v>180</v>
      </c>
      <c r="D116" s="101" t="s">
        <v>177</v>
      </c>
      <c r="E116" s="96">
        <v>30</v>
      </c>
      <c r="F116" s="97">
        <v>22.5</v>
      </c>
      <c r="G116" s="109"/>
    </row>
    <row r="117" spans="1:7" ht="15.75">
      <c r="A117" s="113"/>
      <c r="B117" s="113"/>
      <c r="C117" s="99" t="s">
        <v>180</v>
      </c>
      <c r="D117" s="101" t="s">
        <v>179</v>
      </c>
      <c r="E117" s="96">
        <v>30</v>
      </c>
      <c r="F117" s="97">
        <v>22.5</v>
      </c>
      <c r="G117" s="109"/>
    </row>
    <row r="118" spans="1:7" ht="15.75">
      <c r="A118" s="113"/>
      <c r="B118" s="113"/>
      <c r="C118" s="99" t="s">
        <v>180</v>
      </c>
      <c r="D118" s="101" t="s">
        <v>181</v>
      </c>
      <c r="E118" s="96">
        <v>60</v>
      </c>
      <c r="F118" s="97">
        <v>45</v>
      </c>
      <c r="G118" s="109"/>
    </row>
    <row r="119" spans="1:7" ht="15.75">
      <c r="A119" s="113"/>
      <c r="B119" s="113"/>
      <c r="C119" s="102" t="s">
        <v>174</v>
      </c>
      <c r="D119" s="108" t="s">
        <v>246</v>
      </c>
      <c r="E119" s="96">
        <v>60</v>
      </c>
      <c r="F119" s="97">
        <v>45</v>
      </c>
      <c r="G119" s="109"/>
    </row>
    <row r="120" spans="1:7" ht="15.75">
      <c r="A120" s="113"/>
      <c r="B120" s="113"/>
      <c r="C120" s="102" t="s">
        <v>186</v>
      </c>
      <c r="D120" s="101" t="s">
        <v>217</v>
      </c>
      <c r="E120" s="96">
        <v>30</v>
      </c>
      <c r="F120" s="97">
        <v>22.5</v>
      </c>
      <c r="G120" s="109"/>
    </row>
    <row r="121" spans="1:7" ht="15.75">
      <c r="A121" s="113"/>
      <c r="B121" s="113"/>
      <c r="C121" s="102" t="s">
        <v>186</v>
      </c>
      <c r="D121" s="101" t="s">
        <v>218</v>
      </c>
      <c r="E121" s="96">
        <v>30</v>
      </c>
      <c r="F121" s="97">
        <v>22.5</v>
      </c>
      <c r="G121" s="109"/>
    </row>
    <row r="122" spans="1:7" ht="15.75">
      <c r="A122" s="113"/>
      <c r="B122" s="113"/>
      <c r="C122" s="102" t="s">
        <v>186</v>
      </c>
      <c r="D122" s="101" t="s">
        <v>307</v>
      </c>
      <c r="E122" s="96">
        <v>30</v>
      </c>
      <c r="F122" s="97">
        <v>22.5</v>
      </c>
      <c r="G122" s="109"/>
    </row>
    <row r="123" spans="1:7" ht="15.75">
      <c r="A123" s="113"/>
      <c r="B123" s="113"/>
      <c r="C123" s="102" t="s">
        <v>186</v>
      </c>
      <c r="D123" s="101" t="s">
        <v>308</v>
      </c>
      <c r="E123" s="96">
        <v>30</v>
      </c>
      <c r="F123" s="97">
        <v>22.5</v>
      </c>
      <c r="G123" s="109"/>
    </row>
    <row r="124" spans="1:7" ht="15.75">
      <c r="A124" s="113"/>
      <c r="B124" s="113"/>
      <c r="C124" s="102" t="s">
        <v>180</v>
      </c>
      <c r="D124" s="101" t="s">
        <v>219</v>
      </c>
      <c r="E124" s="96">
        <v>30</v>
      </c>
      <c r="F124" s="97">
        <v>22.5</v>
      </c>
      <c r="G124" s="109"/>
    </row>
    <row r="125" spans="1:7" ht="15.75">
      <c r="A125" s="113"/>
      <c r="B125" s="113"/>
      <c r="C125" s="102" t="s">
        <v>180</v>
      </c>
      <c r="D125" s="101" t="s">
        <v>302</v>
      </c>
      <c r="E125" s="96">
        <v>30</v>
      </c>
      <c r="F125" s="97">
        <v>22.5</v>
      </c>
      <c r="G125" s="109"/>
    </row>
    <row r="126" spans="1:7" ht="15.75">
      <c r="A126" s="113"/>
      <c r="B126" s="113"/>
      <c r="C126" s="102" t="s">
        <v>180</v>
      </c>
      <c r="D126" s="101" t="s">
        <v>306</v>
      </c>
      <c r="E126" s="96">
        <v>30</v>
      </c>
      <c r="F126" s="97">
        <v>22.5</v>
      </c>
      <c r="G126" s="109"/>
    </row>
    <row r="127" spans="1:7" ht="15.75">
      <c r="A127" s="113"/>
      <c r="B127" s="113"/>
      <c r="C127" s="102" t="s">
        <v>226</v>
      </c>
      <c r="D127" s="101" t="s">
        <v>224</v>
      </c>
      <c r="E127" s="96">
        <v>30</v>
      </c>
      <c r="F127" s="97">
        <v>22.5</v>
      </c>
      <c r="G127" s="109"/>
    </row>
    <row r="128" spans="1:7">
      <c r="A128" s="116" t="s">
        <v>136</v>
      </c>
      <c r="B128" s="116"/>
      <c r="C128" s="116"/>
      <c r="D128" s="116"/>
      <c r="E128" s="109">
        <f>SUM(E114:E127)</f>
        <v>480</v>
      </c>
      <c r="F128" s="109">
        <f>SUM(F114:F127)</f>
        <v>360</v>
      </c>
    </row>
    <row r="129" spans="1:7" s="110" customFormat="1" ht="21" customHeight="1">
      <c r="A129" s="111" t="s">
        <v>301</v>
      </c>
      <c r="B129" s="111" t="s">
        <v>294</v>
      </c>
      <c r="C129" s="111" t="s">
        <v>295</v>
      </c>
      <c r="D129" s="111" t="s">
        <v>296</v>
      </c>
      <c r="E129" s="111" t="s">
        <v>297</v>
      </c>
      <c r="F129" s="111" t="s">
        <v>298</v>
      </c>
      <c r="G129" s="111" t="s">
        <v>299</v>
      </c>
    </row>
    <row r="130" spans="1:7" ht="15.75">
      <c r="A130" s="113">
        <v>11</v>
      </c>
      <c r="B130" s="113" t="s">
        <v>140</v>
      </c>
      <c r="C130" s="105" t="s">
        <v>166</v>
      </c>
      <c r="D130" s="101" t="s">
        <v>165</v>
      </c>
      <c r="E130" s="96">
        <v>90</v>
      </c>
      <c r="F130" s="97">
        <v>67.5</v>
      </c>
      <c r="G130" s="109"/>
    </row>
    <row r="131" spans="1:7" ht="15.75">
      <c r="A131" s="113"/>
      <c r="B131" s="113"/>
      <c r="C131" s="99" t="s">
        <v>199</v>
      </c>
      <c r="D131" s="100" t="s">
        <v>200</v>
      </c>
      <c r="E131" s="96">
        <v>120</v>
      </c>
      <c r="F131" s="97">
        <v>90</v>
      </c>
      <c r="G131" s="109"/>
    </row>
    <row r="132" spans="1:7" ht="15.75">
      <c r="A132" s="113"/>
      <c r="B132" s="113"/>
      <c r="C132" s="99" t="s">
        <v>254</v>
      </c>
      <c r="D132" s="101" t="s">
        <v>160</v>
      </c>
      <c r="E132" s="96">
        <v>30</v>
      </c>
      <c r="F132" s="97">
        <v>30</v>
      </c>
      <c r="G132" s="109"/>
    </row>
    <row r="133" spans="1:7" ht="15.75">
      <c r="A133" s="113"/>
      <c r="B133" s="113"/>
      <c r="C133" s="99" t="s">
        <v>254</v>
      </c>
      <c r="D133" s="101" t="s">
        <v>256</v>
      </c>
      <c r="E133" s="96">
        <v>30</v>
      </c>
      <c r="F133" s="97">
        <v>30</v>
      </c>
      <c r="G133" s="109"/>
    </row>
    <row r="134" spans="1:7" ht="15.75">
      <c r="A134" s="113"/>
      <c r="B134" s="113"/>
      <c r="C134" s="102" t="s">
        <v>155</v>
      </c>
      <c r="D134" s="103" t="s">
        <v>228</v>
      </c>
      <c r="E134" s="96">
        <v>75</v>
      </c>
      <c r="F134" s="97">
        <v>67.5</v>
      </c>
      <c r="G134" s="112" t="s">
        <v>300</v>
      </c>
    </row>
    <row r="135" spans="1:7" ht="15.75">
      <c r="A135" s="113"/>
      <c r="B135" s="113"/>
      <c r="C135" s="102" t="s">
        <v>155</v>
      </c>
      <c r="D135" s="103" t="s">
        <v>245</v>
      </c>
      <c r="E135" s="96"/>
      <c r="F135" s="97">
        <v>0</v>
      </c>
      <c r="G135" s="112"/>
    </row>
    <row r="136" spans="1:7" ht="15.75">
      <c r="A136" s="113"/>
      <c r="B136" s="113"/>
      <c r="C136" s="102" t="s">
        <v>155</v>
      </c>
      <c r="D136" s="103" t="s">
        <v>230</v>
      </c>
      <c r="E136" s="96">
        <v>75</v>
      </c>
      <c r="F136" s="97">
        <v>67.5</v>
      </c>
      <c r="G136" s="109"/>
    </row>
    <row r="137" spans="1:7" ht="15.75">
      <c r="A137" s="113"/>
      <c r="B137" s="113"/>
      <c r="C137" s="102" t="s">
        <v>155</v>
      </c>
      <c r="D137" s="103" t="s">
        <v>237</v>
      </c>
      <c r="E137" s="96">
        <v>75</v>
      </c>
      <c r="F137" s="97">
        <v>67.5</v>
      </c>
      <c r="G137" s="109"/>
    </row>
    <row r="138" spans="1:7">
      <c r="A138" s="116" t="s">
        <v>136</v>
      </c>
      <c r="B138" s="116"/>
      <c r="C138" s="116"/>
      <c r="D138" s="116"/>
      <c r="E138" s="109">
        <f>SUM(E130:E137)</f>
        <v>495</v>
      </c>
      <c r="F138" s="109">
        <f>SUM(F130:F137)</f>
        <v>420</v>
      </c>
    </row>
    <row r="139" spans="1:7" s="110" customFormat="1" ht="21" customHeight="1">
      <c r="A139" s="111" t="s">
        <v>301</v>
      </c>
      <c r="B139" s="111" t="s">
        <v>294</v>
      </c>
      <c r="C139" s="111" t="s">
        <v>295</v>
      </c>
      <c r="D139" s="111" t="s">
        <v>296</v>
      </c>
      <c r="E139" s="111" t="s">
        <v>297</v>
      </c>
      <c r="F139" s="111" t="s">
        <v>298</v>
      </c>
      <c r="G139" s="111" t="s">
        <v>299</v>
      </c>
    </row>
    <row r="140" spans="1:7" ht="15.75">
      <c r="A140" s="113">
        <v>12</v>
      </c>
      <c r="B140" s="113" t="s">
        <v>30</v>
      </c>
      <c r="C140" s="99" t="s">
        <v>146</v>
      </c>
      <c r="D140" s="101" t="s">
        <v>131</v>
      </c>
      <c r="E140" s="96">
        <v>60</v>
      </c>
      <c r="F140" s="97">
        <v>60</v>
      </c>
      <c r="G140" s="109"/>
    </row>
    <row r="141" spans="1:7" ht="15.75">
      <c r="A141" s="113"/>
      <c r="B141" s="113"/>
      <c r="C141" s="105" t="s">
        <v>143</v>
      </c>
      <c r="D141" s="101" t="s">
        <v>164</v>
      </c>
      <c r="E141" s="96">
        <v>60</v>
      </c>
      <c r="F141" s="97">
        <v>60</v>
      </c>
      <c r="G141" s="109"/>
    </row>
    <row r="142" spans="1:7" ht="15.75">
      <c r="A142" s="113"/>
      <c r="B142" s="113"/>
      <c r="C142" s="99" t="s">
        <v>174</v>
      </c>
      <c r="D142" s="101" t="s">
        <v>175</v>
      </c>
      <c r="E142" s="96">
        <v>60</v>
      </c>
      <c r="F142" s="97">
        <v>45</v>
      </c>
      <c r="G142" s="109"/>
    </row>
    <row r="143" spans="1:7" ht="15.75">
      <c r="A143" s="113"/>
      <c r="B143" s="113"/>
      <c r="C143" s="99" t="s">
        <v>180</v>
      </c>
      <c r="D143" s="101" t="s">
        <v>175</v>
      </c>
      <c r="E143" s="96">
        <v>60</v>
      </c>
      <c r="F143" s="97">
        <v>45</v>
      </c>
      <c r="G143" s="109"/>
    </row>
    <row r="144" spans="1:7" ht="15.75">
      <c r="A144" s="113"/>
      <c r="B144" s="113"/>
      <c r="C144" s="99" t="s">
        <v>146</v>
      </c>
      <c r="D144" s="101" t="s">
        <v>257</v>
      </c>
      <c r="E144" s="96">
        <v>60</v>
      </c>
      <c r="F144" s="97">
        <v>60</v>
      </c>
      <c r="G144" s="109"/>
    </row>
    <row r="145" spans="1:7" ht="15.75">
      <c r="A145" s="113"/>
      <c r="B145" s="113"/>
      <c r="C145" s="99" t="s">
        <v>146</v>
      </c>
      <c r="D145" s="101" t="s">
        <v>255</v>
      </c>
      <c r="E145" s="96">
        <v>30</v>
      </c>
      <c r="F145" s="97">
        <v>30</v>
      </c>
      <c r="G145" s="109"/>
    </row>
    <row r="146" spans="1:7" ht="15.75">
      <c r="A146" s="113"/>
      <c r="B146" s="113"/>
      <c r="C146" s="102" t="s">
        <v>174</v>
      </c>
      <c r="D146" s="108" t="s">
        <v>243</v>
      </c>
      <c r="E146" s="96">
        <v>30</v>
      </c>
      <c r="F146" s="97">
        <v>22.5</v>
      </c>
      <c r="G146" s="109"/>
    </row>
    <row r="147" spans="1:7" ht="15.75">
      <c r="A147" s="113"/>
      <c r="B147" s="113"/>
      <c r="C147" s="102" t="s">
        <v>180</v>
      </c>
      <c r="D147" s="101" t="s">
        <v>206</v>
      </c>
      <c r="E147" s="96">
        <v>60</v>
      </c>
      <c r="F147" s="97">
        <v>45</v>
      </c>
      <c r="G147" s="109"/>
    </row>
    <row r="148" spans="1:7" ht="15.75">
      <c r="A148" s="113"/>
      <c r="B148" s="113"/>
      <c r="C148" s="102" t="s">
        <v>186</v>
      </c>
      <c r="D148" s="101" t="s">
        <v>219</v>
      </c>
      <c r="E148" s="96">
        <v>30</v>
      </c>
      <c r="F148" s="97">
        <v>22.5</v>
      </c>
      <c r="G148" s="109"/>
    </row>
    <row r="149" spans="1:7" ht="15.75">
      <c r="A149" s="113"/>
      <c r="B149" s="113"/>
      <c r="C149" s="102" t="s">
        <v>180</v>
      </c>
      <c r="D149" s="101" t="s">
        <v>218</v>
      </c>
      <c r="E149" s="96">
        <v>30</v>
      </c>
      <c r="F149" s="97">
        <v>22.5</v>
      </c>
      <c r="G149" s="109"/>
    </row>
    <row r="150" spans="1:7" ht="15.75">
      <c r="A150" s="113"/>
      <c r="B150" s="113"/>
      <c r="C150" s="102" t="s">
        <v>180</v>
      </c>
      <c r="D150" s="101" t="s">
        <v>307</v>
      </c>
      <c r="E150" s="96">
        <v>30</v>
      </c>
      <c r="F150" s="97">
        <v>22.5</v>
      </c>
      <c r="G150" s="109"/>
    </row>
    <row r="151" spans="1:7">
      <c r="A151" s="116" t="s">
        <v>136</v>
      </c>
      <c r="B151" s="116"/>
      <c r="C151" s="116"/>
      <c r="D151" s="116"/>
      <c r="E151" s="109">
        <f>SUM(E140:E150)</f>
        <v>510</v>
      </c>
      <c r="F151" s="109">
        <f>SUM(F140:F150)</f>
        <v>435</v>
      </c>
    </row>
    <row r="152" spans="1:7" s="110" customFormat="1" ht="21" customHeight="1">
      <c r="A152" s="111" t="s">
        <v>301</v>
      </c>
      <c r="B152" s="111" t="s">
        <v>294</v>
      </c>
      <c r="C152" s="111" t="s">
        <v>295</v>
      </c>
      <c r="D152" s="111" t="s">
        <v>296</v>
      </c>
      <c r="E152" s="111" t="s">
        <v>297</v>
      </c>
      <c r="F152" s="111" t="s">
        <v>298</v>
      </c>
      <c r="G152" s="111" t="s">
        <v>299</v>
      </c>
    </row>
    <row r="153" spans="1:7" ht="15.75">
      <c r="A153" s="113">
        <v>13</v>
      </c>
      <c r="B153" s="113" t="s">
        <v>293</v>
      </c>
      <c r="C153" s="99" t="s">
        <v>174</v>
      </c>
      <c r="D153" s="101" t="s">
        <v>176</v>
      </c>
      <c r="E153" s="96">
        <v>60</v>
      </c>
      <c r="F153" s="97">
        <v>45</v>
      </c>
      <c r="G153" s="109"/>
    </row>
    <row r="154" spans="1:7" ht="15.75">
      <c r="A154" s="113"/>
      <c r="B154" s="113"/>
      <c r="C154" s="99" t="s">
        <v>174</v>
      </c>
      <c r="D154" s="101" t="s">
        <v>190</v>
      </c>
      <c r="E154" s="96">
        <v>60</v>
      </c>
      <c r="F154" s="97">
        <v>45</v>
      </c>
      <c r="G154" s="109"/>
    </row>
    <row r="155" spans="1:7" ht="15.75">
      <c r="A155" s="113"/>
      <c r="B155" s="113"/>
      <c r="C155" s="99" t="s">
        <v>180</v>
      </c>
      <c r="D155" s="101" t="s">
        <v>176</v>
      </c>
      <c r="E155" s="96">
        <v>60</v>
      </c>
      <c r="F155" s="97">
        <v>45</v>
      </c>
      <c r="G155" s="109"/>
    </row>
    <row r="156" spans="1:7" ht="15.75">
      <c r="A156" s="113"/>
      <c r="B156" s="113"/>
      <c r="C156" s="99" t="s">
        <v>180</v>
      </c>
      <c r="D156" s="101" t="s">
        <v>178</v>
      </c>
      <c r="E156" s="96">
        <v>60</v>
      </c>
      <c r="F156" s="97">
        <v>45</v>
      </c>
      <c r="G156" s="109"/>
    </row>
    <row r="157" spans="1:7" ht="15.75">
      <c r="A157" s="113"/>
      <c r="B157" s="113"/>
      <c r="C157" s="102" t="s">
        <v>174</v>
      </c>
      <c r="D157" s="108" t="s">
        <v>242</v>
      </c>
      <c r="E157" s="96">
        <v>60</v>
      </c>
      <c r="F157" s="97">
        <v>45</v>
      </c>
      <c r="G157" s="109"/>
    </row>
    <row r="158" spans="1:7" ht="15.75">
      <c r="A158" s="113"/>
      <c r="B158" s="113"/>
      <c r="C158" s="102" t="s">
        <v>174</v>
      </c>
      <c r="D158" s="108" t="s">
        <v>247</v>
      </c>
      <c r="E158" s="96">
        <v>30</v>
      </c>
      <c r="F158" s="97">
        <v>22.5</v>
      </c>
      <c r="G158" s="109"/>
    </row>
    <row r="159" spans="1:7" ht="15.75">
      <c r="A159" s="113"/>
      <c r="B159" s="113"/>
      <c r="C159" s="102" t="s">
        <v>174</v>
      </c>
      <c r="D159" s="108" t="s">
        <v>240</v>
      </c>
      <c r="E159" s="96">
        <v>60</v>
      </c>
      <c r="F159" s="97">
        <v>45</v>
      </c>
      <c r="G159" s="109"/>
    </row>
    <row r="160" spans="1:7" ht="15.75">
      <c r="A160" s="113"/>
      <c r="B160" s="113"/>
      <c r="C160" s="102" t="s">
        <v>174</v>
      </c>
      <c r="D160" s="108" t="s">
        <v>241</v>
      </c>
      <c r="E160" s="96">
        <v>30</v>
      </c>
      <c r="F160" s="97">
        <v>22.5</v>
      </c>
      <c r="G160" s="109"/>
    </row>
    <row r="161" spans="1:7" ht="15.75">
      <c r="A161" s="113"/>
      <c r="B161" s="113"/>
      <c r="C161" s="102" t="s">
        <v>180</v>
      </c>
      <c r="D161" s="101" t="s">
        <v>211</v>
      </c>
      <c r="E161" s="96">
        <v>60</v>
      </c>
      <c r="F161" s="97">
        <v>45</v>
      </c>
      <c r="G161" s="109"/>
    </row>
    <row r="162" spans="1:7" ht="15.75">
      <c r="A162" s="113"/>
      <c r="B162" s="113"/>
      <c r="C162" s="102" t="s">
        <v>180</v>
      </c>
      <c r="D162" s="101" t="s">
        <v>212</v>
      </c>
      <c r="E162" s="96">
        <v>60</v>
      </c>
      <c r="F162" s="97">
        <v>45</v>
      </c>
      <c r="G162" s="109"/>
    </row>
    <row r="163" spans="1:7">
      <c r="A163" s="116" t="s">
        <v>136</v>
      </c>
      <c r="B163" s="116"/>
      <c r="C163" s="116"/>
      <c r="D163" s="116"/>
      <c r="E163" s="109">
        <f>SUM(E153:E162)</f>
        <v>540</v>
      </c>
      <c r="F163" s="109">
        <f>SUM(F153:F162)</f>
        <v>405</v>
      </c>
    </row>
    <row r="164" spans="1:7" s="110" customFormat="1" ht="21" customHeight="1">
      <c r="A164" s="111" t="s">
        <v>301</v>
      </c>
      <c r="B164" s="111" t="s">
        <v>294</v>
      </c>
      <c r="C164" s="111" t="s">
        <v>295</v>
      </c>
      <c r="D164" s="111" t="s">
        <v>296</v>
      </c>
      <c r="E164" s="111" t="s">
        <v>297</v>
      </c>
      <c r="F164" s="111" t="s">
        <v>298</v>
      </c>
      <c r="G164" s="111" t="s">
        <v>299</v>
      </c>
    </row>
    <row r="165" spans="1:7" ht="15.75">
      <c r="A165" s="113">
        <v>14</v>
      </c>
      <c r="B165" s="113" t="s">
        <v>227</v>
      </c>
      <c r="C165" s="105" t="s">
        <v>143</v>
      </c>
      <c r="D165" s="101" t="s">
        <v>154</v>
      </c>
      <c r="E165" s="96">
        <v>60</v>
      </c>
      <c r="F165" s="97">
        <v>60</v>
      </c>
      <c r="G165" s="109"/>
    </row>
    <row r="166" spans="1:7" ht="15.75">
      <c r="A166" s="113"/>
      <c r="B166" s="113"/>
      <c r="C166" s="102" t="s">
        <v>155</v>
      </c>
      <c r="D166" s="103" t="s">
        <v>233</v>
      </c>
      <c r="E166" s="96">
        <v>75</v>
      </c>
      <c r="F166" s="97">
        <v>75</v>
      </c>
      <c r="G166" s="109"/>
    </row>
    <row r="167" spans="1:7" ht="15.75">
      <c r="A167" s="113"/>
      <c r="B167" s="113"/>
      <c r="C167" s="104" t="s">
        <v>202</v>
      </c>
      <c r="D167" s="101" t="s">
        <v>203</v>
      </c>
      <c r="E167" s="96">
        <v>45</v>
      </c>
      <c r="F167" s="97">
        <v>45</v>
      </c>
      <c r="G167" s="109"/>
    </row>
    <row r="168" spans="1:7" ht="15.75">
      <c r="A168" s="113"/>
      <c r="B168" s="113"/>
      <c r="C168" s="104" t="s">
        <v>202</v>
      </c>
      <c r="D168" s="101" t="s">
        <v>204</v>
      </c>
      <c r="E168" s="96">
        <v>45</v>
      </c>
      <c r="F168" s="97">
        <v>45</v>
      </c>
      <c r="G168" s="109"/>
    </row>
    <row r="169" spans="1:7" ht="15.75">
      <c r="A169" s="113"/>
      <c r="B169" s="113"/>
      <c r="C169" s="104" t="s">
        <v>202</v>
      </c>
      <c r="D169" s="101" t="s">
        <v>208</v>
      </c>
      <c r="E169" s="96">
        <v>45</v>
      </c>
      <c r="F169" s="97">
        <v>45</v>
      </c>
      <c r="G169" s="109"/>
    </row>
    <row r="170" spans="1:7" ht="15.75">
      <c r="A170" s="113"/>
      <c r="B170" s="113"/>
      <c r="C170" s="104" t="s">
        <v>202</v>
      </c>
      <c r="D170" s="101" t="s">
        <v>209</v>
      </c>
      <c r="E170" s="96">
        <v>45</v>
      </c>
      <c r="F170" s="97">
        <v>45</v>
      </c>
      <c r="G170" s="109"/>
    </row>
    <row r="171" spans="1:7" ht="15.75">
      <c r="A171" s="113"/>
      <c r="B171" s="113"/>
      <c r="C171" s="104" t="s">
        <v>202</v>
      </c>
      <c r="D171" s="101" t="s">
        <v>211</v>
      </c>
      <c r="E171" s="96">
        <v>45</v>
      </c>
      <c r="F171" s="97">
        <v>45</v>
      </c>
      <c r="G171" s="109"/>
    </row>
    <row r="172" spans="1:7" ht="15.75">
      <c r="A172" s="113"/>
      <c r="B172" s="113"/>
      <c r="C172" s="104" t="s">
        <v>202</v>
      </c>
      <c r="D172" s="101" t="s">
        <v>212</v>
      </c>
      <c r="E172" s="96">
        <v>45</v>
      </c>
      <c r="F172" s="97">
        <v>45</v>
      </c>
      <c r="G172" s="109"/>
    </row>
    <row r="173" spans="1:7" ht="15.75">
      <c r="A173" s="113"/>
      <c r="B173" s="113"/>
      <c r="C173" s="104" t="s">
        <v>202</v>
      </c>
      <c r="D173" s="101" t="s">
        <v>213</v>
      </c>
      <c r="E173" s="96">
        <v>45</v>
      </c>
      <c r="F173" s="97">
        <v>45</v>
      </c>
      <c r="G173" s="109"/>
    </row>
    <row r="174" spans="1:7" ht="15.75">
      <c r="A174" s="113"/>
      <c r="B174" s="113"/>
      <c r="C174" s="104" t="s">
        <v>202</v>
      </c>
      <c r="D174" s="101" t="s">
        <v>214</v>
      </c>
      <c r="E174" s="96">
        <v>45</v>
      </c>
      <c r="F174" s="97">
        <v>45</v>
      </c>
      <c r="G174" s="109"/>
    </row>
    <row r="175" spans="1:7">
      <c r="A175" s="116" t="s">
        <v>136</v>
      </c>
      <c r="B175" s="116"/>
      <c r="C175" s="116"/>
      <c r="D175" s="116"/>
      <c r="E175" s="109">
        <f>SUM(E165:E174)</f>
        <v>495</v>
      </c>
      <c r="F175" s="109">
        <f>SUM(F165:F174)</f>
        <v>495</v>
      </c>
    </row>
    <row r="176" spans="1:7" s="110" customFormat="1" ht="21" customHeight="1">
      <c r="A176" s="111" t="s">
        <v>301</v>
      </c>
      <c r="B176" s="111" t="s">
        <v>294</v>
      </c>
      <c r="C176" s="111" t="s">
        <v>295</v>
      </c>
      <c r="D176" s="111" t="s">
        <v>296</v>
      </c>
      <c r="E176" s="111" t="s">
        <v>297</v>
      </c>
      <c r="F176" s="111" t="s">
        <v>298</v>
      </c>
      <c r="G176" s="111" t="s">
        <v>299</v>
      </c>
    </row>
    <row r="177" spans="1:7" ht="15.75">
      <c r="A177" s="118">
        <v>15</v>
      </c>
      <c r="B177" s="118" t="s">
        <v>38</v>
      </c>
      <c r="C177" s="99" t="s">
        <v>250</v>
      </c>
      <c r="D177" s="101" t="s">
        <v>156</v>
      </c>
      <c r="E177" s="96">
        <v>180</v>
      </c>
      <c r="F177" s="97">
        <v>135</v>
      </c>
      <c r="G177" s="109"/>
    </row>
    <row r="178" spans="1:7" ht="15.75">
      <c r="A178" s="119"/>
      <c r="B178" s="119"/>
      <c r="C178" s="99" t="s">
        <v>163</v>
      </c>
      <c r="D178" s="101" t="s">
        <v>156</v>
      </c>
      <c r="E178" s="96">
        <v>180</v>
      </c>
      <c r="F178" s="97">
        <v>135</v>
      </c>
      <c r="G178" s="109"/>
    </row>
    <row r="179" spans="1:7" ht="15.75">
      <c r="A179" s="119"/>
      <c r="B179" s="119"/>
      <c r="C179" s="102" t="s">
        <v>186</v>
      </c>
      <c r="D179" s="103" t="s">
        <v>234</v>
      </c>
      <c r="E179" s="96">
        <v>60</v>
      </c>
      <c r="F179" s="97">
        <v>45</v>
      </c>
      <c r="G179" s="121" t="s">
        <v>300</v>
      </c>
    </row>
    <row r="180" spans="1:7" ht="15.75">
      <c r="A180" s="119"/>
      <c r="B180" s="119"/>
      <c r="C180" s="102" t="s">
        <v>186</v>
      </c>
      <c r="D180" s="103" t="s">
        <v>235</v>
      </c>
      <c r="E180" s="96">
        <v>60</v>
      </c>
      <c r="F180" s="97">
        <v>0</v>
      </c>
      <c r="G180" s="122"/>
    </row>
    <row r="181" spans="1:7" ht="15.75">
      <c r="A181" s="119"/>
      <c r="B181" s="119"/>
      <c r="C181" s="102" t="s">
        <v>186</v>
      </c>
      <c r="D181" s="100" t="s">
        <v>248</v>
      </c>
      <c r="E181" s="96">
        <v>60</v>
      </c>
      <c r="F181" s="97">
        <v>45</v>
      </c>
      <c r="G181" s="109"/>
    </row>
    <row r="182" spans="1:7" ht="15.75">
      <c r="A182" s="120"/>
      <c r="B182" s="120"/>
      <c r="C182" s="99" t="s">
        <v>251</v>
      </c>
      <c r="D182" s="101" t="s">
        <v>276</v>
      </c>
      <c r="E182" s="96">
        <v>60</v>
      </c>
      <c r="F182" s="97">
        <v>45</v>
      </c>
      <c r="G182" s="109"/>
    </row>
    <row r="183" spans="1:7">
      <c r="A183" s="116" t="s">
        <v>136</v>
      </c>
      <c r="B183" s="116"/>
      <c r="C183" s="116"/>
      <c r="D183" s="116"/>
      <c r="E183" s="109">
        <f>SUM(E177:E182)</f>
        <v>600</v>
      </c>
      <c r="F183" s="109">
        <f>SUM(F177:F182)</f>
        <v>405</v>
      </c>
    </row>
    <row r="184" spans="1:7" s="110" customFormat="1" ht="21" customHeight="1">
      <c r="A184" s="111" t="s">
        <v>301</v>
      </c>
      <c r="B184" s="111" t="s">
        <v>294</v>
      </c>
      <c r="C184" s="111" t="s">
        <v>295</v>
      </c>
      <c r="D184" s="111" t="s">
        <v>296</v>
      </c>
      <c r="E184" s="111" t="s">
        <v>297</v>
      </c>
      <c r="F184" s="111" t="s">
        <v>298</v>
      </c>
      <c r="G184" s="111" t="s">
        <v>299</v>
      </c>
    </row>
    <row r="185" spans="1:7" ht="15.75">
      <c r="A185" s="113">
        <v>16</v>
      </c>
      <c r="B185" s="113" t="s">
        <v>161</v>
      </c>
      <c r="C185" s="99" t="s">
        <v>180</v>
      </c>
      <c r="D185" s="101" t="s">
        <v>182</v>
      </c>
      <c r="E185" s="96">
        <v>60</v>
      </c>
      <c r="F185" s="97">
        <v>45</v>
      </c>
      <c r="G185" s="109"/>
    </row>
    <row r="186" spans="1:7" ht="15.75">
      <c r="A186" s="113"/>
      <c r="B186" s="113"/>
      <c r="C186" s="99" t="s">
        <v>180</v>
      </c>
      <c r="D186" s="101" t="s">
        <v>183</v>
      </c>
      <c r="E186" s="96">
        <v>60</v>
      </c>
      <c r="F186" s="97">
        <v>45</v>
      </c>
      <c r="G186" s="109"/>
    </row>
    <row r="187" spans="1:7" ht="15.75">
      <c r="A187" s="113"/>
      <c r="B187" s="113"/>
      <c r="C187" s="99" t="s">
        <v>180</v>
      </c>
      <c r="D187" s="101" t="s">
        <v>184</v>
      </c>
      <c r="E187" s="96">
        <v>60</v>
      </c>
      <c r="F187" s="97">
        <v>45</v>
      </c>
      <c r="G187" s="109"/>
    </row>
    <row r="188" spans="1:7" ht="15.75">
      <c r="A188" s="113"/>
      <c r="B188" s="113"/>
      <c r="C188" s="99" t="s">
        <v>180</v>
      </c>
      <c r="D188" s="101" t="s">
        <v>185</v>
      </c>
      <c r="E188" s="96">
        <v>60</v>
      </c>
      <c r="F188" s="97">
        <v>45</v>
      </c>
      <c r="G188" s="109"/>
    </row>
    <row r="189" spans="1:7" ht="15.75">
      <c r="A189" s="113"/>
      <c r="B189" s="113"/>
      <c r="C189" s="106" t="s">
        <v>153</v>
      </c>
      <c r="D189" s="103" t="s">
        <v>233</v>
      </c>
      <c r="E189" s="96">
        <v>30</v>
      </c>
      <c r="F189" s="97">
        <v>30</v>
      </c>
      <c r="G189" s="109"/>
    </row>
    <row r="190" spans="1:7" ht="15.75">
      <c r="A190" s="113"/>
      <c r="B190" s="113"/>
      <c r="C190" s="102" t="s">
        <v>180</v>
      </c>
      <c r="D190" s="101" t="s">
        <v>203</v>
      </c>
      <c r="E190" s="96">
        <v>60</v>
      </c>
      <c r="F190" s="97">
        <v>45</v>
      </c>
      <c r="G190" s="109"/>
    </row>
    <row r="191" spans="1:7" ht="15.75">
      <c r="A191" s="113"/>
      <c r="B191" s="113"/>
      <c r="C191" s="102" t="s">
        <v>180</v>
      </c>
      <c r="D191" s="101" t="s">
        <v>204</v>
      </c>
      <c r="E191" s="96">
        <v>60</v>
      </c>
      <c r="F191" s="97">
        <v>45</v>
      </c>
      <c r="G191" s="109"/>
    </row>
    <row r="192" spans="1:7" ht="15.75">
      <c r="A192" s="113"/>
      <c r="B192" s="113"/>
      <c r="C192" s="102" t="s">
        <v>180</v>
      </c>
      <c r="D192" s="101" t="s">
        <v>207</v>
      </c>
      <c r="E192" s="96">
        <v>60</v>
      </c>
      <c r="F192" s="97">
        <v>45</v>
      </c>
      <c r="G192" s="109"/>
    </row>
    <row r="193" spans="1:7" ht="15.75">
      <c r="A193" s="113"/>
      <c r="B193" s="113"/>
      <c r="C193" s="102" t="s">
        <v>180</v>
      </c>
      <c r="D193" s="101" t="s">
        <v>208</v>
      </c>
      <c r="E193" s="96">
        <v>60</v>
      </c>
      <c r="F193" s="97">
        <v>45</v>
      </c>
      <c r="G193" s="109"/>
    </row>
    <row r="194" spans="1:7" ht="15.75">
      <c r="A194" s="113"/>
      <c r="B194" s="113"/>
      <c r="C194" s="102" t="s">
        <v>180</v>
      </c>
      <c r="D194" s="101" t="s">
        <v>214</v>
      </c>
      <c r="E194" s="96">
        <v>60</v>
      </c>
      <c r="F194" s="97">
        <v>45</v>
      </c>
      <c r="G194" s="109"/>
    </row>
    <row r="195" spans="1:7" ht="15.75">
      <c r="A195" s="113"/>
      <c r="B195" s="113"/>
      <c r="C195" s="99" t="s">
        <v>288</v>
      </c>
      <c r="D195" s="101" t="s">
        <v>289</v>
      </c>
      <c r="E195" s="96">
        <v>60</v>
      </c>
      <c r="F195" s="97">
        <v>45</v>
      </c>
      <c r="G195" s="109"/>
    </row>
    <row r="196" spans="1:7" ht="15.75">
      <c r="A196" s="113"/>
      <c r="B196" s="113"/>
      <c r="C196" s="99" t="s">
        <v>288</v>
      </c>
      <c r="D196" s="101" t="s">
        <v>290</v>
      </c>
      <c r="E196" s="96">
        <v>60</v>
      </c>
      <c r="F196" s="97">
        <v>45</v>
      </c>
      <c r="G196" s="109"/>
    </row>
    <row r="197" spans="1:7">
      <c r="A197" s="116" t="s">
        <v>136</v>
      </c>
      <c r="B197" s="116"/>
      <c r="C197" s="116"/>
      <c r="D197" s="116"/>
      <c r="E197" s="109">
        <f>SUM(E185:E196)</f>
        <v>690</v>
      </c>
      <c r="F197" s="109">
        <f>SUM(F185:F196)</f>
        <v>525</v>
      </c>
    </row>
    <row r="198" spans="1:7" s="110" customFormat="1" ht="21" customHeight="1">
      <c r="A198" s="111" t="s">
        <v>301</v>
      </c>
      <c r="B198" s="111" t="s">
        <v>294</v>
      </c>
      <c r="C198" s="111" t="s">
        <v>295</v>
      </c>
      <c r="D198" s="111" t="s">
        <v>296</v>
      </c>
      <c r="E198" s="111" t="s">
        <v>297</v>
      </c>
      <c r="F198" s="111" t="s">
        <v>298</v>
      </c>
      <c r="G198" s="111" t="s">
        <v>299</v>
      </c>
    </row>
    <row r="199" spans="1:7" ht="15.75">
      <c r="A199" s="113">
        <v>17</v>
      </c>
      <c r="B199" s="113" t="s">
        <v>48</v>
      </c>
      <c r="C199" s="99" t="s">
        <v>96</v>
      </c>
      <c r="D199" s="101" t="s">
        <v>259</v>
      </c>
      <c r="E199" s="96">
        <v>30</v>
      </c>
      <c r="F199" s="97">
        <v>30</v>
      </c>
      <c r="G199" s="109"/>
    </row>
    <row r="200" spans="1:7" ht="15.75">
      <c r="A200" s="113"/>
      <c r="B200" s="113"/>
      <c r="C200" s="99" t="s">
        <v>96</v>
      </c>
      <c r="D200" s="101" t="s">
        <v>260</v>
      </c>
      <c r="E200" s="96">
        <v>30</v>
      </c>
      <c r="F200" s="97">
        <v>30</v>
      </c>
      <c r="G200" s="109"/>
    </row>
    <row r="201" spans="1:7" ht="15.75">
      <c r="A201" s="113"/>
      <c r="B201" s="113"/>
      <c r="C201" s="99" t="s">
        <v>96</v>
      </c>
      <c r="D201" s="101" t="s">
        <v>261</v>
      </c>
      <c r="E201" s="96">
        <v>30</v>
      </c>
      <c r="F201" s="97">
        <v>30</v>
      </c>
      <c r="G201" s="109"/>
    </row>
    <row r="202" spans="1:7" ht="15.75">
      <c r="A202" s="113"/>
      <c r="B202" s="113"/>
      <c r="C202" s="99" t="s">
        <v>96</v>
      </c>
      <c r="D202" s="101" t="s">
        <v>262</v>
      </c>
      <c r="E202" s="96">
        <v>30</v>
      </c>
      <c r="F202" s="97">
        <v>30</v>
      </c>
      <c r="G202" s="109"/>
    </row>
    <row r="203" spans="1:7" ht="15.75">
      <c r="A203" s="113"/>
      <c r="B203" s="113"/>
      <c r="C203" s="99" t="s">
        <v>96</v>
      </c>
      <c r="D203" s="101" t="s">
        <v>263</v>
      </c>
      <c r="E203" s="96">
        <v>30</v>
      </c>
      <c r="F203" s="97">
        <v>30</v>
      </c>
      <c r="G203" s="109"/>
    </row>
    <row r="204" spans="1:7" ht="15.75">
      <c r="A204" s="113"/>
      <c r="B204" s="113"/>
      <c r="C204" s="99" t="s">
        <v>96</v>
      </c>
      <c r="D204" s="101" t="s">
        <v>264</v>
      </c>
      <c r="E204" s="96">
        <v>30</v>
      </c>
      <c r="F204" s="97">
        <v>30</v>
      </c>
      <c r="G204" s="109"/>
    </row>
    <row r="205" spans="1:7" ht="15.75">
      <c r="A205" s="113"/>
      <c r="B205" s="113"/>
      <c r="C205" s="99" t="s">
        <v>96</v>
      </c>
      <c r="D205" s="101" t="s">
        <v>265</v>
      </c>
      <c r="E205" s="96">
        <v>30</v>
      </c>
      <c r="F205" s="97">
        <v>30</v>
      </c>
      <c r="G205" s="109"/>
    </row>
    <row r="206" spans="1:7" ht="15.75">
      <c r="A206" s="113"/>
      <c r="B206" s="113"/>
      <c r="C206" s="99" t="s">
        <v>96</v>
      </c>
      <c r="D206" s="101" t="s">
        <v>266</v>
      </c>
      <c r="E206" s="96">
        <v>30</v>
      </c>
      <c r="F206" s="97">
        <v>30</v>
      </c>
      <c r="G206" s="109"/>
    </row>
    <row r="207" spans="1:7" ht="15.75">
      <c r="A207" s="113"/>
      <c r="B207" s="113"/>
      <c r="C207" s="99" t="s">
        <v>96</v>
      </c>
      <c r="D207" s="101" t="s">
        <v>267</v>
      </c>
      <c r="E207" s="96">
        <v>30</v>
      </c>
      <c r="F207" s="97">
        <v>30</v>
      </c>
      <c r="G207" s="109"/>
    </row>
    <row r="208" spans="1:7" ht="15.75">
      <c r="A208" s="113"/>
      <c r="B208" s="113"/>
      <c r="C208" s="99" t="s">
        <v>96</v>
      </c>
      <c r="D208" s="101" t="s">
        <v>268</v>
      </c>
      <c r="E208" s="96">
        <v>30</v>
      </c>
      <c r="F208" s="97">
        <v>30</v>
      </c>
      <c r="G208" s="109"/>
    </row>
    <row r="209" spans="1:7" ht="15.75">
      <c r="A209" s="113"/>
      <c r="B209" s="113"/>
      <c r="C209" s="99" t="s">
        <v>96</v>
      </c>
      <c r="D209" s="101" t="s">
        <v>269</v>
      </c>
      <c r="E209" s="96">
        <v>30</v>
      </c>
      <c r="F209" s="97">
        <v>30</v>
      </c>
      <c r="G209" s="109"/>
    </row>
    <row r="210" spans="1:7" ht="15.75">
      <c r="A210" s="113"/>
      <c r="B210" s="113"/>
      <c r="C210" s="99" t="s">
        <v>96</v>
      </c>
      <c r="D210" s="101" t="s">
        <v>270</v>
      </c>
      <c r="E210" s="96">
        <v>30</v>
      </c>
      <c r="F210" s="97">
        <v>30</v>
      </c>
      <c r="G210" s="109"/>
    </row>
    <row r="211" spans="1:7" ht="15.75">
      <c r="A211" s="113"/>
      <c r="B211" s="113"/>
      <c r="C211" s="99" t="s">
        <v>96</v>
      </c>
      <c r="D211" s="101" t="s">
        <v>271</v>
      </c>
      <c r="E211" s="96">
        <v>30</v>
      </c>
      <c r="F211" s="97">
        <v>30</v>
      </c>
      <c r="G211" s="109"/>
    </row>
    <row r="212" spans="1:7" ht="15.75">
      <c r="A212" s="113"/>
      <c r="B212" s="113"/>
      <c r="C212" s="99" t="s">
        <v>96</v>
      </c>
      <c r="D212" s="101" t="s">
        <v>272</v>
      </c>
      <c r="E212" s="96">
        <v>30</v>
      </c>
      <c r="F212" s="97">
        <v>30</v>
      </c>
      <c r="G212" s="109"/>
    </row>
    <row r="213" spans="1:7">
      <c r="A213" s="116" t="s">
        <v>136</v>
      </c>
      <c r="B213" s="116"/>
      <c r="C213" s="116"/>
      <c r="D213" s="116"/>
      <c r="E213" s="109">
        <f>SUM(E199:E212)</f>
        <v>420</v>
      </c>
      <c r="F213" s="109">
        <f>SUM(F199:F212)</f>
        <v>420</v>
      </c>
    </row>
    <row r="214" spans="1:7" s="110" customFormat="1" ht="21" customHeight="1">
      <c r="A214" s="111" t="s">
        <v>301</v>
      </c>
      <c r="B214" s="111" t="s">
        <v>294</v>
      </c>
      <c r="C214" s="111" t="s">
        <v>295</v>
      </c>
      <c r="D214" s="111" t="s">
        <v>296</v>
      </c>
      <c r="E214" s="111" t="s">
        <v>297</v>
      </c>
      <c r="F214" s="111" t="s">
        <v>298</v>
      </c>
      <c r="G214" s="111" t="s">
        <v>299</v>
      </c>
    </row>
    <row r="215" spans="1:7" ht="15.75">
      <c r="A215" s="113">
        <v>18</v>
      </c>
      <c r="B215" s="113" t="s">
        <v>37</v>
      </c>
      <c r="C215" s="99" t="s">
        <v>163</v>
      </c>
      <c r="D215" s="101" t="s">
        <v>131</v>
      </c>
      <c r="E215" s="109">
        <v>120</v>
      </c>
      <c r="F215" s="109">
        <v>90</v>
      </c>
      <c r="G215" s="109"/>
    </row>
    <row r="216" spans="1:7" ht="15.75">
      <c r="A216" s="113"/>
      <c r="B216" s="113"/>
      <c r="C216" s="105" t="s">
        <v>166</v>
      </c>
      <c r="D216" s="101" t="s">
        <v>154</v>
      </c>
      <c r="E216" s="109">
        <v>120</v>
      </c>
      <c r="F216" s="109">
        <v>90</v>
      </c>
      <c r="G216" s="109"/>
    </row>
    <row r="217" spans="1:7" ht="15.75">
      <c r="A217" s="113"/>
      <c r="B217" s="113"/>
      <c r="C217" s="99" t="s">
        <v>250</v>
      </c>
      <c r="D217" s="101" t="s">
        <v>158</v>
      </c>
      <c r="E217" s="109">
        <v>180</v>
      </c>
      <c r="F217" s="109">
        <v>135</v>
      </c>
      <c r="G217" s="109"/>
    </row>
    <row r="218" spans="1:7" ht="15.75">
      <c r="A218" s="113"/>
      <c r="B218" s="113"/>
      <c r="C218" s="99" t="s">
        <v>250</v>
      </c>
      <c r="D218" s="101" t="s">
        <v>160</v>
      </c>
      <c r="E218" s="109">
        <v>90</v>
      </c>
      <c r="F218" s="109">
        <v>67.5</v>
      </c>
      <c r="G218" s="109"/>
    </row>
    <row r="219" spans="1:7" ht="15.75">
      <c r="A219" s="113"/>
      <c r="B219" s="113"/>
      <c r="C219" s="99" t="s">
        <v>250</v>
      </c>
      <c r="D219" s="101" t="s">
        <v>256</v>
      </c>
      <c r="E219" s="109">
        <v>90</v>
      </c>
      <c r="F219" s="109">
        <v>67.5</v>
      </c>
      <c r="G219" s="109"/>
    </row>
    <row r="220" spans="1:7" ht="15.75">
      <c r="A220" s="113"/>
      <c r="B220" s="113"/>
      <c r="C220" s="99" t="s">
        <v>251</v>
      </c>
      <c r="D220" s="101" t="s">
        <v>157</v>
      </c>
      <c r="E220" s="109">
        <v>60</v>
      </c>
      <c r="F220" s="109">
        <v>45</v>
      </c>
      <c r="G220" s="109"/>
    </row>
    <row r="221" spans="1:7" ht="15.75">
      <c r="A221" s="113"/>
      <c r="B221" s="113"/>
      <c r="C221" s="99" t="s">
        <v>251</v>
      </c>
      <c r="D221" s="101" t="s">
        <v>160</v>
      </c>
      <c r="E221" s="109">
        <v>60</v>
      </c>
      <c r="F221" s="109">
        <v>45</v>
      </c>
      <c r="G221" s="109"/>
    </row>
    <row r="222" spans="1:7" ht="15.75">
      <c r="A222" s="113"/>
      <c r="B222" s="113"/>
      <c r="C222" s="99" t="s">
        <v>251</v>
      </c>
      <c r="D222" s="101" t="s">
        <v>256</v>
      </c>
      <c r="E222" s="109">
        <v>60</v>
      </c>
      <c r="F222" s="109">
        <v>45</v>
      </c>
      <c r="G222" s="109"/>
    </row>
    <row r="223" spans="1:7" ht="15.75">
      <c r="A223" s="113"/>
      <c r="B223" s="113"/>
      <c r="C223" s="99" t="s">
        <v>251</v>
      </c>
      <c r="D223" s="101" t="s">
        <v>257</v>
      </c>
      <c r="E223" s="109">
        <v>60</v>
      </c>
      <c r="F223" s="109">
        <v>45</v>
      </c>
      <c r="G223" s="109"/>
    </row>
    <row r="224" spans="1:7">
      <c r="A224" s="116" t="s">
        <v>136</v>
      </c>
      <c r="B224" s="116"/>
      <c r="C224" s="116"/>
      <c r="D224" s="116"/>
      <c r="E224" s="109">
        <f>SUM(E215:E223)</f>
        <v>840</v>
      </c>
      <c r="F224" s="109">
        <f>SUM(F215:F223)</f>
        <v>630</v>
      </c>
    </row>
    <row r="225" spans="1:7" s="110" customFormat="1" ht="21" customHeight="1">
      <c r="A225" s="111" t="s">
        <v>301</v>
      </c>
      <c r="B225" s="111" t="s">
        <v>294</v>
      </c>
      <c r="C225" s="111" t="s">
        <v>295</v>
      </c>
      <c r="D225" s="111" t="s">
        <v>296</v>
      </c>
      <c r="E225" s="111" t="s">
        <v>297</v>
      </c>
      <c r="F225" s="111" t="s">
        <v>298</v>
      </c>
      <c r="G225" s="111" t="s">
        <v>299</v>
      </c>
    </row>
    <row r="226" spans="1:7" ht="15.75">
      <c r="A226" s="113">
        <v>19</v>
      </c>
      <c r="B226" s="113" t="s">
        <v>39</v>
      </c>
      <c r="C226" s="99" t="s">
        <v>280</v>
      </c>
      <c r="D226" s="100" t="s">
        <v>287</v>
      </c>
      <c r="E226" s="96">
        <v>15</v>
      </c>
      <c r="F226" s="97"/>
      <c r="G226" s="109"/>
    </row>
    <row r="227" spans="1:7" ht="15.75">
      <c r="A227" s="113"/>
      <c r="B227" s="113"/>
      <c r="C227" s="99" t="s">
        <v>275</v>
      </c>
      <c r="D227" s="100" t="s">
        <v>287</v>
      </c>
      <c r="E227" s="96">
        <v>90</v>
      </c>
      <c r="F227" s="97">
        <v>67.5</v>
      </c>
      <c r="G227" s="109"/>
    </row>
    <row r="228" spans="1:7" ht="15.75">
      <c r="A228" s="113"/>
      <c r="B228" s="113"/>
      <c r="C228" s="102" t="s">
        <v>174</v>
      </c>
      <c r="D228" s="108" t="s">
        <v>244</v>
      </c>
      <c r="E228" s="96">
        <v>60</v>
      </c>
      <c r="F228" s="97">
        <v>45</v>
      </c>
      <c r="G228" s="109"/>
    </row>
    <row r="229" spans="1:7" ht="15.75">
      <c r="A229" s="113"/>
      <c r="B229" s="113"/>
      <c r="C229" s="102" t="s">
        <v>155</v>
      </c>
      <c r="D229" s="103" t="s">
        <v>238</v>
      </c>
      <c r="E229" s="96">
        <v>90</v>
      </c>
      <c r="F229" s="97">
        <v>75</v>
      </c>
      <c r="G229" s="109"/>
    </row>
    <row r="230" spans="1:7" ht="15.75">
      <c r="A230" s="113"/>
      <c r="B230" s="113"/>
      <c r="C230" s="102" t="s">
        <v>186</v>
      </c>
      <c r="D230" s="103" t="s">
        <v>238</v>
      </c>
      <c r="E230" s="96">
        <v>60</v>
      </c>
      <c r="F230" s="97">
        <v>45</v>
      </c>
      <c r="G230" s="109"/>
    </row>
    <row r="231" spans="1:7" ht="15.75">
      <c r="A231" s="113"/>
      <c r="B231" s="113"/>
      <c r="C231" s="102" t="s">
        <v>186</v>
      </c>
      <c r="D231" s="103" t="s">
        <v>239</v>
      </c>
      <c r="E231" s="96">
        <v>60</v>
      </c>
      <c r="F231" s="97">
        <v>45</v>
      </c>
      <c r="G231" s="109"/>
    </row>
    <row r="232" spans="1:7" ht="15.75">
      <c r="A232" s="113"/>
      <c r="B232" s="113"/>
      <c r="C232" s="102" t="s">
        <v>180</v>
      </c>
      <c r="D232" s="101" t="s">
        <v>213</v>
      </c>
      <c r="E232" s="96">
        <v>60</v>
      </c>
      <c r="F232" s="97">
        <v>45</v>
      </c>
      <c r="G232" s="109"/>
    </row>
    <row r="233" spans="1:7" ht="15.75">
      <c r="A233" s="113"/>
      <c r="B233" s="113"/>
      <c r="C233" s="102" t="s">
        <v>180</v>
      </c>
      <c r="D233" s="101" t="s">
        <v>215</v>
      </c>
      <c r="E233" s="96">
        <v>60</v>
      </c>
      <c r="F233" s="97">
        <v>45</v>
      </c>
      <c r="G233" s="109"/>
    </row>
    <row r="234" spans="1:7" ht="15.75">
      <c r="A234" s="113"/>
      <c r="B234" s="113"/>
      <c r="C234" s="102" t="s">
        <v>180</v>
      </c>
      <c r="D234" s="101" t="s">
        <v>216</v>
      </c>
      <c r="E234" s="96">
        <v>60</v>
      </c>
      <c r="F234" s="97">
        <v>45</v>
      </c>
      <c r="G234" s="109"/>
    </row>
    <row r="235" spans="1:7" ht="15.75">
      <c r="A235" s="113"/>
      <c r="B235" s="113"/>
      <c r="C235" s="102" t="s">
        <v>186</v>
      </c>
      <c r="D235" s="101" t="s">
        <v>306</v>
      </c>
      <c r="E235" s="96">
        <v>30</v>
      </c>
      <c r="F235" s="97">
        <v>22.5</v>
      </c>
      <c r="G235" s="109"/>
    </row>
    <row r="236" spans="1:7" ht="15.75">
      <c r="A236" s="113"/>
      <c r="B236" s="113"/>
      <c r="C236" s="102" t="s">
        <v>186</v>
      </c>
      <c r="D236" s="101" t="s">
        <v>302</v>
      </c>
      <c r="E236" s="96">
        <v>30</v>
      </c>
      <c r="F236" s="97">
        <v>22.5</v>
      </c>
      <c r="G236" s="109"/>
    </row>
    <row r="237" spans="1:7" ht="15.75">
      <c r="A237" s="113"/>
      <c r="B237" s="113"/>
      <c r="C237" s="102" t="s">
        <v>225</v>
      </c>
      <c r="D237" s="101" t="s">
        <v>224</v>
      </c>
      <c r="E237" s="96">
        <v>30</v>
      </c>
      <c r="F237" s="97">
        <v>22.5</v>
      </c>
      <c r="G237" s="109"/>
    </row>
    <row r="238" spans="1:7" ht="15.75">
      <c r="A238" s="113"/>
      <c r="B238" s="113"/>
      <c r="C238" s="99" t="s">
        <v>273</v>
      </c>
      <c r="D238" s="101" t="s">
        <v>276</v>
      </c>
      <c r="E238" s="96">
        <v>15</v>
      </c>
      <c r="F238" s="97"/>
      <c r="G238" s="109"/>
    </row>
    <row r="239" spans="1:7">
      <c r="A239" s="116" t="s">
        <v>136</v>
      </c>
      <c r="B239" s="116"/>
      <c r="C239" s="116"/>
      <c r="D239" s="116"/>
      <c r="E239" s="109">
        <f>SUM(E226:E238)</f>
        <v>660</v>
      </c>
      <c r="F239" s="109">
        <f>SUM(F226:F238)</f>
        <v>480</v>
      </c>
    </row>
    <row r="240" spans="1:7" s="110" customFormat="1" ht="21" customHeight="1">
      <c r="A240" s="111" t="s">
        <v>301</v>
      </c>
      <c r="B240" s="111" t="s">
        <v>294</v>
      </c>
      <c r="C240" s="111" t="s">
        <v>295</v>
      </c>
      <c r="D240" s="111" t="s">
        <v>296</v>
      </c>
      <c r="E240" s="111" t="s">
        <v>297</v>
      </c>
      <c r="F240" s="111" t="s">
        <v>298</v>
      </c>
      <c r="G240" s="111" t="s">
        <v>299</v>
      </c>
    </row>
    <row r="241" spans="1:7" ht="15.75">
      <c r="A241" s="118">
        <v>20</v>
      </c>
      <c r="B241" s="118" t="s">
        <v>44</v>
      </c>
      <c r="C241" s="105" t="s">
        <v>167</v>
      </c>
      <c r="D241" s="101" t="s">
        <v>168</v>
      </c>
      <c r="E241" s="96">
        <v>120</v>
      </c>
      <c r="F241" s="97">
        <v>90</v>
      </c>
      <c r="G241" s="109"/>
    </row>
    <row r="242" spans="1:7" ht="15.75">
      <c r="A242" s="119"/>
      <c r="B242" s="119"/>
      <c r="C242" s="99" t="s">
        <v>281</v>
      </c>
      <c r="D242" s="100" t="s">
        <v>287</v>
      </c>
      <c r="E242" s="96">
        <v>60</v>
      </c>
      <c r="F242" s="97">
        <v>45</v>
      </c>
      <c r="G242" s="109"/>
    </row>
    <row r="243" spans="1:7" ht="15.75">
      <c r="A243" s="119"/>
      <c r="B243" s="119"/>
      <c r="C243" s="99" t="s">
        <v>196</v>
      </c>
      <c r="D243" s="100" t="s">
        <v>135</v>
      </c>
      <c r="E243" s="96">
        <v>120</v>
      </c>
      <c r="F243" s="97">
        <v>90</v>
      </c>
      <c r="G243" s="109"/>
    </row>
    <row r="244" spans="1:7" ht="15.75">
      <c r="A244" s="119"/>
      <c r="B244" s="119"/>
      <c r="C244" s="99" t="s">
        <v>145</v>
      </c>
      <c r="D244" s="101" t="s">
        <v>159</v>
      </c>
      <c r="E244" s="96">
        <v>45</v>
      </c>
      <c r="F244" s="97">
        <v>45</v>
      </c>
      <c r="G244" s="109"/>
    </row>
    <row r="245" spans="1:7" ht="15.75">
      <c r="A245" s="119"/>
      <c r="B245" s="119"/>
      <c r="C245" s="99" t="s">
        <v>166</v>
      </c>
      <c r="D245" s="101" t="s">
        <v>258</v>
      </c>
      <c r="E245" s="96">
        <v>60</v>
      </c>
      <c r="F245" s="97">
        <v>45</v>
      </c>
      <c r="G245" s="109"/>
    </row>
    <row r="246" spans="1:7" ht="15.75">
      <c r="A246" s="119"/>
      <c r="B246" s="119"/>
      <c r="C246" s="99" t="s">
        <v>166</v>
      </c>
      <c r="D246" s="101" t="s">
        <v>278</v>
      </c>
      <c r="E246" s="96">
        <v>90</v>
      </c>
      <c r="F246" s="97">
        <v>67.5</v>
      </c>
      <c r="G246" s="109"/>
    </row>
    <row r="247" spans="1:7" ht="15.75">
      <c r="A247" s="119"/>
      <c r="B247" s="119"/>
      <c r="C247" s="102" t="s">
        <v>180</v>
      </c>
      <c r="D247" s="101" t="s">
        <v>205</v>
      </c>
      <c r="E247" s="96">
        <v>60</v>
      </c>
      <c r="F247" s="97">
        <v>45</v>
      </c>
      <c r="G247" s="109"/>
    </row>
    <row r="248" spans="1:7" ht="15.75">
      <c r="A248" s="120"/>
      <c r="B248" s="120"/>
      <c r="C248" s="102" t="s">
        <v>186</v>
      </c>
      <c r="D248" s="101" t="s">
        <v>215</v>
      </c>
      <c r="E248" s="96">
        <v>30</v>
      </c>
      <c r="F248" s="97">
        <v>22.5</v>
      </c>
      <c r="G248" s="109"/>
    </row>
    <row r="250" spans="1:7">
      <c r="A250" s="116" t="s">
        <v>136</v>
      </c>
      <c r="B250" s="116"/>
      <c r="C250" s="116"/>
      <c r="D250" s="116"/>
      <c r="E250" s="109">
        <f>SUM(E241:E249)</f>
        <v>585</v>
      </c>
      <c r="F250" s="109">
        <f>SUM(F241:F249)</f>
        <v>450</v>
      </c>
    </row>
    <row r="251" spans="1:7" s="110" customFormat="1" ht="21" customHeight="1">
      <c r="A251" s="111" t="s">
        <v>301</v>
      </c>
      <c r="B251" s="111" t="s">
        <v>294</v>
      </c>
      <c r="C251" s="111" t="s">
        <v>295</v>
      </c>
      <c r="D251" s="111" t="s">
        <v>296</v>
      </c>
      <c r="E251" s="111" t="s">
        <v>297</v>
      </c>
      <c r="F251" s="111" t="s">
        <v>298</v>
      </c>
      <c r="G251" s="111" t="s">
        <v>299</v>
      </c>
    </row>
    <row r="252" spans="1:7" ht="15.75">
      <c r="A252" s="113">
        <v>21</v>
      </c>
      <c r="B252" s="113" t="s">
        <v>45</v>
      </c>
      <c r="C252" s="99" t="s">
        <v>153</v>
      </c>
      <c r="D252" s="101" t="s">
        <v>171</v>
      </c>
      <c r="E252" s="96">
        <v>30</v>
      </c>
      <c r="F252" s="97">
        <v>30</v>
      </c>
      <c r="G252" s="109"/>
    </row>
    <row r="253" spans="1:7" ht="15.75">
      <c r="A253" s="113"/>
      <c r="B253" s="113"/>
      <c r="C253" s="99" t="s">
        <v>153</v>
      </c>
      <c r="D253" s="101" t="s">
        <v>172</v>
      </c>
      <c r="E253" s="96">
        <v>30</v>
      </c>
      <c r="F253" s="97">
        <v>30</v>
      </c>
      <c r="G253" s="109"/>
    </row>
    <row r="254" spans="1:7" ht="15.75">
      <c r="A254" s="113"/>
      <c r="B254" s="113"/>
      <c r="C254" s="106" t="s">
        <v>153</v>
      </c>
      <c r="D254" s="103" t="s">
        <v>228</v>
      </c>
      <c r="E254" s="96">
        <v>30</v>
      </c>
      <c r="F254" s="97">
        <v>30</v>
      </c>
      <c r="G254" s="112" t="s">
        <v>300</v>
      </c>
    </row>
    <row r="255" spans="1:7" ht="15.75">
      <c r="A255" s="113"/>
      <c r="B255" s="113"/>
      <c r="C255" s="106" t="s">
        <v>153</v>
      </c>
      <c r="D255" s="103" t="s">
        <v>245</v>
      </c>
      <c r="E255" s="96"/>
      <c r="F255" s="97">
        <v>0</v>
      </c>
      <c r="G255" s="112"/>
    </row>
    <row r="256" spans="1:7" ht="15.75">
      <c r="A256" s="113"/>
      <c r="B256" s="113"/>
      <c r="C256" s="106" t="s">
        <v>153</v>
      </c>
      <c r="D256" s="103" t="s">
        <v>234</v>
      </c>
      <c r="E256" s="96">
        <v>30</v>
      </c>
      <c r="F256" s="97">
        <v>30</v>
      </c>
      <c r="G256" s="112" t="s">
        <v>300</v>
      </c>
    </row>
    <row r="257" spans="1:7" ht="15.75">
      <c r="A257" s="113"/>
      <c r="B257" s="113"/>
      <c r="C257" s="106" t="s">
        <v>153</v>
      </c>
      <c r="D257" s="103" t="s">
        <v>235</v>
      </c>
      <c r="E257" s="96"/>
      <c r="F257" s="97">
        <v>0</v>
      </c>
      <c r="G257" s="112"/>
    </row>
    <row r="258" spans="1:7" ht="15.75">
      <c r="A258" s="113"/>
      <c r="B258" s="113"/>
      <c r="C258" s="106" t="s">
        <v>153</v>
      </c>
      <c r="D258" s="103" t="s">
        <v>229</v>
      </c>
      <c r="E258" s="96">
        <v>30</v>
      </c>
      <c r="F258" s="97">
        <v>30</v>
      </c>
      <c r="G258" s="109"/>
    </row>
    <row r="259" spans="1:7" ht="15.75">
      <c r="A259" s="113"/>
      <c r="B259" s="113"/>
      <c r="C259" s="106" t="s">
        <v>153</v>
      </c>
      <c r="D259" s="103" t="s">
        <v>230</v>
      </c>
      <c r="E259" s="96">
        <v>30</v>
      </c>
      <c r="F259" s="97">
        <v>30</v>
      </c>
      <c r="G259" s="109"/>
    </row>
    <row r="260" spans="1:7" ht="15.75">
      <c r="A260" s="113"/>
      <c r="B260" s="113"/>
      <c r="C260" s="106" t="s">
        <v>153</v>
      </c>
      <c r="D260" s="103" t="s">
        <v>231</v>
      </c>
      <c r="E260" s="96">
        <v>30</v>
      </c>
      <c r="F260" s="97">
        <v>30</v>
      </c>
      <c r="G260" s="109"/>
    </row>
    <row r="261" spans="1:7" ht="15.75">
      <c r="A261" s="113"/>
      <c r="B261" s="113"/>
      <c r="C261" s="106" t="s">
        <v>153</v>
      </c>
      <c r="D261" s="103" t="s">
        <v>232</v>
      </c>
      <c r="E261" s="96">
        <v>30</v>
      </c>
      <c r="F261" s="97">
        <v>30</v>
      </c>
      <c r="G261" s="109"/>
    </row>
    <row r="262" spans="1:7" ht="15.75">
      <c r="A262" s="113"/>
      <c r="B262" s="113"/>
      <c r="C262" s="106" t="s">
        <v>153</v>
      </c>
      <c r="D262" s="103" t="s">
        <v>236</v>
      </c>
      <c r="E262" s="96">
        <v>30</v>
      </c>
      <c r="F262" s="97">
        <v>30</v>
      </c>
      <c r="G262" s="109"/>
    </row>
    <row r="263" spans="1:7" ht="15.75">
      <c r="A263" s="113"/>
      <c r="B263" s="113"/>
      <c r="C263" s="106" t="s">
        <v>153</v>
      </c>
      <c r="D263" s="103" t="s">
        <v>237</v>
      </c>
      <c r="E263" s="96">
        <v>30</v>
      </c>
      <c r="F263" s="97">
        <v>30</v>
      </c>
      <c r="G263" s="109"/>
    </row>
    <row r="264" spans="1:7" ht="15.75">
      <c r="A264" s="113"/>
      <c r="B264" s="113"/>
      <c r="C264" s="102" t="s">
        <v>22</v>
      </c>
      <c r="D264" s="103" t="s">
        <v>228</v>
      </c>
      <c r="E264" s="96">
        <v>30</v>
      </c>
      <c r="F264" s="97">
        <v>30</v>
      </c>
      <c r="G264" s="112" t="s">
        <v>300</v>
      </c>
    </row>
    <row r="265" spans="1:7" ht="15.75">
      <c r="A265" s="113"/>
      <c r="B265" s="113"/>
      <c r="C265" s="102" t="s">
        <v>22</v>
      </c>
      <c r="D265" s="103" t="s">
        <v>245</v>
      </c>
      <c r="E265" s="96"/>
      <c r="F265" s="97">
        <v>0</v>
      </c>
      <c r="G265" s="112"/>
    </row>
    <row r="266" spans="1:7" ht="15.75">
      <c r="A266" s="113"/>
      <c r="B266" s="113"/>
      <c r="C266" s="102" t="s">
        <v>22</v>
      </c>
      <c r="D266" s="103" t="s">
        <v>234</v>
      </c>
      <c r="E266" s="96">
        <v>30</v>
      </c>
      <c r="F266" s="97">
        <v>30</v>
      </c>
      <c r="G266" s="112" t="s">
        <v>300</v>
      </c>
    </row>
    <row r="267" spans="1:7" ht="15.75">
      <c r="A267" s="113"/>
      <c r="B267" s="113"/>
      <c r="C267" s="102" t="s">
        <v>22</v>
      </c>
      <c r="D267" s="103" t="s">
        <v>235</v>
      </c>
      <c r="E267" s="96"/>
      <c r="F267" s="97">
        <v>0</v>
      </c>
      <c r="G267" s="112"/>
    </row>
    <row r="268" spans="1:7" ht="15.75">
      <c r="A268" s="113"/>
      <c r="B268" s="113"/>
      <c r="C268" s="102" t="s">
        <v>22</v>
      </c>
      <c r="D268" s="103" t="s">
        <v>230</v>
      </c>
      <c r="E268" s="96">
        <v>30</v>
      </c>
      <c r="F268" s="97">
        <v>30</v>
      </c>
      <c r="G268" s="109"/>
    </row>
    <row r="269" spans="1:7" ht="15.75">
      <c r="A269" s="113"/>
      <c r="B269" s="113"/>
      <c r="C269" s="102" t="s">
        <v>22</v>
      </c>
      <c r="D269" s="103" t="s">
        <v>232</v>
      </c>
      <c r="E269" s="96">
        <v>30</v>
      </c>
      <c r="F269" s="97">
        <v>30</v>
      </c>
      <c r="G269" s="109"/>
    </row>
    <row r="270" spans="1:7" ht="15.75">
      <c r="A270" s="113"/>
      <c r="B270" s="113"/>
      <c r="C270" s="102" t="s">
        <v>22</v>
      </c>
      <c r="D270" s="103" t="s">
        <v>233</v>
      </c>
      <c r="E270" s="96">
        <v>30</v>
      </c>
      <c r="F270" s="97">
        <v>30</v>
      </c>
      <c r="G270" s="109"/>
    </row>
    <row r="271" spans="1:7" ht="15.75">
      <c r="A271" s="113"/>
      <c r="B271" s="113"/>
      <c r="C271" s="102" t="s">
        <v>22</v>
      </c>
      <c r="D271" s="103" t="s">
        <v>237</v>
      </c>
      <c r="E271" s="96">
        <v>30</v>
      </c>
      <c r="F271" s="97">
        <v>30</v>
      </c>
      <c r="G271" s="109"/>
    </row>
    <row r="272" spans="1:7">
      <c r="A272" s="116" t="s">
        <v>136</v>
      </c>
      <c r="B272" s="116"/>
      <c r="C272" s="116"/>
      <c r="D272" s="116"/>
      <c r="E272" s="109">
        <f>SUM(E252:E271)</f>
        <v>480</v>
      </c>
      <c r="F272" s="109">
        <f>SUM(F252:F271)</f>
        <v>480</v>
      </c>
    </row>
    <row r="273" spans="1:7" s="110" customFormat="1" ht="21" customHeight="1">
      <c r="A273" s="111" t="s">
        <v>301</v>
      </c>
      <c r="B273" s="111" t="s">
        <v>294</v>
      </c>
      <c r="C273" s="111" t="s">
        <v>295</v>
      </c>
      <c r="D273" s="111" t="s">
        <v>296</v>
      </c>
      <c r="E273" s="111" t="s">
        <v>297</v>
      </c>
      <c r="F273" s="111" t="s">
        <v>298</v>
      </c>
      <c r="G273" s="111" t="s">
        <v>299</v>
      </c>
    </row>
    <row r="274" spans="1:7" ht="15.75">
      <c r="A274" s="113">
        <v>22</v>
      </c>
      <c r="B274" s="117" t="s">
        <v>59</v>
      </c>
      <c r="C274" s="99" t="s">
        <v>194</v>
      </c>
      <c r="D274" s="100" t="s">
        <v>132</v>
      </c>
      <c r="E274" s="96">
        <v>30</v>
      </c>
      <c r="F274" s="97">
        <v>30</v>
      </c>
      <c r="G274" s="109"/>
    </row>
    <row r="275" spans="1:7" ht="15.75">
      <c r="A275" s="113"/>
      <c r="B275" s="117"/>
      <c r="C275" s="99" t="s">
        <v>195</v>
      </c>
      <c r="D275" s="100" t="s">
        <v>135</v>
      </c>
      <c r="E275" s="96">
        <v>30</v>
      </c>
      <c r="F275" s="97">
        <v>30</v>
      </c>
      <c r="G275" s="109"/>
    </row>
    <row r="276" spans="1:7" ht="15.75">
      <c r="A276" s="113"/>
      <c r="B276" s="117"/>
      <c r="C276" s="99" t="s">
        <v>195</v>
      </c>
      <c r="D276" s="100" t="s">
        <v>255</v>
      </c>
      <c r="E276" s="96">
        <v>30</v>
      </c>
      <c r="F276" s="97">
        <v>30</v>
      </c>
      <c r="G276" s="109"/>
    </row>
    <row r="277" spans="1:7" ht="15.75">
      <c r="A277" s="113"/>
      <c r="B277" s="117"/>
      <c r="C277" s="99" t="s">
        <v>145</v>
      </c>
      <c r="D277" s="101" t="s">
        <v>256</v>
      </c>
      <c r="E277" s="96">
        <v>45</v>
      </c>
      <c r="F277" s="97">
        <v>45</v>
      </c>
      <c r="G277" s="109"/>
    </row>
    <row r="278" spans="1:7" ht="15.75">
      <c r="A278" s="113"/>
      <c r="B278" s="117"/>
      <c r="C278" s="102" t="s">
        <v>22</v>
      </c>
      <c r="D278" s="103" t="s">
        <v>229</v>
      </c>
      <c r="E278" s="96">
        <v>30</v>
      </c>
      <c r="F278" s="97">
        <v>30</v>
      </c>
      <c r="G278" s="109"/>
    </row>
    <row r="279" spans="1:7" ht="15.75">
      <c r="A279" s="113"/>
      <c r="B279" s="117"/>
      <c r="C279" s="102" t="s">
        <v>22</v>
      </c>
      <c r="D279" s="103" t="s">
        <v>231</v>
      </c>
      <c r="E279" s="96">
        <v>30</v>
      </c>
      <c r="F279" s="97">
        <v>30</v>
      </c>
      <c r="G279" s="109"/>
    </row>
    <row r="280" spans="1:7" ht="15.75">
      <c r="A280" s="113"/>
      <c r="B280" s="117"/>
      <c r="C280" s="102" t="s">
        <v>22</v>
      </c>
      <c r="D280" s="103" t="s">
        <v>236</v>
      </c>
      <c r="E280" s="96">
        <v>30</v>
      </c>
      <c r="F280" s="97">
        <v>30</v>
      </c>
      <c r="G280" s="109"/>
    </row>
    <row r="281" spans="1:7" ht="15.75">
      <c r="A281" s="113"/>
      <c r="B281" s="117"/>
      <c r="C281" s="102" t="s">
        <v>22</v>
      </c>
      <c r="D281" s="103" t="s">
        <v>238</v>
      </c>
      <c r="E281" s="96">
        <v>30</v>
      </c>
      <c r="F281" s="97">
        <v>30</v>
      </c>
      <c r="G281" s="109"/>
    </row>
    <row r="282" spans="1:7" ht="15.75">
      <c r="A282" s="113"/>
      <c r="B282" s="117"/>
      <c r="C282" s="102" t="s">
        <v>22</v>
      </c>
      <c r="D282" s="103" t="s">
        <v>239</v>
      </c>
      <c r="E282" s="96">
        <v>30</v>
      </c>
      <c r="F282" s="97">
        <v>30</v>
      </c>
      <c r="G282" s="109"/>
    </row>
    <row r="283" spans="1:7">
      <c r="A283" s="116" t="s">
        <v>136</v>
      </c>
      <c r="B283" s="116"/>
      <c r="C283" s="116"/>
      <c r="D283" s="116"/>
      <c r="E283" s="109">
        <f>SUM(E274:E282)</f>
        <v>285</v>
      </c>
      <c r="F283" s="109">
        <f>SUM(F274:F282)</f>
        <v>285</v>
      </c>
    </row>
    <row r="284" spans="1:7" s="110" customFormat="1" ht="21" customHeight="1">
      <c r="A284" s="111" t="s">
        <v>301</v>
      </c>
      <c r="B284" s="111" t="s">
        <v>294</v>
      </c>
      <c r="C284" s="111" t="s">
        <v>295</v>
      </c>
      <c r="D284" s="111" t="s">
        <v>296</v>
      </c>
      <c r="E284" s="111" t="s">
        <v>297</v>
      </c>
      <c r="F284" s="111" t="s">
        <v>298</v>
      </c>
      <c r="G284" s="111" t="s">
        <v>299</v>
      </c>
    </row>
    <row r="285" spans="1:7" ht="15.75">
      <c r="A285" s="113">
        <v>23</v>
      </c>
      <c r="B285" s="113" t="s">
        <v>142</v>
      </c>
      <c r="C285" s="107" t="s">
        <v>186</v>
      </c>
      <c r="D285" s="101" t="s">
        <v>303</v>
      </c>
      <c r="E285" s="96">
        <v>30</v>
      </c>
      <c r="F285" s="97">
        <v>22.5</v>
      </c>
      <c r="G285" s="109"/>
    </row>
    <row r="286" spans="1:7" ht="15.75">
      <c r="A286" s="113"/>
      <c r="B286" s="113"/>
      <c r="C286" s="107" t="s">
        <v>186</v>
      </c>
      <c r="D286" s="101" t="s">
        <v>304</v>
      </c>
      <c r="E286" s="96">
        <v>30</v>
      </c>
      <c r="F286" s="97">
        <v>22.5</v>
      </c>
      <c r="G286" s="109"/>
    </row>
    <row r="287" spans="1:7" ht="15.75">
      <c r="A287" s="113"/>
      <c r="B287" s="113"/>
      <c r="C287" s="107" t="s">
        <v>186</v>
      </c>
      <c r="D287" s="101" t="s">
        <v>305</v>
      </c>
      <c r="E287" s="96">
        <v>30</v>
      </c>
      <c r="F287" s="97">
        <v>22.5</v>
      </c>
      <c r="G287" s="109"/>
    </row>
    <row r="288" spans="1:7" ht="15.75">
      <c r="A288" s="113"/>
      <c r="B288" s="113"/>
      <c r="C288" s="102" t="s">
        <v>186</v>
      </c>
      <c r="D288" s="103" t="s">
        <v>230</v>
      </c>
      <c r="E288" s="96">
        <v>60</v>
      </c>
      <c r="F288" s="97">
        <v>45</v>
      </c>
      <c r="G288" s="109"/>
    </row>
    <row r="289" spans="1:7" ht="15.75">
      <c r="A289" s="113"/>
      <c r="B289" s="113"/>
      <c r="C289" s="102" t="s">
        <v>186</v>
      </c>
      <c r="D289" s="103" t="s">
        <v>232</v>
      </c>
      <c r="E289" s="96">
        <v>60</v>
      </c>
      <c r="F289" s="97">
        <v>45</v>
      </c>
      <c r="G289" s="109"/>
    </row>
    <row r="290" spans="1:7" ht="15.75">
      <c r="A290" s="113"/>
      <c r="B290" s="113"/>
      <c r="C290" s="102" t="s">
        <v>186</v>
      </c>
      <c r="D290" s="103" t="s">
        <v>233</v>
      </c>
      <c r="E290" s="96">
        <v>60</v>
      </c>
      <c r="F290" s="97">
        <v>45</v>
      </c>
      <c r="G290" s="109"/>
    </row>
    <row r="291" spans="1:7" ht="15.75">
      <c r="A291" s="113"/>
      <c r="B291" s="113"/>
      <c r="C291" s="102" t="s">
        <v>186</v>
      </c>
      <c r="D291" s="103" t="s">
        <v>237</v>
      </c>
      <c r="E291" s="96">
        <v>60</v>
      </c>
      <c r="F291" s="97">
        <v>45</v>
      </c>
      <c r="G291" s="109"/>
    </row>
    <row r="292" spans="1:7" ht="15.75">
      <c r="A292" s="113"/>
      <c r="B292" s="113"/>
      <c r="C292" s="102" t="s">
        <v>186</v>
      </c>
      <c r="D292" s="101" t="s">
        <v>203</v>
      </c>
      <c r="E292" s="96">
        <v>30</v>
      </c>
      <c r="F292" s="97">
        <v>22.5</v>
      </c>
      <c r="G292" s="109"/>
    </row>
    <row r="293" spans="1:7" ht="15.75">
      <c r="A293" s="113"/>
      <c r="B293" s="113"/>
      <c r="C293" s="102" t="s">
        <v>186</v>
      </c>
      <c r="D293" s="101" t="s">
        <v>204</v>
      </c>
      <c r="E293" s="96">
        <v>30</v>
      </c>
      <c r="F293" s="97">
        <v>22.5</v>
      </c>
      <c r="G293" s="109"/>
    </row>
    <row r="294" spans="1:7" ht="15.75">
      <c r="A294" s="113"/>
      <c r="B294" s="113"/>
      <c r="C294" s="102" t="s">
        <v>186</v>
      </c>
      <c r="D294" s="101" t="s">
        <v>207</v>
      </c>
      <c r="E294" s="96">
        <v>30</v>
      </c>
      <c r="F294" s="97">
        <v>22.5</v>
      </c>
      <c r="G294" s="109"/>
    </row>
    <row r="295" spans="1:7" ht="15.75">
      <c r="A295" s="113"/>
      <c r="B295" s="113"/>
      <c r="C295" s="102" t="s">
        <v>186</v>
      </c>
      <c r="D295" s="101" t="s">
        <v>209</v>
      </c>
      <c r="E295" s="96">
        <v>30</v>
      </c>
      <c r="F295" s="97">
        <v>22.5</v>
      </c>
      <c r="G295" s="109"/>
    </row>
    <row r="296" spans="1:7" ht="15.75">
      <c r="A296" s="113"/>
      <c r="B296" s="113"/>
      <c r="C296" s="102" t="s">
        <v>186</v>
      </c>
      <c r="D296" s="101" t="s">
        <v>210</v>
      </c>
      <c r="E296" s="96">
        <v>30</v>
      </c>
      <c r="F296" s="97">
        <v>22.5</v>
      </c>
      <c r="G296" s="109"/>
    </row>
    <row r="297" spans="1:7" ht="15.75">
      <c r="A297" s="113"/>
      <c r="B297" s="113"/>
      <c r="C297" s="102" t="s">
        <v>186</v>
      </c>
      <c r="D297" s="101" t="s">
        <v>211</v>
      </c>
      <c r="E297" s="96">
        <v>30</v>
      </c>
      <c r="F297" s="97">
        <v>22.5</v>
      </c>
      <c r="G297" s="109"/>
    </row>
    <row r="298" spans="1:7" ht="15.75">
      <c r="A298" s="113"/>
      <c r="B298" s="113"/>
      <c r="C298" s="102" t="s">
        <v>186</v>
      </c>
      <c r="D298" s="101" t="s">
        <v>212</v>
      </c>
      <c r="E298" s="96">
        <v>30</v>
      </c>
      <c r="F298" s="97">
        <v>22.5</v>
      </c>
      <c r="G298" s="109"/>
    </row>
    <row r="299" spans="1:7" ht="15.75">
      <c r="A299" s="113"/>
      <c r="B299" s="113"/>
      <c r="C299" s="102" t="s">
        <v>186</v>
      </c>
      <c r="D299" s="101" t="s">
        <v>216</v>
      </c>
      <c r="E299" s="96">
        <v>30</v>
      </c>
      <c r="F299" s="97">
        <v>22.5</v>
      </c>
      <c r="G299" s="109"/>
    </row>
    <row r="300" spans="1:7">
      <c r="A300" s="116" t="s">
        <v>136</v>
      </c>
      <c r="B300" s="116"/>
      <c r="C300" s="116"/>
      <c r="D300" s="116"/>
      <c r="E300" s="109">
        <f>SUM(E285:E299)</f>
        <v>570</v>
      </c>
      <c r="F300" s="109">
        <f>SUM(F285:F299)</f>
        <v>427.5</v>
      </c>
    </row>
    <row r="301" spans="1:7" s="110" customFormat="1" ht="21" customHeight="1">
      <c r="A301" s="111" t="s">
        <v>301</v>
      </c>
      <c r="B301" s="111" t="s">
        <v>294</v>
      </c>
      <c r="C301" s="111" t="s">
        <v>295</v>
      </c>
      <c r="D301" s="111" t="s">
        <v>296</v>
      </c>
      <c r="E301" s="111" t="s">
        <v>297</v>
      </c>
      <c r="F301" s="111" t="s">
        <v>298</v>
      </c>
      <c r="G301" s="111" t="s">
        <v>299</v>
      </c>
    </row>
    <row r="302" spans="1:7" ht="15.75">
      <c r="A302" s="113">
        <v>24</v>
      </c>
      <c r="B302" s="113" t="s">
        <v>28</v>
      </c>
      <c r="C302" s="99" t="s">
        <v>162</v>
      </c>
      <c r="D302" s="101" t="s">
        <v>137</v>
      </c>
      <c r="E302" s="96">
        <v>30</v>
      </c>
      <c r="F302" s="97">
        <v>30</v>
      </c>
      <c r="G302" s="109"/>
    </row>
    <row r="303" spans="1:7" ht="15.75">
      <c r="A303" s="113"/>
      <c r="B303" s="113"/>
      <c r="C303" s="99" t="s">
        <v>163</v>
      </c>
      <c r="D303" s="101" t="s">
        <v>137</v>
      </c>
      <c r="E303" s="96">
        <v>90</v>
      </c>
      <c r="F303" s="97">
        <v>67.5</v>
      </c>
      <c r="G303" s="109"/>
    </row>
    <row r="304" spans="1:7" ht="15.75">
      <c r="A304" s="113"/>
      <c r="B304" s="113"/>
      <c r="C304" s="104" t="s">
        <v>192</v>
      </c>
      <c r="D304" s="100" t="s">
        <v>135</v>
      </c>
      <c r="E304" s="96">
        <v>30</v>
      </c>
      <c r="F304" s="97">
        <v>30</v>
      </c>
      <c r="G304" s="109"/>
    </row>
    <row r="305" spans="1:7" ht="15.75">
      <c r="A305" s="113"/>
      <c r="B305" s="113"/>
      <c r="C305" s="99" t="s">
        <v>146</v>
      </c>
      <c r="D305" s="101" t="s">
        <v>159</v>
      </c>
      <c r="E305" s="96">
        <v>60</v>
      </c>
      <c r="F305" s="97">
        <v>60</v>
      </c>
      <c r="G305" s="109"/>
    </row>
    <row r="306" spans="1:7" ht="15.75">
      <c r="A306" s="113"/>
      <c r="B306" s="113"/>
      <c r="C306" s="99" t="s">
        <v>146</v>
      </c>
      <c r="D306" s="101" t="s">
        <v>160</v>
      </c>
      <c r="E306" s="96">
        <v>60</v>
      </c>
      <c r="F306" s="97">
        <v>60</v>
      </c>
      <c r="G306" s="109"/>
    </row>
    <row r="307" spans="1:7" ht="15.75">
      <c r="A307" s="113"/>
      <c r="B307" s="113"/>
      <c r="C307" s="99" t="s">
        <v>122</v>
      </c>
      <c r="D307" s="101" t="s">
        <v>160</v>
      </c>
      <c r="E307" s="96">
        <v>30</v>
      </c>
      <c r="F307" s="97">
        <v>30</v>
      </c>
      <c r="G307" s="109"/>
    </row>
    <row r="308" spans="1:7" ht="15.75">
      <c r="A308" s="113"/>
      <c r="B308" s="113"/>
      <c r="C308" s="99" t="s">
        <v>251</v>
      </c>
      <c r="D308" s="101" t="s">
        <v>158</v>
      </c>
      <c r="E308" s="96">
        <v>120</v>
      </c>
      <c r="F308" s="97">
        <v>90</v>
      </c>
      <c r="G308" s="109"/>
    </row>
    <row r="309" spans="1:7" ht="15.75">
      <c r="A309" s="113"/>
      <c r="B309" s="113"/>
      <c r="C309" s="102" t="s">
        <v>186</v>
      </c>
      <c r="D309" s="103" t="s">
        <v>229</v>
      </c>
      <c r="E309" s="96">
        <v>60</v>
      </c>
      <c r="F309" s="97">
        <v>45</v>
      </c>
      <c r="G309" s="109"/>
    </row>
    <row r="310" spans="1:7">
      <c r="A310" s="116" t="s">
        <v>136</v>
      </c>
      <c r="B310" s="116"/>
      <c r="C310" s="116"/>
      <c r="D310" s="116"/>
      <c r="E310" s="109">
        <f>SUM(E302:E309)</f>
        <v>480</v>
      </c>
      <c r="F310" s="109">
        <f>SUM(F302:F309)</f>
        <v>412.5</v>
      </c>
    </row>
    <row r="311" spans="1:7" s="110" customFormat="1" ht="21" customHeight="1">
      <c r="A311" s="111" t="s">
        <v>301</v>
      </c>
      <c r="B311" s="111" t="s">
        <v>294</v>
      </c>
      <c r="C311" s="111" t="s">
        <v>295</v>
      </c>
      <c r="D311" s="111" t="s">
        <v>296</v>
      </c>
      <c r="E311" s="111" t="s">
        <v>297</v>
      </c>
      <c r="F311" s="111" t="s">
        <v>298</v>
      </c>
      <c r="G311" s="111" t="s">
        <v>299</v>
      </c>
    </row>
    <row r="312" spans="1:7" ht="15.75">
      <c r="A312" s="113">
        <v>25</v>
      </c>
      <c r="B312" s="113" t="s">
        <v>138</v>
      </c>
      <c r="C312" s="99" t="s">
        <v>143</v>
      </c>
      <c r="D312" s="101" t="s">
        <v>148</v>
      </c>
      <c r="E312" s="96">
        <v>30</v>
      </c>
      <c r="F312" s="97">
        <v>30</v>
      </c>
      <c r="G312" s="109"/>
    </row>
    <row r="313" spans="1:7" ht="15.75">
      <c r="A313" s="113"/>
      <c r="B313" s="113"/>
      <c r="C313" s="105" t="s">
        <v>147</v>
      </c>
      <c r="D313" s="101" t="s">
        <v>164</v>
      </c>
      <c r="E313" s="96">
        <v>30</v>
      </c>
      <c r="F313" s="97">
        <v>0</v>
      </c>
      <c r="G313" s="109"/>
    </row>
    <row r="314" spans="1:7" ht="15.75">
      <c r="A314" s="113"/>
      <c r="B314" s="113"/>
      <c r="C314" s="105" t="s">
        <v>147</v>
      </c>
      <c r="D314" s="101" t="s">
        <v>165</v>
      </c>
      <c r="E314" s="96">
        <v>30</v>
      </c>
      <c r="F314" s="97">
        <v>0</v>
      </c>
      <c r="G314" s="109"/>
    </row>
    <row r="315" spans="1:7" ht="15.75">
      <c r="A315" s="113"/>
      <c r="B315" s="113"/>
      <c r="C315" s="105" t="s">
        <v>147</v>
      </c>
      <c r="D315" s="101" t="s">
        <v>154</v>
      </c>
      <c r="E315" s="96">
        <v>30</v>
      </c>
      <c r="F315" s="97">
        <v>0</v>
      </c>
      <c r="G315" s="109"/>
    </row>
    <row r="316" spans="1:7" ht="15.75">
      <c r="A316" s="113"/>
      <c r="B316" s="113"/>
      <c r="C316" s="107" t="s">
        <v>155</v>
      </c>
      <c r="D316" s="101" t="s">
        <v>187</v>
      </c>
      <c r="E316" s="96">
        <v>30</v>
      </c>
      <c r="F316" s="97">
        <v>30</v>
      </c>
      <c r="G316" s="109"/>
    </row>
    <row r="317" spans="1:7" ht="15.75">
      <c r="A317" s="113"/>
      <c r="B317" s="113"/>
      <c r="C317" s="107" t="s">
        <v>155</v>
      </c>
      <c r="D317" s="101" t="s">
        <v>188</v>
      </c>
      <c r="E317" s="96">
        <v>30</v>
      </c>
      <c r="F317" s="97">
        <v>30</v>
      </c>
      <c r="G317" s="109"/>
    </row>
    <row r="318" spans="1:7" ht="15.75">
      <c r="A318" s="113"/>
      <c r="B318" s="113"/>
      <c r="C318" s="102" t="s">
        <v>155</v>
      </c>
      <c r="D318" s="103" t="s">
        <v>231</v>
      </c>
      <c r="E318" s="96">
        <v>75</v>
      </c>
      <c r="F318" s="97">
        <v>67.5</v>
      </c>
      <c r="G318" s="109"/>
    </row>
    <row r="319" spans="1:7" ht="15.75">
      <c r="A319" s="113"/>
      <c r="B319" s="113"/>
      <c r="C319" s="102" t="s">
        <v>155</v>
      </c>
      <c r="D319" s="103" t="s">
        <v>232</v>
      </c>
      <c r="E319" s="96">
        <v>75</v>
      </c>
      <c r="F319" s="97">
        <v>67.5</v>
      </c>
      <c r="G319" s="109"/>
    </row>
    <row r="320" spans="1:7" ht="15.75">
      <c r="A320" s="113"/>
      <c r="B320" s="113"/>
      <c r="C320" s="102" t="s">
        <v>155</v>
      </c>
      <c r="D320" s="103" t="s">
        <v>239</v>
      </c>
      <c r="E320" s="96">
        <v>90</v>
      </c>
      <c r="F320" s="97">
        <v>75</v>
      </c>
      <c r="G320" s="109"/>
    </row>
    <row r="321" spans="1:7" ht="15.75">
      <c r="A321" s="113"/>
      <c r="B321" s="113"/>
      <c r="C321" s="102" t="s">
        <v>155</v>
      </c>
      <c r="D321" s="100" t="s">
        <v>248</v>
      </c>
      <c r="E321" s="96">
        <v>30</v>
      </c>
      <c r="F321" s="97">
        <v>30</v>
      </c>
      <c r="G321" s="109"/>
    </row>
    <row r="322" spans="1:7" ht="15.75">
      <c r="A322" s="113"/>
      <c r="B322" s="113"/>
      <c r="C322" s="104" t="s">
        <v>202</v>
      </c>
      <c r="D322" s="101" t="s">
        <v>217</v>
      </c>
      <c r="E322" s="96">
        <v>45</v>
      </c>
      <c r="F322" s="97">
        <v>45</v>
      </c>
      <c r="G322" s="109"/>
    </row>
    <row r="323" spans="1:7" ht="15.75">
      <c r="A323" s="113"/>
      <c r="B323" s="113"/>
      <c r="C323" s="104" t="s">
        <v>202</v>
      </c>
      <c r="D323" s="101" t="s">
        <v>218</v>
      </c>
      <c r="E323" s="96">
        <v>45</v>
      </c>
      <c r="F323" s="97">
        <v>45</v>
      </c>
      <c r="G323" s="109"/>
    </row>
    <row r="324" spans="1:7" ht="15.75">
      <c r="A324" s="113"/>
      <c r="B324" s="113"/>
      <c r="C324" s="104" t="s">
        <v>202</v>
      </c>
      <c r="D324" s="101" t="s">
        <v>219</v>
      </c>
      <c r="E324" s="96">
        <v>45</v>
      </c>
      <c r="F324" s="97">
        <v>45</v>
      </c>
      <c r="G324" s="109"/>
    </row>
    <row r="325" spans="1:7" ht="15.75">
      <c r="A325" s="113"/>
      <c r="B325" s="113"/>
      <c r="C325" s="104" t="s">
        <v>202</v>
      </c>
      <c r="D325" s="101" t="s">
        <v>220</v>
      </c>
      <c r="E325" s="96">
        <v>45</v>
      </c>
      <c r="F325" s="97">
        <v>45</v>
      </c>
      <c r="G325" s="109"/>
    </row>
    <row r="326" spans="1:7" ht="15.75">
      <c r="A326" s="113"/>
      <c r="B326" s="113"/>
      <c r="C326" s="104" t="s">
        <v>202</v>
      </c>
      <c r="D326" s="101" t="s">
        <v>221</v>
      </c>
      <c r="E326" s="96">
        <v>45</v>
      </c>
      <c r="F326" s="97">
        <v>45</v>
      </c>
      <c r="G326" s="109"/>
    </row>
    <row r="327" spans="1:7" ht="15.75">
      <c r="A327" s="113"/>
      <c r="B327" s="113"/>
      <c r="C327" s="104" t="s">
        <v>202</v>
      </c>
      <c r="D327" s="101" t="s">
        <v>222</v>
      </c>
      <c r="E327" s="96">
        <v>45</v>
      </c>
      <c r="F327" s="97">
        <v>45</v>
      </c>
      <c r="G327" s="109"/>
    </row>
    <row r="328" spans="1:7" ht="15.75">
      <c r="A328" s="113"/>
      <c r="B328" s="113"/>
      <c r="C328" s="104" t="s">
        <v>202</v>
      </c>
      <c r="D328" s="101" t="s">
        <v>223</v>
      </c>
      <c r="E328" s="96">
        <v>45</v>
      </c>
      <c r="F328" s="97">
        <v>45</v>
      </c>
      <c r="G328" s="109"/>
    </row>
    <row r="329" spans="1:7" ht="15.75">
      <c r="A329" s="113"/>
      <c r="B329" s="113"/>
      <c r="C329" s="102" t="s">
        <v>202</v>
      </c>
      <c r="D329" s="101" t="s">
        <v>224</v>
      </c>
      <c r="E329" s="96">
        <v>45</v>
      </c>
      <c r="F329" s="97">
        <v>45</v>
      </c>
      <c r="G329" s="109"/>
    </row>
    <row r="330" spans="1:7">
      <c r="A330" s="116" t="s">
        <v>136</v>
      </c>
      <c r="B330" s="116"/>
      <c r="C330" s="116"/>
      <c r="D330" s="116"/>
      <c r="E330" s="109">
        <f>SUM(E312:E329)</f>
        <v>810</v>
      </c>
      <c r="F330" s="109">
        <f>SUM(F312:F329)</f>
        <v>690</v>
      </c>
      <c r="G330" s="109"/>
    </row>
  </sheetData>
  <mergeCells count="83">
    <mergeCell ref="A140:A150"/>
    <mergeCell ref="A300:D300"/>
    <mergeCell ref="A310:D310"/>
    <mergeCell ref="A330:D330"/>
    <mergeCell ref="A197:D197"/>
    <mergeCell ref="A213:D213"/>
    <mergeCell ref="A224:D224"/>
    <mergeCell ref="A239:D239"/>
    <mergeCell ref="A250:D250"/>
    <mergeCell ref="A272:D272"/>
    <mergeCell ref="B241:B248"/>
    <mergeCell ref="A241:A248"/>
    <mergeCell ref="B177:B182"/>
    <mergeCell ref="A97:A111"/>
    <mergeCell ref="B114:B127"/>
    <mergeCell ref="A114:A127"/>
    <mergeCell ref="B130:B137"/>
    <mergeCell ref="A130:A137"/>
    <mergeCell ref="A283:D283"/>
    <mergeCell ref="A177:A182"/>
    <mergeCell ref="B185:B196"/>
    <mergeCell ref="A185:A196"/>
    <mergeCell ref="A175:D175"/>
    <mergeCell ref="A183:D183"/>
    <mergeCell ref="B312:B329"/>
    <mergeCell ref="A312:A329"/>
    <mergeCell ref="B302:B309"/>
    <mergeCell ref="A302:A309"/>
    <mergeCell ref="B285:B299"/>
    <mergeCell ref="A285:A299"/>
    <mergeCell ref="A153:A162"/>
    <mergeCell ref="B165:B174"/>
    <mergeCell ref="A165:A174"/>
    <mergeCell ref="A13:D13"/>
    <mergeCell ref="A26:D26"/>
    <mergeCell ref="A38:D38"/>
    <mergeCell ref="A46:D46"/>
    <mergeCell ref="A57:D57"/>
    <mergeCell ref="A48:A56"/>
    <mergeCell ref="A163:D163"/>
    <mergeCell ref="A95:D95"/>
    <mergeCell ref="A112:D112"/>
    <mergeCell ref="A128:D128"/>
    <mergeCell ref="A138:D138"/>
    <mergeCell ref="A151:D151"/>
    <mergeCell ref="A252:A271"/>
    <mergeCell ref="B274:B282"/>
    <mergeCell ref="A274:A282"/>
    <mergeCell ref="A199:A212"/>
    <mergeCell ref="B215:B223"/>
    <mergeCell ref="A215:A223"/>
    <mergeCell ref="B226:B238"/>
    <mergeCell ref="A226:A238"/>
    <mergeCell ref="B59:B68"/>
    <mergeCell ref="A59:A68"/>
    <mergeCell ref="B71:B76"/>
    <mergeCell ref="A71:A76"/>
    <mergeCell ref="B79:B94"/>
    <mergeCell ref="A79:A94"/>
    <mergeCell ref="A77:D77"/>
    <mergeCell ref="A69:D69"/>
    <mergeCell ref="B40:B45"/>
    <mergeCell ref="A40:A45"/>
    <mergeCell ref="B48:B56"/>
    <mergeCell ref="G7:G8"/>
    <mergeCell ref="B3:B12"/>
    <mergeCell ref="A3:A12"/>
    <mergeCell ref="B15:B25"/>
    <mergeCell ref="A15:A25"/>
    <mergeCell ref="B28:B37"/>
    <mergeCell ref="A28:A37"/>
    <mergeCell ref="G254:G255"/>
    <mergeCell ref="B97:B111"/>
    <mergeCell ref="B153:B162"/>
    <mergeCell ref="B199:B212"/>
    <mergeCell ref="G266:G267"/>
    <mergeCell ref="G264:G265"/>
    <mergeCell ref="G105:G106"/>
    <mergeCell ref="G134:G135"/>
    <mergeCell ref="G179:G180"/>
    <mergeCell ref="G256:G257"/>
    <mergeCell ref="B252:B271"/>
    <mergeCell ref="B140:B15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Theo xưởng</vt:lpstr>
      <vt:lpstr>Theo lớp</vt:lpstr>
      <vt:lpstr>Tong Hop KL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Dinh Khai</cp:lastModifiedBy>
  <cp:lastPrinted>2019-01-29T06:45:29Z</cp:lastPrinted>
  <dcterms:created xsi:type="dcterms:W3CDTF">2007-12-07T03:19:00Z</dcterms:created>
  <dcterms:modified xsi:type="dcterms:W3CDTF">2020-12-21T12:47:09Z</dcterms:modified>
</cp:coreProperties>
</file>