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  <externalReference r:id="rId3"/>
  </externalReferences>
  <definedNames>
    <definedName name="_xlnm._FilterDatabase" localSheetId="0" hidden="1">'BÁO CÔNG NỢ'!$A$5:$N$190</definedName>
    <definedName name="_xlnm.Print_Area" localSheetId="0">'BÁO CÔNG NỢ'!$A$1:$L$190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190" i="1" l="1"/>
  <c r="N190" i="1" l="1"/>
  <c r="E190" i="1"/>
  <c r="N189" i="1"/>
  <c r="M189" i="1"/>
  <c r="L189" i="1"/>
  <c r="K189" i="1"/>
  <c r="N188" i="1"/>
  <c r="M188" i="1"/>
  <c r="L188" i="1"/>
  <c r="K188" i="1"/>
  <c r="N187" i="1"/>
  <c r="M187" i="1"/>
  <c r="L187" i="1"/>
  <c r="K187" i="1"/>
  <c r="N186" i="1"/>
  <c r="M186" i="1"/>
  <c r="L186" i="1"/>
  <c r="K186" i="1"/>
  <c r="N185" i="1"/>
  <c r="M185" i="1"/>
  <c r="L185" i="1"/>
  <c r="K185" i="1"/>
  <c r="N184" i="1"/>
  <c r="M184" i="1"/>
  <c r="L184" i="1"/>
  <c r="N183" i="1"/>
  <c r="M183" i="1"/>
  <c r="L183" i="1"/>
  <c r="N182" i="1"/>
  <c r="M182" i="1"/>
  <c r="L182" i="1"/>
  <c r="N181" i="1"/>
  <c r="M181" i="1"/>
  <c r="L181" i="1"/>
  <c r="N180" i="1"/>
  <c r="M180" i="1"/>
  <c r="L180" i="1"/>
  <c r="N179" i="1"/>
  <c r="M179" i="1"/>
  <c r="L179" i="1"/>
  <c r="N178" i="1"/>
  <c r="M178" i="1"/>
  <c r="L178" i="1"/>
  <c r="N177" i="1"/>
  <c r="M177" i="1"/>
  <c r="L177" i="1"/>
  <c r="N176" i="1"/>
  <c r="M176" i="1"/>
  <c r="L176" i="1"/>
  <c r="N175" i="1"/>
  <c r="M175" i="1"/>
  <c r="L175" i="1"/>
  <c r="N174" i="1"/>
  <c r="M174" i="1"/>
  <c r="L174" i="1"/>
  <c r="N173" i="1"/>
  <c r="M173" i="1"/>
  <c r="L173" i="1"/>
  <c r="N172" i="1"/>
  <c r="M172" i="1"/>
  <c r="L172" i="1"/>
  <c r="N171" i="1"/>
  <c r="M171" i="1"/>
  <c r="L171" i="1"/>
  <c r="N170" i="1"/>
  <c r="M170" i="1"/>
  <c r="L170" i="1"/>
  <c r="N169" i="1"/>
  <c r="M169" i="1"/>
  <c r="L169" i="1"/>
  <c r="N168" i="1"/>
  <c r="M168" i="1"/>
  <c r="L168" i="1"/>
  <c r="N167" i="1"/>
  <c r="M167" i="1"/>
  <c r="L167" i="1"/>
  <c r="N166" i="1"/>
  <c r="M166" i="1"/>
  <c r="L166" i="1"/>
  <c r="N165" i="1"/>
  <c r="M165" i="1"/>
  <c r="L165" i="1"/>
  <c r="N164" i="1"/>
  <c r="M164" i="1"/>
  <c r="L164" i="1"/>
  <c r="N163" i="1"/>
  <c r="M163" i="1"/>
  <c r="L163" i="1"/>
  <c r="N162" i="1"/>
  <c r="M162" i="1"/>
  <c r="L162" i="1"/>
  <c r="N161" i="1"/>
  <c r="M161" i="1"/>
  <c r="L161" i="1"/>
  <c r="N160" i="1"/>
  <c r="M160" i="1"/>
  <c r="L160" i="1"/>
  <c r="N159" i="1"/>
  <c r="M159" i="1"/>
  <c r="L159" i="1"/>
  <c r="N158" i="1"/>
  <c r="M158" i="1"/>
  <c r="L158" i="1"/>
  <c r="N157" i="1"/>
  <c r="M157" i="1"/>
  <c r="L157" i="1"/>
  <c r="N156" i="1"/>
  <c r="M156" i="1"/>
  <c r="L156" i="1"/>
  <c r="N155" i="1"/>
  <c r="M155" i="1"/>
  <c r="L155" i="1"/>
  <c r="N154" i="1"/>
  <c r="M154" i="1"/>
  <c r="L154" i="1"/>
  <c r="N153" i="1"/>
  <c r="M153" i="1"/>
  <c r="L153" i="1"/>
  <c r="N152" i="1"/>
  <c r="M152" i="1"/>
  <c r="L152" i="1"/>
  <c r="N151" i="1"/>
  <c r="M151" i="1"/>
  <c r="L151" i="1"/>
  <c r="N150" i="1"/>
  <c r="M150" i="1"/>
  <c r="L150" i="1"/>
  <c r="N149" i="1"/>
  <c r="M149" i="1"/>
  <c r="L149" i="1"/>
  <c r="N148" i="1"/>
  <c r="M148" i="1"/>
  <c r="L148" i="1"/>
  <c r="N147" i="1"/>
  <c r="M147" i="1"/>
  <c r="L147" i="1"/>
  <c r="N146" i="1"/>
  <c r="M146" i="1"/>
  <c r="L146" i="1"/>
  <c r="N145" i="1"/>
  <c r="M145" i="1"/>
  <c r="L145" i="1"/>
  <c r="N144" i="1"/>
  <c r="M144" i="1"/>
  <c r="L144" i="1"/>
  <c r="N143" i="1"/>
  <c r="M143" i="1"/>
  <c r="L143" i="1"/>
  <c r="N142" i="1"/>
  <c r="M142" i="1"/>
  <c r="L142" i="1"/>
  <c r="N141" i="1"/>
  <c r="M141" i="1"/>
  <c r="L141" i="1"/>
  <c r="N140" i="1"/>
  <c r="M140" i="1"/>
  <c r="L140" i="1"/>
  <c r="N139" i="1"/>
  <c r="M139" i="1"/>
  <c r="L139" i="1"/>
  <c r="N138" i="1"/>
  <c r="M138" i="1"/>
  <c r="L138" i="1"/>
  <c r="N137" i="1"/>
  <c r="M137" i="1"/>
  <c r="L137" i="1"/>
  <c r="N136" i="1"/>
  <c r="M136" i="1"/>
  <c r="L136" i="1"/>
  <c r="N135" i="1"/>
  <c r="M135" i="1"/>
  <c r="L135" i="1"/>
  <c r="N134" i="1"/>
  <c r="M134" i="1"/>
  <c r="L134" i="1"/>
  <c r="N133" i="1"/>
  <c r="M133" i="1"/>
  <c r="L133" i="1"/>
  <c r="N132" i="1"/>
  <c r="M132" i="1"/>
  <c r="L132" i="1"/>
  <c r="N131" i="1"/>
  <c r="M131" i="1"/>
  <c r="L131" i="1"/>
  <c r="N130" i="1"/>
  <c r="M130" i="1"/>
  <c r="L130" i="1"/>
  <c r="N129" i="1"/>
  <c r="M129" i="1"/>
  <c r="L129" i="1"/>
  <c r="N128" i="1"/>
  <c r="M128" i="1"/>
  <c r="L128" i="1"/>
  <c r="N127" i="1"/>
  <c r="M127" i="1"/>
  <c r="L127" i="1"/>
  <c r="N126" i="1"/>
  <c r="M126" i="1"/>
  <c r="L126" i="1"/>
  <c r="N125" i="1"/>
  <c r="M125" i="1"/>
  <c r="L125" i="1"/>
  <c r="N124" i="1"/>
  <c r="M124" i="1"/>
  <c r="L124" i="1"/>
  <c r="N123" i="1"/>
  <c r="M123" i="1"/>
  <c r="L123" i="1"/>
  <c r="N122" i="1"/>
  <c r="M122" i="1"/>
  <c r="L122" i="1"/>
  <c r="N121" i="1"/>
  <c r="M121" i="1"/>
  <c r="L121" i="1"/>
  <c r="N120" i="1"/>
  <c r="M120" i="1"/>
  <c r="L120" i="1"/>
  <c r="N119" i="1"/>
  <c r="M119" i="1"/>
  <c r="L119" i="1"/>
  <c r="N118" i="1"/>
  <c r="M118" i="1"/>
  <c r="L118" i="1"/>
  <c r="N117" i="1"/>
  <c r="M117" i="1"/>
  <c r="L117" i="1"/>
  <c r="N116" i="1"/>
  <c r="M116" i="1"/>
  <c r="L116" i="1"/>
  <c r="N115" i="1"/>
  <c r="M115" i="1"/>
  <c r="L115" i="1"/>
  <c r="N114" i="1"/>
  <c r="M114" i="1"/>
  <c r="L114" i="1"/>
  <c r="N113" i="1"/>
  <c r="M113" i="1"/>
  <c r="L113" i="1"/>
  <c r="N112" i="1"/>
  <c r="M112" i="1"/>
  <c r="L112" i="1"/>
  <c r="N111" i="1"/>
  <c r="M111" i="1"/>
  <c r="L111" i="1"/>
  <c r="N110" i="1"/>
  <c r="M110" i="1"/>
  <c r="L110" i="1"/>
  <c r="N109" i="1"/>
  <c r="M109" i="1"/>
  <c r="L109" i="1"/>
  <c r="N108" i="1"/>
  <c r="M108" i="1"/>
  <c r="L108" i="1"/>
  <c r="N107" i="1"/>
  <c r="M107" i="1"/>
  <c r="L107" i="1"/>
  <c r="N106" i="1"/>
  <c r="M106" i="1"/>
  <c r="L106" i="1"/>
  <c r="N105" i="1"/>
  <c r="M105" i="1"/>
  <c r="L105" i="1"/>
  <c r="N104" i="1"/>
  <c r="M104" i="1"/>
  <c r="L104" i="1"/>
  <c r="N103" i="1"/>
  <c r="M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N94" i="1"/>
  <c r="M94" i="1"/>
  <c r="L94" i="1"/>
  <c r="N93" i="1"/>
  <c r="M93" i="1"/>
  <c r="L93" i="1"/>
  <c r="N92" i="1"/>
  <c r="M92" i="1"/>
  <c r="L92" i="1"/>
  <c r="N91" i="1"/>
  <c r="M91" i="1"/>
  <c r="L91" i="1"/>
  <c r="N90" i="1"/>
  <c r="M90" i="1"/>
  <c r="L90" i="1"/>
  <c r="N89" i="1"/>
  <c r="M89" i="1"/>
  <c r="L89" i="1"/>
  <c r="N88" i="1"/>
  <c r="M88" i="1"/>
  <c r="L88" i="1"/>
  <c r="N87" i="1"/>
  <c r="M87" i="1"/>
  <c r="L87" i="1"/>
  <c r="N86" i="1"/>
  <c r="M86" i="1"/>
  <c r="L86" i="1"/>
  <c r="N85" i="1"/>
  <c r="M85" i="1"/>
  <c r="L85" i="1"/>
  <c r="N84" i="1"/>
  <c r="M84" i="1"/>
  <c r="L84" i="1"/>
  <c r="N83" i="1"/>
  <c r="M83" i="1"/>
  <c r="L83" i="1"/>
  <c r="N82" i="1"/>
  <c r="M82" i="1"/>
  <c r="L82" i="1"/>
  <c r="N81" i="1"/>
  <c r="M81" i="1"/>
  <c r="L81" i="1"/>
  <c r="N80" i="1"/>
  <c r="M80" i="1"/>
  <c r="L80" i="1"/>
  <c r="N79" i="1"/>
  <c r="M79" i="1"/>
  <c r="L79" i="1"/>
  <c r="N78" i="1"/>
  <c r="M78" i="1"/>
  <c r="L78" i="1"/>
  <c r="N77" i="1"/>
  <c r="M77" i="1"/>
  <c r="L77" i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9" i="1"/>
  <c r="M69" i="1"/>
  <c r="L69" i="1"/>
  <c r="N68" i="1"/>
  <c r="M68" i="1"/>
  <c r="L68" i="1"/>
  <c r="N67" i="1"/>
  <c r="M67" i="1"/>
  <c r="L67" i="1"/>
  <c r="N66" i="1"/>
  <c r="M66" i="1"/>
  <c r="L66" i="1"/>
  <c r="N65" i="1"/>
  <c r="M65" i="1"/>
  <c r="L65" i="1"/>
  <c r="N64" i="1"/>
  <c r="M64" i="1"/>
  <c r="L64" i="1"/>
  <c r="N63" i="1"/>
  <c r="M63" i="1"/>
  <c r="L63" i="1"/>
  <c r="N62" i="1"/>
  <c r="M62" i="1"/>
  <c r="L62" i="1"/>
  <c r="N61" i="1"/>
  <c r="M61" i="1"/>
  <c r="L61" i="1"/>
  <c r="N60" i="1"/>
  <c r="M60" i="1"/>
  <c r="L60" i="1"/>
  <c r="N59" i="1"/>
  <c r="M59" i="1"/>
  <c r="L59" i="1"/>
  <c r="N58" i="1"/>
  <c r="M58" i="1"/>
  <c r="L58" i="1"/>
  <c r="N57" i="1"/>
  <c r="M57" i="1"/>
  <c r="L57" i="1"/>
  <c r="N56" i="1"/>
  <c r="M56" i="1"/>
  <c r="L56" i="1"/>
  <c r="N55" i="1"/>
  <c r="M55" i="1"/>
  <c r="L55" i="1"/>
  <c r="N54" i="1"/>
  <c r="M54" i="1"/>
  <c r="L54" i="1"/>
  <c r="N53" i="1"/>
  <c r="M53" i="1"/>
  <c r="L53" i="1"/>
  <c r="N52" i="1"/>
  <c r="M52" i="1"/>
  <c r="L52" i="1"/>
  <c r="N51" i="1"/>
  <c r="M51" i="1"/>
  <c r="L51" i="1"/>
  <c r="N50" i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</calcChain>
</file>

<file path=xl/sharedStrings.xml><?xml version="1.0" encoding="utf-8"?>
<sst xmlns="http://schemas.openxmlformats.org/spreadsheetml/2006/main" count="936" uniqueCount="568">
  <si>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</si>
  <si>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</si>
  <si>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</si>
  <si>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</si>
  <si>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</si>
  <si>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</si>
  <si>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</si>
  <si>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</si>
  <si>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</si>
  <si>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</si>
  <si>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</si>
  <si>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</si>
  <si>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Không học liên thông</t>
  </si>
  <si>
    <t>Nam</t>
  </si>
  <si>
    <t>27/07/2000</t>
  </si>
  <si>
    <t>01/01/2000</t>
  </si>
  <si>
    <t>17/03/2001</t>
  </si>
  <si>
    <t>10/08/2001</t>
  </si>
  <si>
    <t>08/08/2001</t>
  </si>
  <si>
    <t>10/03/2001</t>
  </si>
  <si>
    <t>25/07/2001</t>
  </si>
  <si>
    <t>05/02/2000</t>
  </si>
  <si>
    <t>Trần Ngọc Tú</t>
  </si>
  <si>
    <t>17/11/2000</t>
  </si>
  <si>
    <t>23/04/2001</t>
  </si>
  <si>
    <t>20/03/2001</t>
  </si>
  <si>
    <t>10/04/2001</t>
  </si>
  <si>
    <t>Nguyễn Hoàng Tâm</t>
  </si>
  <si>
    <t>19/05/2001</t>
  </si>
  <si>
    <t>Nguyễn Việt Hùng</t>
  </si>
  <si>
    <t>02/01/2001</t>
  </si>
  <si>
    <t>06/02/2001</t>
  </si>
  <si>
    <t>06/05/2001</t>
  </si>
  <si>
    <t>31/10/2001</t>
  </si>
  <si>
    <t>20/10/2001</t>
  </si>
  <si>
    <t>18/05/2001</t>
  </si>
  <si>
    <t>05/12/2001</t>
  </si>
  <si>
    <t>11/03/2001</t>
  </si>
  <si>
    <t>24/11/2001</t>
  </si>
  <si>
    <t>21/01/2001</t>
  </si>
  <si>
    <t>04/04/2001</t>
  </si>
  <si>
    <t>Nguyễn Tấn Thành</t>
  </si>
  <si>
    <t>20/09/2001</t>
  </si>
  <si>
    <t>Nguyễn Quốc Bảo</t>
  </si>
  <si>
    <t>16/03/2001</t>
  </si>
  <si>
    <t>20/08/2001</t>
  </si>
  <si>
    <t>30/10/2001</t>
  </si>
  <si>
    <t>12/06/2001</t>
  </si>
  <si>
    <t>27/07/2001</t>
  </si>
  <si>
    <t>Trần Khánh Duy</t>
  </si>
  <si>
    <t>23/11/2001</t>
  </si>
  <si>
    <t>20/11/2001</t>
  </si>
  <si>
    <t>03/08/2000</t>
  </si>
  <si>
    <t>20/02/1998</t>
  </si>
  <si>
    <t>20/01/2001</t>
  </si>
  <si>
    <t>Võ Thành Đạt</t>
  </si>
  <si>
    <t>19/10/2001</t>
  </si>
  <si>
    <t>01/02/2001</t>
  </si>
  <si>
    <t>19/09/2001</t>
  </si>
  <si>
    <t>Nguyễn Thành Trung</t>
  </si>
  <si>
    <t>21/09/2001</t>
  </si>
  <si>
    <t>17/05/2001</t>
  </si>
  <si>
    <t>28/05/2001</t>
  </si>
  <si>
    <t>12/11/2001</t>
  </si>
  <si>
    <t>11/11/2001</t>
  </si>
  <si>
    <t>08/01/2000</t>
  </si>
  <si>
    <t>07/03/2001</t>
  </si>
  <si>
    <t>01/04/2001</t>
  </si>
  <si>
    <t>01/08/2001</t>
  </si>
  <si>
    <t>12/05/2001</t>
  </si>
  <si>
    <t>12/09/2001</t>
  </si>
  <si>
    <t>07/02/1997</t>
  </si>
  <si>
    <t>26/04/2001</t>
  </si>
  <si>
    <t>06/03/2001</t>
  </si>
  <si>
    <t>Nguyễn Trường Sơn</t>
  </si>
  <si>
    <t>13/12/2001</t>
  </si>
  <si>
    <t>17/06/2001</t>
  </si>
  <si>
    <t>02/05/2001</t>
  </si>
  <si>
    <t>28/11/2000</t>
  </si>
  <si>
    <t>22/04/2001</t>
  </si>
  <si>
    <t>22/06/2001</t>
  </si>
  <si>
    <t>20/11/2000</t>
  </si>
  <si>
    <t>21/05/2001</t>
  </si>
  <si>
    <t>Nguyễn Thanh Long</t>
  </si>
  <si>
    <t>08/09/2001</t>
  </si>
  <si>
    <t>09/04/2001</t>
  </si>
  <si>
    <t>15/12/1999</t>
  </si>
  <si>
    <t>18/09/2001</t>
  </si>
  <si>
    <t>10/01/2001</t>
  </si>
  <si>
    <t>28/03/2001</t>
  </si>
  <si>
    <t>24/06/2001</t>
  </si>
  <si>
    <t>04/09/2000</t>
  </si>
  <si>
    <t>19/11/2000</t>
  </si>
  <si>
    <t>16/02/2001</t>
  </si>
  <si>
    <t>03/02/2001</t>
  </si>
  <si>
    <t>22/02/2001</t>
  </si>
  <si>
    <t>23/01/2001</t>
  </si>
  <si>
    <t>02/12/2000</t>
  </si>
  <si>
    <t>13/10/2001</t>
  </si>
  <si>
    <t>04/07/2000</t>
  </si>
  <si>
    <t>28/02/2000</t>
  </si>
  <si>
    <t>25/05/2001</t>
  </si>
  <si>
    <t>22/09/2001</t>
  </si>
  <si>
    <t>19/03/2001</t>
  </si>
  <si>
    <t>22/01/2001</t>
  </si>
  <si>
    <t>14/01/2001</t>
  </si>
  <si>
    <t>25/05/2000</t>
  </si>
  <si>
    <t>13/02/2001</t>
  </si>
  <si>
    <t>16/08/2001</t>
  </si>
  <si>
    <t>28/04/2001</t>
  </si>
  <si>
    <t>04/08/2001</t>
  </si>
  <si>
    <t>11/12/2001</t>
  </si>
  <si>
    <t>Nguyễn Hồng Duy</t>
  </si>
  <si>
    <t>08/11/2001</t>
  </si>
  <si>
    <t>Nguyễn Thanh Huy</t>
  </si>
  <si>
    <t>08/12/2001</t>
  </si>
  <si>
    <t>02/02/2001</t>
  </si>
  <si>
    <t>23/02/2000</t>
  </si>
  <si>
    <t>07/05/2001</t>
  </si>
  <si>
    <t>29/12/2001</t>
  </si>
  <si>
    <t>Trần Gia Huy</t>
  </si>
  <si>
    <t>12/07/2001</t>
  </si>
  <si>
    <t>17/10/2000</t>
  </si>
  <si>
    <t>Nguyễn Minh Nhật</t>
  </si>
  <si>
    <t>30/10/2000</t>
  </si>
  <si>
    <t>10/09/2001</t>
  </si>
  <si>
    <t>17/08/1999</t>
  </si>
  <si>
    <t>02/06/2001</t>
  </si>
  <si>
    <t>Nguyễn Thành Phú</t>
  </si>
  <si>
    <t>16/07/2001</t>
  </si>
  <si>
    <t>12/05/2000</t>
  </si>
  <si>
    <t>24/04/2001</t>
  </si>
  <si>
    <t>25/06/2001</t>
  </si>
  <si>
    <t>08/01/2001</t>
  </si>
  <si>
    <t>Nguyễn Tiến Phát</t>
  </si>
  <si>
    <t>17/08/2001</t>
  </si>
  <si>
    <t>07/06/2001</t>
  </si>
  <si>
    <t>29/05/2001</t>
  </si>
  <si>
    <t>Nguyễn Minh Thuận</t>
  </si>
  <si>
    <t>30/04/2001</t>
  </si>
  <si>
    <t>06/10/2001</t>
  </si>
  <si>
    <t>Nguyễn Hữu Tài</t>
  </si>
  <si>
    <t>07/08/2001</t>
  </si>
  <si>
    <t>24/02/2001</t>
  </si>
  <si>
    <t>25/08/2001</t>
  </si>
  <si>
    <t>14/02/2001</t>
  </si>
  <si>
    <t>18/12/2001</t>
  </si>
  <si>
    <t>06/07/2001</t>
  </si>
  <si>
    <t>01/02/2000</t>
  </si>
  <si>
    <t>26/11/2001</t>
  </si>
  <si>
    <t>19/08/2000</t>
  </si>
  <si>
    <t>22/05/2000</t>
  </si>
  <si>
    <t>18003809</t>
  </si>
  <si>
    <t>Đinh Hửu Lợi</t>
  </si>
  <si>
    <t>18C1-CNL1</t>
  </si>
  <si>
    <t>18003905</t>
  </si>
  <si>
    <t>Phạm Thanh Tuấn</t>
  </si>
  <si>
    <t>18001948</t>
  </si>
  <si>
    <t>Lê Thanh Đông</t>
  </si>
  <si>
    <t>18C1-KML1</t>
  </si>
  <si>
    <t>18005122</t>
  </si>
  <si>
    <t>Bùi Minh Đức</t>
  </si>
  <si>
    <t>18C1-KML2</t>
  </si>
  <si>
    <t>18004868</t>
  </si>
  <si>
    <t>Lê Quý Sơn</t>
  </si>
  <si>
    <t>04/08/1995</t>
  </si>
  <si>
    <t>18004266</t>
  </si>
  <si>
    <t>Nguyễn Quốc Hải</t>
  </si>
  <si>
    <t>18003246</t>
  </si>
  <si>
    <t>Nguyễn Thành Phát</t>
  </si>
  <si>
    <t>18002635</t>
  </si>
  <si>
    <t>Trần Hoàng Quân</t>
  </si>
  <si>
    <t>25/09/2000</t>
  </si>
  <si>
    <t>18005193</t>
  </si>
  <si>
    <t>Vũ Ngọc Lâm</t>
  </si>
  <si>
    <t>18003227</t>
  </si>
  <si>
    <t>Lê Thành Trung</t>
  </si>
  <si>
    <t>18C1-VSL2</t>
  </si>
  <si>
    <t>18004148</t>
  </si>
  <si>
    <t>Trần Xuân Nghĩa</t>
  </si>
  <si>
    <t>18003970</t>
  </si>
  <si>
    <t>Võ Lê Vĩ Hào</t>
  </si>
  <si>
    <t>18004344</t>
  </si>
  <si>
    <t>18C1-VSL3</t>
  </si>
  <si>
    <t>19003734</t>
  </si>
  <si>
    <t>Bùi Ngọc Tú</t>
  </si>
  <si>
    <t>19C1-CNL1</t>
  </si>
  <si>
    <t>19002598</t>
  </si>
  <si>
    <t>Đinh Văn Hiếu</t>
  </si>
  <si>
    <t>19002554</t>
  </si>
  <si>
    <t>Hà Nam Hùng</t>
  </si>
  <si>
    <t>19000444</t>
  </si>
  <si>
    <t>Hồ Thanh Thiên</t>
  </si>
  <si>
    <t>20/08/1994</t>
  </si>
  <si>
    <t>19002612</t>
  </si>
  <si>
    <t>Huỳnh Dương Phi</t>
  </si>
  <si>
    <t>19003267</t>
  </si>
  <si>
    <t>Huỳnh Hữu Trọng</t>
  </si>
  <si>
    <t>19003716</t>
  </si>
  <si>
    <t>Huỳnh Tấn Lộc</t>
  </si>
  <si>
    <t>19001693</t>
  </si>
  <si>
    <t>Lâm Hữu Lộc</t>
  </si>
  <si>
    <t>19002730</t>
  </si>
  <si>
    <t>Lê Duy Tâm</t>
  </si>
  <si>
    <t>19004653</t>
  </si>
  <si>
    <t>Lê Thiện Minh</t>
  </si>
  <si>
    <t>19001807</t>
  </si>
  <si>
    <t>Lê Văn Quyết</t>
  </si>
  <si>
    <t>01/05/2000</t>
  </si>
  <si>
    <t>19001719</t>
  </si>
  <si>
    <t>Lê Văn Vương</t>
  </si>
  <si>
    <t>19001751</t>
  </si>
  <si>
    <t>Nguyễn Chí Dương</t>
  </si>
  <si>
    <t>19004145</t>
  </si>
  <si>
    <t>Nguyễn Đức Đạt</t>
  </si>
  <si>
    <t>07/03/1999</t>
  </si>
  <si>
    <t>19000016</t>
  </si>
  <si>
    <t>Nguyễn Dương Thanh</t>
  </si>
  <si>
    <t>11/03/1997</t>
  </si>
  <si>
    <t>19002744</t>
  </si>
  <si>
    <t>Nguyễn Huỳnh Trung Khang</t>
  </si>
  <si>
    <t>19005222</t>
  </si>
  <si>
    <t>Nguyễn Khánh Linh</t>
  </si>
  <si>
    <t>19002655</t>
  </si>
  <si>
    <t>Nguyễn Khánh Tường</t>
  </si>
  <si>
    <t>19001673</t>
  </si>
  <si>
    <t>Nguyễn Thanh Hoà</t>
  </si>
  <si>
    <t>19002209</t>
  </si>
  <si>
    <t>19005423</t>
  </si>
  <si>
    <t>Nguyễn Trần Minh Tân</t>
  </si>
  <si>
    <t>19/09/2000</t>
  </si>
  <si>
    <t>19003799</t>
  </si>
  <si>
    <t>Nguyễn Văn Trường</t>
  </si>
  <si>
    <t>19003204</t>
  </si>
  <si>
    <t>19003566</t>
  </si>
  <si>
    <t>Nguyễn Xuân Lộc</t>
  </si>
  <si>
    <t>19003736</t>
  </si>
  <si>
    <t>Phạm Duy Trọng</t>
  </si>
  <si>
    <t>19005285</t>
  </si>
  <si>
    <t>Phạm Luân Đôn</t>
  </si>
  <si>
    <t>24/02/1998</t>
  </si>
  <si>
    <t>19004184</t>
  </si>
  <si>
    <t>Phạm Minh Kha</t>
  </si>
  <si>
    <t>19000613</t>
  </si>
  <si>
    <t>Phan Minh Thành</t>
  </si>
  <si>
    <t>19004408</t>
  </si>
  <si>
    <t>Phan Thành Quý</t>
  </si>
  <si>
    <t>03/04/2001</t>
  </si>
  <si>
    <t>19003709</t>
  </si>
  <si>
    <t>Trần Thanh Huy</t>
  </si>
  <si>
    <t>29/09/2001</t>
  </si>
  <si>
    <t>19003842</t>
  </si>
  <si>
    <t>Trịnh Xuân An</t>
  </si>
  <si>
    <t>19004038</t>
  </si>
  <si>
    <t>Võ Hồng Nam</t>
  </si>
  <si>
    <t>19003208</t>
  </si>
  <si>
    <t>Võ Phong Quang</t>
  </si>
  <si>
    <t>19003241</t>
  </si>
  <si>
    <t>Bùi Huy Hùng</t>
  </si>
  <si>
    <t>19C1-KML1</t>
  </si>
  <si>
    <t>19002638</t>
  </si>
  <si>
    <t>Châu Yên Tâm</t>
  </si>
  <si>
    <t>19003158</t>
  </si>
  <si>
    <t>Đặng Tấn Hoàng</t>
  </si>
  <si>
    <t>19003002</t>
  </si>
  <si>
    <t>Đào Minh Tú</t>
  </si>
  <si>
    <t>19003186</t>
  </si>
  <si>
    <t>Điểu Năm</t>
  </si>
  <si>
    <t>02/11/2000</t>
  </si>
  <si>
    <t>19003155</t>
  </si>
  <si>
    <t>Đỗ Đặng Cơ</t>
  </si>
  <si>
    <t>19003180</t>
  </si>
  <si>
    <t>Đoàn Hoàng Phú</t>
  </si>
  <si>
    <t>19002797</t>
  </si>
  <si>
    <t>Huỳnh Kim Bảo</t>
  </si>
  <si>
    <t>19002635</t>
  </si>
  <si>
    <t>Huỳnh Trọng Đan</t>
  </si>
  <si>
    <t>19003203</t>
  </si>
  <si>
    <t>Kiều Thành Tựu</t>
  </si>
  <si>
    <t>19002500</t>
  </si>
  <si>
    <t>Lê Minh Phố</t>
  </si>
  <si>
    <t>29/09/1999</t>
  </si>
  <si>
    <t>19002703</t>
  </si>
  <si>
    <t>Lê Minh Thảo</t>
  </si>
  <si>
    <t>19003105</t>
  </si>
  <si>
    <t>Ngô Thanh Thiên</t>
  </si>
  <si>
    <t>19003290</t>
  </si>
  <si>
    <t>Nguyễn Chí Sỹ</t>
  </si>
  <si>
    <t>26/09/2001</t>
  </si>
  <si>
    <t>19003014</t>
  </si>
  <si>
    <t>Nguyễn Đặng Chí Cường</t>
  </si>
  <si>
    <t>19003012</t>
  </si>
  <si>
    <t>Nguyễn Đinh Hoàng Trang</t>
  </si>
  <si>
    <t>15/06/1997</t>
  </si>
  <si>
    <t>19002848</t>
  </si>
  <si>
    <t>Nguyễn Đức Mạnh</t>
  </si>
  <si>
    <t>19000240</t>
  </si>
  <si>
    <t>Nguyễn Đức Phương</t>
  </si>
  <si>
    <t>22/09/1999</t>
  </si>
  <si>
    <t>19002762</t>
  </si>
  <si>
    <t>Nguyễn Huỳnh Trường</t>
  </si>
  <si>
    <t>19002908</t>
  </si>
  <si>
    <t>19003008</t>
  </si>
  <si>
    <t>Nguyễn Phạm Công Dự</t>
  </si>
  <si>
    <t>19002481</t>
  </si>
  <si>
    <t>Nguyễn Phước Hòa</t>
  </si>
  <si>
    <t>03/01/2001</t>
  </si>
  <si>
    <t>19002714</t>
  </si>
  <si>
    <t>19002784</t>
  </si>
  <si>
    <t>Nguyễn Thành Nhân</t>
  </si>
  <si>
    <t>19002904</t>
  </si>
  <si>
    <t>19003065</t>
  </si>
  <si>
    <t>Nguyễn Văn Kiên</t>
  </si>
  <si>
    <t>19002812</t>
  </si>
  <si>
    <t>Nguyễn Võ Hoàng Khanh</t>
  </si>
  <si>
    <t>19002358</t>
  </si>
  <si>
    <t>Phạm Ngọc Vinh</t>
  </si>
  <si>
    <t>19002192</t>
  </si>
  <si>
    <t>Phạm Tùng Khoa</t>
  </si>
  <si>
    <t>19003042</t>
  </si>
  <si>
    <t>Phan Minh Triết</t>
  </si>
  <si>
    <t>19002808</t>
  </si>
  <si>
    <t>Phan Thanh Tú</t>
  </si>
  <si>
    <t>19003003</t>
  </si>
  <si>
    <t>Trần Ngọc Trường</t>
  </si>
  <si>
    <t>19002827</t>
  </si>
  <si>
    <t>Trần Quốc Toản</t>
  </si>
  <si>
    <t>19003334</t>
  </si>
  <si>
    <t>19003907</t>
  </si>
  <si>
    <t>Đỗ Thành Lương</t>
  </si>
  <si>
    <t>19C1-KML2</t>
  </si>
  <si>
    <t>11/07/2001</t>
  </si>
  <si>
    <t>19003432</t>
  </si>
  <si>
    <t>Hong Quang Ngọc</t>
  </si>
  <si>
    <t>27/02/1999</t>
  </si>
  <si>
    <t>19004037</t>
  </si>
  <si>
    <t>Huỳnh Quốc Thiện</t>
  </si>
  <si>
    <t>19003744</t>
  </si>
  <si>
    <t>Lê Thành Khôi</t>
  </si>
  <si>
    <t>19003674</t>
  </si>
  <si>
    <t>Lê Trọng Quân</t>
  </si>
  <si>
    <t>19003274</t>
  </si>
  <si>
    <t>19005228</t>
  </si>
  <si>
    <t>06/12/1995</t>
  </si>
  <si>
    <t>19005256</t>
  </si>
  <si>
    <t>Nguyễn Trần Hữu Phát</t>
  </si>
  <si>
    <t>17/02/2001</t>
  </si>
  <si>
    <t>19004371</t>
  </si>
  <si>
    <t>Nguyễn Trí Hữu</t>
  </si>
  <si>
    <t>19004275</t>
  </si>
  <si>
    <t>Nguyễn Văn Nhật</t>
  </si>
  <si>
    <t>19003844</t>
  </si>
  <si>
    <t>Trần Đình Đức</t>
  </si>
  <si>
    <t>31/12/2001</t>
  </si>
  <si>
    <t>19004060</t>
  </si>
  <si>
    <t>Trần Quang Minh</t>
  </si>
  <si>
    <t>19004094</t>
  </si>
  <si>
    <t>Vũ Đức Tuân</t>
  </si>
  <si>
    <t>21/11/1999</t>
  </si>
  <si>
    <t>19003770</t>
  </si>
  <si>
    <t>Bùi Thế Quang</t>
  </si>
  <si>
    <t>19C1-LĐL1</t>
  </si>
  <si>
    <t>19003296</t>
  </si>
  <si>
    <t>Bùi Văn Trọng</t>
  </si>
  <si>
    <t>19003551</t>
  </si>
  <si>
    <t>Đỗ Trung Quân</t>
  </si>
  <si>
    <t>19004157</t>
  </si>
  <si>
    <t>Lăng Văn Nhựt</t>
  </si>
  <si>
    <t>19004352</t>
  </si>
  <si>
    <t>Lê Gia Bảo</t>
  </si>
  <si>
    <t>19002446</t>
  </si>
  <si>
    <t>Lê Tuấn Anh</t>
  </si>
  <si>
    <t>19000101</t>
  </si>
  <si>
    <t>Nguyễn Công Thoại</t>
  </si>
  <si>
    <t>19003124</t>
  </si>
  <si>
    <t>Nguyễn Phương Thành Tín</t>
  </si>
  <si>
    <t>19003562</t>
  </si>
  <si>
    <t>Nguyễn Quốc Thịnh</t>
  </si>
  <si>
    <t>19003383</t>
  </si>
  <si>
    <t>Nguyễn Tuấn Tài</t>
  </si>
  <si>
    <t>19004186</t>
  </si>
  <si>
    <t>Nguyễn Văn Duy</t>
  </si>
  <si>
    <t>19003363</t>
  </si>
  <si>
    <t>Nguyễn Văn Tỷ</t>
  </si>
  <si>
    <t>19003420</t>
  </si>
  <si>
    <t>Phan Thế Lộc</t>
  </si>
  <si>
    <t>19003228</t>
  </si>
  <si>
    <t>Trần Minh Tấn</t>
  </si>
  <si>
    <t>19003229</t>
  </si>
  <si>
    <t>Trần Quốc Đạt</t>
  </si>
  <si>
    <t>19004305</t>
  </si>
  <si>
    <t>Võ Anh Kiệt</t>
  </si>
  <si>
    <t>19002872</t>
  </si>
  <si>
    <t>Cao Minh Tâm</t>
  </si>
  <si>
    <t>19C1-VSL1</t>
  </si>
  <si>
    <t>28/11/2001</t>
  </si>
  <si>
    <t>19003044</t>
  </si>
  <si>
    <t>Dương Anh Hùng</t>
  </si>
  <si>
    <t>19002759</t>
  </si>
  <si>
    <t>Huỳnh Tấn Phong</t>
  </si>
  <si>
    <t>19000242</t>
  </si>
  <si>
    <t>Lê Hoàng Thiên</t>
  </si>
  <si>
    <t>19002712</t>
  </si>
  <si>
    <t>Lê Minh Trí</t>
  </si>
  <si>
    <t>19002803</t>
  </si>
  <si>
    <t>Lê Quang Dũng</t>
  </si>
  <si>
    <t>19003157</t>
  </si>
  <si>
    <t>Lê Tấn Thành</t>
  </si>
  <si>
    <t>19002396</t>
  </si>
  <si>
    <t>Ngụy Huỳnh Minh Toàn</t>
  </si>
  <si>
    <t>19002710</t>
  </si>
  <si>
    <t>Nguyễn Châu Huy</t>
  </si>
  <si>
    <t>19002332</t>
  </si>
  <si>
    <t>Nguyễn Hoàng Thanh Sơn</t>
  </si>
  <si>
    <t>19002453</t>
  </si>
  <si>
    <t>Nguyễn Nhật Toàn</t>
  </si>
  <si>
    <t>19002202</t>
  </si>
  <si>
    <t>19002931</t>
  </si>
  <si>
    <t>Nguyễn Thành Kiện</t>
  </si>
  <si>
    <t>19002203</t>
  </si>
  <si>
    <t>Nguyễn Thành Lập</t>
  </si>
  <si>
    <t>19000979</t>
  </si>
  <si>
    <t>Nguyễn Trọng Nhân</t>
  </si>
  <si>
    <t>12/06/1995</t>
  </si>
  <si>
    <t>19002765</t>
  </si>
  <si>
    <t>19002963</t>
  </si>
  <si>
    <t>Nguyễn Văn Châu</t>
  </si>
  <si>
    <t>19002068</t>
  </si>
  <si>
    <t>Phạm Hùng Khánh</t>
  </si>
  <si>
    <t>19002604</t>
  </si>
  <si>
    <t>Phạm Tấn Trực</t>
  </si>
  <si>
    <t>19002711</t>
  </si>
  <si>
    <t>Phạm Tiến Phát</t>
  </si>
  <si>
    <t>19002431</t>
  </si>
  <si>
    <t>Tô Thanh Phong</t>
  </si>
  <si>
    <t>19002562</t>
  </si>
  <si>
    <t>Trần Phúc Thiện</t>
  </si>
  <si>
    <t>19002760</t>
  </si>
  <si>
    <t>Trần Quốc Kỳ</t>
  </si>
  <si>
    <t>19002901</t>
  </si>
  <si>
    <t>Trương Trường Vũ</t>
  </si>
  <si>
    <t>19002722</t>
  </si>
  <si>
    <t>Văn Minh Nhựt</t>
  </si>
  <si>
    <t>19001200</t>
  </si>
  <si>
    <t>Võ Anh Hào</t>
  </si>
  <si>
    <t>19002883</t>
  </si>
  <si>
    <t>Võ Chí Tài</t>
  </si>
  <si>
    <t>19004415</t>
  </si>
  <si>
    <t>Bùi Minh Trí</t>
  </si>
  <si>
    <t>19C1-VSL2</t>
  </si>
  <si>
    <t>27/05/1995</t>
  </si>
  <si>
    <t>19002775</t>
  </si>
  <si>
    <t>Bùi Trần Quang Khải</t>
  </si>
  <si>
    <t>19004383</t>
  </si>
  <si>
    <t>Đặng Hữu Công Minh</t>
  </si>
  <si>
    <t>04/04/1998</t>
  </si>
  <si>
    <t>19003256</t>
  </si>
  <si>
    <t>Đặng Thanh Toàn</t>
  </si>
  <si>
    <t>19004523</t>
  </si>
  <si>
    <t>Lê Nguyễn Trọn</t>
  </si>
  <si>
    <t>19003338</t>
  </si>
  <si>
    <t>Lê Trọng Quí</t>
  </si>
  <si>
    <t>19003991</t>
  </si>
  <si>
    <t>Lương Quốc Duy</t>
  </si>
  <si>
    <t>19005263</t>
  </si>
  <si>
    <t>Nguyễn Hữu Chương</t>
  </si>
  <si>
    <t>18/01/2000</t>
  </si>
  <si>
    <t>19003233</t>
  </si>
  <si>
    <t>Nguyễn Mạnh Tiến</t>
  </si>
  <si>
    <t>19004163</t>
  </si>
  <si>
    <t>19003442</t>
  </si>
  <si>
    <t>Nguyễn Tấn Khang</t>
  </si>
  <si>
    <t>08/06/2001</t>
  </si>
  <si>
    <t>19005024</t>
  </si>
  <si>
    <t>Nguyễn Thanh Lợi</t>
  </si>
  <si>
    <t>19004050</t>
  </si>
  <si>
    <t>Nguyễn Thanh Tâm</t>
  </si>
  <si>
    <t>19004203</t>
  </si>
  <si>
    <t>Nguyễn Thành Thái</t>
  </si>
  <si>
    <t>20/05/2001</t>
  </si>
  <si>
    <t>19004348</t>
  </si>
  <si>
    <t>Nguyễn Xuân Tân</t>
  </si>
  <si>
    <t>19002834</t>
  </si>
  <si>
    <t>Phạm Công Tiến Phát</t>
  </si>
  <si>
    <t>19005140</t>
  </si>
  <si>
    <t>Phạm Hồng Sơn</t>
  </si>
  <si>
    <t>19004358</t>
  </si>
  <si>
    <t>Phạm Quốc Thái</t>
  </si>
  <si>
    <t>19004516</t>
  </si>
  <si>
    <t>Trần Khán Vĩ</t>
  </si>
  <si>
    <t>19003643</t>
  </si>
  <si>
    <t>19003664</t>
  </si>
  <si>
    <t>19003672</t>
  </si>
  <si>
    <t>Trần Thanh Nhuần</t>
  </si>
  <si>
    <t>19003699</t>
  </si>
  <si>
    <t>Trang Quốc Khánh</t>
  </si>
  <si>
    <t>19004699</t>
  </si>
  <si>
    <t>Đỗ Hoàng Minh Nhật</t>
  </si>
  <si>
    <t>19C2-CNL1</t>
  </si>
  <si>
    <t>06/12/1997</t>
  </si>
  <si>
    <t>19005144</t>
  </si>
  <si>
    <t>Nguyễn Đạt Bách Đại</t>
  </si>
  <si>
    <t>19004647</t>
  </si>
  <si>
    <t>Nguyễn Đình Mạnh</t>
  </si>
  <si>
    <t>19004888</t>
  </si>
  <si>
    <t>Nguyễn Đức Duy</t>
  </si>
  <si>
    <t>23/12/2000</t>
  </si>
  <si>
    <t>19005208</t>
  </si>
  <si>
    <t>19004966</t>
  </si>
  <si>
    <t>Nguyễn Lê Hùng Thuận</t>
  </si>
  <si>
    <t>19005097</t>
  </si>
  <si>
    <t>Tiêu Viết Khang</t>
  </si>
  <si>
    <t>19004520</t>
  </si>
  <si>
    <t>Trần Minh Mẫn</t>
  </si>
  <si>
    <t>19005362</t>
  </si>
  <si>
    <t>Trần Mũ Tắc</t>
  </si>
  <si>
    <t>04/01/1994</t>
  </si>
  <si>
    <t>19005239</t>
  </si>
  <si>
    <t>Trần Trọng Hải Minh</t>
  </si>
  <si>
    <t>14/03/1993</t>
  </si>
  <si>
    <t>20005456</t>
  </si>
  <si>
    <t>Nguyễn Huỳnh Kha Vỹ</t>
  </si>
  <si>
    <t>20C1-CNL2</t>
  </si>
  <si>
    <t>20005563</t>
  </si>
  <si>
    <t>Phan Minh Quang</t>
  </si>
  <si>
    <t>20C1-KML2</t>
  </si>
  <si>
    <t>20002562</t>
  </si>
  <si>
    <t>Nguyễn Thanh Nguyên</t>
  </si>
  <si>
    <t>20C1-LĐL1</t>
  </si>
  <si>
    <t>29/02/2000</t>
  </si>
  <si>
    <t>20005440</t>
  </si>
  <si>
    <t>Đặng Văn Hiếu</t>
  </si>
  <si>
    <t>20C1-VSL2</t>
  </si>
  <si>
    <t>20005441</t>
  </si>
  <si>
    <t>Đặng Văn Nghĩa</t>
  </si>
  <si>
    <t>20006189</t>
  </si>
  <si>
    <t>Hà Trọng Lực</t>
  </si>
  <si>
    <t>20C2-CNL1</t>
  </si>
  <si>
    <t>05/03/1998</t>
  </si>
  <si>
    <t>20006193</t>
  </si>
  <si>
    <t>Hoàng Mạnh Đoàn</t>
  </si>
  <si>
    <t>23/12/2002</t>
  </si>
  <si>
    <t>20006469</t>
  </si>
  <si>
    <t>20C2-LĐL1</t>
  </si>
  <si>
    <t>20006482</t>
  </si>
  <si>
    <t>Phạm Quang Minh Quân</t>
  </si>
  <si>
    <t>10/01/2002</t>
  </si>
  <si>
    <t>20006475</t>
  </si>
  <si>
    <t>20001506</t>
  </si>
  <si>
    <t>Trần Võ Thanh Tùng</t>
  </si>
  <si>
    <t>20T4-CNL1</t>
  </si>
  <si>
    <t>22/04/2005</t>
  </si>
  <si>
    <t>20001213</t>
  </si>
  <si>
    <t>Từ Cao Trí</t>
  </si>
  <si>
    <t>23/10/2005</t>
  </si>
  <si>
    <t>20002004</t>
  </si>
  <si>
    <t>Nguyễn Phạm Quốc Huy</t>
  </si>
  <si>
    <t>20T4-LĐL1</t>
  </si>
  <si>
    <t>19/01/2005</t>
  </si>
  <si>
    <t>20000418</t>
  </si>
  <si>
    <t>28/08/2005</t>
  </si>
  <si>
    <t>20001056</t>
  </si>
  <si>
    <t>Trương Quốc Anh Việt</t>
  </si>
  <si>
    <t>20T4-VSL2</t>
  </si>
  <si>
    <t>29/01/2005</t>
  </si>
  <si>
    <t>HS-SV</t>
  </si>
  <si>
    <t>Tổng</t>
  </si>
  <si>
    <t>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</si>
</sst>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164" fontId="10" fillId="0" borderId="0" xfId="1" applyNumberFormat="1" applyFont="1" applyFill="1"/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3-MI&#7876;N%20GI&#7842;M%20H&#7884;C%20PH&#205;/7-MGHP%202019-2020/10-CHUY&#7874;N%20KHO&#7842;N%20NG&#194;N%20H&#192;NG/SV%20Kh&#244;ng%20Li&#234;n%20Th&#244;ng%20(Ho&#224;n%20ch&#7881;nh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17T4-KLT"/>
    </sheetNames>
    <sheetDataSet>
      <sheetData sheetId="0">
        <row r="9">
          <cell r="C9" t="str">
            <v>20006146</v>
          </cell>
        </row>
        <row r="10">
          <cell r="C10" t="str">
            <v>20006145</v>
          </cell>
        </row>
        <row r="11">
          <cell r="C11" t="str">
            <v>20006123</v>
          </cell>
        </row>
        <row r="12">
          <cell r="C12" t="str">
            <v>20006169</v>
          </cell>
        </row>
        <row r="13">
          <cell r="C13" t="str">
            <v>20006138</v>
          </cell>
        </row>
        <row r="14">
          <cell r="C14" t="str">
            <v>20006126</v>
          </cell>
        </row>
        <row r="15">
          <cell r="C15" t="str">
            <v>20006139</v>
          </cell>
        </row>
        <row r="16">
          <cell r="C16" t="str">
            <v>20006136</v>
          </cell>
        </row>
        <row r="17">
          <cell r="C17" t="str">
            <v>20006128</v>
          </cell>
        </row>
        <row r="18">
          <cell r="C18" t="str">
            <v>20006129</v>
          </cell>
        </row>
        <row r="19">
          <cell r="C19" t="str">
            <v>20006144</v>
          </cell>
        </row>
        <row r="20">
          <cell r="C20" t="str">
            <v>20006150</v>
          </cell>
        </row>
        <row r="21">
          <cell r="C21" t="str">
            <v>20006161</v>
          </cell>
        </row>
        <row r="22">
          <cell r="C22" t="str">
            <v>20006162</v>
          </cell>
        </row>
        <row r="23">
          <cell r="C23" t="str">
            <v>20006155</v>
          </cell>
        </row>
        <row r="24">
          <cell r="C24" t="str">
            <v>20006149</v>
          </cell>
        </row>
        <row r="25">
          <cell r="C25" t="str">
            <v>20006317</v>
          </cell>
        </row>
        <row r="26">
          <cell r="C26" t="str">
            <v>20006310</v>
          </cell>
        </row>
        <row r="27">
          <cell r="C27" t="str">
            <v>20006346</v>
          </cell>
        </row>
        <row r="28">
          <cell r="C28" t="str">
            <v>20006330</v>
          </cell>
        </row>
        <row r="29">
          <cell r="C29" t="str">
            <v>20006354</v>
          </cell>
        </row>
        <row r="30">
          <cell r="C30" t="str">
            <v>20006335</v>
          </cell>
        </row>
        <row r="31">
          <cell r="C31" t="str">
            <v>20006338</v>
          </cell>
        </row>
        <row r="32">
          <cell r="C32" t="str">
            <v>20006329</v>
          </cell>
        </row>
        <row r="33">
          <cell r="C33" t="str">
            <v>20006341</v>
          </cell>
        </row>
        <row r="34">
          <cell r="C34" t="str">
            <v>20006339</v>
          </cell>
        </row>
        <row r="35">
          <cell r="C35" t="str">
            <v>20006343</v>
          </cell>
        </row>
        <row r="36">
          <cell r="C36" t="str">
            <v>20006010</v>
          </cell>
        </row>
        <row r="37">
          <cell r="C37" t="str">
            <v>20006004</v>
          </cell>
        </row>
        <row r="38">
          <cell r="C38" t="str">
            <v>20006020</v>
          </cell>
        </row>
        <row r="39">
          <cell r="C39" t="str">
            <v>20006042</v>
          </cell>
        </row>
        <row r="40">
          <cell r="C40" t="str">
            <v>20006034</v>
          </cell>
        </row>
        <row r="41">
          <cell r="C41" t="str">
            <v>20006002</v>
          </cell>
        </row>
        <row r="42">
          <cell r="C42" t="str">
            <v>20006007</v>
          </cell>
        </row>
        <row r="43">
          <cell r="C43" t="str">
            <v>20006006</v>
          </cell>
        </row>
        <row r="44">
          <cell r="C44" t="str">
            <v>20006024</v>
          </cell>
        </row>
        <row r="45">
          <cell r="C45" t="str">
            <v>20006036</v>
          </cell>
        </row>
        <row r="46">
          <cell r="C46" t="str">
            <v>20006041</v>
          </cell>
        </row>
        <row r="47">
          <cell r="C47" t="str">
            <v>20006019</v>
          </cell>
        </row>
        <row r="48">
          <cell r="C48" t="str">
            <v>20006017</v>
          </cell>
        </row>
        <row r="49">
          <cell r="C49" t="str">
            <v>20006270</v>
          </cell>
        </row>
        <row r="50">
          <cell r="C50" t="str">
            <v>20006266</v>
          </cell>
        </row>
        <row r="51">
          <cell r="C51" t="str">
            <v>20006278</v>
          </cell>
        </row>
        <row r="52">
          <cell r="C52" t="str">
            <v>20006282</v>
          </cell>
        </row>
        <row r="53">
          <cell r="C53" t="str">
            <v>20006372</v>
          </cell>
        </row>
        <row r="54">
          <cell r="C54" t="str">
            <v>20006362</v>
          </cell>
        </row>
        <row r="55">
          <cell r="C55" t="str">
            <v>20006358</v>
          </cell>
        </row>
        <row r="56">
          <cell r="C56" t="str">
            <v>20006533</v>
          </cell>
        </row>
        <row r="57">
          <cell r="C57" t="str">
            <v>20006243</v>
          </cell>
        </row>
        <row r="58">
          <cell r="C58" t="str">
            <v>20006234</v>
          </cell>
        </row>
        <row r="59">
          <cell r="C59" t="str">
            <v>20006241</v>
          </cell>
        </row>
        <row r="60">
          <cell r="C60" t="str">
            <v>20006239</v>
          </cell>
        </row>
        <row r="61">
          <cell r="C61" t="str">
            <v>20006246</v>
          </cell>
        </row>
        <row r="62">
          <cell r="C62" t="str">
            <v>20006235</v>
          </cell>
        </row>
        <row r="63">
          <cell r="C63" t="str">
            <v>20006242</v>
          </cell>
        </row>
        <row r="64">
          <cell r="C64" t="str">
            <v>20006240</v>
          </cell>
        </row>
        <row r="65">
          <cell r="C65" t="str">
            <v>20006256</v>
          </cell>
        </row>
        <row r="66">
          <cell r="C66" t="str">
            <v>20006249</v>
          </cell>
        </row>
        <row r="67">
          <cell r="C67" t="str">
            <v>20006236</v>
          </cell>
        </row>
        <row r="68">
          <cell r="C68" t="str">
            <v>20006232</v>
          </cell>
        </row>
        <row r="69">
          <cell r="C69" t="str">
            <v>20006258</v>
          </cell>
        </row>
        <row r="70">
          <cell r="C70" t="str">
            <v>20006254</v>
          </cell>
        </row>
        <row r="71">
          <cell r="C71" t="str">
            <v>20006501</v>
          </cell>
        </row>
        <row r="72">
          <cell r="C72" t="str">
            <v>20006532</v>
          </cell>
        </row>
        <row r="73">
          <cell r="C73" t="str">
            <v>20006512</v>
          </cell>
        </row>
        <row r="74">
          <cell r="C74" t="str">
            <v>20006531</v>
          </cell>
        </row>
        <row r="75">
          <cell r="C75" t="str">
            <v>20006533</v>
          </cell>
        </row>
        <row r="76">
          <cell r="C76" t="str">
            <v>20006514</v>
          </cell>
        </row>
        <row r="77">
          <cell r="C77" t="str">
            <v>20006224</v>
          </cell>
        </row>
        <row r="78">
          <cell r="C78" t="str">
            <v>20006215</v>
          </cell>
        </row>
        <row r="79">
          <cell r="C79" t="str">
            <v>20006216</v>
          </cell>
        </row>
        <row r="80">
          <cell r="C80" t="str">
            <v>20006228</v>
          </cell>
        </row>
        <row r="81">
          <cell r="C81" t="str">
            <v>20006211</v>
          </cell>
        </row>
        <row r="82">
          <cell r="C82" t="str">
            <v>20006497</v>
          </cell>
        </row>
        <row r="83">
          <cell r="C83" t="str">
            <v>20006491</v>
          </cell>
        </row>
        <row r="84">
          <cell r="C84" t="str">
            <v>20006490</v>
          </cell>
        </row>
        <row r="85">
          <cell r="C85" t="str">
            <v>20006489</v>
          </cell>
        </row>
        <row r="86">
          <cell r="C86" t="str">
            <v>20006496</v>
          </cell>
        </row>
        <row r="87">
          <cell r="C87" t="str">
            <v>20006488</v>
          </cell>
        </row>
        <row r="88">
          <cell r="C88" t="str">
            <v>20006205</v>
          </cell>
        </row>
        <row r="89">
          <cell r="C89" t="str">
            <v>20006172</v>
          </cell>
        </row>
        <row r="90">
          <cell r="C90" t="str">
            <v>20006198</v>
          </cell>
        </row>
        <row r="91">
          <cell r="C91" t="str">
            <v>20006190</v>
          </cell>
        </row>
        <row r="92">
          <cell r="C92" t="str">
            <v>20006176</v>
          </cell>
        </row>
        <row r="93">
          <cell r="C93" t="str">
            <v>20006178</v>
          </cell>
        </row>
        <row r="94">
          <cell r="C94" t="str">
            <v>20006174</v>
          </cell>
        </row>
        <row r="95">
          <cell r="C95" t="str">
            <v>20006173</v>
          </cell>
        </row>
        <row r="96">
          <cell r="C96" t="str">
            <v>20006181</v>
          </cell>
        </row>
        <row r="97">
          <cell r="C97" t="str">
            <v>20006192</v>
          </cell>
        </row>
        <row r="98">
          <cell r="C98" t="str">
            <v>20006199</v>
          </cell>
        </row>
        <row r="99">
          <cell r="C99" t="str">
            <v>20006197</v>
          </cell>
        </row>
        <row r="100">
          <cell r="C100" t="str">
            <v>20006464</v>
          </cell>
        </row>
        <row r="101">
          <cell r="C101" t="str">
            <v>20006474</v>
          </cell>
        </row>
        <row r="102">
          <cell r="C102" t="str">
            <v>20006481</v>
          </cell>
        </row>
        <row r="103">
          <cell r="C103" t="str">
            <v>20006457</v>
          </cell>
        </row>
        <row r="104">
          <cell r="C104" t="str">
            <v>20006484</v>
          </cell>
        </row>
        <row r="105">
          <cell r="C105" t="str">
            <v>20006463</v>
          </cell>
        </row>
        <row r="106">
          <cell r="C106" t="str">
            <v>20006459</v>
          </cell>
        </row>
        <row r="107">
          <cell r="C107" t="str">
            <v>20006453</v>
          </cell>
        </row>
        <row r="108">
          <cell r="C108" t="str">
            <v>20006445</v>
          </cell>
        </row>
        <row r="109">
          <cell r="C109" t="str">
            <v>20006466</v>
          </cell>
        </row>
        <row r="110">
          <cell r="C110" t="str">
            <v>20006468</v>
          </cell>
        </row>
        <row r="111">
          <cell r="C111" t="str">
            <v>20006451</v>
          </cell>
        </row>
        <row r="112">
          <cell r="C112" t="str">
            <v>20006442</v>
          </cell>
        </row>
        <row r="113">
          <cell r="C113" t="str">
            <v>20006460</v>
          </cell>
        </row>
        <row r="114">
          <cell r="C114" t="str">
            <v>20006444</v>
          </cell>
        </row>
        <row r="115">
          <cell r="C115" t="str">
            <v>20006449</v>
          </cell>
        </row>
        <row r="116">
          <cell r="C116" t="str">
            <v>20006448</v>
          </cell>
        </row>
        <row r="117">
          <cell r="C117" t="str">
            <v>20006478</v>
          </cell>
        </row>
        <row r="118">
          <cell r="C118" t="str">
            <v>20006580</v>
          </cell>
        </row>
        <row r="119">
          <cell r="C119" t="str">
            <v>20006642</v>
          </cell>
        </row>
        <row r="120">
          <cell r="C120" t="str">
            <v>20006618</v>
          </cell>
        </row>
        <row r="121">
          <cell r="C121" t="str">
            <v>20006656</v>
          </cell>
        </row>
        <row r="122">
          <cell r="C122" t="str">
            <v>20006652</v>
          </cell>
        </row>
        <row r="123">
          <cell r="C123" t="str">
            <v>20006632</v>
          </cell>
        </row>
        <row r="124">
          <cell r="C124" t="str">
            <v>20006622</v>
          </cell>
        </row>
        <row r="125">
          <cell r="C125" t="str">
            <v>20006560</v>
          </cell>
        </row>
        <row r="126">
          <cell r="C126" t="str">
            <v>20006648</v>
          </cell>
        </row>
        <row r="127">
          <cell r="C127" t="str">
            <v>20006627</v>
          </cell>
        </row>
        <row r="128">
          <cell r="C128" t="str">
            <v>20006644</v>
          </cell>
        </row>
        <row r="129">
          <cell r="C129" t="str">
            <v>20006600</v>
          </cell>
        </row>
        <row r="130">
          <cell r="C130" t="str">
            <v>20006617</v>
          </cell>
        </row>
        <row r="131">
          <cell r="C131" t="str">
            <v>20006657</v>
          </cell>
        </row>
        <row r="132">
          <cell r="C132" t="str">
            <v>20006555</v>
          </cell>
        </row>
        <row r="133">
          <cell r="C133" t="str">
            <v>20006588</v>
          </cell>
        </row>
        <row r="134">
          <cell r="C134" t="str">
            <v>20006598</v>
          </cell>
        </row>
        <row r="135">
          <cell r="C135" t="str">
            <v>20006626</v>
          </cell>
        </row>
        <row r="136">
          <cell r="C136" t="str">
            <v>20006629</v>
          </cell>
        </row>
        <row r="137">
          <cell r="C137" t="str">
            <v>20006654</v>
          </cell>
        </row>
        <row r="138">
          <cell r="C138" t="str">
            <v>20006073</v>
          </cell>
        </row>
        <row r="139">
          <cell r="C139" t="str">
            <v>20006057</v>
          </cell>
        </row>
        <row r="140">
          <cell r="C140" t="str">
            <v>20006063</v>
          </cell>
        </row>
        <row r="141">
          <cell r="C141" t="str">
            <v>20006075</v>
          </cell>
        </row>
        <row r="142">
          <cell r="C142" t="str">
            <v>20006051</v>
          </cell>
        </row>
        <row r="143">
          <cell r="C143" t="str">
            <v>20006065</v>
          </cell>
        </row>
        <row r="144">
          <cell r="C144" t="str">
            <v>20006107</v>
          </cell>
        </row>
        <row r="145">
          <cell r="C145" t="str">
            <v>20006101</v>
          </cell>
        </row>
        <row r="146">
          <cell r="C146" t="str">
            <v>20006110</v>
          </cell>
        </row>
        <row r="147">
          <cell r="C147" t="str">
            <v>20006055</v>
          </cell>
        </row>
        <row r="148">
          <cell r="C148" t="str">
            <v>20006083</v>
          </cell>
        </row>
        <row r="149">
          <cell r="C149" t="str">
            <v>20006425</v>
          </cell>
        </row>
        <row r="150">
          <cell r="C150" t="str">
            <v>20006422</v>
          </cell>
        </row>
        <row r="151">
          <cell r="C151" t="str">
            <v>20006416</v>
          </cell>
        </row>
        <row r="152">
          <cell r="C152" t="str">
            <v>20006418</v>
          </cell>
        </row>
        <row r="153">
          <cell r="C153" t="str">
            <v>20006417</v>
          </cell>
        </row>
        <row r="154">
          <cell r="C154" t="str">
            <v>20006401</v>
          </cell>
        </row>
        <row r="155">
          <cell r="C155" t="str">
            <v>20006413</v>
          </cell>
        </row>
        <row r="156">
          <cell r="C156" t="str">
            <v>20006386</v>
          </cell>
        </row>
        <row r="157">
          <cell r="C157" t="str">
            <v>20006408</v>
          </cell>
        </row>
        <row r="158">
          <cell r="C158" t="str">
            <v>20006403</v>
          </cell>
        </row>
        <row r="159">
          <cell r="C159" t="str">
            <v>20006394</v>
          </cell>
        </row>
        <row r="160">
          <cell r="C160" t="str">
            <v>20006393</v>
          </cell>
        </row>
        <row r="161">
          <cell r="C161" t="str">
            <v>20006378</v>
          </cell>
        </row>
        <row r="162">
          <cell r="C162" t="str">
            <v>20006406</v>
          </cell>
        </row>
        <row r="163">
          <cell r="C163" t="str">
            <v>20006382</v>
          </cell>
        </row>
        <row r="164">
          <cell r="C164" t="str">
            <v>20006404</v>
          </cell>
        </row>
        <row r="165">
          <cell r="C165" t="str">
            <v>20006388</v>
          </cell>
        </row>
        <row r="166">
          <cell r="C166" t="str">
            <v>20006572</v>
          </cell>
        </row>
        <row r="167">
          <cell r="C167" t="str">
            <v>20006581</v>
          </cell>
        </row>
        <row r="168">
          <cell r="C168" t="str">
            <v>20006609</v>
          </cell>
        </row>
        <row r="169">
          <cell r="C169" t="str">
            <v>20006597</v>
          </cell>
        </row>
        <row r="170">
          <cell r="C170" t="str">
            <v>20006657</v>
          </cell>
        </row>
        <row r="171">
          <cell r="C171" t="str">
            <v>20006443</v>
          </cell>
        </row>
        <row r="172">
          <cell r="C172" t="str">
            <v>20006084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4"/>
  <sheetViews>
    <sheetView showGridLines="0" tabSelected="1" view="pageBreakPreview" topLeftCell="A176" zoomScaleNormal="100" zoomScaleSheetLayoutView="100" workbookViewId="0">
      <selection activeCell="A191" sqref="A191:XFD200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4" ht="15.75" customHeight="1" x14ac:dyDescent="0.25"/>
    <row r="2" spans="1:14" ht="15.75" customHeight="1" x14ac:dyDescent="0.25"/>
    <row r="3" spans="1:14" ht="15.75" customHeight="1" x14ac:dyDescent="0.25"/>
    <row r="4" spans="1:14" ht="54" customHeight="1" x14ac:dyDescent="0.2">
      <c r="A4" s="36" t="s">
        <v>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4" s="10" customFormat="1" ht="37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  <c r="N5" s="10" t="s">
        <v>12</v>
      </c>
    </row>
    <row r="6" spans="1:14" s="19" customFormat="1" ht="18" customHeight="1" x14ac:dyDescent="0.2">
      <c r="A6" s="11">
        <v>1</v>
      </c>
      <c r="B6" s="12" t="s">
        <v>152</v>
      </c>
      <c r="C6" s="13" t="s">
        <v>153</v>
      </c>
      <c r="D6" s="14" t="s">
        <v>154</v>
      </c>
      <c r="E6" s="15" t="s">
        <v>86</v>
      </c>
      <c r="F6" s="16" t="s">
        <v>13</v>
      </c>
      <c r="G6" s="17">
        <v>1878000</v>
      </c>
      <c r="H6" s="17">
        <v>105000</v>
      </c>
      <c r="I6" s="17">
        <v>1983000</v>
      </c>
      <c r="J6" s="18">
        <v>0</v>
      </c>
      <c r="L6" s="20" t="str">
        <f>VLOOKUP(D6,[1]Sheet1!$C$6:$H$856,6,0)</f>
        <v>Khoa Nhiệt – Lạnh</v>
      </c>
      <c r="M6" s="19" t="str">
        <f t="shared" ref="M6:M29" si="0">LEFT(D6,4)</f>
        <v>18C1</v>
      </c>
      <c r="N6" s="19" t="e">
        <f>VLOOKUP(B6,'[2]SV17T4-KLT'!$C$9:$C$172,1,0)</f>
        <v>#N/A</v>
      </c>
    </row>
    <row r="7" spans="1:14" s="19" customFormat="1" ht="18" customHeight="1" x14ac:dyDescent="0.2">
      <c r="A7" s="11">
        <v>2</v>
      </c>
      <c r="B7" s="12" t="s">
        <v>155</v>
      </c>
      <c r="C7" s="13" t="s">
        <v>156</v>
      </c>
      <c r="D7" s="14" t="s">
        <v>154</v>
      </c>
      <c r="E7" s="15" t="s">
        <v>97</v>
      </c>
      <c r="F7" s="16" t="s">
        <v>13</v>
      </c>
      <c r="G7" s="17">
        <v>1878000</v>
      </c>
      <c r="H7" s="17">
        <v>105000</v>
      </c>
      <c r="I7" s="17">
        <v>1983000</v>
      </c>
      <c r="J7" s="18">
        <v>0</v>
      </c>
      <c r="L7" s="20" t="str">
        <f>VLOOKUP(D7,[1]Sheet1!$C$6:$H$856,6,0)</f>
        <v>Khoa Nhiệt – Lạnh</v>
      </c>
      <c r="M7" s="19" t="str">
        <f t="shared" si="0"/>
        <v>18C1</v>
      </c>
      <c r="N7" s="19" t="e">
        <f>VLOOKUP(B7,'[2]SV17T4-KLT'!$C$9:$C$172,1,0)</f>
        <v>#N/A</v>
      </c>
    </row>
    <row r="8" spans="1:14" s="19" customFormat="1" ht="18" customHeight="1" x14ac:dyDescent="0.2">
      <c r="A8" s="11">
        <v>3</v>
      </c>
      <c r="B8" s="12" t="s">
        <v>157</v>
      </c>
      <c r="C8" s="13" t="s">
        <v>158</v>
      </c>
      <c r="D8" s="14" t="s">
        <v>159</v>
      </c>
      <c r="E8" s="15" t="s">
        <v>99</v>
      </c>
      <c r="F8" s="16" t="s">
        <v>13</v>
      </c>
      <c r="G8" s="17">
        <v>1878000</v>
      </c>
      <c r="H8" s="17">
        <v>105000</v>
      </c>
      <c r="I8" s="17">
        <v>1983000</v>
      </c>
      <c r="J8" s="18">
        <v>0</v>
      </c>
      <c r="L8" s="20" t="str">
        <f>VLOOKUP(D8,[1]Sheet1!$C$6:$H$856,6,0)</f>
        <v>Khoa Nhiệt – Lạnh</v>
      </c>
      <c r="M8" s="19" t="str">
        <f t="shared" si="0"/>
        <v>18C1</v>
      </c>
      <c r="N8" s="19" t="e">
        <f>VLOOKUP(B8,'[2]SV17T4-KLT'!$C$9:$C$172,1,0)</f>
        <v>#N/A</v>
      </c>
    </row>
    <row r="9" spans="1:14" s="19" customFormat="1" ht="18" customHeight="1" x14ac:dyDescent="0.2">
      <c r="A9" s="11">
        <v>4</v>
      </c>
      <c r="B9" s="12" t="s">
        <v>160</v>
      </c>
      <c r="C9" s="13" t="s">
        <v>161</v>
      </c>
      <c r="D9" s="14" t="s">
        <v>162</v>
      </c>
      <c r="E9" s="15" t="s">
        <v>117</v>
      </c>
      <c r="F9" s="16" t="s">
        <v>13</v>
      </c>
      <c r="G9" s="17">
        <v>1878000</v>
      </c>
      <c r="H9" s="17">
        <v>105000</v>
      </c>
      <c r="I9" s="17">
        <v>1983000</v>
      </c>
      <c r="J9" s="18">
        <v>0</v>
      </c>
      <c r="L9" s="20" t="str">
        <f>VLOOKUP(D9,[1]Sheet1!$C$6:$H$856,6,0)</f>
        <v>Khoa Nhiệt – Lạnh</v>
      </c>
      <c r="M9" s="19" t="str">
        <f t="shared" si="0"/>
        <v>18C1</v>
      </c>
      <c r="N9" s="19" t="e">
        <f>VLOOKUP(B9,'[2]SV17T4-KLT'!$C$9:$C$172,1,0)</f>
        <v>#N/A</v>
      </c>
    </row>
    <row r="10" spans="1:14" s="19" customFormat="1" ht="18" customHeight="1" x14ac:dyDescent="0.2">
      <c r="A10" s="11">
        <v>5</v>
      </c>
      <c r="B10" s="12" t="s">
        <v>163</v>
      </c>
      <c r="C10" s="13" t="s">
        <v>164</v>
      </c>
      <c r="D10" s="14" t="s">
        <v>162</v>
      </c>
      <c r="E10" s="15" t="s">
        <v>165</v>
      </c>
      <c r="F10" s="16" t="s">
        <v>13</v>
      </c>
      <c r="G10" s="17">
        <v>1878000</v>
      </c>
      <c r="H10" s="17">
        <v>105000</v>
      </c>
      <c r="I10" s="17">
        <v>1983000</v>
      </c>
      <c r="J10" s="18">
        <v>0</v>
      </c>
      <c r="L10" s="20" t="str">
        <f>VLOOKUP(D10,[1]Sheet1!$C$6:$H$856,6,0)</f>
        <v>Khoa Nhiệt – Lạnh</v>
      </c>
      <c r="M10" s="19" t="str">
        <f t="shared" si="0"/>
        <v>18C1</v>
      </c>
      <c r="N10" s="19" t="e">
        <f>VLOOKUP(B10,'[2]SV17T4-KLT'!$C$9:$C$172,1,0)</f>
        <v>#N/A</v>
      </c>
    </row>
    <row r="11" spans="1:14" s="19" customFormat="1" ht="18" customHeight="1" x14ac:dyDescent="0.2">
      <c r="A11" s="11">
        <v>6</v>
      </c>
      <c r="B11" s="12" t="s">
        <v>166</v>
      </c>
      <c r="C11" s="13" t="s">
        <v>167</v>
      </c>
      <c r="D11" s="14" t="s">
        <v>162</v>
      </c>
      <c r="E11" s="15" t="s">
        <v>52</v>
      </c>
      <c r="F11" s="16" t="s">
        <v>13</v>
      </c>
      <c r="G11" s="17">
        <v>1878000</v>
      </c>
      <c r="H11" s="17">
        <v>105000</v>
      </c>
      <c r="I11" s="17">
        <v>1983000</v>
      </c>
      <c r="J11" s="18">
        <v>0</v>
      </c>
      <c r="L11" s="20" t="str">
        <f>VLOOKUP(D11,[1]Sheet1!$C$6:$H$856,6,0)</f>
        <v>Khoa Nhiệt – Lạnh</v>
      </c>
      <c r="M11" s="19" t="str">
        <f t="shared" si="0"/>
        <v>18C1</v>
      </c>
      <c r="N11" s="19" t="e">
        <f>VLOOKUP(B11,'[2]SV17T4-KLT'!$C$9:$C$172,1,0)</f>
        <v>#N/A</v>
      </c>
    </row>
    <row r="12" spans="1:14" s="19" customFormat="1" ht="18" customHeight="1" x14ac:dyDescent="0.2">
      <c r="A12" s="11">
        <v>7</v>
      </c>
      <c r="B12" s="12" t="s">
        <v>168</v>
      </c>
      <c r="C12" s="13" t="s">
        <v>169</v>
      </c>
      <c r="D12" s="14" t="s">
        <v>162</v>
      </c>
      <c r="E12" s="15" t="s">
        <v>150</v>
      </c>
      <c r="F12" s="16" t="s">
        <v>13</v>
      </c>
      <c r="G12" s="17">
        <v>1878000</v>
      </c>
      <c r="H12" s="17">
        <v>105000</v>
      </c>
      <c r="I12" s="17">
        <v>1983000</v>
      </c>
      <c r="J12" s="18">
        <v>0</v>
      </c>
      <c r="L12" s="20" t="str">
        <f>VLOOKUP(D12,[1]Sheet1!$C$6:$H$856,6,0)</f>
        <v>Khoa Nhiệt – Lạnh</v>
      </c>
      <c r="M12" s="19" t="str">
        <f t="shared" si="0"/>
        <v>18C1</v>
      </c>
      <c r="N12" s="19" t="e">
        <f>VLOOKUP(B12,'[2]SV17T4-KLT'!$C$9:$C$172,1,0)</f>
        <v>#N/A</v>
      </c>
    </row>
    <row r="13" spans="1:14" s="19" customFormat="1" ht="18" customHeight="1" x14ac:dyDescent="0.2">
      <c r="A13" s="11">
        <v>8</v>
      </c>
      <c r="B13" s="12" t="s">
        <v>170</v>
      </c>
      <c r="C13" s="13" t="s">
        <v>171</v>
      </c>
      <c r="D13" s="14" t="s">
        <v>162</v>
      </c>
      <c r="E13" s="15" t="s">
        <v>172</v>
      </c>
      <c r="F13" s="16" t="s">
        <v>13</v>
      </c>
      <c r="G13" s="17">
        <v>1878000</v>
      </c>
      <c r="H13" s="17">
        <v>105000</v>
      </c>
      <c r="I13" s="17">
        <v>1983000</v>
      </c>
      <c r="J13" s="18">
        <v>0</v>
      </c>
      <c r="L13" s="20" t="str">
        <f>VLOOKUP(D13,[1]Sheet1!$C$6:$H$856,6,0)</f>
        <v>Khoa Nhiệt – Lạnh</v>
      </c>
      <c r="M13" s="19" t="str">
        <f t="shared" si="0"/>
        <v>18C1</v>
      </c>
      <c r="N13" s="19" t="e">
        <f>VLOOKUP(B13,'[2]SV17T4-KLT'!$C$9:$C$172,1,0)</f>
        <v>#N/A</v>
      </c>
    </row>
    <row r="14" spans="1:14" s="19" customFormat="1" ht="18" customHeight="1" x14ac:dyDescent="0.2">
      <c r="A14" s="11">
        <v>9</v>
      </c>
      <c r="B14" s="12" t="s">
        <v>173</v>
      </c>
      <c r="C14" s="13" t="s">
        <v>174</v>
      </c>
      <c r="D14" s="14" t="s">
        <v>162</v>
      </c>
      <c r="E14" s="15" t="s">
        <v>126</v>
      </c>
      <c r="F14" s="16" t="s">
        <v>13</v>
      </c>
      <c r="G14" s="17">
        <v>1878000</v>
      </c>
      <c r="H14" s="17">
        <v>105000</v>
      </c>
      <c r="I14" s="17">
        <v>1983000</v>
      </c>
      <c r="J14" s="18">
        <v>0</v>
      </c>
      <c r="L14" s="20" t="str">
        <f>VLOOKUP(D14,[1]Sheet1!$C$6:$H$856,6,0)</f>
        <v>Khoa Nhiệt – Lạnh</v>
      </c>
      <c r="M14" s="19" t="str">
        <f t="shared" si="0"/>
        <v>18C1</v>
      </c>
      <c r="N14" s="19" t="e">
        <f>VLOOKUP(B14,'[2]SV17T4-KLT'!$C$9:$C$172,1,0)</f>
        <v>#N/A</v>
      </c>
    </row>
    <row r="15" spans="1:14" s="19" customFormat="1" ht="18" customHeight="1" x14ac:dyDescent="0.2">
      <c r="A15" s="11">
        <v>10</v>
      </c>
      <c r="B15" s="12" t="s">
        <v>175</v>
      </c>
      <c r="C15" s="13" t="s">
        <v>176</v>
      </c>
      <c r="D15" s="14" t="s">
        <v>177</v>
      </c>
      <c r="E15" s="15" t="s">
        <v>81</v>
      </c>
      <c r="F15" s="16" t="s">
        <v>13</v>
      </c>
      <c r="G15" s="17">
        <v>1878000</v>
      </c>
      <c r="H15" s="17">
        <v>105000</v>
      </c>
      <c r="I15" s="17">
        <v>1983000</v>
      </c>
      <c r="J15" s="18">
        <v>0</v>
      </c>
      <c r="L15" s="20" t="str">
        <f>VLOOKUP(D15,[1]Sheet1!$C$6:$H$856,6,0)</f>
        <v>Khoa Nhiệt – Lạnh</v>
      </c>
      <c r="M15" s="19" t="str">
        <f t="shared" si="0"/>
        <v>18C1</v>
      </c>
      <c r="N15" s="19" t="e">
        <f>VLOOKUP(B15,'[2]SV17T4-KLT'!$C$9:$C$172,1,0)</f>
        <v>#N/A</v>
      </c>
    </row>
    <row r="16" spans="1:14" s="19" customFormat="1" ht="18" customHeight="1" x14ac:dyDescent="0.2">
      <c r="A16" s="11">
        <v>11</v>
      </c>
      <c r="B16" s="12" t="s">
        <v>178</v>
      </c>
      <c r="C16" s="13" t="s">
        <v>179</v>
      </c>
      <c r="D16" s="14" t="s">
        <v>177</v>
      </c>
      <c r="E16" s="15" t="s">
        <v>124</v>
      </c>
      <c r="F16" s="16" t="s">
        <v>13</v>
      </c>
      <c r="G16" s="17">
        <v>1878000</v>
      </c>
      <c r="H16" s="17">
        <v>105000</v>
      </c>
      <c r="I16" s="17">
        <v>1983000</v>
      </c>
      <c r="J16" s="18">
        <v>0</v>
      </c>
      <c r="L16" s="20" t="str">
        <f>VLOOKUP(D16,[1]Sheet1!$C$6:$H$856,6,0)</f>
        <v>Khoa Nhiệt – Lạnh</v>
      </c>
      <c r="M16" s="19" t="str">
        <f t="shared" si="0"/>
        <v>18C1</v>
      </c>
      <c r="N16" s="19" t="e">
        <f>VLOOKUP(B16,'[2]SV17T4-KLT'!$C$9:$C$172,1,0)</f>
        <v>#N/A</v>
      </c>
    </row>
    <row r="17" spans="1:14" s="19" customFormat="1" ht="18" customHeight="1" x14ac:dyDescent="0.2">
      <c r="A17" s="11">
        <v>12</v>
      </c>
      <c r="B17" s="12" t="s">
        <v>180</v>
      </c>
      <c r="C17" s="13" t="s">
        <v>181</v>
      </c>
      <c r="D17" s="14" t="s">
        <v>177</v>
      </c>
      <c r="E17" s="15" t="s">
        <v>151</v>
      </c>
      <c r="F17" s="16" t="s">
        <v>13</v>
      </c>
      <c r="G17" s="17">
        <v>1878000</v>
      </c>
      <c r="H17" s="17">
        <v>105000</v>
      </c>
      <c r="I17" s="17">
        <v>1983000</v>
      </c>
      <c r="J17" s="18">
        <v>0</v>
      </c>
      <c r="L17" s="20" t="str">
        <f>VLOOKUP(D17,[1]Sheet1!$C$6:$H$856,6,0)</f>
        <v>Khoa Nhiệt – Lạnh</v>
      </c>
      <c r="M17" s="19" t="str">
        <f t="shared" si="0"/>
        <v>18C1</v>
      </c>
      <c r="N17" s="19" t="e">
        <f>VLOOKUP(B17,'[2]SV17T4-KLT'!$C$9:$C$172,1,0)</f>
        <v>#N/A</v>
      </c>
    </row>
    <row r="18" spans="1:14" s="19" customFormat="1" ht="18" customHeight="1" x14ac:dyDescent="0.2">
      <c r="A18" s="11">
        <v>13</v>
      </c>
      <c r="B18" s="12" t="s">
        <v>182</v>
      </c>
      <c r="C18" s="13" t="s">
        <v>112</v>
      </c>
      <c r="D18" s="14" t="s">
        <v>183</v>
      </c>
      <c r="E18" s="15" t="s">
        <v>91</v>
      </c>
      <c r="F18" s="16" t="s">
        <v>13</v>
      </c>
      <c r="G18" s="17">
        <v>1878000</v>
      </c>
      <c r="H18" s="17">
        <v>105000</v>
      </c>
      <c r="I18" s="17">
        <v>1983000</v>
      </c>
      <c r="J18" s="18">
        <v>0</v>
      </c>
      <c r="L18" s="20" t="str">
        <f>VLOOKUP(D18,[1]Sheet1!$C$6:$H$856,6,0)</f>
        <v>Khoa Nhiệt – Lạnh</v>
      </c>
      <c r="M18" s="19" t="str">
        <f t="shared" si="0"/>
        <v>18C1</v>
      </c>
      <c r="N18" s="19" t="e">
        <f>VLOOKUP(B18,'[2]SV17T4-KLT'!$C$9:$C$172,1,0)</f>
        <v>#N/A</v>
      </c>
    </row>
    <row r="19" spans="1:14" s="19" customFormat="1" ht="18" customHeight="1" x14ac:dyDescent="0.2">
      <c r="A19" s="11">
        <v>14</v>
      </c>
      <c r="B19" s="12" t="s">
        <v>184</v>
      </c>
      <c r="C19" s="13" t="s">
        <v>185</v>
      </c>
      <c r="D19" s="14" t="s">
        <v>186</v>
      </c>
      <c r="E19" s="15" t="s">
        <v>30</v>
      </c>
      <c r="F19" s="16" t="s">
        <v>13</v>
      </c>
      <c r="G19" s="17">
        <v>7040000</v>
      </c>
      <c r="H19" s="17">
        <v>708220</v>
      </c>
      <c r="I19" s="17">
        <v>7748220</v>
      </c>
      <c r="J19" s="18">
        <v>0</v>
      </c>
      <c r="L19" s="20" t="str">
        <f>VLOOKUP(D19,[1]Sheet1!$C$6:$H$856,6,0)</f>
        <v>Khoa Nhiệt – Lạnh</v>
      </c>
      <c r="M19" s="19" t="str">
        <f t="shared" si="0"/>
        <v>19C1</v>
      </c>
      <c r="N19" s="19" t="e">
        <f>VLOOKUP(B19,'[2]SV17T4-KLT'!$C$9:$C$172,1,0)</f>
        <v>#N/A</v>
      </c>
    </row>
    <row r="20" spans="1:14" s="19" customFormat="1" ht="18" customHeight="1" x14ac:dyDescent="0.2">
      <c r="A20" s="11">
        <v>15</v>
      </c>
      <c r="B20" s="12" t="s">
        <v>187</v>
      </c>
      <c r="C20" s="13" t="s">
        <v>188</v>
      </c>
      <c r="D20" s="14" t="s">
        <v>186</v>
      </c>
      <c r="E20" s="15" t="s">
        <v>85</v>
      </c>
      <c r="F20" s="16" t="s">
        <v>13</v>
      </c>
      <c r="G20" s="17">
        <v>7040000</v>
      </c>
      <c r="H20" s="17">
        <v>708220</v>
      </c>
      <c r="I20" s="17">
        <v>7748220</v>
      </c>
      <c r="J20" s="18">
        <v>0</v>
      </c>
      <c r="L20" s="20" t="str">
        <f>VLOOKUP(D20,[1]Sheet1!$C$6:$H$856,6,0)</f>
        <v>Khoa Nhiệt – Lạnh</v>
      </c>
      <c r="M20" s="19" t="str">
        <f t="shared" si="0"/>
        <v>19C1</v>
      </c>
      <c r="N20" s="19" t="e">
        <f>VLOOKUP(B20,'[2]SV17T4-KLT'!$C$9:$C$172,1,0)</f>
        <v>#N/A</v>
      </c>
    </row>
    <row r="21" spans="1:14" s="19" customFormat="1" ht="18" customHeight="1" x14ac:dyDescent="0.2">
      <c r="A21" s="11">
        <v>16</v>
      </c>
      <c r="B21" s="12" t="s">
        <v>189</v>
      </c>
      <c r="C21" s="13" t="s">
        <v>190</v>
      </c>
      <c r="D21" s="14" t="s">
        <v>186</v>
      </c>
      <c r="E21" s="15" t="s">
        <v>84</v>
      </c>
      <c r="F21" s="16" t="s">
        <v>13</v>
      </c>
      <c r="G21" s="17">
        <v>7040000</v>
      </c>
      <c r="H21" s="17">
        <v>708220</v>
      </c>
      <c r="I21" s="17">
        <v>7748220</v>
      </c>
      <c r="J21" s="18">
        <v>0</v>
      </c>
      <c r="L21" s="20" t="str">
        <f>VLOOKUP(D21,[1]Sheet1!$C$6:$H$856,6,0)</f>
        <v>Khoa Nhiệt – Lạnh</v>
      </c>
      <c r="M21" s="19" t="str">
        <f t="shared" si="0"/>
        <v>19C1</v>
      </c>
      <c r="N21" s="19" t="e">
        <f>VLOOKUP(B21,'[2]SV17T4-KLT'!$C$9:$C$172,1,0)</f>
        <v>#N/A</v>
      </c>
    </row>
    <row r="22" spans="1:14" s="19" customFormat="1" ht="18" customHeight="1" x14ac:dyDescent="0.2">
      <c r="A22" s="11">
        <v>17</v>
      </c>
      <c r="B22" s="12" t="s">
        <v>191</v>
      </c>
      <c r="C22" s="13" t="s">
        <v>192</v>
      </c>
      <c r="D22" s="14" t="s">
        <v>186</v>
      </c>
      <c r="E22" s="15" t="s">
        <v>193</v>
      </c>
      <c r="F22" s="16" t="s">
        <v>13</v>
      </c>
      <c r="G22" s="17">
        <v>7040000</v>
      </c>
      <c r="H22" s="17">
        <v>708220</v>
      </c>
      <c r="I22" s="17">
        <v>7748220</v>
      </c>
      <c r="J22" s="18">
        <v>0</v>
      </c>
      <c r="L22" s="20" t="str">
        <f>VLOOKUP(D22,[1]Sheet1!$C$6:$H$856,6,0)</f>
        <v>Khoa Nhiệt – Lạnh</v>
      </c>
      <c r="M22" s="19" t="str">
        <f t="shared" si="0"/>
        <v>19C1</v>
      </c>
      <c r="N22" s="19" t="e">
        <f>VLOOKUP(B22,'[2]SV17T4-KLT'!$C$9:$C$172,1,0)</f>
        <v>#N/A</v>
      </c>
    </row>
    <row r="23" spans="1:14" s="19" customFormat="1" ht="18" customHeight="1" x14ac:dyDescent="0.2">
      <c r="A23" s="11">
        <v>18</v>
      </c>
      <c r="B23" s="12" t="s">
        <v>194</v>
      </c>
      <c r="C23" s="13" t="s">
        <v>195</v>
      </c>
      <c r="D23" s="14" t="s">
        <v>186</v>
      </c>
      <c r="E23" s="15" t="s">
        <v>101</v>
      </c>
      <c r="F23" s="16" t="s">
        <v>13</v>
      </c>
      <c r="G23" s="17">
        <v>7040000</v>
      </c>
      <c r="H23" s="17">
        <v>708220</v>
      </c>
      <c r="I23" s="17">
        <v>7748220</v>
      </c>
      <c r="J23" s="18">
        <v>0</v>
      </c>
      <c r="L23" s="20" t="str">
        <f>VLOOKUP(D23,[1]Sheet1!$C$6:$H$856,6,0)</f>
        <v>Khoa Nhiệt – Lạnh</v>
      </c>
      <c r="M23" s="19" t="str">
        <f t="shared" si="0"/>
        <v>19C1</v>
      </c>
      <c r="N23" s="19" t="e">
        <f>VLOOKUP(B23,'[2]SV17T4-KLT'!$C$9:$C$172,1,0)</f>
        <v>#N/A</v>
      </c>
    </row>
    <row r="24" spans="1:14" s="19" customFormat="1" ht="18" customHeight="1" x14ac:dyDescent="0.2">
      <c r="A24" s="11">
        <v>19</v>
      </c>
      <c r="B24" s="12" t="s">
        <v>196</v>
      </c>
      <c r="C24" s="13" t="s">
        <v>197</v>
      </c>
      <c r="D24" s="14" t="s">
        <v>186</v>
      </c>
      <c r="E24" s="15" t="s">
        <v>50</v>
      </c>
      <c r="F24" s="16" t="s">
        <v>13</v>
      </c>
      <c r="G24" s="17">
        <v>7040000</v>
      </c>
      <c r="H24" s="17">
        <v>708220</v>
      </c>
      <c r="I24" s="17">
        <v>7748220</v>
      </c>
      <c r="J24" s="18">
        <v>0</v>
      </c>
      <c r="L24" s="20" t="str">
        <f>VLOOKUP(D24,[1]Sheet1!$C$6:$H$856,6,0)</f>
        <v>Khoa Nhiệt – Lạnh</v>
      </c>
      <c r="M24" s="19" t="str">
        <f t="shared" si="0"/>
        <v>19C1</v>
      </c>
      <c r="N24" s="19" t="e">
        <f>VLOOKUP(B24,'[2]SV17T4-KLT'!$C$9:$C$172,1,0)</f>
        <v>#N/A</v>
      </c>
    </row>
    <row r="25" spans="1:14" s="19" customFormat="1" ht="18" customHeight="1" x14ac:dyDescent="0.2">
      <c r="A25" s="11">
        <v>20</v>
      </c>
      <c r="B25" s="12" t="s">
        <v>198</v>
      </c>
      <c r="C25" s="13" t="s">
        <v>199</v>
      </c>
      <c r="D25" s="14" t="s">
        <v>186</v>
      </c>
      <c r="E25" s="15" t="s">
        <v>26</v>
      </c>
      <c r="F25" s="16" t="s">
        <v>13</v>
      </c>
      <c r="G25" s="17">
        <v>7040000</v>
      </c>
      <c r="H25" s="17">
        <v>708220</v>
      </c>
      <c r="I25" s="17">
        <v>7748220</v>
      </c>
      <c r="J25" s="18">
        <v>0</v>
      </c>
      <c r="L25" s="20" t="str">
        <f>VLOOKUP(D25,[1]Sheet1!$C$6:$H$856,6,0)</f>
        <v>Khoa Nhiệt – Lạnh</v>
      </c>
      <c r="M25" s="19" t="str">
        <f t="shared" si="0"/>
        <v>19C1</v>
      </c>
      <c r="N25" s="19" t="e">
        <f>VLOOKUP(B25,'[2]SV17T4-KLT'!$C$9:$C$172,1,0)</f>
        <v>#N/A</v>
      </c>
    </row>
    <row r="26" spans="1:14" s="19" customFormat="1" ht="18" customHeight="1" x14ac:dyDescent="0.2">
      <c r="A26" s="11">
        <v>21</v>
      </c>
      <c r="B26" s="12" t="s">
        <v>200</v>
      </c>
      <c r="C26" s="13" t="s">
        <v>201</v>
      </c>
      <c r="D26" s="14" t="s">
        <v>186</v>
      </c>
      <c r="E26" s="15" t="s">
        <v>24</v>
      </c>
      <c r="F26" s="16" t="s">
        <v>13</v>
      </c>
      <c r="G26" s="17">
        <v>7040000</v>
      </c>
      <c r="H26" s="17">
        <v>708220</v>
      </c>
      <c r="I26" s="17">
        <v>7748220</v>
      </c>
      <c r="J26" s="18">
        <v>0</v>
      </c>
      <c r="L26" s="20" t="str">
        <f>VLOOKUP(D26,[1]Sheet1!$C$6:$H$856,6,0)</f>
        <v>Khoa Nhiệt – Lạnh</v>
      </c>
      <c r="M26" s="19" t="str">
        <f t="shared" si="0"/>
        <v>19C1</v>
      </c>
      <c r="N26" s="19" t="e">
        <f>VLOOKUP(B26,'[2]SV17T4-KLT'!$C$9:$C$172,1,0)</f>
        <v>#N/A</v>
      </c>
    </row>
    <row r="27" spans="1:14" s="19" customFormat="1" ht="18" customHeight="1" x14ac:dyDescent="0.2">
      <c r="A27" s="11">
        <v>22</v>
      </c>
      <c r="B27" s="12" t="s">
        <v>202</v>
      </c>
      <c r="C27" s="13" t="s">
        <v>203</v>
      </c>
      <c r="D27" s="14" t="s">
        <v>186</v>
      </c>
      <c r="E27" s="15" t="s">
        <v>125</v>
      </c>
      <c r="F27" s="16" t="s">
        <v>13</v>
      </c>
      <c r="G27" s="17">
        <v>780000</v>
      </c>
      <c r="H27" s="17">
        <v>0</v>
      </c>
      <c r="I27" s="17">
        <v>780000</v>
      </c>
      <c r="J27" s="18">
        <v>6260000</v>
      </c>
      <c r="L27" s="20" t="str">
        <f>VLOOKUP(D27,[1]Sheet1!$C$6:$H$856,6,0)</f>
        <v>Khoa Nhiệt – Lạnh</v>
      </c>
      <c r="M27" s="19" t="str">
        <f t="shared" si="0"/>
        <v>19C1</v>
      </c>
      <c r="N27" s="19" t="e">
        <f>VLOOKUP(B27,'[2]SV17T4-KLT'!$C$9:$C$172,1,0)</f>
        <v>#N/A</v>
      </c>
    </row>
    <row r="28" spans="1:14" s="19" customFormat="1" ht="18" customHeight="1" x14ac:dyDescent="0.2">
      <c r="A28" s="11">
        <v>23</v>
      </c>
      <c r="B28" s="12" t="s">
        <v>204</v>
      </c>
      <c r="C28" s="13" t="s">
        <v>205</v>
      </c>
      <c r="D28" s="14" t="s">
        <v>186</v>
      </c>
      <c r="E28" s="15" t="s">
        <v>15</v>
      </c>
      <c r="F28" s="16" t="s">
        <v>13</v>
      </c>
      <c r="G28" s="17">
        <v>7040000</v>
      </c>
      <c r="H28" s="17">
        <v>708220</v>
      </c>
      <c r="I28" s="17">
        <v>7748220</v>
      </c>
      <c r="J28" s="18">
        <v>0</v>
      </c>
      <c r="L28" s="20" t="str">
        <f>VLOOKUP(D28,[1]Sheet1!$C$6:$H$856,6,0)</f>
        <v>Khoa Nhiệt – Lạnh</v>
      </c>
      <c r="M28" s="19" t="str">
        <f t="shared" si="0"/>
        <v>19C1</v>
      </c>
      <c r="N28" s="19" t="e">
        <f>VLOOKUP(B28,'[2]SV17T4-KLT'!$C$9:$C$172,1,0)</f>
        <v>#N/A</v>
      </c>
    </row>
    <row r="29" spans="1:14" s="19" customFormat="1" ht="18" customHeight="1" x14ac:dyDescent="0.2">
      <c r="A29" s="11">
        <v>24</v>
      </c>
      <c r="B29" s="12" t="s">
        <v>206</v>
      </c>
      <c r="C29" s="13" t="s">
        <v>207</v>
      </c>
      <c r="D29" s="14" t="s">
        <v>186</v>
      </c>
      <c r="E29" s="15" t="s">
        <v>208</v>
      </c>
      <c r="F29" s="16" t="s">
        <v>13</v>
      </c>
      <c r="G29" s="17">
        <v>7040000</v>
      </c>
      <c r="H29" s="17">
        <v>145000</v>
      </c>
      <c r="I29" s="17">
        <v>7185000</v>
      </c>
      <c r="J29" s="18">
        <v>0</v>
      </c>
      <c r="L29" s="20" t="str">
        <f>VLOOKUP(D29,[1]Sheet1!$C$6:$H$856,6,0)</f>
        <v>Khoa Nhiệt – Lạnh</v>
      </c>
      <c r="M29" s="19" t="str">
        <f t="shared" si="0"/>
        <v>19C1</v>
      </c>
      <c r="N29" s="19" t="e">
        <f>VLOOKUP(B29,'[2]SV17T4-KLT'!$C$9:$C$172,1,0)</f>
        <v>#N/A</v>
      </c>
    </row>
    <row r="30" spans="1:14" s="19" customFormat="1" ht="18" customHeight="1" x14ac:dyDescent="0.2">
      <c r="A30" s="11">
        <v>25</v>
      </c>
      <c r="B30" s="12" t="s">
        <v>209</v>
      </c>
      <c r="C30" s="13" t="s">
        <v>210</v>
      </c>
      <c r="D30" s="14" t="s">
        <v>186</v>
      </c>
      <c r="E30" s="15" t="s">
        <v>121</v>
      </c>
      <c r="F30" s="16" t="s">
        <v>13</v>
      </c>
      <c r="G30" s="17">
        <v>7040000</v>
      </c>
      <c r="H30" s="17">
        <v>708220</v>
      </c>
      <c r="I30" s="17">
        <v>7748220</v>
      </c>
      <c r="J30" s="18">
        <v>0</v>
      </c>
      <c r="L30" s="20" t="str">
        <f>VLOOKUP(D30,[1]Sheet1!$C$6:$H$856,6,0)</f>
        <v>Khoa Nhiệt – Lạnh</v>
      </c>
      <c r="M30" s="19" t="str">
        <f t="shared" ref="M30:M93" si="1">LEFT(D30,4)</f>
        <v>19C1</v>
      </c>
      <c r="N30" s="19" t="e">
        <f>VLOOKUP(B30,'[2]SV17T4-KLT'!$C$9:$C$172,1,0)</f>
        <v>#N/A</v>
      </c>
    </row>
    <row r="31" spans="1:14" s="19" customFormat="1" ht="18" customHeight="1" x14ac:dyDescent="0.2">
      <c r="A31" s="11">
        <v>26</v>
      </c>
      <c r="B31" s="12" t="s">
        <v>211</v>
      </c>
      <c r="C31" s="13" t="s">
        <v>212</v>
      </c>
      <c r="D31" s="14" t="s">
        <v>186</v>
      </c>
      <c r="E31" s="15" t="s">
        <v>96</v>
      </c>
      <c r="F31" s="16" t="s">
        <v>13</v>
      </c>
      <c r="G31" s="17">
        <v>7040000</v>
      </c>
      <c r="H31" s="17">
        <v>708220</v>
      </c>
      <c r="I31" s="17">
        <v>7748220</v>
      </c>
      <c r="J31" s="18">
        <v>0</v>
      </c>
      <c r="L31" s="20" t="str">
        <f>VLOOKUP(D31,[1]Sheet1!$C$6:$H$856,6,0)</f>
        <v>Khoa Nhiệt – Lạnh</v>
      </c>
      <c r="M31" s="19" t="str">
        <f t="shared" si="1"/>
        <v>19C1</v>
      </c>
      <c r="N31" s="19" t="e">
        <f>VLOOKUP(B31,'[2]SV17T4-KLT'!$C$9:$C$172,1,0)</f>
        <v>#N/A</v>
      </c>
    </row>
    <row r="32" spans="1:14" s="19" customFormat="1" ht="18" customHeight="1" x14ac:dyDescent="0.2">
      <c r="A32" s="11">
        <v>27</v>
      </c>
      <c r="B32" s="12" t="s">
        <v>213</v>
      </c>
      <c r="C32" s="13" t="s">
        <v>214</v>
      </c>
      <c r="D32" s="14" t="s">
        <v>186</v>
      </c>
      <c r="E32" s="15" t="s">
        <v>215</v>
      </c>
      <c r="F32" s="16" t="s">
        <v>13</v>
      </c>
      <c r="G32" s="17">
        <v>7040000</v>
      </c>
      <c r="H32" s="17">
        <v>708220</v>
      </c>
      <c r="I32" s="17">
        <v>7748220</v>
      </c>
      <c r="J32" s="18">
        <v>0</v>
      </c>
      <c r="L32" s="20" t="str">
        <f>VLOOKUP(D32,[1]Sheet1!$C$6:$H$856,6,0)</f>
        <v>Khoa Nhiệt – Lạnh</v>
      </c>
      <c r="M32" s="19" t="str">
        <f t="shared" si="1"/>
        <v>19C1</v>
      </c>
      <c r="N32" s="19" t="e">
        <f>VLOOKUP(B32,'[2]SV17T4-KLT'!$C$9:$C$172,1,0)</f>
        <v>#N/A</v>
      </c>
    </row>
    <row r="33" spans="1:14" s="19" customFormat="1" ht="18" customHeight="1" x14ac:dyDescent="0.2">
      <c r="A33" s="11">
        <v>28</v>
      </c>
      <c r="B33" s="12" t="s">
        <v>216</v>
      </c>
      <c r="C33" s="13" t="s">
        <v>217</v>
      </c>
      <c r="D33" s="14" t="s">
        <v>186</v>
      </c>
      <c r="E33" s="15" t="s">
        <v>218</v>
      </c>
      <c r="F33" s="16" t="s">
        <v>13</v>
      </c>
      <c r="G33" s="17">
        <v>7040000</v>
      </c>
      <c r="H33" s="17">
        <v>708220</v>
      </c>
      <c r="I33" s="17">
        <v>7748220</v>
      </c>
      <c r="J33" s="18">
        <v>0</v>
      </c>
      <c r="L33" s="20" t="str">
        <f>VLOOKUP(D33,[1]Sheet1!$C$6:$H$856,6,0)</f>
        <v>Khoa Nhiệt – Lạnh</v>
      </c>
      <c r="M33" s="19" t="str">
        <f t="shared" si="1"/>
        <v>19C1</v>
      </c>
      <c r="N33" s="19" t="e">
        <f>VLOOKUP(B33,'[2]SV17T4-KLT'!$C$9:$C$172,1,0)</f>
        <v>#N/A</v>
      </c>
    </row>
    <row r="34" spans="1:14" s="19" customFormat="1" ht="18" customHeight="1" x14ac:dyDescent="0.2">
      <c r="A34" s="11">
        <v>29</v>
      </c>
      <c r="B34" s="12" t="s">
        <v>219</v>
      </c>
      <c r="C34" s="13" t="s">
        <v>220</v>
      </c>
      <c r="D34" s="14" t="s">
        <v>186</v>
      </c>
      <c r="E34" s="15" t="s">
        <v>136</v>
      </c>
      <c r="F34" s="16" t="s">
        <v>13</v>
      </c>
      <c r="G34" s="17">
        <v>7040000</v>
      </c>
      <c r="H34" s="17">
        <v>708220</v>
      </c>
      <c r="I34" s="17">
        <v>7748220</v>
      </c>
      <c r="J34" s="18">
        <v>0</v>
      </c>
      <c r="L34" s="20" t="str">
        <f>VLOOKUP(D34,[1]Sheet1!$C$6:$H$856,6,0)</f>
        <v>Khoa Nhiệt – Lạnh</v>
      </c>
      <c r="M34" s="19" t="str">
        <f t="shared" si="1"/>
        <v>19C1</v>
      </c>
      <c r="N34" s="19" t="e">
        <f>VLOOKUP(B34,'[2]SV17T4-KLT'!$C$9:$C$172,1,0)</f>
        <v>#N/A</v>
      </c>
    </row>
    <row r="35" spans="1:14" s="19" customFormat="1" ht="18" customHeight="1" x14ac:dyDescent="0.2">
      <c r="A35" s="11">
        <v>30</v>
      </c>
      <c r="B35" s="12" t="s">
        <v>221</v>
      </c>
      <c r="C35" s="13" t="s">
        <v>222</v>
      </c>
      <c r="D35" s="14" t="s">
        <v>186</v>
      </c>
      <c r="E35" s="15" t="s">
        <v>28</v>
      </c>
      <c r="F35" s="16" t="s">
        <v>13</v>
      </c>
      <c r="G35" s="17">
        <v>7040000</v>
      </c>
      <c r="H35" s="17">
        <v>708220</v>
      </c>
      <c r="I35" s="17">
        <v>7748220</v>
      </c>
      <c r="J35" s="18">
        <v>0</v>
      </c>
      <c r="L35" s="20" t="str">
        <f>VLOOKUP(D35,[1]Sheet1!$C$6:$H$856,6,0)</f>
        <v>Khoa Nhiệt – Lạnh</v>
      </c>
      <c r="M35" s="19" t="str">
        <f t="shared" si="1"/>
        <v>19C1</v>
      </c>
      <c r="N35" s="19" t="e">
        <f>VLOOKUP(B35,'[2]SV17T4-KLT'!$C$9:$C$172,1,0)</f>
        <v>#N/A</v>
      </c>
    </row>
    <row r="36" spans="1:14" s="19" customFormat="1" ht="18" customHeight="1" x14ac:dyDescent="0.2">
      <c r="A36" s="11">
        <v>31</v>
      </c>
      <c r="B36" s="12" t="s">
        <v>223</v>
      </c>
      <c r="C36" s="13" t="s">
        <v>224</v>
      </c>
      <c r="D36" s="14" t="s">
        <v>186</v>
      </c>
      <c r="E36" s="15" t="s">
        <v>33</v>
      </c>
      <c r="F36" s="16" t="s">
        <v>13</v>
      </c>
      <c r="G36" s="17">
        <v>7040000</v>
      </c>
      <c r="H36" s="17">
        <v>708220</v>
      </c>
      <c r="I36" s="17">
        <v>7748220</v>
      </c>
      <c r="J36" s="18">
        <v>0</v>
      </c>
      <c r="L36" s="20" t="str">
        <f>VLOOKUP(D36,[1]Sheet1!$C$6:$H$856,6,0)</f>
        <v>Khoa Nhiệt – Lạnh</v>
      </c>
      <c r="M36" s="19" t="str">
        <f t="shared" si="1"/>
        <v>19C1</v>
      </c>
      <c r="N36" s="19" t="e">
        <f>VLOOKUP(B36,'[2]SV17T4-KLT'!$C$9:$C$172,1,0)</f>
        <v>#N/A</v>
      </c>
    </row>
    <row r="37" spans="1:14" s="19" customFormat="1" ht="18" customHeight="1" x14ac:dyDescent="0.2">
      <c r="A37" s="11">
        <v>32</v>
      </c>
      <c r="B37" s="12" t="s">
        <v>225</v>
      </c>
      <c r="C37" s="13" t="s">
        <v>226</v>
      </c>
      <c r="D37" s="14" t="s">
        <v>186</v>
      </c>
      <c r="E37" s="15" t="s">
        <v>23</v>
      </c>
      <c r="F37" s="16" t="s">
        <v>13</v>
      </c>
      <c r="G37" s="17">
        <v>7040000</v>
      </c>
      <c r="H37" s="17">
        <v>708220</v>
      </c>
      <c r="I37" s="17">
        <v>7748220</v>
      </c>
      <c r="J37" s="18">
        <v>0</v>
      </c>
      <c r="L37" s="20" t="str">
        <f>VLOOKUP(D37,[1]Sheet1!$C$6:$H$856,6,0)</f>
        <v>Khoa Nhiệt – Lạnh</v>
      </c>
      <c r="M37" s="19" t="str">
        <f t="shared" si="1"/>
        <v>19C1</v>
      </c>
      <c r="N37" s="19" t="e">
        <f>VLOOKUP(B37,'[2]SV17T4-KLT'!$C$9:$C$172,1,0)</f>
        <v>#N/A</v>
      </c>
    </row>
    <row r="38" spans="1:14" s="19" customFormat="1" ht="18" customHeight="1" x14ac:dyDescent="0.2">
      <c r="A38" s="11">
        <v>33</v>
      </c>
      <c r="B38" s="12" t="s">
        <v>227</v>
      </c>
      <c r="C38" s="13" t="s">
        <v>128</v>
      </c>
      <c r="D38" s="14" t="s">
        <v>186</v>
      </c>
      <c r="E38" s="15" t="s">
        <v>39</v>
      </c>
      <c r="F38" s="16" t="s">
        <v>13</v>
      </c>
      <c r="G38" s="17">
        <v>6260000</v>
      </c>
      <c r="H38" s="17">
        <v>145000</v>
      </c>
      <c r="I38" s="17">
        <v>6405000</v>
      </c>
      <c r="J38" s="18">
        <v>780000</v>
      </c>
      <c r="L38" s="20" t="str">
        <f>VLOOKUP(D38,[1]Sheet1!$C$6:$H$856,6,0)</f>
        <v>Khoa Nhiệt – Lạnh</v>
      </c>
      <c r="M38" s="19" t="str">
        <f t="shared" si="1"/>
        <v>19C1</v>
      </c>
      <c r="N38" s="19" t="e">
        <f>VLOOKUP(B38,'[2]SV17T4-KLT'!$C$9:$C$172,1,0)</f>
        <v>#N/A</v>
      </c>
    </row>
    <row r="39" spans="1:14" s="19" customFormat="1" ht="18" customHeight="1" x14ac:dyDescent="0.2">
      <c r="A39" s="11">
        <v>34</v>
      </c>
      <c r="B39" s="12" t="s">
        <v>228</v>
      </c>
      <c r="C39" s="13" t="s">
        <v>229</v>
      </c>
      <c r="D39" s="14" t="s">
        <v>186</v>
      </c>
      <c r="E39" s="15" t="s">
        <v>230</v>
      </c>
      <c r="F39" s="16" t="s">
        <v>13</v>
      </c>
      <c r="G39" s="17">
        <v>7040000</v>
      </c>
      <c r="H39" s="17">
        <v>708220</v>
      </c>
      <c r="I39" s="17">
        <v>7748220</v>
      </c>
      <c r="J39" s="18">
        <v>0</v>
      </c>
      <c r="L39" s="20" t="str">
        <f>VLOOKUP(D39,[1]Sheet1!$C$6:$H$856,6,0)</f>
        <v>Khoa Nhiệt – Lạnh</v>
      </c>
      <c r="M39" s="19" t="str">
        <f t="shared" si="1"/>
        <v>19C1</v>
      </c>
      <c r="N39" s="19" t="e">
        <f>VLOOKUP(B39,'[2]SV17T4-KLT'!$C$9:$C$172,1,0)</f>
        <v>#N/A</v>
      </c>
    </row>
    <row r="40" spans="1:14" s="19" customFormat="1" ht="18" customHeight="1" x14ac:dyDescent="0.2">
      <c r="A40" s="11">
        <v>35</v>
      </c>
      <c r="B40" s="12" t="s">
        <v>231</v>
      </c>
      <c r="C40" s="13" t="s">
        <v>232</v>
      </c>
      <c r="D40" s="14" t="s">
        <v>186</v>
      </c>
      <c r="E40" s="15" t="s">
        <v>34</v>
      </c>
      <c r="F40" s="16" t="s">
        <v>13</v>
      </c>
      <c r="G40" s="17">
        <v>6260000</v>
      </c>
      <c r="H40" s="17">
        <v>708220</v>
      </c>
      <c r="I40" s="17">
        <v>6968220</v>
      </c>
      <c r="J40" s="18">
        <v>780000</v>
      </c>
      <c r="L40" s="20" t="str">
        <f>VLOOKUP(D40,[1]Sheet1!$C$6:$H$856,6,0)</f>
        <v>Khoa Nhiệt – Lạnh</v>
      </c>
      <c r="M40" s="19" t="str">
        <f t="shared" si="1"/>
        <v>19C1</v>
      </c>
      <c r="N40" s="19" t="e">
        <f>VLOOKUP(B40,'[2]SV17T4-KLT'!$C$9:$C$172,1,0)</f>
        <v>#N/A</v>
      </c>
    </row>
    <row r="41" spans="1:14" s="19" customFormat="1" ht="18" customHeight="1" x14ac:dyDescent="0.2">
      <c r="A41" s="11">
        <v>36</v>
      </c>
      <c r="B41" s="12" t="s">
        <v>233</v>
      </c>
      <c r="C41" s="13" t="s">
        <v>29</v>
      </c>
      <c r="D41" s="14" t="s">
        <v>186</v>
      </c>
      <c r="E41" s="15" t="s">
        <v>80</v>
      </c>
      <c r="F41" s="16" t="s">
        <v>13</v>
      </c>
      <c r="G41" s="17">
        <v>7040000</v>
      </c>
      <c r="H41" s="17">
        <v>708220</v>
      </c>
      <c r="I41" s="17">
        <v>7748220</v>
      </c>
      <c r="J41" s="18">
        <v>0</v>
      </c>
      <c r="L41" s="20" t="str">
        <f>VLOOKUP(D41,[1]Sheet1!$C$6:$H$856,6,0)</f>
        <v>Khoa Nhiệt – Lạnh</v>
      </c>
      <c r="M41" s="19" t="str">
        <f t="shared" si="1"/>
        <v>19C1</v>
      </c>
      <c r="N41" s="19" t="e">
        <f>VLOOKUP(B41,'[2]SV17T4-KLT'!$C$9:$C$172,1,0)</f>
        <v>#N/A</v>
      </c>
    </row>
    <row r="42" spans="1:14" s="19" customFormat="1" ht="18" customHeight="1" x14ac:dyDescent="0.2">
      <c r="A42" s="11">
        <v>37</v>
      </c>
      <c r="B42" s="12" t="s">
        <v>234</v>
      </c>
      <c r="C42" s="13" t="s">
        <v>235</v>
      </c>
      <c r="D42" s="14" t="s">
        <v>186</v>
      </c>
      <c r="E42" s="15" t="s">
        <v>72</v>
      </c>
      <c r="F42" s="16" t="s">
        <v>13</v>
      </c>
      <c r="G42" s="17">
        <v>7040000</v>
      </c>
      <c r="H42" s="17">
        <v>708220</v>
      </c>
      <c r="I42" s="17">
        <v>7748220</v>
      </c>
      <c r="J42" s="18">
        <v>0</v>
      </c>
      <c r="L42" s="20" t="str">
        <f>VLOOKUP(D42,[1]Sheet1!$C$6:$H$856,6,0)</f>
        <v>Khoa Nhiệt – Lạnh</v>
      </c>
      <c r="M42" s="19" t="str">
        <f t="shared" si="1"/>
        <v>19C1</v>
      </c>
      <c r="N42" s="19" t="e">
        <f>VLOOKUP(B42,'[2]SV17T4-KLT'!$C$9:$C$172,1,0)</f>
        <v>#N/A</v>
      </c>
    </row>
    <row r="43" spans="1:14" s="19" customFormat="1" ht="18" customHeight="1" x14ac:dyDescent="0.2">
      <c r="A43" s="11">
        <v>38</v>
      </c>
      <c r="B43" s="12" t="s">
        <v>236</v>
      </c>
      <c r="C43" s="13" t="s">
        <v>237</v>
      </c>
      <c r="D43" s="14" t="s">
        <v>186</v>
      </c>
      <c r="E43" s="15" t="s">
        <v>16</v>
      </c>
      <c r="F43" s="16" t="s">
        <v>13</v>
      </c>
      <c r="G43" s="17">
        <v>7040000</v>
      </c>
      <c r="H43" s="17">
        <v>708220</v>
      </c>
      <c r="I43" s="17">
        <v>7748220</v>
      </c>
      <c r="J43" s="18">
        <v>0</v>
      </c>
      <c r="L43" s="20" t="str">
        <f>VLOOKUP(D43,[1]Sheet1!$C$6:$H$856,6,0)</f>
        <v>Khoa Nhiệt – Lạnh</v>
      </c>
      <c r="M43" s="19" t="str">
        <f t="shared" si="1"/>
        <v>19C1</v>
      </c>
      <c r="N43" s="19" t="e">
        <f>VLOOKUP(B43,'[2]SV17T4-KLT'!$C$9:$C$172,1,0)</f>
        <v>#N/A</v>
      </c>
    </row>
    <row r="44" spans="1:14" s="19" customFormat="1" ht="18" customHeight="1" x14ac:dyDescent="0.2">
      <c r="A44" s="11">
        <v>39</v>
      </c>
      <c r="B44" s="12" t="s">
        <v>238</v>
      </c>
      <c r="C44" s="13" t="s">
        <v>239</v>
      </c>
      <c r="D44" s="14" t="s">
        <v>186</v>
      </c>
      <c r="E44" s="15" t="s">
        <v>240</v>
      </c>
      <c r="F44" s="16" t="s">
        <v>13</v>
      </c>
      <c r="G44" s="17">
        <v>7040000</v>
      </c>
      <c r="H44" s="17">
        <v>708220</v>
      </c>
      <c r="I44" s="17">
        <v>7748220</v>
      </c>
      <c r="J44" s="18">
        <v>0</v>
      </c>
      <c r="L44" s="20" t="str">
        <f>VLOOKUP(D44,[1]Sheet1!$C$6:$H$856,6,0)</f>
        <v>Khoa Nhiệt – Lạnh</v>
      </c>
      <c r="M44" s="19" t="str">
        <f t="shared" si="1"/>
        <v>19C1</v>
      </c>
      <c r="N44" s="19" t="e">
        <f>VLOOKUP(B44,'[2]SV17T4-KLT'!$C$9:$C$172,1,0)</f>
        <v>#N/A</v>
      </c>
    </row>
    <row r="45" spans="1:14" s="19" customFormat="1" ht="18" customHeight="1" x14ac:dyDescent="0.2">
      <c r="A45" s="11">
        <v>40</v>
      </c>
      <c r="B45" s="12" t="s">
        <v>241</v>
      </c>
      <c r="C45" s="13" t="s">
        <v>242</v>
      </c>
      <c r="D45" s="14" t="s">
        <v>186</v>
      </c>
      <c r="E45" s="15" t="s">
        <v>53</v>
      </c>
      <c r="F45" s="16" t="s">
        <v>13</v>
      </c>
      <c r="G45" s="17">
        <v>7040000</v>
      </c>
      <c r="H45" s="17">
        <v>708220</v>
      </c>
      <c r="I45" s="17">
        <v>7748220</v>
      </c>
      <c r="J45" s="18">
        <v>0</v>
      </c>
      <c r="L45" s="20" t="str">
        <f>VLOOKUP(D45,[1]Sheet1!$C$6:$H$856,6,0)</f>
        <v>Khoa Nhiệt – Lạnh</v>
      </c>
      <c r="M45" s="19" t="str">
        <f t="shared" si="1"/>
        <v>19C1</v>
      </c>
      <c r="N45" s="19" t="e">
        <f>VLOOKUP(B45,'[2]SV17T4-KLT'!$C$9:$C$172,1,0)</f>
        <v>#N/A</v>
      </c>
    </row>
    <row r="46" spans="1:14" s="19" customFormat="1" ht="18" customHeight="1" x14ac:dyDescent="0.2">
      <c r="A46" s="11">
        <v>41</v>
      </c>
      <c r="B46" s="12" t="s">
        <v>243</v>
      </c>
      <c r="C46" s="13" t="s">
        <v>244</v>
      </c>
      <c r="D46" s="14" t="s">
        <v>186</v>
      </c>
      <c r="E46" s="15" t="s">
        <v>14</v>
      </c>
      <c r="F46" s="16" t="s">
        <v>13</v>
      </c>
      <c r="G46" s="17">
        <v>7040000</v>
      </c>
      <c r="H46" s="17">
        <v>708220</v>
      </c>
      <c r="I46" s="17">
        <v>7748220</v>
      </c>
      <c r="J46" s="18">
        <v>0</v>
      </c>
      <c r="L46" s="20" t="str">
        <f>VLOOKUP(D46,[1]Sheet1!$C$6:$H$856,6,0)</f>
        <v>Khoa Nhiệt – Lạnh</v>
      </c>
      <c r="M46" s="19" t="str">
        <f t="shared" si="1"/>
        <v>19C1</v>
      </c>
      <c r="N46" s="19" t="e">
        <f>VLOOKUP(B46,'[2]SV17T4-KLT'!$C$9:$C$172,1,0)</f>
        <v>#N/A</v>
      </c>
    </row>
    <row r="47" spans="1:14" s="19" customFormat="1" ht="18" customHeight="1" x14ac:dyDescent="0.2">
      <c r="A47" s="11">
        <v>42</v>
      </c>
      <c r="B47" s="12" t="s">
        <v>245</v>
      </c>
      <c r="C47" s="13" t="s">
        <v>246</v>
      </c>
      <c r="D47" s="14" t="s">
        <v>186</v>
      </c>
      <c r="E47" s="15" t="s">
        <v>247</v>
      </c>
      <c r="F47" s="16" t="s">
        <v>13</v>
      </c>
      <c r="G47" s="17">
        <v>7040000</v>
      </c>
      <c r="H47" s="17">
        <v>708220</v>
      </c>
      <c r="I47" s="17">
        <v>7748220</v>
      </c>
      <c r="J47" s="18">
        <v>0</v>
      </c>
      <c r="L47" s="20" t="str">
        <f>VLOOKUP(D47,[1]Sheet1!$C$6:$H$856,6,0)</f>
        <v>Khoa Nhiệt – Lạnh</v>
      </c>
      <c r="M47" s="19" t="str">
        <f t="shared" si="1"/>
        <v>19C1</v>
      </c>
      <c r="N47" s="19" t="e">
        <f>VLOOKUP(B47,'[2]SV17T4-KLT'!$C$9:$C$172,1,0)</f>
        <v>#N/A</v>
      </c>
    </row>
    <row r="48" spans="1:14" s="19" customFormat="1" ht="18" customHeight="1" x14ac:dyDescent="0.2">
      <c r="A48" s="11">
        <v>43</v>
      </c>
      <c r="B48" s="12" t="s">
        <v>248</v>
      </c>
      <c r="C48" s="13" t="s">
        <v>249</v>
      </c>
      <c r="D48" s="14" t="s">
        <v>186</v>
      </c>
      <c r="E48" s="15" t="s">
        <v>250</v>
      </c>
      <c r="F48" s="16" t="s">
        <v>13</v>
      </c>
      <c r="G48" s="17">
        <v>7040000</v>
      </c>
      <c r="H48" s="17">
        <v>708220</v>
      </c>
      <c r="I48" s="17">
        <v>7748220</v>
      </c>
      <c r="J48" s="18">
        <v>0</v>
      </c>
      <c r="L48" s="20" t="str">
        <f>VLOOKUP(D48,[1]Sheet1!$C$6:$H$856,6,0)</f>
        <v>Khoa Nhiệt – Lạnh</v>
      </c>
      <c r="M48" s="19" t="str">
        <f t="shared" si="1"/>
        <v>19C1</v>
      </c>
      <c r="N48" s="19" t="e">
        <f>VLOOKUP(B48,'[2]SV17T4-KLT'!$C$9:$C$172,1,0)</f>
        <v>#N/A</v>
      </c>
    </row>
    <row r="49" spans="1:14" s="19" customFormat="1" ht="18" customHeight="1" x14ac:dyDescent="0.2">
      <c r="A49" s="11">
        <v>44</v>
      </c>
      <c r="B49" s="12" t="s">
        <v>251</v>
      </c>
      <c r="C49" s="13" t="s">
        <v>252</v>
      </c>
      <c r="D49" s="14" t="s">
        <v>186</v>
      </c>
      <c r="E49" s="15" t="s">
        <v>82</v>
      </c>
      <c r="F49" s="16" t="s">
        <v>13</v>
      </c>
      <c r="G49" s="17">
        <v>7040000</v>
      </c>
      <c r="H49" s="17">
        <v>708220</v>
      </c>
      <c r="I49" s="17">
        <v>7748220</v>
      </c>
      <c r="J49" s="18">
        <v>0</v>
      </c>
      <c r="L49" s="20" t="str">
        <f>VLOOKUP(D49,[1]Sheet1!$C$6:$H$856,6,0)</f>
        <v>Khoa Nhiệt – Lạnh</v>
      </c>
      <c r="M49" s="19" t="str">
        <f t="shared" si="1"/>
        <v>19C1</v>
      </c>
      <c r="N49" s="19" t="e">
        <f>VLOOKUP(B49,'[2]SV17T4-KLT'!$C$9:$C$172,1,0)</f>
        <v>#N/A</v>
      </c>
    </row>
    <row r="50" spans="1:14" s="19" customFormat="1" ht="18" customHeight="1" x14ac:dyDescent="0.2">
      <c r="A50" s="11">
        <v>45</v>
      </c>
      <c r="B50" s="12" t="s">
        <v>253</v>
      </c>
      <c r="C50" s="13" t="s">
        <v>254</v>
      </c>
      <c r="D50" s="14" t="s">
        <v>186</v>
      </c>
      <c r="E50" s="15" t="s">
        <v>66</v>
      </c>
      <c r="F50" s="16" t="s">
        <v>13</v>
      </c>
      <c r="G50" s="17">
        <v>7040000</v>
      </c>
      <c r="H50" s="17">
        <v>708220</v>
      </c>
      <c r="I50" s="17">
        <v>7748220</v>
      </c>
      <c r="J50" s="18">
        <v>0</v>
      </c>
      <c r="L50" s="20" t="str">
        <f>VLOOKUP(D50,[1]Sheet1!$C$6:$H$856,6,0)</f>
        <v>Khoa Nhiệt – Lạnh</v>
      </c>
      <c r="M50" s="19" t="str">
        <f t="shared" si="1"/>
        <v>19C1</v>
      </c>
      <c r="N50" s="19" t="e">
        <f>VLOOKUP(B50,'[2]SV17T4-KLT'!$C$9:$C$172,1,0)</f>
        <v>#N/A</v>
      </c>
    </row>
    <row r="51" spans="1:14" s="19" customFormat="1" ht="18" customHeight="1" x14ac:dyDescent="0.2">
      <c r="A51" s="11">
        <v>46</v>
      </c>
      <c r="B51" s="12" t="s">
        <v>255</v>
      </c>
      <c r="C51" s="13" t="s">
        <v>256</v>
      </c>
      <c r="D51" s="14" t="s">
        <v>186</v>
      </c>
      <c r="E51" s="15" t="s">
        <v>116</v>
      </c>
      <c r="F51" s="16" t="s">
        <v>13</v>
      </c>
      <c r="G51" s="17">
        <v>7040000</v>
      </c>
      <c r="H51" s="17">
        <v>708220</v>
      </c>
      <c r="I51" s="17">
        <v>7748220</v>
      </c>
      <c r="J51" s="18">
        <v>0</v>
      </c>
      <c r="L51" s="20" t="str">
        <f>VLOOKUP(D51,[1]Sheet1!$C$6:$H$856,6,0)</f>
        <v>Khoa Nhiệt – Lạnh</v>
      </c>
      <c r="M51" s="19" t="str">
        <f t="shared" si="1"/>
        <v>19C1</v>
      </c>
      <c r="N51" s="19" t="e">
        <f>VLOOKUP(B51,'[2]SV17T4-KLT'!$C$9:$C$172,1,0)</f>
        <v>#N/A</v>
      </c>
    </row>
    <row r="52" spans="1:14" s="19" customFormat="1" ht="18" customHeight="1" x14ac:dyDescent="0.2">
      <c r="A52" s="11">
        <v>47</v>
      </c>
      <c r="B52" s="12" t="s">
        <v>257</v>
      </c>
      <c r="C52" s="13" t="s">
        <v>258</v>
      </c>
      <c r="D52" s="14" t="s">
        <v>259</v>
      </c>
      <c r="E52" s="15" t="s">
        <v>140</v>
      </c>
      <c r="F52" s="16" t="s">
        <v>13</v>
      </c>
      <c r="G52" s="17">
        <v>7040000</v>
      </c>
      <c r="H52" s="17">
        <v>708220</v>
      </c>
      <c r="I52" s="17">
        <v>7748220</v>
      </c>
      <c r="J52" s="18">
        <v>0</v>
      </c>
      <c r="L52" s="20" t="str">
        <f>VLOOKUP(D52,[1]Sheet1!$C$6:$H$856,6,0)</f>
        <v>Khoa Nhiệt – Lạnh</v>
      </c>
      <c r="M52" s="19" t="str">
        <f t="shared" si="1"/>
        <v>19C1</v>
      </c>
      <c r="N52" s="19" t="e">
        <f>VLOOKUP(B52,'[2]SV17T4-KLT'!$C$9:$C$172,1,0)</f>
        <v>#N/A</v>
      </c>
    </row>
    <row r="53" spans="1:14" s="19" customFormat="1" ht="18" customHeight="1" x14ac:dyDescent="0.2">
      <c r="A53" s="11">
        <v>48</v>
      </c>
      <c r="B53" s="12" t="s">
        <v>260</v>
      </c>
      <c r="C53" s="13" t="s">
        <v>261</v>
      </c>
      <c r="D53" s="14" t="s">
        <v>259</v>
      </c>
      <c r="E53" s="15" t="s">
        <v>32</v>
      </c>
      <c r="F53" s="16" t="s">
        <v>13</v>
      </c>
      <c r="G53" s="17">
        <v>7040000</v>
      </c>
      <c r="H53" s="17">
        <v>708220</v>
      </c>
      <c r="I53" s="17">
        <v>7748220</v>
      </c>
      <c r="J53" s="18">
        <v>0</v>
      </c>
      <c r="L53" s="20" t="str">
        <f>VLOOKUP(D53,[1]Sheet1!$C$6:$H$856,6,0)</f>
        <v>Khoa Nhiệt – Lạnh</v>
      </c>
      <c r="M53" s="19" t="str">
        <f t="shared" si="1"/>
        <v>19C1</v>
      </c>
      <c r="N53" s="19" t="e">
        <f>VLOOKUP(B53,'[2]SV17T4-KLT'!$C$9:$C$172,1,0)</f>
        <v>#N/A</v>
      </c>
    </row>
    <row r="54" spans="1:14" s="19" customFormat="1" ht="18" customHeight="1" x14ac:dyDescent="0.2">
      <c r="A54" s="11">
        <v>49</v>
      </c>
      <c r="B54" s="12" t="s">
        <v>262</v>
      </c>
      <c r="C54" s="13" t="s">
        <v>263</v>
      </c>
      <c r="D54" s="14" t="s">
        <v>259</v>
      </c>
      <c r="E54" s="15" t="s">
        <v>133</v>
      </c>
      <c r="F54" s="16" t="s">
        <v>13</v>
      </c>
      <c r="G54" s="17">
        <v>7040000</v>
      </c>
      <c r="H54" s="17">
        <v>708220</v>
      </c>
      <c r="I54" s="17">
        <v>7748220</v>
      </c>
      <c r="J54" s="18">
        <v>0</v>
      </c>
      <c r="L54" s="20" t="str">
        <f>VLOOKUP(D54,[1]Sheet1!$C$6:$H$856,6,0)</f>
        <v>Khoa Nhiệt – Lạnh</v>
      </c>
      <c r="M54" s="19" t="str">
        <f t="shared" si="1"/>
        <v>19C1</v>
      </c>
      <c r="N54" s="19" t="e">
        <f>VLOOKUP(B54,'[2]SV17T4-KLT'!$C$9:$C$172,1,0)</f>
        <v>#N/A</v>
      </c>
    </row>
    <row r="55" spans="1:14" s="19" customFormat="1" ht="18" customHeight="1" x14ac:dyDescent="0.2">
      <c r="A55" s="11">
        <v>50</v>
      </c>
      <c r="B55" s="12" t="s">
        <v>264</v>
      </c>
      <c r="C55" s="13" t="s">
        <v>265</v>
      </c>
      <c r="D55" s="14" t="s">
        <v>259</v>
      </c>
      <c r="E55" s="15" t="s">
        <v>65</v>
      </c>
      <c r="F55" s="16" t="s">
        <v>13</v>
      </c>
      <c r="G55" s="17">
        <v>7040000</v>
      </c>
      <c r="H55" s="17">
        <v>708220</v>
      </c>
      <c r="I55" s="17">
        <v>7748220</v>
      </c>
      <c r="J55" s="18">
        <v>0</v>
      </c>
      <c r="L55" s="20" t="str">
        <f>VLOOKUP(D55,[1]Sheet1!$C$6:$H$856,6,0)</f>
        <v>Khoa Nhiệt – Lạnh</v>
      </c>
      <c r="M55" s="19" t="str">
        <f t="shared" si="1"/>
        <v>19C1</v>
      </c>
      <c r="N55" s="19" t="e">
        <f>VLOOKUP(B55,'[2]SV17T4-KLT'!$C$9:$C$172,1,0)</f>
        <v>#N/A</v>
      </c>
    </row>
    <row r="56" spans="1:14" s="19" customFormat="1" ht="18" customHeight="1" x14ac:dyDescent="0.2">
      <c r="A56" s="11">
        <v>51</v>
      </c>
      <c r="B56" s="12" t="s">
        <v>266</v>
      </c>
      <c r="C56" s="13" t="s">
        <v>267</v>
      </c>
      <c r="D56" s="14" t="s">
        <v>259</v>
      </c>
      <c r="E56" s="15" t="s">
        <v>268</v>
      </c>
      <c r="F56" s="16" t="s">
        <v>13</v>
      </c>
      <c r="G56" s="17">
        <v>7040000</v>
      </c>
      <c r="H56" s="17">
        <v>708220</v>
      </c>
      <c r="I56" s="17">
        <v>7748220</v>
      </c>
      <c r="J56" s="18">
        <v>0</v>
      </c>
      <c r="L56" s="20" t="str">
        <f>VLOOKUP(D56,[1]Sheet1!$C$6:$H$856,6,0)</f>
        <v>Khoa Nhiệt – Lạnh</v>
      </c>
      <c r="M56" s="19" t="str">
        <f t="shared" si="1"/>
        <v>19C1</v>
      </c>
      <c r="N56" s="19" t="e">
        <f>VLOOKUP(B56,'[2]SV17T4-KLT'!$C$9:$C$172,1,0)</f>
        <v>#N/A</v>
      </c>
    </row>
    <row r="57" spans="1:14" s="19" customFormat="1" ht="18" customHeight="1" x14ac:dyDescent="0.2">
      <c r="A57" s="11">
        <v>52</v>
      </c>
      <c r="B57" s="12" t="s">
        <v>269</v>
      </c>
      <c r="C57" s="13" t="s">
        <v>270</v>
      </c>
      <c r="D57" s="14" t="s">
        <v>259</v>
      </c>
      <c r="E57" s="15" t="s">
        <v>107</v>
      </c>
      <c r="F57" s="16" t="s">
        <v>13</v>
      </c>
      <c r="G57" s="17">
        <v>7040000</v>
      </c>
      <c r="H57" s="17">
        <v>708220</v>
      </c>
      <c r="I57" s="17">
        <v>7748220</v>
      </c>
      <c r="J57" s="18">
        <v>0</v>
      </c>
      <c r="L57" s="20" t="str">
        <f>VLOOKUP(D57,[1]Sheet1!$C$6:$H$856,6,0)</f>
        <v>Khoa Nhiệt – Lạnh</v>
      </c>
      <c r="M57" s="19" t="str">
        <f t="shared" si="1"/>
        <v>19C1</v>
      </c>
      <c r="N57" s="19" t="e">
        <f>VLOOKUP(B57,'[2]SV17T4-KLT'!$C$9:$C$172,1,0)</f>
        <v>#N/A</v>
      </c>
    </row>
    <row r="58" spans="1:14" s="19" customFormat="1" ht="18" customHeight="1" x14ac:dyDescent="0.2">
      <c r="A58" s="11">
        <v>53</v>
      </c>
      <c r="B58" s="12" t="s">
        <v>271</v>
      </c>
      <c r="C58" s="13" t="s">
        <v>272</v>
      </c>
      <c r="D58" s="14" t="s">
        <v>259</v>
      </c>
      <c r="E58" s="15" t="s">
        <v>148</v>
      </c>
      <c r="F58" s="16" t="s">
        <v>13</v>
      </c>
      <c r="G58" s="17">
        <v>6260000</v>
      </c>
      <c r="H58" s="17">
        <v>708220</v>
      </c>
      <c r="I58" s="17">
        <v>6968220</v>
      </c>
      <c r="J58" s="18">
        <v>0</v>
      </c>
      <c r="L58" s="20" t="str">
        <f>VLOOKUP(D58,[1]Sheet1!$C$6:$H$856,6,0)</f>
        <v>Khoa Nhiệt – Lạnh</v>
      </c>
      <c r="M58" s="19" t="str">
        <f t="shared" si="1"/>
        <v>19C1</v>
      </c>
      <c r="N58" s="19" t="e">
        <f>VLOOKUP(B58,'[2]SV17T4-KLT'!$C$9:$C$172,1,0)</f>
        <v>#N/A</v>
      </c>
    </row>
    <row r="59" spans="1:14" s="19" customFormat="1" ht="18" customHeight="1" x14ac:dyDescent="0.2">
      <c r="A59" s="11">
        <v>54</v>
      </c>
      <c r="B59" s="12" t="s">
        <v>273</v>
      </c>
      <c r="C59" s="13" t="s">
        <v>274</v>
      </c>
      <c r="D59" s="14" t="s">
        <v>259</v>
      </c>
      <c r="E59" s="15" t="s">
        <v>47</v>
      </c>
      <c r="F59" s="16" t="s">
        <v>13</v>
      </c>
      <c r="G59" s="17">
        <v>7040000</v>
      </c>
      <c r="H59" s="17">
        <v>708220</v>
      </c>
      <c r="I59" s="17">
        <v>7748220</v>
      </c>
      <c r="J59" s="18">
        <v>0</v>
      </c>
      <c r="L59" s="20" t="str">
        <f>VLOOKUP(D59,[1]Sheet1!$C$6:$H$856,6,0)</f>
        <v>Khoa Nhiệt – Lạnh</v>
      </c>
      <c r="M59" s="19" t="str">
        <f t="shared" si="1"/>
        <v>19C1</v>
      </c>
      <c r="N59" s="19" t="e">
        <f>VLOOKUP(B59,'[2]SV17T4-KLT'!$C$9:$C$172,1,0)</f>
        <v>#N/A</v>
      </c>
    </row>
    <row r="60" spans="1:14" s="19" customFormat="1" ht="18" customHeight="1" x14ac:dyDescent="0.2">
      <c r="A60" s="11">
        <v>55</v>
      </c>
      <c r="B60" s="12" t="s">
        <v>275</v>
      </c>
      <c r="C60" s="13" t="s">
        <v>276</v>
      </c>
      <c r="D60" s="14" t="s">
        <v>259</v>
      </c>
      <c r="E60" s="15" t="s">
        <v>110</v>
      </c>
      <c r="F60" s="16" t="s">
        <v>13</v>
      </c>
      <c r="G60" s="17">
        <v>7040000</v>
      </c>
      <c r="H60" s="17">
        <v>708220</v>
      </c>
      <c r="I60" s="17">
        <v>7748220</v>
      </c>
      <c r="J60" s="18">
        <v>0</v>
      </c>
      <c r="L60" s="20" t="str">
        <f>VLOOKUP(D60,[1]Sheet1!$C$6:$H$856,6,0)</f>
        <v>Khoa Nhiệt – Lạnh</v>
      </c>
      <c r="M60" s="19" t="str">
        <f t="shared" si="1"/>
        <v>19C1</v>
      </c>
      <c r="N60" s="19" t="e">
        <f>VLOOKUP(B60,'[2]SV17T4-KLT'!$C$9:$C$172,1,0)</f>
        <v>#N/A</v>
      </c>
    </row>
    <row r="61" spans="1:14" s="21" customFormat="1" ht="18" customHeight="1" x14ac:dyDescent="0.2">
      <c r="A61" s="11">
        <v>56</v>
      </c>
      <c r="B61" s="12" t="s">
        <v>277</v>
      </c>
      <c r="C61" s="13" t="s">
        <v>278</v>
      </c>
      <c r="D61" s="14" t="s">
        <v>259</v>
      </c>
      <c r="E61" s="15" t="s">
        <v>40</v>
      </c>
      <c r="F61" s="16" t="s">
        <v>13</v>
      </c>
      <c r="G61" s="17">
        <v>7040000</v>
      </c>
      <c r="H61" s="17">
        <v>708220</v>
      </c>
      <c r="I61" s="17">
        <v>7748220</v>
      </c>
      <c r="J61" s="18">
        <v>0</v>
      </c>
      <c r="K61" s="19"/>
      <c r="L61" s="20" t="str">
        <f>VLOOKUP(D61,[1]Sheet1!$C$6:$H$856,6,0)</f>
        <v>Khoa Nhiệt – Lạnh</v>
      </c>
      <c r="M61" s="19" t="str">
        <f t="shared" si="1"/>
        <v>19C1</v>
      </c>
      <c r="N61" s="19" t="e">
        <f>VLOOKUP(B61,'[2]SV17T4-KLT'!$C$9:$C$172,1,0)</f>
        <v>#N/A</v>
      </c>
    </row>
    <row r="62" spans="1:14" s="21" customFormat="1" ht="18" customHeight="1" x14ac:dyDescent="0.2">
      <c r="A62" s="11">
        <v>57</v>
      </c>
      <c r="B62" s="12" t="s">
        <v>279</v>
      </c>
      <c r="C62" s="13" t="s">
        <v>280</v>
      </c>
      <c r="D62" s="14" t="s">
        <v>259</v>
      </c>
      <c r="E62" s="15" t="s">
        <v>281</v>
      </c>
      <c r="F62" s="16" t="s">
        <v>13</v>
      </c>
      <c r="G62" s="17">
        <v>7040000</v>
      </c>
      <c r="H62" s="17">
        <v>708220</v>
      </c>
      <c r="I62" s="17">
        <v>7748220</v>
      </c>
      <c r="J62" s="18">
        <v>0</v>
      </c>
      <c r="K62" s="19"/>
      <c r="L62" s="20" t="str">
        <f>VLOOKUP(D62,[1]Sheet1!$C$6:$H$856,6,0)</f>
        <v>Khoa Nhiệt – Lạnh</v>
      </c>
      <c r="M62" s="19" t="str">
        <f t="shared" si="1"/>
        <v>19C1</v>
      </c>
      <c r="N62" s="19" t="e">
        <f>VLOOKUP(B62,'[2]SV17T4-KLT'!$C$9:$C$172,1,0)</f>
        <v>#N/A</v>
      </c>
    </row>
    <row r="63" spans="1:14" s="19" customFormat="1" ht="18" customHeight="1" x14ac:dyDescent="0.2">
      <c r="A63" s="11">
        <v>58</v>
      </c>
      <c r="B63" s="12" t="s">
        <v>282</v>
      </c>
      <c r="C63" s="13" t="s">
        <v>283</v>
      </c>
      <c r="D63" s="14" t="s">
        <v>259</v>
      </c>
      <c r="E63" s="15" t="s">
        <v>78</v>
      </c>
      <c r="F63" s="16" t="s">
        <v>13</v>
      </c>
      <c r="G63" s="17">
        <v>7040000</v>
      </c>
      <c r="H63" s="17">
        <v>708220</v>
      </c>
      <c r="I63" s="17">
        <v>7748220</v>
      </c>
      <c r="J63" s="18">
        <v>0</v>
      </c>
      <c r="L63" s="20" t="str">
        <f>VLOOKUP(D63,[1]Sheet1!$C$6:$H$856,6,0)</f>
        <v>Khoa Nhiệt – Lạnh</v>
      </c>
      <c r="M63" s="19" t="str">
        <f t="shared" si="1"/>
        <v>19C1</v>
      </c>
      <c r="N63" s="19" t="e">
        <f>VLOOKUP(B63,'[2]SV17T4-KLT'!$C$9:$C$172,1,0)</f>
        <v>#N/A</v>
      </c>
    </row>
    <row r="64" spans="1:14" s="21" customFormat="1" ht="18" customHeight="1" x14ac:dyDescent="0.2">
      <c r="A64" s="11">
        <v>59</v>
      </c>
      <c r="B64" s="12" t="s">
        <v>284</v>
      </c>
      <c r="C64" s="13" t="s">
        <v>285</v>
      </c>
      <c r="D64" s="14" t="s">
        <v>259</v>
      </c>
      <c r="E64" s="15" t="s">
        <v>147</v>
      </c>
      <c r="F64" s="16" t="s">
        <v>13</v>
      </c>
      <c r="G64" s="17">
        <v>7040000</v>
      </c>
      <c r="H64" s="17">
        <v>708220</v>
      </c>
      <c r="I64" s="17">
        <v>7748220</v>
      </c>
      <c r="J64" s="18">
        <v>0</v>
      </c>
      <c r="K64" s="19"/>
      <c r="L64" s="20" t="str">
        <f>VLOOKUP(D64,[1]Sheet1!$C$6:$H$856,6,0)</f>
        <v>Khoa Nhiệt – Lạnh</v>
      </c>
      <c r="M64" s="19" t="str">
        <f t="shared" si="1"/>
        <v>19C1</v>
      </c>
      <c r="N64" s="19" t="e">
        <f>VLOOKUP(B64,'[2]SV17T4-KLT'!$C$9:$C$172,1,0)</f>
        <v>#N/A</v>
      </c>
    </row>
    <row r="65" spans="1:14" s="21" customFormat="1" ht="18" customHeight="1" x14ac:dyDescent="0.2">
      <c r="A65" s="11">
        <v>60</v>
      </c>
      <c r="B65" s="12" t="s">
        <v>286</v>
      </c>
      <c r="C65" s="13" t="s">
        <v>287</v>
      </c>
      <c r="D65" s="14" t="s">
        <v>259</v>
      </c>
      <c r="E65" s="15" t="s">
        <v>288</v>
      </c>
      <c r="F65" s="16" t="s">
        <v>13</v>
      </c>
      <c r="G65" s="17">
        <v>7040000</v>
      </c>
      <c r="H65" s="17">
        <v>708220</v>
      </c>
      <c r="I65" s="17">
        <v>7748220</v>
      </c>
      <c r="J65" s="18">
        <v>0</v>
      </c>
      <c r="K65" s="19"/>
      <c r="L65" s="20" t="str">
        <f>VLOOKUP(D65,[1]Sheet1!$C$6:$H$856,6,0)</f>
        <v>Khoa Nhiệt – Lạnh</v>
      </c>
      <c r="M65" s="19" t="str">
        <f t="shared" si="1"/>
        <v>19C1</v>
      </c>
      <c r="N65" s="19" t="e">
        <f>VLOOKUP(B65,'[2]SV17T4-KLT'!$C$9:$C$172,1,0)</f>
        <v>#N/A</v>
      </c>
    </row>
    <row r="66" spans="1:14" s="21" customFormat="1" ht="18" customHeight="1" x14ac:dyDescent="0.2">
      <c r="A66" s="11">
        <v>61</v>
      </c>
      <c r="B66" s="12" t="s">
        <v>289</v>
      </c>
      <c r="C66" s="13" t="s">
        <v>290</v>
      </c>
      <c r="D66" s="14" t="s">
        <v>259</v>
      </c>
      <c r="E66" s="15" t="s">
        <v>94</v>
      </c>
      <c r="F66" s="16" t="s">
        <v>13</v>
      </c>
      <c r="G66" s="17">
        <v>7040000</v>
      </c>
      <c r="H66" s="17">
        <v>708220</v>
      </c>
      <c r="I66" s="17">
        <v>7748220</v>
      </c>
      <c r="J66" s="18">
        <v>0</v>
      </c>
      <c r="K66" s="19"/>
      <c r="L66" s="20" t="str">
        <f>VLOOKUP(D66,[1]Sheet1!$C$6:$H$856,6,0)</f>
        <v>Khoa Nhiệt – Lạnh</v>
      </c>
      <c r="M66" s="19" t="str">
        <f t="shared" si="1"/>
        <v>19C1</v>
      </c>
      <c r="N66" s="19" t="e">
        <f>VLOOKUP(B66,'[2]SV17T4-KLT'!$C$9:$C$172,1,0)</f>
        <v>#N/A</v>
      </c>
    </row>
    <row r="67" spans="1:14" s="21" customFormat="1" ht="18" customHeight="1" x14ac:dyDescent="0.2">
      <c r="A67" s="11">
        <v>62</v>
      </c>
      <c r="B67" s="12" t="s">
        <v>291</v>
      </c>
      <c r="C67" s="13" t="s">
        <v>292</v>
      </c>
      <c r="D67" s="14" t="s">
        <v>259</v>
      </c>
      <c r="E67" s="15" t="s">
        <v>293</v>
      </c>
      <c r="F67" s="16" t="s">
        <v>13</v>
      </c>
      <c r="G67" s="17">
        <v>7040000</v>
      </c>
      <c r="H67" s="17">
        <v>708220</v>
      </c>
      <c r="I67" s="17">
        <v>7748220</v>
      </c>
      <c r="J67" s="18">
        <v>0</v>
      </c>
      <c r="K67" s="19"/>
      <c r="L67" s="20" t="str">
        <f>VLOOKUP(D67,[1]Sheet1!$C$6:$H$856,6,0)</f>
        <v>Khoa Nhiệt – Lạnh</v>
      </c>
      <c r="M67" s="19" t="str">
        <f t="shared" si="1"/>
        <v>19C1</v>
      </c>
      <c r="N67" s="19" t="e">
        <f>VLOOKUP(B67,'[2]SV17T4-KLT'!$C$9:$C$172,1,0)</f>
        <v>#N/A</v>
      </c>
    </row>
    <row r="68" spans="1:14" s="21" customFormat="1" ht="18" customHeight="1" x14ac:dyDescent="0.2">
      <c r="A68" s="11">
        <v>63</v>
      </c>
      <c r="B68" s="12" t="s">
        <v>294</v>
      </c>
      <c r="C68" s="13" t="s">
        <v>295</v>
      </c>
      <c r="D68" s="14" t="s">
        <v>259</v>
      </c>
      <c r="E68" s="15" t="s">
        <v>36</v>
      </c>
      <c r="F68" s="16" t="s">
        <v>13</v>
      </c>
      <c r="G68" s="17">
        <v>7040000</v>
      </c>
      <c r="H68" s="17">
        <v>708220</v>
      </c>
      <c r="I68" s="17">
        <v>7748220</v>
      </c>
      <c r="J68" s="18">
        <v>0</v>
      </c>
      <c r="K68" s="19"/>
      <c r="L68" s="20" t="str">
        <f>VLOOKUP(D68,[1]Sheet1!$C$6:$H$856,6,0)</f>
        <v>Khoa Nhiệt – Lạnh</v>
      </c>
      <c r="M68" s="19" t="str">
        <f t="shared" si="1"/>
        <v>19C1</v>
      </c>
      <c r="N68" s="19" t="e">
        <f>VLOOKUP(B68,'[2]SV17T4-KLT'!$C$9:$C$172,1,0)</f>
        <v>#N/A</v>
      </c>
    </row>
    <row r="69" spans="1:14" s="21" customFormat="1" ht="18" customHeight="1" x14ac:dyDescent="0.2">
      <c r="A69" s="11">
        <v>64</v>
      </c>
      <c r="B69" s="12" t="s">
        <v>296</v>
      </c>
      <c r="C69" s="13" t="s">
        <v>297</v>
      </c>
      <c r="D69" s="14" t="s">
        <v>259</v>
      </c>
      <c r="E69" s="15" t="s">
        <v>298</v>
      </c>
      <c r="F69" s="16" t="s">
        <v>13</v>
      </c>
      <c r="G69" s="17">
        <v>7040000</v>
      </c>
      <c r="H69" s="17">
        <v>708220</v>
      </c>
      <c r="I69" s="17">
        <v>7748220</v>
      </c>
      <c r="J69" s="18">
        <v>0</v>
      </c>
      <c r="K69" s="19"/>
      <c r="L69" s="20" t="str">
        <f>VLOOKUP(D69,[1]Sheet1!$C$6:$H$856,6,0)</f>
        <v>Khoa Nhiệt – Lạnh</v>
      </c>
      <c r="M69" s="19" t="str">
        <f t="shared" si="1"/>
        <v>19C1</v>
      </c>
      <c r="N69" s="19" t="e">
        <f>VLOOKUP(B69,'[2]SV17T4-KLT'!$C$9:$C$172,1,0)</f>
        <v>#N/A</v>
      </c>
    </row>
    <row r="70" spans="1:14" s="21" customFormat="1" ht="18" customHeight="1" x14ac:dyDescent="0.2">
      <c r="A70" s="11">
        <v>65</v>
      </c>
      <c r="B70" s="12" t="s">
        <v>299</v>
      </c>
      <c r="C70" s="13" t="s">
        <v>300</v>
      </c>
      <c r="D70" s="14" t="s">
        <v>259</v>
      </c>
      <c r="E70" s="15" t="s">
        <v>20</v>
      </c>
      <c r="F70" s="16" t="s">
        <v>13</v>
      </c>
      <c r="G70" s="17">
        <v>7040000</v>
      </c>
      <c r="H70" s="17">
        <v>708220</v>
      </c>
      <c r="I70" s="17">
        <v>7748220</v>
      </c>
      <c r="J70" s="18">
        <v>0</v>
      </c>
      <c r="K70" s="19"/>
      <c r="L70" s="20" t="str">
        <f>VLOOKUP(D70,[1]Sheet1!$C$6:$H$856,6,0)</f>
        <v>Khoa Nhiệt – Lạnh</v>
      </c>
      <c r="M70" s="19" t="str">
        <f t="shared" si="1"/>
        <v>19C1</v>
      </c>
      <c r="N70" s="19" t="e">
        <f>VLOOKUP(B70,'[2]SV17T4-KLT'!$C$9:$C$172,1,0)</f>
        <v>#N/A</v>
      </c>
    </row>
    <row r="71" spans="1:14" s="21" customFormat="1" ht="18" customHeight="1" x14ac:dyDescent="0.2">
      <c r="A71" s="11">
        <v>66</v>
      </c>
      <c r="B71" s="12" t="s">
        <v>301</v>
      </c>
      <c r="C71" s="13" t="s">
        <v>138</v>
      </c>
      <c r="D71" s="14" t="s">
        <v>259</v>
      </c>
      <c r="E71" s="15" t="s">
        <v>77</v>
      </c>
      <c r="F71" s="16" t="s">
        <v>13</v>
      </c>
      <c r="G71" s="17">
        <v>7040000</v>
      </c>
      <c r="H71" s="17">
        <v>708220</v>
      </c>
      <c r="I71" s="17">
        <v>7748220</v>
      </c>
      <c r="J71" s="18">
        <v>0</v>
      </c>
      <c r="K71" s="19"/>
      <c r="L71" s="20" t="str">
        <f>VLOOKUP(D71,[1]Sheet1!$C$6:$H$856,6,0)</f>
        <v>Khoa Nhiệt – Lạnh</v>
      </c>
      <c r="M71" s="19" t="str">
        <f t="shared" si="1"/>
        <v>19C1</v>
      </c>
      <c r="N71" s="19" t="e">
        <f>VLOOKUP(B71,'[2]SV17T4-KLT'!$C$9:$C$172,1,0)</f>
        <v>#N/A</v>
      </c>
    </row>
    <row r="72" spans="1:14" s="21" customFormat="1" ht="18" customHeight="1" x14ac:dyDescent="0.2">
      <c r="A72" s="11">
        <v>67</v>
      </c>
      <c r="B72" s="12" t="s">
        <v>302</v>
      </c>
      <c r="C72" s="13" t="s">
        <v>303</v>
      </c>
      <c r="D72" s="14" t="s">
        <v>259</v>
      </c>
      <c r="E72" s="15" t="s">
        <v>104</v>
      </c>
      <c r="F72" s="16" t="s">
        <v>13</v>
      </c>
      <c r="G72" s="17">
        <v>7040000</v>
      </c>
      <c r="H72" s="17">
        <v>708220</v>
      </c>
      <c r="I72" s="17">
        <v>7748220</v>
      </c>
      <c r="J72" s="18">
        <v>0</v>
      </c>
      <c r="K72" s="19"/>
      <c r="L72" s="20" t="str">
        <f>VLOOKUP(D72,[1]Sheet1!$C$6:$H$856,6,0)</f>
        <v>Khoa Nhiệt – Lạnh</v>
      </c>
      <c r="M72" s="19" t="str">
        <f t="shared" si="1"/>
        <v>19C1</v>
      </c>
      <c r="N72" s="19" t="e">
        <f>VLOOKUP(B72,'[2]SV17T4-KLT'!$C$9:$C$172,1,0)</f>
        <v>#N/A</v>
      </c>
    </row>
    <row r="73" spans="1:14" s="21" customFormat="1" ht="18" customHeight="1" x14ac:dyDescent="0.2">
      <c r="A73" s="11">
        <v>68</v>
      </c>
      <c r="B73" s="12" t="s">
        <v>304</v>
      </c>
      <c r="C73" s="13" t="s">
        <v>305</v>
      </c>
      <c r="D73" s="14" t="s">
        <v>259</v>
      </c>
      <c r="E73" s="15" t="s">
        <v>306</v>
      </c>
      <c r="F73" s="16" t="s">
        <v>13</v>
      </c>
      <c r="G73" s="17">
        <v>7040000</v>
      </c>
      <c r="H73" s="17">
        <v>708220</v>
      </c>
      <c r="I73" s="17">
        <v>7748220</v>
      </c>
      <c r="J73" s="18">
        <v>0</v>
      </c>
      <c r="K73" s="19"/>
      <c r="L73" s="20" t="str">
        <f>VLOOKUP(D73,[1]Sheet1!$C$6:$H$856,6,0)</f>
        <v>Khoa Nhiệt – Lạnh</v>
      </c>
      <c r="M73" s="19" t="str">
        <f t="shared" si="1"/>
        <v>19C1</v>
      </c>
      <c r="N73" s="19" t="e">
        <f>VLOOKUP(B73,'[2]SV17T4-KLT'!$C$9:$C$172,1,0)</f>
        <v>#N/A</v>
      </c>
    </row>
    <row r="74" spans="1:14" s="21" customFormat="1" ht="18" customHeight="1" x14ac:dyDescent="0.2">
      <c r="A74" s="11">
        <v>69</v>
      </c>
      <c r="B74" s="12" t="s">
        <v>307</v>
      </c>
      <c r="C74" s="13" t="s">
        <v>114</v>
      </c>
      <c r="D74" s="14" t="s">
        <v>259</v>
      </c>
      <c r="E74" s="15" t="s">
        <v>131</v>
      </c>
      <c r="F74" s="16" t="s">
        <v>13</v>
      </c>
      <c r="G74" s="17">
        <v>7040000</v>
      </c>
      <c r="H74" s="17">
        <v>708220</v>
      </c>
      <c r="I74" s="17">
        <v>7748220</v>
      </c>
      <c r="J74" s="18">
        <v>0</v>
      </c>
      <c r="K74" s="19"/>
      <c r="L74" s="20" t="str">
        <f>VLOOKUP(D74,[1]Sheet1!$C$6:$H$856,6,0)</f>
        <v>Khoa Nhiệt – Lạnh</v>
      </c>
      <c r="M74" s="19" t="str">
        <f t="shared" si="1"/>
        <v>19C1</v>
      </c>
      <c r="N74" s="19" t="e">
        <f>VLOOKUP(B74,'[2]SV17T4-KLT'!$C$9:$C$172,1,0)</f>
        <v>#N/A</v>
      </c>
    </row>
    <row r="75" spans="1:14" s="21" customFormat="1" ht="18" customHeight="1" x14ac:dyDescent="0.2">
      <c r="A75" s="11">
        <v>70</v>
      </c>
      <c r="B75" s="12" t="s">
        <v>308</v>
      </c>
      <c r="C75" s="13" t="s">
        <v>309</v>
      </c>
      <c r="D75" s="14" t="s">
        <v>259</v>
      </c>
      <c r="E75" s="15" t="s">
        <v>25</v>
      </c>
      <c r="F75" s="16" t="s">
        <v>13</v>
      </c>
      <c r="G75" s="17">
        <v>7040000</v>
      </c>
      <c r="H75" s="17">
        <v>708220</v>
      </c>
      <c r="I75" s="17">
        <v>7748220</v>
      </c>
      <c r="J75" s="18">
        <v>0</v>
      </c>
      <c r="K75" s="19"/>
      <c r="L75" s="20" t="str">
        <f>VLOOKUP(D75,[1]Sheet1!$C$6:$H$856,6,0)</f>
        <v>Khoa Nhiệt – Lạnh</v>
      </c>
      <c r="M75" s="19" t="str">
        <f t="shared" si="1"/>
        <v>19C1</v>
      </c>
      <c r="N75" s="19" t="e">
        <f>VLOOKUP(B75,'[2]SV17T4-KLT'!$C$9:$C$172,1,0)</f>
        <v>#N/A</v>
      </c>
    </row>
    <row r="76" spans="1:14" s="21" customFormat="1" ht="18" customHeight="1" x14ac:dyDescent="0.2">
      <c r="A76" s="11">
        <v>71</v>
      </c>
      <c r="B76" s="12" t="s">
        <v>310</v>
      </c>
      <c r="C76" s="13" t="s">
        <v>134</v>
      </c>
      <c r="D76" s="14" t="s">
        <v>259</v>
      </c>
      <c r="E76" s="15" t="s">
        <v>149</v>
      </c>
      <c r="F76" s="16" t="s">
        <v>13</v>
      </c>
      <c r="G76" s="17">
        <v>7040000</v>
      </c>
      <c r="H76" s="17">
        <v>708220</v>
      </c>
      <c r="I76" s="17">
        <v>7748220</v>
      </c>
      <c r="J76" s="18">
        <v>0</v>
      </c>
      <c r="K76" s="19"/>
      <c r="L76" s="20" t="str">
        <f>VLOOKUP(D76,[1]Sheet1!$C$6:$H$856,6,0)</f>
        <v>Khoa Nhiệt – Lạnh</v>
      </c>
      <c r="M76" s="19" t="str">
        <f t="shared" si="1"/>
        <v>19C1</v>
      </c>
      <c r="N76" s="19" t="e">
        <f>VLOOKUP(B76,'[2]SV17T4-KLT'!$C$9:$C$172,1,0)</f>
        <v>#N/A</v>
      </c>
    </row>
    <row r="77" spans="1:14" s="21" customFormat="1" ht="18" customHeight="1" x14ac:dyDescent="0.2">
      <c r="A77" s="11">
        <v>72</v>
      </c>
      <c r="B77" s="12" t="s">
        <v>311</v>
      </c>
      <c r="C77" s="13" t="s">
        <v>312</v>
      </c>
      <c r="D77" s="14" t="s">
        <v>259</v>
      </c>
      <c r="E77" s="15" t="s">
        <v>103</v>
      </c>
      <c r="F77" s="16" t="s">
        <v>13</v>
      </c>
      <c r="G77" s="17">
        <v>7040000</v>
      </c>
      <c r="H77" s="17">
        <v>708220</v>
      </c>
      <c r="I77" s="17">
        <v>7748220</v>
      </c>
      <c r="J77" s="18">
        <v>0</v>
      </c>
      <c r="K77" s="19"/>
      <c r="L77" s="20" t="str">
        <f>VLOOKUP(D77,[1]Sheet1!$C$6:$H$856,6,0)</f>
        <v>Khoa Nhiệt – Lạnh</v>
      </c>
      <c r="M77" s="19" t="str">
        <f t="shared" si="1"/>
        <v>19C1</v>
      </c>
      <c r="N77" s="19" t="e">
        <f>VLOOKUP(B77,'[2]SV17T4-KLT'!$C$9:$C$172,1,0)</f>
        <v>#N/A</v>
      </c>
    </row>
    <row r="78" spans="1:14" s="21" customFormat="1" ht="18" customHeight="1" x14ac:dyDescent="0.2">
      <c r="A78" s="11">
        <v>73</v>
      </c>
      <c r="B78" s="12" t="s">
        <v>313</v>
      </c>
      <c r="C78" s="13" t="s">
        <v>314</v>
      </c>
      <c r="D78" s="14" t="s">
        <v>259</v>
      </c>
      <c r="E78" s="15" t="s">
        <v>51</v>
      </c>
      <c r="F78" s="16" t="s">
        <v>13</v>
      </c>
      <c r="G78" s="17">
        <v>7040000</v>
      </c>
      <c r="H78" s="17">
        <v>708220</v>
      </c>
      <c r="I78" s="17">
        <v>7748220</v>
      </c>
      <c r="J78" s="18">
        <v>0</v>
      </c>
      <c r="K78" s="19"/>
      <c r="L78" s="20" t="str">
        <f>VLOOKUP(D78,[1]Sheet1!$C$6:$H$856,6,0)</f>
        <v>Khoa Nhiệt – Lạnh</v>
      </c>
      <c r="M78" s="19" t="str">
        <f t="shared" si="1"/>
        <v>19C1</v>
      </c>
      <c r="N78" s="19" t="e">
        <f>VLOOKUP(B78,'[2]SV17T4-KLT'!$C$9:$C$172,1,0)</f>
        <v>#N/A</v>
      </c>
    </row>
    <row r="79" spans="1:14" s="21" customFormat="1" ht="18" customHeight="1" x14ac:dyDescent="0.2">
      <c r="A79" s="11">
        <v>74</v>
      </c>
      <c r="B79" s="12" t="s">
        <v>315</v>
      </c>
      <c r="C79" s="13" t="s">
        <v>316</v>
      </c>
      <c r="D79" s="14" t="s">
        <v>259</v>
      </c>
      <c r="E79" s="15" t="s">
        <v>93</v>
      </c>
      <c r="F79" s="16" t="s">
        <v>13</v>
      </c>
      <c r="G79" s="17">
        <v>7040000</v>
      </c>
      <c r="H79" s="17">
        <v>708220</v>
      </c>
      <c r="I79" s="17">
        <v>7748220</v>
      </c>
      <c r="J79" s="18">
        <v>0</v>
      </c>
      <c r="K79" s="19"/>
      <c r="L79" s="20" t="str">
        <f>VLOOKUP(D79,[1]Sheet1!$C$6:$H$856,6,0)</f>
        <v>Khoa Nhiệt – Lạnh</v>
      </c>
      <c r="M79" s="19" t="str">
        <f t="shared" si="1"/>
        <v>19C1</v>
      </c>
      <c r="N79" s="19" t="e">
        <f>VLOOKUP(B79,'[2]SV17T4-KLT'!$C$9:$C$172,1,0)</f>
        <v>#N/A</v>
      </c>
    </row>
    <row r="80" spans="1:14" s="21" customFormat="1" ht="18" customHeight="1" x14ac:dyDescent="0.2">
      <c r="A80" s="11">
        <v>75</v>
      </c>
      <c r="B80" s="12" t="s">
        <v>317</v>
      </c>
      <c r="C80" s="13" t="s">
        <v>318</v>
      </c>
      <c r="D80" s="14" t="s">
        <v>259</v>
      </c>
      <c r="E80" s="15" t="s">
        <v>45</v>
      </c>
      <c r="F80" s="16" t="s">
        <v>13</v>
      </c>
      <c r="G80" s="17">
        <v>7040000</v>
      </c>
      <c r="H80" s="17">
        <v>708220</v>
      </c>
      <c r="I80" s="17">
        <v>7748220</v>
      </c>
      <c r="J80" s="18">
        <v>0</v>
      </c>
      <c r="K80" s="19"/>
      <c r="L80" s="20" t="str">
        <f>VLOOKUP(D80,[1]Sheet1!$C$6:$H$856,6,0)</f>
        <v>Khoa Nhiệt – Lạnh</v>
      </c>
      <c r="M80" s="19" t="str">
        <f t="shared" si="1"/>
        <v>19C1</v>
      </c>
      <c r="N80" s="19" t="e">
        <f>VLOOKUP(B80,'[2]SV17T4-KLT'!$C$9:$C$172,1,0)</f>
        <v>#N/A</v>
      </c>
    </row>
    <row r="81" spans="1:14" s="21" customFormat="1" ht="18" customHeight="1" x14ac:dyDescent="0.2">
      <c r="A81" s="11">
        <v>76</v>
      </c>
      <c r="B81" s="12" t="s">
        <v>319</v>
      </c>
      <c r="C81" s="13" t="s">
        <v>320</v>
      </c>
      <c r="D81" s="14" t="s">
        <v>259</v>
      </c>
      <c r="E81" s="15" t="s">
        <v>129</v>
      </c>
      <c r="F81" s="16" t="s">
        <v>13</v>
      </c>
      <c r="G81" s="17">
        <v>7040000</v>
      </c>
      <c r="H81" s="17">
        <v>708220</v>
      </c>
      <c r="I81" s="17">
        <v>7748220</v>
      </c>
      <c r="J81" s="18">
        <v>0</v>
      </c>
      <c r="K81" s="19"/>
      <c r="L81" s="20" t="str">
        <f>VLOOKUP(D81,[1]Sheet1!$C$6:$H$856,6,0)</f>
        <v>Khoa Nhiệt – Lạnh</v>
      </c>
      <c r="M81" s="19" t="str">
        <f t="shared" si="1"/>
        <v>19C1</v>
      </c>
      <c r="N81" s="19" t="e">
        <f>VLOOKUP(B81,'[2]SV17T4-KLT'!$C$9:$C$172,1,0)</f>
        <v>#N/A</v>
      </c>
    </row>
    <row r="82" spans="1:14" s="21" customFormat="1" ht="18" customHeight="1" x14ac:dyDescent="0.2">
      <c r="A82" s="11">
        <v>77</v>
      </c>
      <c r="B82" s="12" t="s">
        <v>321</v>
      </c>
      <c r="C82" s="13" t="s">
        <v>322</v>
      </c>
      <c r="D82" s="14" t="s">
        <v>259</v>
      </c>
      <c r="E82" s="15" t="s">
        <v>79</v>
      </c>
      <c r="F82" s="16" t="s">
        <v>13</v>
      </c>
      <c r="G82" s="17">
        <v>7040000</v>
      </c>
      <c r="H82" s="17">
        <v>708220</v>
      </c>
      <c r="I82" s="17">
        <v>7748220</v>
      </c>
      <c r="J82" s="18">
        <v>0</v>
      </c>
      <c r="K82" s="19"/>
      <c r="L82" s="20" t="str">
        <f>VLOOKUP(D82,[1]Sheet1!$C$6:$H$856,6,0)</f>
        <v>Khoa Nhiệt – Lạnh</v>
      </c>
      <c r="M82" s="19" t="str">
        <f t="shared" si="1"/>
        <v>19C1</v>
      </c>
      <c r="N82" s="19" t="e">
        <f>VLOOKUP(B82,'[2]SV17T4-KLT'!$C$9:$C$172,1,0)</f>
        <v>#N/A</v>
      </c>
    </row>
    <row r="83" spans="1:14" s="21" customFormat="1" ht="18" customHeight="1" x14ac:dyDescent="0.2">
      <c r="A83" s="11">
        <v>78</v>
      </c>
      <c r="B83" s="12" t="s">
        <v>323</v>
      </c>
      <c r="C83" s="13" t="s">
        <v>324</v>
      </c>
      <c r="D83" s="14" t="s">
        <v>259</v>
      </c>
      <c r="E83" s="15" t="s">
        <v>144</v>
      </c>
      <c r="F83" s="16" t="s">
        <v>13</v>
      </c>
      <c r="G83" s="17">
        <v>7040000</v>
      </c>
      <c r="H83" s="17">
        <v>708220</v>
      </c>
      <c r="I83" s="17">
        <v>7748220</v>
      </c>
      <c r="J83" s="18">
        <v>0</v>
      </c>
      <c r="K83" s="19"/>
      <c r="L83" s="20" t="str">
        <f>VLOOKUP(D83,[1]Sheet1!$C$6:$H$856,6,0)</f>
        <v>Khoa Nhiệt – Lạnh</v>
      </c>
      <c r="M83" s="19" t="str">
        <f t="shared" si="1"/>
        <v>19C1</v>
      </c>
      <c r="N83" s="19" t="e">
        <f>VLOOKUP(B83,'[2]SV17T4-KLT'!$C$9:$C$172,1,0)</f>
        <v>#N/A</v>
      </c>
    </row>
    <row r="84" spans="1:14" s="21" customFormat="1" ht="18" customHeight="1" x14ac:dyDescent="0.2">
      <c r="A84" s="11">
        <v>79</v>
      </c>
      <c r="B84" s="12" t="s">
        <v>325</v>
      </c>
      <c r="C84" s="13" t="s">
        <v>326</v>
      </c>
      <c r="D84" s="14" t="s">
        <v>259</v>
      </c>
      <c r="E84" s="15" t="s">
        <v>69</v>
      </c>
      <c r="F84" s="16" t="s">
        <v>13</v>
      </c>
      <c r="G84" s="17">
        <v>7040000</v>
      </c>
      <c r="H84" s="17">
        <v>708220</v>
      </c>
      <c r="I84" s="17">
        <v>7748220</v>
      </c>
      <c r="J84" s="18">
        <v>0</v>
      </c>
      <c r="K84" s="19"/>
      <c r="L84" s="20" t="str">
        <f>VLOOKUP(D84,[1]Sheet1!$C$6:$H$856,6,0)</f>
        <v>Khoa Nhiệt – Lạnh</v>
      </c>
      <c r="M84" s="19" t="str">
        <f t="shared" si="1"/>
        <v>19C1</v>
      </c>
      <c r="N84" s="19" t="e">
        <f>VLOOKUP(B84,'[2]SV17T4-KLT'!$C$9:$C$172,1,0)</f>
        <v>#N/A</v>
      </c>
    </row>
    <row r="85" spans="1:14" s="21" customFormat="1" ht="18" customHeight="1" x14ac:dyDescent="0.2">
      <c r="A85" s="11">
        <v>80</v>
      </c>
      <c r="B85" s="12" t="s">
        <v>327</v>
      </c>
      <c r="C85" s="13" t="s">
        <v>55</v>
      </c>
      <c r="D85" s="14" t="s">
        <v>259</v>
      </c>
      <c r="E85" s="15" t="s">
        <v>33</v>
      </c>
      <c r="F85" s="16" t="s">
        <v>13</v>
      </c>
      <c r="G85" s="17">
        <v>7040000</v>
      </c>
      <c r="H85" s="17">
        <v>708220</v>
      </c>
      <c r="I85" s="17">
        <v>7748220</v>
      </c>
      <c r="J85" s="18">
        <v>0</v>
      </c>
      <c r="K85" s="19"/>
      <c r="L85" s="20" t="str">
        <f>VLOOKUP(D85,[1]Sheet1!$C$6:$H$856,6,0)</f>
        <v>Khoa Nhiệt – Lạnh</v>
      </c>
      <c r="M85" s="19" t="str">
        <f t="shared" si="1"/>
        <v>19C1</v>
      </c>
      <c r="N85" s="19" t="e">
        <f>VLOOKUP(B85,'[2]SV17T4-KLT'!$C$9:$C$172,1,0)</f>
        <v>#N/A</v>
      </c>
    </row>
    <row r="86" spans="1:14" s="21" customFormat="1" ht="18" customHeight="1" x14ac:dyDescent="0.2">
      <c r="A86" s="11">
        <v>81</v>
      </c>
      <c r="B86" s="12" t="s">
        <v>328</v>
      </c>
      <c r="C86" s="13" t="s">
        <v>329</v>
      </c>
      <c r="D86" s="14" t="s">
        <v>330</v>
      </c>
      <c r="E86" s="15" t="s">
        <v>331</v>
      </c>
      <c r="F86" s="16" t="s">
        <v>13</v>
      </c>
      <c r="G86" s="17">
        <v>7040000</v>
      </c>
      <c r="H86" s="17">
        <v>708220</v>
      </c>
      <c r="I86" s="17">
        <v>7748220</v>
      </c>
      <c r="J86" s="18">
        <v>0</v>
      </c>
      <c r="K86" s="19"/>
      <c r="L86" s="20" t="str">
        <f>VLOOKUP(D86,[1]Sheet1!$C$6:$H$856,6,0)</f>
        <v>Khoa Nhiệt – Lạnh</v>
      </c>
      <c r="M86" s="19" t="str">
        <f t="shared" si="1"/>
        <v>19C1</v>
      </c>
      <c r="N86" s="19" t="e">
        <f>VLOOKUP(B86,'[2]SV17T4-KLT'!$C$9:$C$172,1,0)</f>
        <v>#N/A</v>
      </c>
    </row>
    <row r="87" spans="1:14" s="21" customFormat="1" ht="18" customHeight="1" x14ac:dyDescent="0.2">
      <c r="A87" s="11">
        <v>82</v>
      </c>
      <c r="B87" s="12" t="s">
        <v>332</v>
      </c>
      <c r="C87" s="13" t="s">
        <v>333</v>
      </c>
      <c r="D87" s="14" t="s">
        <v>330</v>
      </c>
      <c r="E87" s="15" t="s">
        <v>334</v>
      </c>
      <c r="F87" s="16" t="s">
        <v>13</v>
      </c>
      <c r="G87" s="17">
        <v>7040000</v>
      </c>
      <c r="H87" s="17">
        <v>708220</v>
      </c>
      <c r="I87" s="17">
        <v>7748220</v>
      </c>
      <c r="J87" s="18">
        <v>0</v>
      </c>
      <c r="K87" s="19"/>
      <c r="L87" s="20" t="str">
        <f>VLOOKUP(D87,[1]Sheet1!$C$6:$H$856,6,0)</f>
        <v>Khoa Nhiệt – Lạnh</v>
      </c>
      <c r="M87" s="19" t="str">
        <f t="shared" si="1"/>
        <v>19C1</v>
      </c>
      <c r="N87" s="19" t="e">
        <f>VLOOKUP(B87,'[2]SV17T4-KLT'!$C$9:$C$172,1,0)</f>
        <v>#N/A</v>
      </c>
    </row>
    <row r="88" spans="1:14" s="21" customFormat="1" ht="18" customHeight="1" x14ac:dyDescent="0.2">
      <c r="A88" s="11">
        <v>83</v>
      </c>
      <c r="B88" s="12" t="s">
        <v>335</v>
      </c>
      <c r="C88" s="13" t="s">
        <v>336</v>
      </c>
      <c r="D88" s="14" t="s">
        <v>330</v>
      </c>
      <c r="E88" s="15" t="s">
        <v>98</v>
      </c>
      <c r="F88" s="16" t="s">
        <v>13</v>
      </c>
      <c r="G88" s="17">
        <v>7040000</v>
      </c>
      <c r="H88" s="17">
        <v>708220</v>
      </c>
      <c r="I88" s="17">
        <v>7748220</v>
      </c>
      <c r="J88" s="18">
        <v>0</v>
      </c>
      <c r="K88" s="19"/>
      <c r="L88" s="20" t="str">
        <f>VLOOKUP(D88,[1]Sheet1!$C$6:$H$856,6,0)</f>
        <v>Khoa Nhiệt – Lạnh</v>
      </c>
      <c r="M88" s="19" t="str">
        <f t="shared" si="1"/>
        <v>19C1</v>
      </c>
      <c r="N88" s="19" t="e">
        <f>VLOOKUP(B88,'[2]SV17T4-KLT'!$C$9:$C$172,1,0)</f>
        <v>#N/A</v>
      </c>
    </row>
    <row r="89" spans="1:14" s="21" customFormat="1" ht="18" customHeight="1" x14ac:dyDescent="0.2">
      <c r="A89" s="11">
        <v>84</v>
      </c>
      <c r="B89" s="12" t="s">
        <v>337</v>
      </c>
      <c r="C89" s="13" t="s">
        <v>338</v>
      </c>
      <c r="D89" s="14" t="s">
        <v>330</v>
      </c>
      <c r="E89" s="15" t="s">
        <v>95</v>
      </c>
      <c r="F89" s="16" t="s">
        <v>13</v>
      </c>
      <c r="G89" s="17">
        <v>780000</v>
      </c>
      <c r="H89" s="17">
        <v>0</v>
      </c>
      <c r="I89" s="17">
        <v>780000</v>
      </c>
      <c r="J89" s="18">
        <v>6260000</v>
      </c>
      <c r="K89" s="19"/>
      <c r="L89" s="20" t="str">
        <f>VLOOKUP(D89,[1]Sheet1!$C$6:$H$856,6,0)</f>
        <v>Khoa Nhiệt – Lạnh</v>
      </c>
      <c r="M89" s="19" t="str">
        <f t="shared" si="1"/>
        <v>19C1</v>
      </c>
      <c r="N89" s="19" t="e">
        <f>VLOOKUP(B89,'[2]SV17T4-KLT'!$C$9:$C$172,1,0)</f>
        <v>#N/A</v>
      </c>
    </row>
    <row r="90" spans="1:14" s="21" customFormat="1" ht="18" customHeight="1" x14ac:dyDescent="0.2">
      <c r="A90" s="11">
        <v>85</v>
      </c>
      <c r="B90" s="12" t="s">
        <v>339</v>
      </c>
      <c r="C90" s="13" t="s">
        <v>340</v>
      </c>
      <c r="D90" s="14" t="s">
        <v>330</v>
      </c>
      <c r="E90" s="15" t="s">
        <v>89</v>
      </c>
      <c r="F90" s="16" t="s">
        <v>13</v>
      </c>
      <c r="G90" s="17">
        <v>7040000</v>
      </c>
      <c r="H90" s="17">
        <v>708220</v>
      </c>
      <c r="I90" s="17">
        <v>7748220</v>
      </c>
      <c r="J90" s="18">
        <v>0</v>
      </c>
      <c r="K90" s="19"/>
      <c r="L90" s="20" t="str">
        <f>VLOOKUP(D90,[1]Sheet1!$C$6:$H$856,6,0)</f>
        <v>Khoa Nhiệt – Lạnh</v>
      </c>
      <c r="M90" s="19" t="str">
        <f t="shared" si="1"/>
        <v>19C1</v>
      </c>
      <c r="N90" s="19" t="e">
        <f>VLOOKUP(B90,'[2]SV17T4-KLT'!$C$9:$C$172,1,0)</f>
        <v>#N/A</v>
      </c>
    </row>
    <row r="91" spans="1:14" s="21" customFormat="1" ht="18" customHeight="1" x14ac:dyDescent="0.2">
      <c r="A91" s="11">
        <v>86</v>
      </c>
      <c r="B91" s="12" t="s">
        <v>341</v>
      </c>
      <c r="C91" s="13" t="s">
        <v>123</v>
      </c>
      <c r="D91" s="14" t="s">
        <v>330</v>
      </c>
      <c r="E91" s="15" t="s">
        <v>70</v>
      </c>
      <c r="F91" s="16" t="s">
        <v>13</v>
      </c>
      <c r="G91" s="17">
        <v>7040000</v>
      </c>
      <c r="H91" s="17">
        <v>708220</v>
      </c>
      <c r="I91" s="17">
        <v>7748220</v>
      </c>
      <c r="J91" s="18">
        <v>0</v>
      </c>
      <c r="K91" s="19"/>
      <c r="L91" s="20" t="str">
        <f>VLOOKUP(D91,[1]Sheet1!$C$6:$H$856,6,0)</f>
        <v>Khoa Nhiệt – Lạnh</v>
      </c>
      <c r="M91" s="19" t="str">
        <f t="shared" si="1"/>
        <v>19C1</v>
      </c>
      <c r="N91" s="19" t="e">
        <f>VLOOKUP(B91,'[2]SV17T4-KLT'!$C$9:$C$172,1,0)</f>
        <v>#N/A</v>
      </c>
    </row>
    <row r="92" spans="1:14" s="21" customFormat="1" ht="18" customHeight="1" x14ac:dyDescent="0.2">
      <c r="A92" s="11">
        <v>87</v>
      </c>
      <c r="B92" s="12" t="s">
        <v>342</v>
      </c>
      <c r="C92" s="13" t="s">
        <v>59</v>
      </c>
      <c r="D92" s="14" t="s">
        <v>330</v>
      </c>
      <c r="E92" s="15" t="s">
        <v>343</v>
      </c>
      <c r="F92" s="16" t="s">
        <v>13</v>
      </c>
      <c r="G92" s="17">
        <v>7040000</v>
      </c>
      <c r="H92" s="17">
        <v>708220</v>
      </c>
      <c r="I92" s="17">
        <v>7748220</v>
      </c>
      <c r="J92" s="18">
        <v>0</v>
      </c>
      <c r="K92" s="19"/>
      <c r="L92" s="20" t="str">
        <f>VLOOKUP(D92,[1]Sheet1!$C$6:$H$856,6,0)</f>
        <v>Khoa Nhiệt – Lạnh</v>
      </c>
      <c r="M92" s="19" t="str">
        <f t="shared" si="1"/>
        <v>19C1</v>
      </c>
      <c r="N92" s="19" t="e">
        <f>VLOOKUP(B92,'[2]SV17T4-KLT'!$C$9:$C$172,1,0)</f>
        <v>#N/A</v>
      </c>
    </row>
    <row r="93" spans="1:14" s="21" customFormat="1" ht="18" customHeight="1" x14ac:dyDescent="0.2">
      <c r="A93" s="11">
        <v>88</v>
      </c>
      <c r="B93" s="12" t="s">
        <v>344</v>
      </c>
      <c r="C93" s="13" t="s">
        <v>345</v>
      </c>
      <c r="D93" s="14" t="s">
        <v>330</v>
      </c>
      <c r="E93" s="15" t="s">
        <v>346</v>
      </c>
      <c r="F93" s="16" t="s">
        <v>13</v>
      </c>
      <c r="G93" s="17">
        <v>7040000</v>
      </c>
      <c r="H93" s="17">
        <v>708220</v>
      </c>
      <c r="I93" s="17">
        <v>7748220</v>
      </c>
      <c r="J93" s="18">
        <v>0</v>
      </c>
      <c r="K93" s="19"/>
      <c r="L93" s="20" t="str">
        <f>VLOOKUP(D93,[1]Sheet1!$C$6:$H$856,6,0)</f>
        <v>Khoa Nhiệt – Lạnh</v>
      </c>
      <c r="M93" s="19" t="str">
        <f t="shared" si="1"/>
        <v>19C1</v>
      </c>
      <c r="N93" s="19" t="e">
        <f>VLOOKUP(B93,'[2]SV17T4-KLT'!$C$9:$C$172,1,0)</f>
        <v>#N/A</v>
      </c>
    </row>
    <row r="94" spans="1:14" s="19" customFormat="1" ht="18" customHeight="1" x14ac:dyDescent="0.2">
      <c r="A94" s="11">
        <v>89</v>
      </c>
      <c r="B94" s="12" t="s">
        <v>347</v>
      </c>
      <c r="C94" s="13" t="s">
        <v>348</v>
      </c>
      <c r="D94" s="14" t="s">
        <v>330</v>
      </c>
      <c r="E94" s="15" t="s">
        <v>76</v>
      </c>
      <c r="F94" s="16" t="s">
        <v>13</v>
      </c>
      <c r="G94" s="17">
        <v>7040000</v>
      </c>
      <c r="H94" s="17">
        <v>708220</v>
      </c>
      <c r="I94" s="17">
        <v>7748220</v>
      </c>
      <c r="J94" s="18">
        <v>0</v>
      </c>
      <c r="L94" s="20" t="str">
        <f>VLOOKUP(D94,[1]Sheet1!$C$6:$H$856,6,0)</f>
        <v>Khoa Nhiệt – Lạnh</v>
      </c>
      <c r="M94" s="19" t="str">
        <f t="shared" ref="M94:M157" si="2">LEFT(D94,4)</f>
        <v>19C1</v>
      </c>
      <c r="N94" s="19" t="e">
        <f>VLOOKUP(B94,'[2]SV17T4-KLT'!$C$9:$C$172,1,0)</f>
        <v>#N/A</v>
      </c>
    </row>
    <row r="95" spans="1:14" s="21" customFormat="1" ht="18" customHeight="1" x14ac:dyDescent="0.2">
      <c r="A95" s="11">
        <v>90</v>
      </c>
      <c r="B95" s="12" t="s">
        <v>349</v>
      </c>
      <c r="C95" s="13" t="s">
        <v>350</v>
      </c>
      <c r="D95" s="14" t="s">
        <v>330</v>
      </c>
      <c r="E95" s="15" t="s">
        <v>17</v>
      </c>
      <c r="F95" s="16" t="s">
        <v>13</v>
      </c>
      <c r="G95" s="17">
        <v>7040000</v>
      </c>
      <c r="H95" s="17">
        <v>708220</v>
      </c>
      <c r="I95" s="17">
        <v>7748220</v>
      </c>
      <c r="J95" s="18">
        <v>0</v>
      </c>
      <c r="K95" s="19"/>
      <c r="L95" s="20" t="str">
        <f>VLOOKUP(D95,[1]Sheet1!$C$6:$H$856,6,0)</f>
        <v>Khoa Nhiệt – Lạnh</v>
      </c>
      <c r="M95" s="19" t="str">
        <f t="shared" si="2"/>
        <v>19C1</v>
      </c>
      <c r="N95" s="19" t="e">
        <f>VLOOKUP(B95,'[2]SV17T4-KLT'!$C$9:$C$172,1,0)</f>
        <v>#N/A</v>
      </c>
    </row>
    <row r="96" spans="1:14" s="21" customFormat="1" ht="18" customHeight="1" x14ac:dyDescent="0.2">
      <c r="A96" s="11">
        <v>91</v>
      </c>
      <c r="B96" s="12" t="s">
        <v>351</v>
      </c>
      <c r="C96" s="13" t="s">
        <v>352</v>
      </c>
      <c r="D96" s="14" t="s">
        <v>330</v>
      </c>
      <c r="E96" s="15" t="s">
        <v>353</v>
      </c>
      <c r="F96" s="16" t="s">
        <v>13</v>
      </c>
      <c r="G96" s="17">
        <v>7040000</v>
      </c>
      <c r="H96" s="17">
        <v>708220</v>
      </c>
      <c r="I96" s="17">
        <v>7748220</v>
      </c>
      <c r="J96" s="18">
        <v>0</v>
      </c>
      <c r="K96" s="19"/>
      <c r="L96" s="20" t="str">
        <f>VLOOKUP(D96,[1]Sheet1!$C$6:$H$856,6,0)</f>
        <v>Khoa Nhiệt – Lạnh</v>
      </c>
      <c r="M96" s="19" t="str">
        <f t="shared" si="2"/>
        <v>19C1</v>
      </c>
      <c r="N96" s="19" t="e">
        <f>VLOOKUP(B96,'[2]SV17T4-KLT'!$C$9:$C$172,1,0)</f>
        <v>#N/A</v>
      </c>
    </row>
    <row r="97" spans="1:14" s="19" customFormat="1" ht="18" customHeight="1" x14ac:dyDescent="0.2">
      <c r="A97" s="11">
        <v>92</v>
      </c>
      <c r="B97" s="12" t="s">
        <v>354</v>
      </c>
      <c r="C97" s="13" t="s">
        <v>355</v>
      </c>
      <c r="D97" s="14" t="s">
        <v>330</v>
      </c>
      <c r="E97" s="15" t="s">
        <v>44</v>
      </c>
      <c r="F97" s="16" t="s">
        <v>13</v>
      </c>
      <c r="G97" s="17">
        <v>7040000</v>
      </c>
      <c r="H97" s="17">
        <v>708220</v>
      </c>
      <c r="I97" s="17">
        <v>7748220</v>
      </c>
      <c r="J97" s="18">
        <v>0</v>
      </c>
      <c r="L97" s="20" t="str">
        <f>VLOOKUP(D97,[1]Sheet1!$C$6:$H$856,6,0)</f>
        <v>Khoa Nhiệt – Lạnh</v>
      </c>
      <c r="M97" s="19" t="str">
        <f t="shared" si="2"/>
        <v>19C1</v>
      </c>
      <c r="N97" s="19" t="e">
        <f>VLOOKUP(B97,'[2]SV17T4-KLT'!$C$9:$C$172,1,0)</f>
        <v>#N/A</v>
      </c>
    </row>
    <row r="98" spans="1:14" s="19" customFormat="1" ht="18" customHeight="1" x14ac:dyDescent="0.2">
      <c r="A98" s="11">
        <v>93</v>
      </c>
      <c r="B98" s="12" t="s">
        <v>356</v>
      </c>
      <c r="C98" s="13" t="s">
        <v>357</v>
      </c>
      <c r="D98" s="14" t="s">
        <v>330</v>
      </c>
      <c r="E98" s="15" t="s">
        <v>358</v>
      </c>
      <c r="F98" s="16" t="s">
        <v>13</v>
      </c>
      <c r="G98" s="17">
        <v>7040000</v>
      </c>
      <c r="H98" s="17">
        <v>708220</v>
      </c>
      <c r="I98" s="17">
        <v>7748220</v>
      </c>
      <c r="J98" s="18">
        <v>0</v>
      </c>
      <c r="L98" s="20" t="str">
        <f>VLOOKUP(D98,[1]Sheet1!$C$6:$H$856,6,0)</f>
        <v>Khoa Nhiệt – Lạnh</v>
      </c>
      <c r="M98" s="19" t="str">
        <f t="shared" si="2"/>
        <v>19C1</v>
      </c>
      <c r="N98" s="19" t="e">
        <f>VLOOKUP(B98,'[2]SV17T4-KLT'!$C$9:$C$172,1,0)</f>
        <v>#N/A</v>
      </c>
    </row>
    <row r="99" spans="1:14" s="19" customFormat="1" ht="18" customHeight="1" x14ac:dyDescent="0.2">
      <c r="A99" s="11">
        <v>94</v>
      </c>
      <c r="B99" s="12" t="s">
        <v>359</v>
      </c>
      <c r="C99" s="13" t="s">
        <v>360</v>
      </c>
      <c r="D99" s="14" t="s">
        <v>361</v>
      </c>
      <c r="E99" s="15" t="s">
        <v>60</v>
      </c>
      <c r="F99" s="16" t="s">
        <v>13</v>
      </c>
      <c r="G99" s="17">
        <v>7040000</v>
      </c>
      <c r="H99" s="17">
        <v>708220</v>
      </c>
      <c r="I99" s="17">
        <v>7748220</v>
      </c>
      <c r="J99" s="18">
        <v>0</v>
      </c>
      <c r="L99" s="20" t="str">
        <f>VLOOKUP(D99,[1]Sheet1!$C$6:$H$856,6,0)</f>
        <v>Khoa Nhiệt – Lạnh</v>
      </c>
      <c r="M99" s="19" t="str">
        <f t="shared" si="2"/>
        <v>19C1</v>
      </c>
      <c r="N99" s="19" t="e">
        <f>VLOOKUP(B99,'[2]SV17T4-KLT'!$C$9:$C$172,1,0)</f>
        <v>#N/A</v>
      </c>
    </row>
    <row r="100" spans="1:14" s="19" customFormat="1" ht="18" customHeight="1" x14ac:dyDescent="0.2">
      <c r="A100" s="11">
        <v>95</v>
      </c>
      <c r="B100" s="12" t="s">
        <v>362</v>
      </c>
      <c r="C100" s="13" t="s">
        <v>363</v>
      </c>
      <c r="D100" s="14" t="s">
        <v>361</v>
      </c>
      <c r="E100" s="15" t="s">
        <v>57</v>
      </c>
      <c r="F100" s="16" t="s">
        <v>13</v>
      </c>
      <c r="G100" s="17">
        <v>7040000</v>
      </c>
      <c r="H100" s="17">
        <v>708220</v>
      </c>
      <c r="I100" s="17">
        <v>7748220</v>
      </c>
      <c r="J100" s="18">
        <v>0</v>
      </c>
      <c r="L100" s="20" t="str">
        <f>VLOOKUP(D100,[1]Sheet1!$C$6:$H$856,6,0)</f>
        <v>Khoa Nhiệt – Lạnh</v>
      </c>
      <c r="M100" s="19" t="str">
        <f t="shared" si="2"/>
        <v>19C1</v>
      </c>
      <c r="N100" s="19" t="e">
        <f>VLOOKUP(B100,'[2]SV17T4-KLT'!$C$9:$C$172,1,0)</f>
        <v>#N/A</v>
      </c>
    </row>
    <row r="101" spans="1:14" s="19" customFormat="1" ht="18" customHeight="1" x14ac:dyDescent="0.2">
      <c r="A101" s="11">
        <v>96</v>
      </c>
      <c r="B101" s="12" t="s">
        <v>364</v>
      </c>
      <c r="C101" s="13" t="s">
        <v>365</v>
      </c>
      <c r="D101" s="14" t="s">
        <v>361</v>
      </c>
      <c r="E101" s="15" t="s">
        <v>16</v>
      </c>
      <c r="F101" s="16" t="s">
        <v>13</v>
      </c>
      <c r="G101" s="17">
        <v>7040000</v>
      </c>
      <c r="H101" s="17">
        <v>708220</v>
      </c>
      <c r="I101" s="17">
        <v>7748220</v>
      </c>
      <c r="J101" s="18">
        <v>0</v>
      </c>
      <c r="L101" s="20" t="str">
        <f>VLOOKUP(D101,[1]Sheet1!$C$6:$H$856,6,0)</f>
        <v>Khoa Nhiệt – Lạnh</v>
      </c>
      <c r="M101" s="19" t="str">
        <f t="shared" si="2"/>
        <v>19C1</v>
      </c>
      <c r="N101" s="19" t="e">
        <f>VLOOKUP(B101,'[2]SV17T4-KLT'!$C$9:$C$172,1,0)</f>
        <v>#N/A</v>
      </c>
    </row>
    <row r="102" spans="1:14" s="21" customFormat="1" ht="18" customHeight="1" x14ac:dyDescent="0.2">
      <c r="A102" s="11">
        <v>97</v>
      </c>
      <c r="B102" s="12" t="s">
        <v>366</v>
      </c>
      <c r="C102" s="13" t="s">
        <v>367</v>
      </c>
      <c r="D102" s="14" t="s">
        <v>361</v>
      </c>
      <c r="E102" s="15" t="s">
        <v>54</v>
      </c>
      <c r="F102" s="16" t="s">
        <v>13</v>
      </c>
      <c r="G102" s="17">
        <v>7040000</v>
      </c>
      <c r="H102" s="17">
        <v>708220</v>
      </c>
      <c r="I102" s="17">
        <v>7748220</v>
      </c>
      <c r="J102" s="18">
        <v>0</v>
      </c>
      <c r="K102" s="19"/>
      <c r="L102" s="20" t="str">
        <f>VLOOKUP(D102,[1]Sheet1!$C$6:$H$856,6,0)</f>
        <v>Khoa Nhiệt – Lạnh</v>
      </c>
      <c r="M102" s="19" t="str">
        <f t="shared" si="2"/>
        <v>19C1</v>
      </c>
      <c r="N102" s="19" t="e">
        <f>VLOOKUP(B102,'[2]SV17T4-KLT'!$C$9:$C$172,1,0)</f>
        <v>#N/A</v>
      </c>
    </row>
    <row r="103" spans="1:14" s="19" customFormat="1" ht="18" customHeight="1" x14ac:dyDescent="0.2">
      <c r="A103" s="11">
        <v>98</v>
      </c>
      <c r="B103" s="12" t="s">
        <v>368</v>
      </c>
      <c r="C103" s="13" t="s">
        <v>369</v>
      </c>
      <c r="D103" s="14" t="s">
        <v>361</v>
      </c>
      <c r="E103" s="15" t="s">
        <v>64</v>
      </c>
      <c r="F103" s="16" t="s">
        <v>13</v>
      </c>
      <c r="G103" s="17">
        <v>7040000</v>
      </c>
      <c r="H103" s="17">
        <v>708220</v>
      </c>
      <c r="I103" s="17">
        <v>7748220</v>
      </c>
      <c r="J103" s="18">
        <v>0</v>
      </c>
      <c r="L103" s="20" t="str">
        <f>VLOOKUP(D103,[1]Sheet1!$C$6:$H$856,6,0)</f>
        <v>Khoa Nhiệt – Lạnh</v>
      </c>
      <c r="M103" s="19" t="str">
        <f t="shared" si="2"/>
        <v>19C1</v>
      </c>
      <c r="N103" s="19" t="e">
        <f>VLOOKUP(B103,'[2]SV17T4-KLT'!$C$9:$C$172,1,0)</f>
        <v>#N/A</v>
      </c>
    </row>
    <row r="104" spans="1:14" s="19" customFormat="1" ht="18" customHeight="1" x14ac:dyDescent="0.2">
      <c r="A104" s="11">
        <v>99</v>
      </c>
      <c r="B104" s="12" t="s">
        <v>370</v>
      </c>
      <c r="C104" s="13" t="s">
        <v>371</v>
      </c>
      <c r="D104" s="14" t="s">
        <v>361</v>
      </c>
      <c r="E104" s="15" t="s">
        <v>87</v>
      </c>
      <c r="F104" s="16" t="s">
        <v>13</v>
      </c>
      <c r="G104" s="17">
        <v>7040000</v>
      </c>
      <c r="H104" s="17">
        <v>708220</v>
      </c>
      <c r="I104" s="17">
        <v>7748220</v>
      </c>
      <c r="J104" s="18">
        <v>0</v>
      </c>
      <c r="L104" s="20" t="str">
        <f>VLOOKUP(D104,[1]Sheet1!$C$6:$H$856,6,0)</f>
        <v>Khoa Nhiệt – Lạnh</v>
      </c>
      <c r="M104" s="19" t="str">
        <f t="shared" si="2"/>
        <v>19C1</v>
      </c>
      <c r="N104" s="19" t="e">
        <f>VLOOKUP(B104,'[2]SV17T4-KLT'!$C$9:$C$172,1,0)</f>
        <v>#N/A</v>
      </c>
    </row>
    <row r="105" spans="1:14" s="19" customFormat="1" ht="18" customHeight="1" x14ac:dyDescent="0.2">
      <c r="A105" s="11">
        <v>100</v>
      </c>
      <c r="B105" s="12" t="s">
        <v>372</v>
      </c>
      <c r="C105" s="13" t="s">
        <v>373</v>
      </c>
      <c r="D105" s="14" t="s">
        <v>361</v>
      </c>
      <c r="E105" s="15" t="s">
        <v>92</v>
      </c>
      <c r="F105" s="16" t="s">
        <v>13</v>
      </c>
      <c r="G105" s="17">
        <v>7040000</v>
      </c>
      <c r="H105" s="17">
        <v>708220</v>
      </c>
      <c r="I105" s="17">
        <v>7748220</v>
      </c>
      <c r="J105" s="18">
        <v>0</v>
      </c>
      <c r="L105" s="20" t="str">
        <f>VLOOKUP(D105,[1]Sheet1!$C$6:$H$856,6,0)</f>
        <v>Khoa Nhiệt – Lạnh</v>
      </c>
      <c r="M105" s="19" t="str">
        <f t="shared" si="2"/>
        <v>19C1</v>
      </c>
      <c r="N105" s="19" t="e">
        <f>VLOOKUP(B105,'[2]SV17T4-KLT'!$C$9:$C$172,1,0)</f>
        <v>#N/A</v>
      </c>
    </row>
    <row r="106" spans="1:14" s="21" customFormat="1" ht="18" customHeight="1" x14ac:dyDescent="0.2">
      <c r="A106" s="11">
        <v>101</v>
      </c>
      <c r="B106" s="12" t="s">
        <v>374</v>
      </c>
      <c r="C106" s="13" t="s">
        <v>375</v>
      </c>
      <c r="D106" s="14" t="s">
        <v>361</v>
      </c>
      <c r="E106" s="15" t="s">
        <v>108</v>
      </c>
      <c r="F106" s="16" t="s">
        <v>13</v>
      </c>
      <c r="G106" s="17">
        <v>7040000</v>
      </c>
      <c r="H106" s="17">
        <v>708220</v>
      </c>
      <c r="I106" s="17">
        <v>7748220</v>
      </c>
      <c r="J106" s="18">
        <v>0</v>
      </c>
      <c r="K106" s="19"/>
      <c r="L106" s="20" t="str">
        <f>VLOOKUP(D106,[1]Sheet1!$C$6:$H$856,6,0)</f>
        <v>Khoa Nhiệt – Lạnh</v>
      </c>
      <c r="M106" s="19" t="str">
        <f t="shared" si="2"/>
        <v>19C1</v>
      </c>
      <c r="N106" s="19" t="e">
        <f>VLOOKUP(B106,'[2]SV17T4-KLT'!$C$9:$C$172,1,0)</f>
        <v>#N/A</v>
      </c>
    </row>
    <row r="107" spans="1:14" s="19" customFormat="1" ht="18" customHeight="1" x14ac:dyDescent="0.2">
      <c r="A107" s="11">
        <v>102</v>
      </c>
      <c r="B107" s="12" t="s">
        <v>376</v>
      </c>
      <c r="C107" s="13" t="s">
        <v>377</v>
      </c>
      <c r="D107" s="14" t="s">
        <v>361</v>
      </c>
      <c r="E107" s="15" t="s">
        <v>132</v>
      </c>
      <c r="F107" s="16" t="s">
        <v>13</v>
      </c>
      <c r="G107" s="17">
        <v>7040000</v>
      </c>
      <c r="H107" s="17">
        <v>708220</v>
      </c>
      <c r="I107" s="17">
        <v>7748220</v>
      </c>
      <c r="J107" s="18">
        <v>0</v>
      </c>
      <c r="L107" s="20" t="str">
        <f>VLOOKUP(D107,[1]Sheet1!$C$6:$H$856,6,0)</f>
        <v>Khoa Nhiệt – Lạnh</v>
      </c>
      <c r="M107" s="19" t="str">
        <f t="shared" si="2"/>
        <v>19C1</v>
      </c>
      <c r="N107" s="19" t="e">
        <f>VLOOKUP(B107,'[2]SV17T4-KLT'!$C$9:$C$172,1,0)</f>
        <v>#N/A</v>
      </c>
    </row>
    <row r="108" spans="1:14" s="21" customFormat="1" ht="18" customHeight="1" x14ac:dyDescent="0.2">
      <c r="A108" s="11">
        <v>103</v>
      </c>
      <c r="B108" s="12" t="s">
        <v>378</v>
      </c>
      <c r="C108" s="13" t="s">
        <v>379</v>
      </c>
      <c r="D108" s="14" t="s">
        <v>361</v>
      </c>
      <c r="E108" s="15" t="s">
        <v>35</v>
      </c>
      <c r="F108" s="16" t="s">
        <v>13</v>
      </c>
      <c r="G108" s="17">
        <v>7040000</v>
      </c>
      <c r="H108" s="17">
        <v>708220</v>
      </c>
      <c r="I108" s="17">
        <v>7748220</v>
      </c>
      <c r="J108" s="18">
        <v>0</v>
      </c>
      <c r="K108" s="19"/>
      <c r="L108" s="20" t="str">
        <f>VLOOKUP(D108,[1]Sheet1!$C$6:$H$856,6,0)</f>
        <v>Khoa Nhiệt – Lạnh</v>
      </c>
      <c r="M108" s="19" t="str">
        <f t="shared" si="2"/>
        <v>19C1</v>
      </c>
      <c r="N108" s="19" t="e">
        <f>VLOOKUP(B108,'[2]SV17T4-KLT'!$C$9:$C$172,1,0)</f>
        <v>#N/A</v>
      </c>
    </row>
    <row r="109" spans="1:14" s="21" customFormat="1" ht="18" customHeight="1" x14ac:dyDescent="0.2">
      <c r="A109" s="11">
        <v>104</v>
      </c>
      <c r="B109" s="12" t="s">
        <v>380</v>
      </c>
      <c r="C109" s="13" t="s">
        <v>381</v>
      </c>
      <c r="D109" s="14" t="s">
        <v>361</v>
      </c>
      <c r="E109" s="15" t="s">
        <v>145</v>
      </c>
      <c r="F109" s="16" t="s">
        <v>13</v>
      </c>
      <c r="G109" s="17">
        <v>7040000</v>
      </c>
      <c r="H109" s="17">
        <v>708220</v>
      </c>
      <c r="I109" s="17">
        <v>7748220</v>
      </c>
      <c r="J109" s="18">
        <v>0</v>
      </c>
      <c r="K109" s="19"/>
      <c r="L109" s="20" t="str">
        <f>VLOOKUP(D109,[1]Sheet1!$C$6:$H$856,6,0)</f>
        <v>Khoa Nhiệt – Lạnh</v>
      </c>
      <c r="M109" s="19" t="str">
        <f t="shared" si="2"/>
        <v>19C1</v>
      </c>
      <c r="N109" s="19" t="e">
        <f>VLOOKUP(B109,'[2]SV17T4-KLT'!$C$9:$C$172,1,0)</f>
        <v>#N/A</v>
      </c>
    </row>
    <row r="110" spans="1:14" s="19" customFormat="1" ht="18" customHeight="1" x14ac:dyDescent="0.2">
      <c r="A110" s="11">
        <v>105</v>
      </c>
      <c r="B110" s="12" t="s">
        <v>382</v>
      </c>
      <c r="C110" s="13" t="s">
        <v>383</v>
      </c>
      <c r="D110" s="14" t="s">
        <v>361</v>
      </c>
      <c r="E110" s="15" t="s">
        <v>85</v>
      </c>
      <c r="F110" s="16" t="s">
        <v>13</v>
      </c>
      <c r="G110" s="17">
        <v>7040000</v>
      </c>
      <c r="H110" s="17">
        <v>708220</v>
      </c>
      <c r="I110" s="17">
        <v>7748220</v>
      </c>
      <c r="J110" s="18">
        <v>0</v>
      </c>
      <c r="L110" s="20" t="str">
        <f>VLOOKUP(D110,[1]Sheet1!$C$6:$H$856,6,0)</f>
        <v>Khoa Nhiệt – Lạnh</v>
      </c>
      <c r="M110" s="19" t="str">
        <f t="shared" si="2"/>
        <v>19C1</v>
      </c>
      <c r="N110" s="19" t="e">
        <f>VLOOKUP(B110,'[2]SV17T4-KLT'!$C$9:$C$172,1,0)</f>
        <v>#N/A</v>
      </c>
    </row>
    <row r="111" spans="1:14" s="21" customFormat="1" ht="18" customHeight="1" x14ac:dyDescent="0.2">
      <c r="A111" s="11">
        <v>106</v>
      </c>
      <c r="B111" s="12" t="s">
        <v>384</v>
      </c>
      <c r="C111" s="13" t="s">
        <v>385</v>
      </c>
      <c r="D111" s="14" t="s">
        <v>361</v>
      </c>
      <c r="E111" s="15" t="s">
        <v>142</v>
      </c>
      <c r="F111" s="16" t="s">
        <v>13</v>
      </c>
      <c r="G111" s="17">
        <v>7040000</v>
      </c>
      <c r="H111" s="17">
        <v>708220</v>
      </c>
      <c r="I111" s="17">
        <v>7748220</v>
      </c>
      <c r="J111" s="18">
        <v>0</v>
      </c>
      <c r="K111" s="19"/>
      <c r="L111" s="20" t="str">
        <f>VLOOKUP(D111,[1]Sheet1!$C$6:$H$856,6,0)</f>
        <v>Khoa Nhiệt – Lạnh</v>
      </c>
      <c r="M111" s="19" t="str">
        <f t="shared" si="2"/>
        <v>19C1</v>
      </c>
      <c r="N111" s="19" t="e">
        <f>VLOOKUP(B111,'[2]SV17T4-KLT'!$C$9:$C$172,1,0)</f>
        <v>#N/A</v>
      </c>
    </row>
    <row r="112" spans="1:14" s="19" customFormat="1" ht="18" customHeight="1" x14ac:dyDescent="0.2">
      <c r="A112" s="11">
        <v>107</v>
      </c>
      <c r="B112" s="12" t="s">
        <v>386</v>
      </c>
      <c r="C112" s="13" t="s">
        <v>387</v>
      </c>
      <c r="D112" s="14" t="s">
        <v>361</v>
      </c>
      <c r="E112" s="15" t="s">
        <v>102</v>
      </c>
      <c r="F112" s="16" t="s">
        <v>13</v>
      </c>
      <c r="G112" s="17">
        <v>7040000</v>
      </c>
      <c r="H112" s="17">
        <v>708220</v>
      </c>
      <c r="I112" s="17">
        <v>7748220</v>
      </c>
      <c r="J112" s="18">
        <v>0</v>
      </c>
      <c r="L112" s="20" t="str">
        <f>VLOOKUP(D112,[1]Sheet1!$C$6:$H$856,6,0)</f>
        <v>Khoa Nhiệt – Lạnh</v>
      </c>
      <c r="M112" s="19" t="str">
        <f t="shared" si="2"/>
        <v>19C1</v>
      </c>
      <c r="N112" s="19" t="e">
        <f>VLOOKUP(B112,'[2]SV17T4-KLT'!$C$9:$C$172,1,0)</f>
        <v>#N/A</v>
      </c>
    </row>
    <row r="113" spans="1:14" s="19" customFormat="1" ht="18" customHeight="1" x14ac:dyDescent="0.2">
      <c r="A113" s="11">
        <v>108</v>
      </c>
      <c r="B113" s="12" t="s">
        <v>388</v>
      </c>
      <c r="C113" s="13" t="s">
        <v>389</v>
      </c>
      <c r="D113" s="14" t="s">
        <v>361</v>
      </c>
      <c r="E113" s="15" t="s">
        <v>250</v>
      </c>
      <c r="F113" s="16" t="s">
        <v>13</v>
      </c>
      <c r="G113" s="17">
        <v>7040000</v>
      </c>
      <c r="H113" s="17">
        <v>708220</v>
      </c>
      <c r="I113" s="17">
        <v>7748220</v>
      </c>
      <c r="J113" s="18">
        <v>0</v>
      </c>
      <c r="L113" s="20" t="str">
        <f>VLOOKUP(D113,[1]Sheet1!$C$6:$H$856,6,0)</f>
        <v>Khoa Nhiệt – Lạnh</v>
      </c>
      <c r="M113" s="19" t="str">
        <f t="shared" si="2"/>
        <v>19C1</v>
      </c>
      <c r="N113" s="19" t="e">
        <f>VLOOKUP(B113,'[2]SV17T4-KLT'!$C$9:$C$172,1,0)</f>
        <v>#N/A</v>
      </c>
    </row>
    <row r="114" spans="1:14" s="19" customFormat="1" ht="18" customHeight="1" x14ac:dyDescent="0.2">
      <c r="A114" s="11">
        <v>109</v>
      </c>
      <c r="B114" s="12" t="s">
        <v>390</v>
      </c>
      <c r="C114" s="13" t="s">
        <v>391</v>
      </c>
      <c r="D114" s="14" t="s">
        <v>361</v>
      </c>
      <c r="E114" s="15" t="s">
        <v>118</v>
      </c>
      <c r="F114" s="16" t="s">
        <v>13</v>
      </c>
      <c r="G114" s="17">
        <v>7040000</v>
      </c>
      <c r="H114" s="17">
        <v>708220</v>
      </c>
      <c r="I114" s="17">
        <v>7748220</v>
      </c>
      <c r="J114" s="18">
        <v>0</v>
      </c>
      <c r="L114" s="20" t="str">
        <f>VLOOKUP(D114,[1]Sheet1!$C$6:$H$856,6,0)</f>
        <v>Khoa Nhiệt – Lạnh</v>
      </c>
      <c r="M114" s="19" t="str">
        <f t="shared" si="2"/>
        <v>19C1</v>
      </c>
      <c r="N114" s="19" t="e">
        <f>VLOOKUP(B114,'[2]SV17T4-KLT'!$C$9:$C$172,1,0)</f>
        <v>#N/A</v>
      </c>
    </row>
    <row r="115" spans="1:14" s="19" customFormat="1" ht="18" customHeight="1" x14ac:dyDescent="0.2">
      <c r="A115" s="11">
        <v>110</v>
      </c>
      <c r="B115" s="12" t="s">
        <v>392</v>
      </c>
      <c r="C115" s="13" t="s">
        <v>393</v>
      </c>
      <c r="D115" s="14" t="s">
        <v>394</v>
      </c>
      <c r="E115" s="15" t="s">
        <v>395</v>
      </c>
      <c r="F115" s="16" t="s">
        <v>13</v>
      </c>
      <c r="G115" s="17">
        <v>7040000</v>
      </c>
      <c r="H115" s="17">
        <v>708220</v>
      </c>
      <c r="I115" s="17">
        <v>7748220</v>
      </c>
      <c r="J115" s="18">
        <v>0</v>
      </c>
      <c r="L115" s="20" t="str">
        <f>VLOOKUP(D115,[1]Sheet1!$C$6:$H$856,6,0)</f>
        <v>Khoa Nhiệt – Lạnh</v>
      </c>
      <c r="M115" s="19" t="str">
        <f t="shared" si="2"/>
        <v>19C1</v>
      </c>
      <c r="N115" s="19" t="e">
        <f>VLOOKUP(B115,'[2]SV17T4-KLT'!$C$9:$C$172,1,0)</f>
        <v>#N/A</v>
      </c>
    </row>
    <row r="116" spans="1:14" s="21" customFormat="1" ht="18" customHeight="1" x14ac:dyDescent="0.2">
      <c r="A116" s="11">
        <v>111</v>
      </c>
      <c r="B116" s="12" t="s">
        <v>396</v>
      </c>
      <c r="C116" s="13" t="s">
        <v>397</v>
      </c>
      <c r="D116" s="14" t="s">
        <v>394</v>
      </c>
      <c r="E116" s="15" t="s">
        <v>140</v>
      </c>
      <c r="F116" s="16" t="s">
        <v>13</v>
      </c>
      <c r="G116" s="17">
        <v>7040000</v>
      </c>
      <c r="H116" s="17">
        <v>708220</v>
      </c>
      <c r="I116" s="17">
        <v>7748220</v>
      </c>
      <c r="J116" s="18">
        <v>0</v>
      </c>
      <c r="K116" s="19"/>
      <c r="L116" s="20" t="str">
        <f>VLOOKUP(D116,[1]Sheet1!$C$6:$H$856,6,0)</f>
        <v>Khoa Nhiệt – Lạnh</v>
      </c>
      <c r="M116" s="19" t="str">
        <f t="shared" si="2"/>
        <v>19C1</v>
      </c>
      <c r="N116" s="19" t="e">
        <f>VLOOKUP(B116,'[2]SV17T4-KLT'!$C$9:$C$172,1,0)</f>
        <v>#N/A</v>
      </c>
    </row>
    <row r="117" spans="1:14" s="21" customFormat="1" ht="18" customHeight="1" x14ac:dyDescent="0.2">
      <c r="A117" s="11">
        <v>112</v>
      </c>
      <c r="B117" s="12" t="s">
        <v>398</v>
      </c>
      <c r="C117" s="13" t="s">
        <v>399</v>
      </c>
      <c r="D117" s="14" t="s">
        <v>394</v>
      </c>
      <c r="E117" s="15" t="s">
        <v>73</v>
      </c>
      <c r="F117" s="16" t="s">
        <v>13</v>
      </c>
      <c r="G117" s="17">
        <v>7040000</v>
      </c>
      <c r="H117" s="17">
        <v>708220</v>
      </c>
      <c r="I117" s="17">
        <v>7748220</v>
      </c>
      <c r="J117" s="18">
        <v>0</v>
      </c>
      <c r="K117" s="19"/>
      <c r="L117" s="20" t="str">
        <f>VLOOKUP(D117,[1]Sheet1!$C$6:$H$856,6,0)</f>
        <v>Khoa Nhiệt – Lạnh</v>
      </c>
      <c r="M117" s="19" t="str">
        <f t="shared" si="2"/>
        <v>19C1</v>
      </c>
      <c r="N117" s="19" t="e">
        <f>VLOOKUP(B117,'[2]SV17T4-KLT'!$C$9:$C$172,1,0)</f>
        <v>#N/A</v>
      </c>
    </row>
    <row r="118" spans="1:14" s="21" customFormat="1" ht="18" customHeight="1" x14ac:dyDescent="0.2">
      <c r="A118" s="11">
        <v>113</v>
      </c>
      <c r="B118" s="12" t="s">
        <v>400</v>
      </c>
      <c r="C118" s="13" t="s">
        <v>401</v>
      </c>
      <c r="D118" s="14" t="s">
        <v>394</v>
      </c>
      <c r="E118" s="15" t="s">
        <v>106</v>
      </c>
      <c r="F118" s="16" t="s">
        <v>13</v>
      </c>
      <c r="G118" s="17">
        <v>7040000</v>
      </c>
      <c r="H118" s="17">
        <v>708220</v>
      </c>
      <c r="I118" s="17">
        <v>7748220</v>
      </c>
      <c r="J118" s="18">
        <v>0</v>
      </c>
      <c r="K118" s="19"/>
      <c r="L118" s="20" t="str">
        <f>VLOOKUP(D118,[1]Sheet1!$C$6:$H$856,6,0)</f>
        <v>Khoa Nhiệt – Lạnh</v>
      </c>
      <c r="M118" s="19" t="str">
        <f t="shared" si="2"/>
        <v>19C1</v>
      </c>
      <c r="N118" s="19" t="e">
        <f>VLOOKUP(B118,'[2]SV17T4-KLT'!$C$9:$C$172,1,0)</f>
        <v>#N/A</v>
      </c>
    </row>
    <row r="119" spans="1:14" s="21" customFormat="1" ht="18" customHeight="1" x14ac:dyDescent="0.2">
      <c r="A119" s="11">
        <v>114</v>
      </c>
      <c r="B119" s="12" t="s">
        <v>402</v>
      </c>
      <c r="C119" s="13" t="s">
        <v>403</v>
      </c>
      <c r="D119" s="14" t="s">
        <v>394</v>
      </c>
      <c r="E119" s="15" t="s">
        <v>127</v>
      </c>
      <c r="F119" s="16" t="s">
        <v>13</v>
      </c>
      <c r="G119" s="17">
        <v>7040000</v>
      </c>
      <c r="H119" s="17">
        <v>708220</v>
      </c>
      <c r="I119" s="17">
        <v>7748220</v>
      </c>
      <c r="J119" s="18">
        <v>0</v>
      </c>
      <c r="K119" s="19"/>
      <c r="L119" s="20" t="str">
        <f>VLOOKUP(D119,[1]Sheet1!$C$6:$H$856,6,0)</f>
        <v>Khoa Nhiệt – Lạnh</v>
      </c>
      <c r="M119" s="19" t="str">
        <f t="shared" si="2"/>
        <v>19C1</v>
      </c>
      <c r="N119" s="19" t="e">
        <f>VLOOKUP(B119,'[2]SV17T4-KLT'!$C$9:$C$172,1,0)</f>
        <v>#N/A</v>
      </c>
    </row>
    <row r="120" spans="1:14" s="21" customFormat="1" ht="18" customHeight="1" x14ac:dyDescent="0.2">
      <c r="A120" s="11">
        <v>115</v>
      </c>
      <c r="B120" s="12" t="s">
        <v>404</v>
      </c>
      <c r="C120" s="13" t="s">
        <v>405</v>
      </c>
      <c r="D120" s="14" t="s">
        <v>394</v>
      </c>
      <c r="E120" s="15" t="s">
        <v>58</v>
      </c>
      <c r="F120" s="16" t="s">
        <v>13</v>
      </c>
      <c r="G120" s="17">
        <v>7040000</v>
      </c>
      <c r="H120" s="17">
        <v>708220</v>
      </c>
      <c r="I120" s="17">
        <v>7748220</v>
      </c>
      <c r="J120" s="18">
        <v>0</v>
      </c>
      <c r="K120" s="19"/>
      <c r="L120" s="20" t="str">
        <f>VLOOKUP(D120,[1]Sheet1!$C$6:$H$856,6,0)</f>
        <v>Khoa Nhiệt – Lạnh</v>
      </c>
      <c r="M120" s="19" t="str">
        <f t="shared" si="2"/>
        <v>19C1</v>
      </c>
      <c r="N120" s="19" t="e">
        <f>VLOOKUP(B120,'[2]SV17T4-KLT'!$C$9:$C$172,1,0)</f>
        <v>#N/A</v>
      </c>
    </row>
    <row r="121" spans="1:14" s="21" customFormat="1" ht="18" customHeight="1" x14ac:dyDescent="0.2">
      <c r="A121" s="11">
        <v>116</v>
      </c>
      <c r="B121" s="12" t="s">
        <v>406</v>
      </c>
      <c r="C121" s="13" t="s">
        <v>407</v>
      </c>
      <c r="D121" s="14" t="s">
        <v>394</v>
      </c>
      <c r="E121" s="15" t="s">
        <v>45</v>
      </c>
      <c r="F121" s="16" t="s">
        <v>13</v>
      </c>
      <c r="G121" s="17">
        <v>7040000</v>
      </c>
      <c r="H121" s="17">
        <v>708220</v>
      </c>
      <c r="I121" s="17">
        <v>7748220</v>
      </c>
      <c r="J121" s="18">
        <v>0</v>
      </c>
      <c r="K121" s="19"/>
      <c r="L121" s="20" t="str">
        <f>VLOOKUP(D121,[1]Sheet1!$C$6:$H$856,6,0)</f>
        <v>Khoa Nhiệt – Lạnh</v>
      </c>
      <c r="M121" s="19" t="str">
        <f t="shared" si="2"/>
        <v>19C1</v>
      </c>
      <c r="N121" s="19" t="e">
        <f>VLOOKUP(B121,'[2]SV17T4-KLT'!$C$9:$C$172,1,0)</f>
        <v>#N/A</v>
      </c>
    </row>
    <row r="122" spans="1:14" s="19" customFormat="1" ht="18" customHeight="1" x14ac:dyDescent="0.2">
      <c r="A122" s="11">
        <v>117</v>
      </c>
      <c r="B122" s="12" t="s">
        <v>408</v>
      </c>
      <c r="C122" s="13" t="s">
        <v>409</v>
      </c>
      <c r="D122" s="14" t="s">
        <v>394</v>
      </c>
      <c r="E122" s="15" t="s">
        <v>105</v>
      </c>
      <c r="F122" s="16" t="s">
        <v>13</v>
      </c>
      <c r="G122" s="17">
        <v>780000</v>
      </c>
      <c r="H122" s="17">
        <v>0</v>
      </c>
      <c r="I122" s="17">
        <v>780000</v>
      </c>
      <c r="J122" s="18">
        <v>6260000</v>
      </c>
      <c r="L122" s="20" t="str">
        <f>VLOOKUP(D122,[1]Sheet1!$C$6:$H$856,6,0)</f>
        <v>Khoa Nhiệt – Lạnh</v>
      </c>
      <c r="M122" s="19" t="str">
        <f t="shared" si="2"/>
        <v>19C1</v>
      </c>
      <c r="N122" s="19" t="e">
        <f>VLOOKUP(B122,'[2]SV17T4-KLT'!$C$9:$C$172,1,0)</f>
        <v>#N/A</v>
      </c>
    </row>
    <row r="123" spans="1:14" s="19" customFormat="1" ht="18" customHeight="1" x14ac:dyDescent="0.2">
      <c r="A123" s="11">
        <v>118</v>
      </c>
      <c r="B123" s="12" t="s">
        <v>410</v>
      </c>
      <c r="C123" s="13" t="s">
        <v>411</v>
      </c>
      <c r="D123" s="14" t="s">
        <v>394</v>
      </c>
      <c r="E123" s="15" t="s">
        <v>119</v>
      </c>
      <c r="F123" s="16" t="s">
        <v>13</v>
      </c>
      <c r="G123" s="17">
        <v>7040000</v>
      </c>
      <c r="H123" s="17">
        <v>708220</v>
      </c>
      <c r="I123" s="17">
        <v>7748220</v>
      </c>
      <c r="J123" s="18">
        <v>0</v>
      </c>
      <c r="L123" s="20" t="str">
        <f>VLOOKUP(D123,[1]Sheet1!$C$6:$H$856,6,0)</f>
        <v>Khoa Nhiệt – Lạnh</v>
      </c>
      <c r="M123" s="19" t="str">
        <f t="shared" si="2"/>
        <v>19C1</v>
      </c>
      <c r="N123" s="19" t="e">
        <f>VLOOKUP(B123,'[2]SV17T4-KLT'!$C$9:$C$172,1,0)</f>
        <v>#N/A</v>
      </c>
    </row>
    <row r="124" spans="1:14" s="21" customFormat="1" ht="18" customHeight="1" x14ac:dyDescent="0.2">
      <c r="A124" s="11">
        <v>119</v>
      </c>
      <c r="B124" s="12" t="s">
        <v>412</v>
      </c>
      <c r="C124" s="13" t="s">
        <v>413</v>
      </c>
      <c r="D124" s="14" t="s">
        <v>394</v>
      </c>
      <c r="E124" s="15" t="s">
        <v>143</v>
      </c>
      <c r="F124" s="16" t="s">
        <v>13</v>
      </c>
      <c r="G124" s="17">
        <v>7040000</v>
      </c>
      <c r="H124" s="17">
        <v>708220</v>
      </c>
      <c r="I124" s="17">
        <v>7748220</v>
      </c>
      <c r="J124" s="18">
        <v>0</v>
      </c>
      <c r="K124" s="19"/>
      <c r="L124" s="20" t="str">
        <f>VLOOKUP(D124,[1]Sheet1!$C$6:$H$856,6,0)</f>
        <v>Khoa Nhiệt – Lạnh</v>
      </c>
      <c r="M124" s="19" t="str">
        <f t="shared" si="2"/>
        <v>19C1</v>
      </c>
      <c r="N124" s="19" t="e">
        <f>VLOOKUP(B124,'[2]SV17T4-KLT'!$C$9:$C$172,1,0)</f>
        <v>#N/A</v>
      </c>
    </row>
    <row r="125" spans="1:14" s="21" customFormat="1" ht="18" customHeight="1" x14ac:dyDescent="0.2">
      <c r="A125" s="11">
        <v>120</v>
      </c>
      <c r="B125" s="12" t="s">
        <v>414</v>
      </c>
      <c r="C125" s="13" t="s">
        <v>415</v>
      </c>
      <c r="D125" s="14" t="s">
        <v>394</v>
      </c>
      <c r="E125" s="15" t="s">
        <v>56</v>
      </c>
      <c r="F125" s="16" t="s">
        <v>13</v>
      </c>
      <c r="G125" s="17">
        <v>7040000</v>
      </c>
      <c r="H125" s="17">
        <v>708220</v>
      </c>
      <c r="I125" s="17">
        <v>7748220</v>
      </c>
      <c r="J125" s="18">
        <v>0</v>
      </c>
      <c r="K125" s="19"/>
      <c r="L125" s="20" t="str">
        <f>VLOOKUP(D125,[1]Sheet1!$C$6:$H$856,6,0)</f>
        <v>Khoa Nhiệt – Lạnh</v>
      </c>
      <c r="M125" s="19" t="str">
        <f t="shared" si="2"/>
        <v>19C1</v>
      </c>
      <c r="N125" s="19" t="e">
        <f>VLOOKUP(B125,'[2]SV17T4-KLT'!$C$9:$C$172,1,0)</f>
        <v>#N/A</v>
      </c>
    </row>
    <row r="126" spans="1:14" s="19" customFormat="1" ht="18" customHeight="1" x14ac:dyDescent="0.2">
      <c r="A126" s="11">
        <v>121</v>
      </c>
      <c r="B126" s="12" t="s">
        <v>416</v>
      </c>
      <c r="C126" s="13" t="s">
        <v>41</v>
      </c>
      <c r="D126" s="14" t="s">
        <v>394</v>
      </c>
      <c r="E126" s="15" t="s">
        <v>135</v>
      </c>
      <c r="F126" s="16" t="s">
        <v>13</v>
      </c>
      <c r="G126" s="17">
        <v>7040000</v>
      </c>
      <c r="H126" s="17">
        <v>708220</v>
      </c>
      <c r="I126" s="17">
        <v>7748220</v>
      </c>
      <c r="J126" s="18">
        <v>0</v>
      </c>
      <c r="L126" s="20" t="str">
        <f>VLOOKUP(D126,[1]Sheet1!$C$6:$H$856,6,0)</f>
        <v>Khoa Nhiệt – Lạnh</v>
      </c>
      <c r="M126" s="19" t="str">
        <f t="shared" si="2"/>
        <v>19C1</v>
      </c>
      <c r="N126" s="19" t="e">
        <f>VLOOKUP(B126,'[2]SV17T4-KLT'!$C$9:$C$172,1,0)</f>
        <v>#N/A</v>
      </c>
    </row>
    <row r="127" spans="1:14" s="19" customFormat="1" ht="18" customHeight="1" x14ac:dyDescent="0.2">
      <c r="A127" s="11">
        <v>122</v>
      </c>
      <c r="B127" s="12" t="s">
        <v>417</v>
      </c>
      <c r="C127" s="13" t="s">
        <v>418</v>
      </c>
      <c r="D127" s="14" t="s">
        <v>394</v>
      </c>
      <c r="E127" s="15" t="s">
        <v>68</v>
      </c>
      <c r="F127" s="16" t="s">
        <v>13</v>
      </c>
      <c r="G127" s="17">
        <v>7040000</v>
      </c>
      <c r="H127" s="17">
        <v>708220</v>
      </c>
      <c r="I127" s="17">
        <v>7748220</v>
      </c>
      <c r="J127" s="18">
        <v>0</v>
      </c>
      <c r="L127" s="20" t="str">
        <f>VLOOKUP(D127,[1]Sheet1!$C$6:$H$856,6,0)</f>
        <v>Khoa Nhiệt – Lạnh</v>
      </c>
      <c r="M127" s="19" t="str">
        <f t="shared" si="2"/>
        <v>19C1</v>
      </c>
      <c r="N127" s="19" t="e">
        <f>VLOOKUP(B127,'[2]SV17T4-KLT'!$C$9:$C$172,1,0)</f>
        <v>#N/A</v>
      </c>
    </row>
    <row r="128" spans="1:14" s="19" customFormat="1" ht="18" customHeight="1" x14ac:dyDescent="0.2">
      <c r="A128" s="11">
        <v>123</v>
      </c>
      <c r="B128" s="12" t="s">
        <v>419</v>
      </c>
      <c r="C128" s="13" t="s">
        <v>420</v>
      </c>
      <c r="D128" s="14" t="s">
        <v>394</v>
      </c>
      <c r="E128" s="15" t="s">
        <v>51</v>
      </c>
      <c r="F128" s="16" t="s">
        <v>13</v>
      </c>
      <c r="G128" s="17">
        <v>7040000</v>
      </c>
      <c r="H128" s="17">
        <v>708220</v>
      </c>
      <c r="I128" s="17">
        <v>7748220</v>
      </c>
      <c r="J128" s="18">
        <v>0</v>
      </c>
      <c r="L128" s="20" t="str">
        <f>VLOOKUP(D128,[1]Sheet1!$C$6:$H$856,6,0)</f>
        <v>Khoa Nhiệt – Lạnh</v>
      </c>
      <c r="M128" s="19" t="str">
        <f t="shared" si="2"/>
        <v>19C1</v>
      </c>
      <c r="N128" s="19" t="e">
        <f>VLOOKUP(B128,'[2]SV17T4-KLT'!$C$9:$C$172,1,0)</f>
        <v>#N/A</v>
      </c>
    </row>
    <row r="129" spans="1:14" s="19" customFormat="1" ht="18" customHeight="1" x14ac:dyDescent="0.2">
      <c r="A129" s="11">
        <v>124</v>
      </c>
      <c r="B129" s="12" t="s">
        <v>421</v>
      </c>
      <c r="C129" s="13" t="s">
        <v>422</v>
      </c>
      <c r="D129" s="14" t="s">
        <v>394</v>
      </c>
      <c r="E129" s="15" t="s">
        <v>423</v>
      </c>
      <c r="F129" s="16" t="s">
        <v>13</v>
      </c>
      <c r="G129" s="17">
        <v>7040000</v>
      </c>
      <c r="H129" s="17">
        <v>708220</v>
      </c>
      <c r="I129" s="17">
        <v>7748220</v>
      </c>
      <c r="J129" s="18">
        <v>0</v>
      </c>
      <c r="L129" s="20" t="str">
        <f>VLOOKUP(D129,[1]Sheet1!$C$6:$H$856,6,0)</f>
        <v>Khoa Nhiệt – Lạnh</v>
      </c>
      <c r="M129" s="19" t="str">
        <f t="shared" si="2"/>
        <v>19C1</v>
      </c>
      <c r="N129" s="19" t="e">
        <f>VLOOKUP(B129,'[2]SV17T4-KLT'!$C$9:$C$172,1,0)</f>
        <v>#N/A</v>
      </c>
    </row>
    <row r="130" spans="1:14" s="19" customFormat="1" ht="18" customHeight="1" x14ac:dyDescent="0.2">
      <c r="A130" s="11">
        <v>125</v>
      </c>
      <c r="B130" s="12" t="s">
        <v>424</v>
      </c>
      <c r="C130" s="13" t="s">
        <v>74</v>
      </c>
      <c r="D130" s="14" t="s">
        <v>394</v>
      </c>
      <c r="E130" s="15" t="s">
        <v>122</v>
      </c>
      <c r="F130" s="16" t="s">
        <v>13</v>
      </c>
      <c r="G130" s="17">
        <v>6260000</v>
      </c>
      <c r="H130" s="17">
        <v>708220</v>
      </c>
      <c r="I130" s="17">
        <v>6968220</v>
      </c>
      <c r="J130" s="18">
        <v>780000</v>
      </c>
      <c r="L130" s="20" t="str">
        <f>VLOOKUP(D130,[1]Sheet1!$C$6:$H$856,6,0)</f>
        <v>Khoa Nhiệt – Lạnh</v>
      </c>
      <c r="M130" s="19" t="str">
        <f t="shared" si="2"/>
        <v>19C1</v>
      </c>
      <c r="N130" s="19" t="e">
        <f>VLOOKUP(B130,'[2]SV17T4-KLT'!$C$9:$C$172,1,0)</f>
        <v>#N/A</v>
      </c>
    </row>
    <row r="131" spans="1:14" s="21" customFormat="1" ht="18" customHeight="1" x14ac:dyDescent="0.2">
      <c r="A131" s="11">
        <v>126</v>
      </c>
      <c r="B131" s="12" t="s">
        <v>425</v>
      </c>
      <c r="C131" s="13" t="s">
        <v>426</v>
      </c>
      <c r="D131" s="14" t="s">
        <v>394</v>
      </c>
      <c r="E131" s="15" t="s">
        <v>67</v>
      </c>
      <c r="F131" s="16" t="s">
        <v>13</v>
      </c>
      <c r="G131" s="17">
        <v>7040000</v>
      </c>
      <c r="H131" s="17">
        <v>708220</v>
      </c>
      <c r="I131" s="17">
        <v>7748220</v>
      </c>
      <c r="J131" s="18">
        <v>0</v>
      </c>
      <c r="K131" s="19"/>
      <c r="L131" s="20" t="str">
        <f>VLOOKUP(D131,[1]Sheet1!$C$6:$H$856,6,0)</f>
        <v>Khoa Nhiệt – Lạnh</v>
      </c>
      <c r="M131" s="19" t="str">
        <f t="shared" si="2"/>
        <v>19C1</v>
      </c>
      <c r="N131" s="19" t="e">
        <f>VLOOKUP(B131,'[2]SV17T4-KLT'!$C$9:$C$172,1,0)</f>
        <v>#N/A</v>
      </c>
    </row>
    <row r="132" spans="1:14" s="21" customFormat="1" ht="18" customHeight="1" x14ac:dyDescent="0.2">
      <c r="A132" s="11">
        <v>127</v>
      </c>
      <c r="B132" s="12" t="s">
        <v>427</v>
      </c>
      <c r="C132" s="13" t="s">
        <v>428</v>
      </c>
      <c r="D132" s="14" t="s">
        <v>394</v>
      </c>
      <c r="E132" s="15" t="s">
        <v>42</v>
      </c>
      <c r="F132" s="16" t="s">
        <v>13</v>
      </c>
      <c r="G132" s="17">
        <v>7040000</v>
      </c>
      <c r="H132" s="17">
        <v>708220</v>
      </c>
      <c r="I132" s="17">
        <v>7748220</v>
      </c>
      <c r="J132" s="18">
        <v>0</v>
      </c>
      <c r="K132" s="19"/>
      <c r="L132" s="20" t="str">
        <f>VLOOKUP(D132,[1]Sheet1!$C$6:$H$856,6,0)</f>
        <v>Khoa Nhiệt – Lạnh</v>
      </c>
      <c r="M132" s="19" t="str">
        <f t="shared" si="2"/>
        <v>19C1</v>
      </c>
      <c r="N132" s="19" t="e">
        <f>VLOOKUP(B132,'[2]SV17T4-KLT'!$C$9:$C$172,1,0)</f>
        <v>#N/A</v>
      </c>
    </row>
    <row r="133" spans="1:14" s="21" customFormat="1" ht="18" customHeight="1" x14ac:dyDescent="0.2">
      <c r="A133" s="11">
        <v>128</v>
      </c>
      <c r="B133" s="12" t="s">
        <v>429</v>
      </c>
      <c r="C133" s="13" t="s">
        <v>430</v>
      </c>
      <c r="D133" s="14" t="s">
        <v>394</v>
      </c>
      <c r="E133" s="15" t="s">
        <v>16</v>
      </c>
      <c r="F133" s="16" t="s">
        <v>13</v>
      </c>
      <c r="G133" s="17">
        <v>6260000</v>
      </c>
      <c r="H133" s="17">
        <v>708220</v>
      </c>
      <c r="I133" s="17">
        <v>6968220</v>
      </c>
      <c r="J133" s="18">
        <v>780000</v>
      </c>
      <c r="K133" s="19"/>
      <c r="L133" s="20" t="str">
        <f>VLOOKUP(D133,[1]Sheet1!$C$6:$H$856,6,0)</f>
        <v>Khoa Nhiệt – Lạnh</v>
      </c>
      <c r="M133" s="19" t="str">
        <f t="shared" si="2"/>
        <v>19C1</v>
      </c>
      <c r="N133" s="19" t="e">
        <f>VLOOKUP(B133,'[2]SV17T4-KLT'!$C$9:$C$172,1,0)</f>
        <v>#N/A</v>
      </c>
    </row>
    <row r="134" spans="1:14" s="19" customFormat="1" ht="18" customHeight="1" x14ac:dyDescent="0.2">
      <c r="A134" s="11">
        <v>129</v>
      </c>
      <c r="B134" s="12" t="s">
        <v>431</v>
      </c>
      <c r="C134" s="13" t="s">
        <v>432</v>
      </c>
      <c r="D134" s="14" t="s">
        <v>394</v>
      </c>
      <c r="E134" s="15" t="s">
        <v>38</v>
      </c>
      <c r="F134" s="16" t="s">
        <v>13</v>
      </c>
      <c r="G134" s="17">
        <v>7040000</v>
      </c>
      <c r="H134" s="17">
        <v>708220</v>
      </c>
      <c r="I134" s="17">
        <v>7748220</v>
      </c>
      <c r="J134" s="18">
        <v>0</v>
      </c>
      <c r="L134" s="20" t="str">
        <f>VLOOKUP(D134,[1]Sheet1!$C$6:$H$856,6,0)</f>
        <v>Khoa Nhiệt – Lạnh</v>
      </c>
      <c r="M134" s="19" t="str">
        <f t="shared" si="2"/>
        <v>19C1</v>
      </c>
      <c r="N134" s="19" t="e">
        <f>VLOOKUP(B134,'[2]SV17T4-KLT'!$C$9:$C$172,1,0)</f>
        <v>#N/A</v>
      </c>
    </row>
    <row r="135" spans="1:14" s="19" customFormat="1" ht="18" customHeight="1" x14ac:dyDescent="0.2">
      <c r="A135" s="11">
        <v>130</v>
      </c>
      <c r="B135" s="12" t="s">
        <v>433</v>
      </c>
      <c r="C135" s="13" t="s">
        <v>434</v>
      </c>
      <c r="D135" s="14" t="s">
        <v>394</v>
      </c>
      <c r="E135" s="15" t="s">
        <v>54</v>
      </c>
      <c r="F135" s="16" t="s">
        <v>13</v>
      </c>
      <c r="G135" s="17">
        <v>7040000</v>
      </c>
      <c r="H135" s="17">
        <v>708220</v>
      </c>
      <c r="I135" s="17">
        <v>7748220</v>
      </c>
      <c r="J135" s="18">
        <v>0</v>
      </c>
      <c r="L135" s="20" t="str">
        <f>VLOOKUP(D135,[1]Sheet1!$C$6:$H$856,6,0)</f>
        <v>Khoa Nhiệt – Lạnh</v>
      </c>
      <c r="M135" s="19" t="str">
        <f t="shared" si="2"/>
        <v>19C1</v>
      </c>
      <c r="N135" s="19" t="e">
        <f>VLOOKUP(B135,'[2]SV17T4-KLT'!$C$9:$C$172,1,0)</f>
        <v>#N/A</v>
      </c>
    </row>
    <row r="136" spans="1:14" s="21" customFormat="1" ht="18" customHeight="1" x14ac:dyDescent="0.2">
      <c r="A136" s="11">
        <v>131</v>
      </c>
      <c r="B136" s="12" t="s">
        <v>435</v>
      </c>
      <c r="C136" s="13" t="s">
        <v>436</v>
      </c>
      <c r="D136" s="14" t="s">
        <v>394</v>
      </c>
      <c r="E136" s="15" t="s">
        <v>36</v>
      </c>
      <c r="F136" s="16" t="s">
        <v>13</v>
      </c>
      <c r="G136" s="17">
        <v>7040000</v>
      </c>
      <c r="H136" s="17">
        <v>708220</v>
      </c>
      <c r="I136" s="17">
        <v>7748220</v>
      </c>
      <c r="J136" s="18">
        <v>0</v>
      </c>
      <c r="K136" s="19"/>
      <c r="L136" s="20" t="str">
        <f>VLOOKUP(D136,[1]Sheet1!$C$6:$H$856,6,0)</f>
        <v>Khoa Nhiệt – Lạnh</v>
      </c>
      <c r="M136" s="19" t="str">
        <f t="shared" si="2"/>
        <v>19C1</v>
      </c>
      <c r="N136" s="19" t="e">
        <f>VLOOKUP(B136,'[2]SV17T4-KLT'!$C$9:$C$172,1,0)</f>
        <v>#N/A</v>
      </c>
    </row>
    <row r="137" spans="1:14" s="21" customFormat="1" ht="18" customHeight="1" x14ac:dyDescent="0.2">
      <c r="A137" s="11">
        <v>132</v>
      </c>
      <c r="B137" s="12" t="s">
        <v>437</v>
      </c>
      <c r="C137" s="13" t="s">
        <v>438</v>
      </c>
      <c r="D137" s="14" t="s">
        <v>394</v>
      </c>
      <c r="E137" s="15" t="s">
        <v>137</v>
      </c>
      <c r="F137" s="16" t="s">
        <v>13</v>
      </c>
      <c r="G137" s="17">
        <v>7040000</v>
      </c>
      <c r="H137" s="17">
        <v>708220</v>
      </c>
      <c r="I137" s="17">
        <v>7748220</v>
      </c>
      <c r="J137" s="18">
        <v>0</v>
      </c>
      <c r="K137" s="19"/>
      <c r="L137" s="20" t="str">
        <f>VLOOKUP(D137,[1]Sheet1!$C$6:$H$856,6,0)</f>
        <v>Khoa Nhiệt – Lạnh</v>
      </c>
      <c r="M137" s="19" t="str">
        <f t="shared" si="2"/>
        <v>19C1</v>
      </c>
      <c r="N137" s="19" t="e">
        <f>VLOOKUP(B137,'[2]SV17T4-KLT'!$C$9:$C$172,1,0)</f>
        <v>#N/A</v>
      </c>
    </row>
    <row r="138" spans="1:14" s="21" customFormat="1" ht="18" customHeight="1" x14ac:dyDescent="0.2">
      <c r="A138" s="11">
        <v>133</v>
      </c>
      <c r="B138" s="12" t="s">
        <v>439</v>
      </c>
      <c r="C138" s="13" t="s">
        <v>440</v>
      </c>
      <c r="D138" s="14" t="s">
        <v>394</v>
      </c>
      <c r="E138" s="15" t="s">
        <v>61</v>
      </c>
      <c r="F138" s="16" t="s">
        <v>13</v>
      </c>
      <c r="G138" s="17">
        <v>7040000</v>
      </c>
      <c r="H138" s="17">
        <v>708220</v>
      </c>
      <c r="I138" s="17">
        <v>7748220</v>
      </c>
      <c r="J138" s="18">
        <v>0</v>
      </c>
      <c r="K138" s="19"/>
      <c r="L138" s="20" t="str">
        <f>VLOOKUP(D138,[1]Sheet1!$C$6:$H$856,6,0)</f>
        <v>Khoa Nhiệt – Lạnh</v>
      </c>
      <c r="M138" s="19" t="str">
        <f t="shared" si="2"/>
        <v>19C1</v>
      </c>
      <c r="N138" s="19" t="e">
        <f>VLOOKUP(B138,'[2]SV17T4-KLT'!$C$9:$C$172,1,0)</f>
        <v>#N/A</v>
      </c>
    </row>
    <row r="139" spans="1:14" s="21" customFormat="1" ht="18" customHeight="1" x14ac:dyDescent="0.2">
      <c r="A139" s="11">
        <v>134</v>
      </c>
      <c r="B139" s="12" t="s">
        <v>441</v>
      </c>
      <c r="C139" s="13" t="s">
        <v>442</v>
      </c>
      <c r="D139" s="14" t="s">
        <v>394</v>
      </c>
      <c r="E139" s="15" t="s">
        <v>139</v>
      </c>
      <c r="F139" s="16" t="s">
        <v>13</v>
      </c>
      <c r="G139" s="17">
        <v>7040000</v>
      </c>
      <c r="H139" s="17">
        <v>708220</v>
      </c>
      <c r="I139" s="17">
        <v>7748220</v>
      </c>
      <c r="J139" s="18">
        <v>0</v>
      </c>
      <c r="K139" s="19"/>
      <c r="L139" s="20" t="str">
        <f>VLOOKUP(D139,[1]Sheet1!$C$6:$H$856,6,0)</f>
        <v>Khoa Nhiệt – Lạnh</v>
      </c>
      <c r="M139" s="19" t="str">
        <f t="shared" si="2"/>
        <v>19C1</v>
      </c>
      <c r="N139" s="19" t="e">
        <f>VLOOKUP(B139,'[2]SV17T4-KLT'!$C$9:$C$172,1,0)</f>
        <v>#N/A</v>
      </c>
    </row>
    <row r="140" spans="1:14" s="21" customFormat="1" ht="18" customHeight="1" x14ac:dyDescent="0.2">
      <c r="A140" s="11">
        <v>135</v>
      </c>
      <c r="B140" s="12" t="s">
        <v>443</v>
      </c>
      <c r="C140" s="13" t="s">
        <v>444</v>
      </c>
      <c r="D140" s="14" t="s">
        <v>394</v>
      </c>
      <c r="E140" s="15" t="s">
        <v>31</v>
      </c>
      <c r="F140" s="16" t="s">
        <v>13</v>
      </c>
      <c r="G140" s="17">
        <v>7040000</v>
      </c>
      <c r="H140" s="17">
        <v>708220</v>
      </c>
      <c r="I140" s="17">
        <v>7748220</v>
      </c>
      <c r="J140" s="18">
        <v>0</v>
      </c>
      <c r="K140" s="19"/>
      <c r="L140" s="20" t="str">
        <f>VLOOKUP(D140,[1]Sheet1!$C$6:$H$856,6,0)</f>
        <v>Khoa Nhiệt – Lạnh</v>
      </c>
      <c r="M140" s="19" t="str">
        <f t="shared" si="2"/>
        <v>19C1</v>
      </c>
      <c r="N140" s="19" t="e">
        <f>VLOOKUP(B140,'[2]SV17T4-KLT'!$C$9:$C$172,1,0)</f>
        <v>#N/A</v>
      </c>
    </row>
    <row r="141" spans="1:14" s="21" customFormat="1" ht="18" customHeight="1" x14ac:dyDescent="0.2">
      <c r="A141" s="11">
        <v>136</v>
      </c>
      <c r="B141" s="12" t="s">
        <v>445</v>
      </c>
      <c r="C141" s="13" t="s">
        <v>446</v>
      </c>
      <c r="D141" s="14" t="s">
        <v>394</v>
      </c>
      <c r="E141" s="15" t="s">
        <v>100</v>
      </c>
      <c r="F141" s="16" t="s">
        <v>13</v>
      </c>
      <c r="G141" s="17">
        <v>7040000</v>
      </c>
      <c r="H141" s="17">
        <v>708220</v>
      </c>
      <c r="I141" s="17">
        <v>7748220</v>
      </c>
      <c r="J141" s="18">
        <v>0</v>
      </c>
      <c r="K141" s="19"/>
      <c r="L141" s="20" t="str">
        <f>VLOOKUP(D141,[1]Sheet1!$C$6:$H$856,6,0)</f>
        <v>Khoa Nhiệt – Lạnh</v>
      </c>
      <c r="M141" s="19" t="str">
        <f t="shared" si="2"/>
        <v>19C1</v>
      </c>
      <c r="N141" s="19" t="e">
        <f>VLOOKUP(B141,'[2]SV17T4-KLT'!$C$9:$C$172,1,0)</f>
        <v>#N/A</v>
      </c>
    </row>
    <row r="142" spans="1:14" s="19" customFormat="1" ht="18" customHeight="1" x14ac:dyDescent="0.2">
      <c r="A142" s="11">
        <v>137</v>
      </c>
      <c r="B142" s="12" t="s">
        <v>447</v>
      </c>
      <c r="C142" s="13" t="s">
        <v>448</v>
      </c>
      <c r="D142" s="14" t="s">
        <v>449</v>
      </c>
      <c r="E142" s="15" t="s">
        <v>450</v>
      </c>
      <c r="F142" s="16" t="s">
        <v>13</v>
      </c>
      <c r="G142" s="17">
        <v>6414000</v>
      </c>
      <c r="H142" s="17">
        <v>708220</v>
      </c>
      <c r="I142" s="17">
        <v>7122220</v>
      </c>
      <c r="J142" s="18">
        <v>0</v>
      </c>
      <c r="L142" s="20" t="str">
        <f>VLOOKUP(D142,[1]Sheet1!$C$6:$H$856,6,0)</f>
        <v>Khoa Nhiệt – Lạnh</v>
      </c>
      <c r="M142" s="19" t="str">
        <f t="shared" si="2"/>
        <v>19C1</v>
      </c>
      <c r="N142" s="19" t="e">
        <f>VLOOKUP(B142,'[2]SV17T4-KLT'!$C$9:$C$172,1,0)</f>
        <v>#N/A</v>
      </c>
    </row>
    <row r="143" spans="1:14" s="21" customFormat="1" ht="18" customHeight="1" x14ac:dyDescent="0.2">
      <c r="A143" s="11">
        <v>138</v>
      </c>
      <c r="B143" s="12" t="s">
        <v>451</v>
      </c>
      <c r="C143" s="13" t="s">
        <v>452</v>
      </c>
      <c r="D143" s="14" t="s">
        <v>449</v>
      </c>
      <c r="E143" s="15" t="s">
        <v>19</v>
      </c>
      <c r="F143" s="16" t="s">
        <v>13</v>
      </c>
      <c r="G143" s="17">
        <v>6414000</v>
      </c>
      <c r="H143" s="17">
        <v>708220</v>
      </c>
      <c r="I143" s="17">
        <v>7122220</v>
      </c>
      <c r="J143" s="18">
        <v>0</v>
      </c>
      <c r="K143" s="19"/>
      <c r="L143" s="20" t="str">
        <f>VLOOKUP(D143,[1]Sheet1!$C$6:$H$856,6,0)</f>
        <v>Khoa Nhiệt – Lạnh</v>
      </c>
      <c r="M143" s="19" t="str">
        <f t="shared" si="2"/>
        <v>19C1</v>
      </c>
      <c r="N143" s="19" t="e">
        <f>VLOOKUP(B143,'[2]SV17T4-KLT'!$C$9:$C$172,1,0)</f>
        <v>#N/A</v>
      </c>
    </row>
    <row r="144" spans="1:14" s="19" customFormat="1" ht="18" customHeight="1" x14ac:dyDescent="0.2">
      <c r="A144" s="11">
        <v>139</v>
      </c>
      <c r="B144" s="12" t="s">
        <v>453</v>
      </c>
      <c r="C144" s="13" t="s">
        <v>454</v>
      </c>
      <c r="D144" s="14" t="s">
        <v>449</v>
      </c>
      <c r="E144" s="15" t="s">
        <v>455</v>
      </c>
      <c r="F144" s="16" t="s">
        <v>13</v>
      </c>
      <c r="G144" s="17">
        <v>6414000</v>
      </c>
      <c r="H144" s="17">
        <v>708220</v>
      </c>
      <c r="I144" s="17">
        <v>7122220</v>
      </c>
      <c r="J144" s="18">
        <v>0</v>
      </c>
      <c r="L144" s="20" t="str">
        <f>VLOOKUP(D144,[1]Sheet1!$C$6:$H$856,6,0)</f>
        <v>Khoa Nhiệt – Lạnh</v>
      </c>
      <c r="M144" s="19" t="str">
        <f t="shared" si="2"/>
        <v>19C1</v>
      </c>
      <c r="N144" s="19" t="e">
        <f>VLOOKUP(B144,'[2]SV17T4-KLT'!$C$9:$C$172,1,0)</f>
        <v>#N/A</v>
      </c>
    </row>
    <row r="145" spans="1:14" s="19" customFormat="1" ht="18" customHeight="1" x14ac:dyDescent="0.2">
      <c r="A145" s="11">
        <v>140</v>
      </c>
      <c r="B145" s="12" t="s">
        <v>456</v>
      </c>
      <c r="C145" s="13" t="s">
        <v>457</v>
      </c>
      <c r="D145" s="14" t="s">
        <v>449</v>
      </c>
      <c r="E145" s="15" t="s">
        <v>21</v>
      </c>
      <c r="F145" s="16" t="s">
        <v>13</v>
      </c>
      <c r="G145" s="17">
        <v>5634000</v>
      </c>
      <c r="H145" s="17">
        <v>708220</v>
      </c>
      <c r="I145" s="17">
        <v>6342220</v>
      </c>
      <c r="J145" s="18">
        <v>780000</v>
      </c>
      <c r="L145" s="20" t="str">
        <f>VLOOKUP(D145,[1]Sheet1!$C$6:$H$856,6,0)</f>
        <v>Khoa Nhiệt – Lạnh</v>
      </c>
      <c r="M145" s="19" t="str">
        <f t="shared" si="2"/>
        <v>19C1</v>
      </c>
      <c r="N145" s="19" t="e">
        <f>VLOOKUP(B145,'[2]SV17T4-KLT'!$C$9:$C$172,1,0)</f>
        <v>#N/A</v>
      </c>
    </row>
    <row r="146" spans="1:14" s="19" customFormat="1" ht="18" customHeight="1" x14ac:dyDescent="0.2">
      <c r="A146" s="11">
        <v>141</v>
      </c>
      <c r="B146" s="12" t="s">
        <v>458</v>
      </c>
      <c r="C146" s="13" t="s">
        <v>459</v>
      </c>
      <c r="D146" s="14" t="s">
        <v>449</v>
      </c>
      <c r="E146" s="15" t="s">
        <v>146</v>
      </c>
      <c r="F146" s="16" t="s">
        <v>13</v>
      </c>
      <c r="G146" s="17">
        <v>6414000</v>
      </c>
      <c r="H146" s="17">
        <v>708220</v>
      </c>
      <c r="I146" s="17">
        <v>7122220</v>
      </c>
      <c r="J146" s="18">
        <v>0</v>
      </c>
      <c r="L146" s="20" t="str">
        <f>VLOOKUP(D146,[1]Sheet1!$C$6:$H$856,6,0)</f>
        <v>Khoa Nhiệt – Lạnh</v>
      </c>
      <c r="M146" s="19" t="str">
        <f t="shared" si="2"/>
        <v>19C1</v>
      </c>
      <c r="N146" s="19" t="e">
        <f>VLOOKUP(B146,'[2]SV17T4-KLT'!$C$9:$C$172,1,0)</f>
        <v>#N/A</v>
      </c>
    </row>
    <row r="147" spans="1:14" s="19" customFormat="1" ht="18" customHeight="1" x14ac:dyDescent="0.2">
      <c r="A147" s="11">
        <v>142</v>
      </c>
      <c r="B147" s="12" t="s">
        <v>460</v>
      </c>
      <c r="C147" s="13" t="s">
        <v>461</v>
      </c>
      <c r="D147" s="14" t="s">
        <v>449</v>
      </c>
      <c r="E147" s="15" t="s">
        <v>143</v>
      </c>
      <c r="F147" s="16" t="s">
        <v>13</v>
      </c>
      <c r="G147" s="17">
        <v>6414000</v>
      </c>
      <c r="H147" s="17">
        <v>708220</v>
      </c>
      <c r="I147" s="17">
        <v>7122220</v>
      </c>
      <c r="J147" s="18">
        <v>0</v>
      </c>
      <c r="L147" s="20" t="str">
        <f>VLOOKUP(D147,[1]Sheet1!$C$6:$H$856,6,0)</f>
        <v>Khoa Nhiệt – Lạnh</v>
      </c>
      <c r="M147" s="19" t="str">
        <f t="shared" si="2"/>
        <v>19C1</v>
      </c>
      <c r="N147" s="19" t="e">
        <f>VLOOKUP(B147,'[2]SV17T4-KLT'!$C$9:$C$172,1,0)</f>
        <v>#N/A</v>
      </c>
    </row>
    <row r="148" spans="1:14" s="19" customFormat="1" ht="18" customHeight="1" x14ac:dyDescent="0.2">
      <c r="A148" s="11">
        <v>143</v>
      </c>
      <c r="B148" s="12" t="s">
        <v>462</v>
      </c>
      <c r="C148" s="13" t="s">
        <v>463</v>
      </c>
      <c r="D148" s="14" t="s">
        <v>449</v>
      </c>
      <c r="E148" s="15" t="s">
        <v>130</v>
      </c>
      <c r="F148" s="16" t="s">
        <v>13</v>
      </c>
      <c r="G148" s="17">
        <v>3248220</v>
      </c>
      <c r="H148" s="17">
        <v>0</v>
      </c>
      <c r="I148" s="17">
        <v>3248220</v>
      </c>
      <c r="J148" s="18">
        <v>3165780</v>
      </c>
      <c r="L148" s="20" t="str">
        <f>VLOOKUP(D148,[1]Sheet1!$C$6:$H$856,6,0)</f>
        <v>Khoa Nhiệt – Lạnh</v>
      </c>
      <c r="M148" s="19" t="str">
        <f t="shared" si="2"/>
        <v>19C1</v>
      </c>
      <c r="N148" s="19" t="e">
        <f>VLOOKUP(B148,'[2]SV17T4-KLT'!$C$9:$C$172,1,0)</f>
        <v>#N/A</v>
      </c>
    </row>
    <row r="149" spans="1:14" s="19" customFormat="1" ht="18" customHeight="1" x14ac:dyDescent="0.2">
      <c r="A149" s="11">
        <v>144</v>
      </c>
      <c r="B149" s="12" t="s">
        <v>464</v>
      </c>
      <c r="C149" s="13" t="s">
        <v>465</v>
      </c>
      <c r="D149" s="14" t="s">
        <v>449</v>
      </c>
      <c r="E149" s="15" t="s">
        <v>466</v>
      </c>
      <c r="F149" s="16" t="s">
        <v>13</v>
      </c>
      <c r="G149" s="17">
        <v>6414000</v>
      </c>
      <c r="H149" s="17">
        <v>708220</v>
      </c>
      <c r="I149" s="17">
        <v>7122220</v>
      </c>
      <c r="J149" s="18">
        <v>0</v>
      </c>
      <c r="L149" s="20" t="str">
        <f>VLOOKUP(D149,[1]Sheet1!$C$6:$H$856,6,0)</f>
        <v>Khoa Nhiệt – Lạnh</v>
      </c>
      <c r="M149" s="19" t="str">
        <f t="shared" si="2"/>
        <v>19C1</v>
      </c>
      <c r="N149" s="19" t="e">
        <f>VLOOKUP(B149,'[2]SV17T4-KLT'!$C$9:$C$172,1,0)</f>
        <v>#N/A</v>
      </c>
    </row>
    <row r="150" spans="1:14" s="19" customFormat="1" ht="18" customHeight="1" x14ac:dyDescent="0.2">
      <c r="A150" s="11">
        <v>145</v>
      </c>
      <c r="B150" s="12" t="s">
        <v>467</v>
      </c>
      <c r="C150" s="13" t="s">
        <v>468</v>
      </c>
      <c r="D150" s="14" t="s">
        <v>449</v>
      </c>
      <c r="E150" s="15" t="s">
        <v>111</v>
      </c>
      <c r="F150" s="16" t="s">
        <v>13</v>
      </c>
      <c r="G150" s="17">
        <v>6414000</v>
      </c>
      <c r="H150" s="17">
        <v>708220</v>
      </c>
      <c r="I150" s="17">
        <v>7122220</v>
      </c>
      <c r="J150" s="18">
        <v>0</v>
      </c>
      <c r="L150" s="20" t="str">
        <f>VLOOKUP(D150,[1]Sheet1!$C$6:$H$856,6,0)</f>
        <v>Khoa Nhiệt – Lạnh</v>
      </c>
      <c r="M150" s="19" t="str">
        <f t="shared" si="2"/>
        <v>19C1</v>
      </c>
      <c r="N150" s="19" t="e">
        <f>VLOOKUP(B150,'[2]SV17T4-KLT'!$C$9:$C$172,1,0)</f>
        <v>#N/A</v>
      </c>
    </row>
    <row r="151" spans="1:14" s="21" customFormat="1" ht="18" customHeight="1" x14ac:dyDescent="0.2">
      <c r="A151" s="11">
        <v>146</v>
      </c>
      <c r="B151" s="12" t="s">
        <v>469</v>
      </c>
      <c r="C151" s="13" t="s">
        <v>43</v>
      </c>
      <c r="D151" s="14" t="s">
        <v>449</v>
      </c>
      <c r="E151" s="15" t="s">
        <v>32</v>
      </c>
      <c r="F151" s="16" t="s">
        <v>13</v>
      </c>
      <c r="G151" s="17">
        <v>6414000</v>
      </c>
      <c r="H151" s="17">
        <v>708220</v>
      </c>
      <c r="I151" s="17">
        <v>7122220</v>
      </c>
      <c r="J151" s="18">
        <v>0</v>
      </c>
      <c r="K151" s="19"/>
      <c r="L151" s="20" t="str">
        <f>VLOOKUP(D151,[1]Sheet1!$C$6:$H$856,6,0)</f>
        <v>Khoa Nhiệt – Lạnh</v>
      </c>
      <c r="M151" s="19" t="str">
        <f t="shared" si="2"/>
        <v>19C1</v>
      </c>
      <c r="N151" s="19" t="e">
        <f>VLOOKUP(B151,'[2]SV17T4-KLT'!$C$9:$C$172,1,0)</f>
        <v>#N/A</v>
      </c>
    </row>
    <row r="152" spans="1:14" s="19" customFormat="1" ht="18" customHeight="1" x14ac:dyDescent="0.2">
      <c r="A152" s="11">
        <v>147</v>
      </c>
      <c r="B152" s="12" t="s">
        <v>470</v>
      </c>
      <c r="C152" s="13" t="s">
        <v>471</v>
      </c>
      <c r="D152" s="14" t="s">
        <v>449</v>
      </c>
      <c r="E152" s="15" t="s">
        <v>472</v>
      </c>
      <c r="F152" s="16" t="s">
        <v>13</v>
      </c>
      <c r="G152" s="17">
        <v>6414000</v>
      </c>
      <c r="H152" s="17">
        <v>708220</v>
      </c>
      <c r="I152" s="17">
        <v>7122220</v>
      </c>
      <c r="J152" s="18">
        <v>0</v>
      </c>
      <c r="L152" s="20" t="str">
        <f>VLOOKUP(D152,[1]Sheet1!$C$6:$H$856,6,0)</f>
        <v>Khoa Nhiệt – Lạnh</v>
      </c>
      <c r="M152" s="19" t="str">
        <f t="shared" si="2"/>
        <v>19C1</v>
      </c>
      <c r="N152" s="19" t="e">
        <f>VLOOKUP(B152,'[2]SV17T4-KLT'!$C$9:$C$172,1,0)</f>
        <v>#N/A</v>
      </c>
    </row>
    <row r="153" spans="1:14" s="19" customFormat="1" ht="18" customHeight="1" x14ac:dyDescent="0.2">
      <c r="A153" s="11">
        <v>148</v>
      </c>
      <c r="B153" s="12" t="s">
        <v>473</v>
      </c>
      <c r="C153" s="13" t="s">
        <v>474</v>
      </c>
      <c r="D153" s="14" t="s">
        <v>449</v>
      </c>
      <c r="E153" s="15" t="s">
        <v>108</v>
      </c>
      <c r="F153" s="16" t="s">
        <v>13</v>
      </c>
      <c r="G153" s="17">
        <v>6414000</v>
      </c>
      <c r="H153" s="17">
        <v>708220</v>
      </c>
      <c r="I153" s="17">
        <v>7122220</v>
      </c>
      <c r="J153" s="18">
        <v>0</v>
      </c>
      <c r="L153" s="20" t="str">
        <f>VLOOKUP(D153,[1]Sheet1!$C$6:$H$856,6,0)</f>
        <v>Khoa Nhiệt – Lạnh</v>
      </c>
      <c r="M153" s="19" t="str">
        <f t="shared" si="2"/>
        <v>19C1</v>
      </c>
      <c r="N153" s="19" t="e">
        <f>VLOOKUP(B153,'[2]SV17T4-KLT'!$C$9:$C$172,1,0)</f>
        <v>#N/A</v>
      </c>
    </row>
    <row r="154" spans="1:14" s="21" customFormat="1" ht="18" customHeight="1" x14ac:dyDescent="0.2">
      <c r="A154" s="11">
        <v>149</v>
      </c>
      <c r="B154" s="12" t="s">
        <v>475</v>
      </c>
      <c r="C154" s="13" t="s">
        <v>476</v>
      </c>
      <c r="D154" s="14" t="s">
        <v>449</v>
      </c>
      <c r="E154" s="15" t="s">
        <v>45</v>
      </c>
      <c r="F154" s="16" t="s">
        <v>13</v>
      </c>
      <c r="G154" s="17">
        <v>6414000</v>
      </c>
      <c r="H154" s="17">
        <v>708220</v>
      </c>
      <c r="I154" s="17">
        <v>7122220</v>
      </c>
      <c r="J154" s="18">
        <v>0</v>
      </c>
      <c r="K154" s="19"/>
      <c r="L154" s="20" t="str">
        <f>VLOOKUP(D154,[1]Sheet1!$C$6:$H$856,6,0)</f>
        <v>Khoa Nhiệt – Lạnh</v>
      </c>
      <c r="M154" s="19" t="str">
        <f t="shared" si="2"/>
        <v>19C1</v>
      </c>
      <c r="N154" s="19" t="e">
        <f>VLOOKUP(B154,'[2]SV17T4-KLT'!$C$9:$C$172,1,0)</f>
        <v>#N/A</v>
      </c>
    </row>
    <row r="155" spans="1:14" s="19" customFormat="1" ht="18" customHeight="1" x14ac:dyDescent="0.2">
      <c r="A155" s="11">
        <v>150</v>
      </c>
      <c r="B155" s="12" t="s">
        <v>477</v>
      </c>
      <c r="C155" s="13" t="s">
        <v>478</v>
      </c>
      <c r="D155" s="14" t="s">
        <v>449</v>
      </c>
      <c r="E155" s="15" t="s">
        <v>479</v>
      </c>
      <c r="F155" s="16" t="s">
        <v>13</v>
      </c>
      <c r="G155" s="17">
        <v>6414000</v>
      </c>
      <c r="H155" s="17">
        <v>708220</v>
      </c>
      <c r="I155" s="17">
        <v>7122220</v>
      </c>
      <c r="J155" s="18">
        <v>0</v>
      </c>
      <c r="L155" s="20" t="str">
        <f>VLOOKUP(D155,[1]Sheet1!$C$6:$H$856,6,0)</f>
        <v>Khoa Nhiệt – Lạnh</v>
      </c>
      <c r="M155" s="19" t="str">
        <f t="shared" si="2"/>
        <v>19C1</v>
      </c>
      <c r="N155" s="19" t="e">
        <f>VLOOKUP(B155,'[2]SV17T4-KLT'!$C$9:$C$172,1,0)</f>
        <v>#N/A</v>
      </c>
    </row>
    <row r="156" spans="1:14" s="19" customFormat="1" ht="18" customHeight="1" x14ac:dyDescent="0.2">
      <c r="A156" s="11">
        <v>151</v>
      </c>
      <c r="B156" s="12" t="s">
        <v>480</v>
      </c>
      <c r="C156" s="13" t="s">
        <v>481</v>
      </c>
      <c r="D156" s="14" t="s">
        <v>449</v>
      </c>
      <c r="E156" s="15" t="s">
        <v>145</v>
      </c>
      <c r="F156" s="16" t="s">
        <v>13</v>
      </c>
      <c r="G156" s="17">
        <v>6414000</v>
      </c>
      <c r="H156" s="17">
        <v>708220</v>
      </c>
      <c r="I156" s="17">
        <v>7122220</v>
      </c>
      <c r="J156" s="18">
        <v>0</v>
      </c>
      <c r="L156" s="20" t="str">
        <f>VLOOKUP(D156,[1]Sheet1!$C$6:$H$856,6,0)</f>
        <v>Khoa Nhiệt – Lạnh</v>
      </c>
      <c r="M156" s="19" t="str">
        <f t="shared" si="2"/>
        <v>19C1</v>
      </c>
      <c r="N156" s="19" t="e">
        <f>VLOOKUP(B156,'[2]SV17T4-KLT'!$C$9:$C$172,1,0)</f>
        <v>#N/A</v>
      </c>
    </row>
    <row r="157" spans="1:14" s="21" customFormat="1" ht="18" customHeight="1" x14ac:dyDescent="0.2">
      <c r="A157" s="11">
        <v>152</v>
      </c>
      <c r="B157" s="12" t="s">
        <v>482</v>
      </c>
      <c r="C157" s="13" t="s">
        <v>483</v>
      </c>
      <c r="D157" s="14" t="s">
        <v>449</v>
      </c>
      <c r="E157" s="15" t="s">
        <v>109</v>
      </c>
      <c r="F157" s="16" t="s">
        <v>13</v>
      </c>
      <c r="G157" s="17">
        <v>6414000</v>
      </c>
      <c r="H157" s="17">
        <v>708220</v>
      </c>
      <c r="I157" s="17">
        <v>7122220</v>
      </c>
      <c r="J157" s="18">
        <v>0</v>
      </c>
      <c r="K157" s="19"/>
      <c r="L157" s="20" t="str">
        <f>VLOOKUP(D157,[1]Sheet1!$C$6:$H$856,6,0)</f>
        <v>Khoa Nhiệt – Lạnh</v>
      </c>
      <c r="M157" s="19" t="str">
        <f t="shared" si="2"/>
        <v>19C1</v>
      </c>
      <c r="N157" s="19" t="e">
        <f>VLOOKUP(B157,'[2]SV17T4-KLT'!$C$9:$C$172,1,0)</f>
        <v>#N/A</v>
      </c>
    </row>
    <row r="158" spans="1:14" s="19" customFormat="1" ht="18" customHeight="1" x14ac:dyDescent="0.2">
      <c r="A158" s="11">
        <v>153</v>
      </c>
      <c r="B158" s="12" t="s">
        <v>484</v>
      </c>
      <c r="C158" s="13" t="s">
        <v>485</v>
      </c>
      <c r="D158" s="14" t="s">
        <v>449</v>
      </c>
      <c r="E158" s="15" t="s">
        <v>90</v>
      </c>
      <c r="F158" s="16" t="s">
        <v>13</v>
      </c>
      <c r="G158" s="17">
        <v>6414000</v>
      </c>
      <c r="H158" s="17">
        <v>708220</v>
      </c>
      <c r="I158" s="17">
        <v>7122220</v>
      </c>
      <c r="J158" s="18">
        <v>0</v>
      </c>
      <c r="L158" s="20" t="str">
        <f>VLOOKUP(D158,[1]Sheet1!$C$6:$H$856,6,0)</f>
        <v>Khoa Nhiệt – Lạnh</v>
      </c>
      <c r="M158" s="19" t="str">
        <f t="shared" ref="M158:M189" si="3">LEFT(D158,4)</f>
        <v>19C1</v>
      </c>
      <c r="N158" s="19" t="e">
        <f>VLOOKUP(B158,'[2]SV17T4-KLT'!$C$9:$C$172,1,0)</f>
        <v>#N/A</v>
      </c>
    </row>
    <row r="159" spans="1:14" s="21" customFormat="1" ht="18" customHeight="1" x14ac:dyDescent="0.2">
      <c r="A159" s="11">
        <v>154</v>
      </c>
      <c r="B159" s="12" t="s">
        <v>486</v>
      </c>
      <c r="C159" s="13" t="s">
        <v>487</v>
      </c>
      <c r="D159" s="14" t="s">
        <v>449</v>
      </c>
      <c r="E159" s="15" t="s">
        <v>115</v>
      </c>
      <c r="F159" s="16" t="s">
        <v>13</v>
      </c>
      <c r="G159" s="17">
        <v>6414000</v>
      </c>
      <c r="H159" s="17">
        <v>708220</v>
      </c>
      <c r="I159" s="17">
        <v>7122220</v>
      </c>
      <c r="J159" s="18">
        <v>0</v>
      </c>
      <c r="K159" s="19"/>
      <c r="L159" s="20" t="str">
        <f>VLOOKUP(D159,[1]Sheet1!$C$6:$H$856,6,0)</f>
        <v>Khoa Nhiệt – Lạnh</v>
      </c>
      <c r="M159" s="19" t="str">
        <f t="shared" si="3"/>
        <v>19C1</v>
      </c>
      <c r="N159" s="19" t="e">
        <f>VLOOKUP(B159,'[2]SV17T4-KLT'!$C$9:$C$172,1,0)</f>
        <v>#N/A</v>
      </c>
    </row>
    <row r="160" spans="1:14" s="19" customFormat="1" ht="18" customHeight="1" x14ac:dyDescent="0.2">
      <c r="A160" s="11">
        <v>155</v>
      </c>
      <c r="B160" s="12" t="s">
        <v>488</v>
      </c>
      <c r="C160" s="13" t="s">
        <v>489</v>
      </c>
      <c r="D160" s="14" t="s">
        <v>449</v>
      </c>
      <c r="E160" s="15" t="s">
        <v>34</v>
      </c>
      <c r="F160" s="16" t="s">
        <v>13</v>
      </c>
      <c r="G160" s="17">
        <v>6414000</v>
      </c>
      <c r="H160" s="17">
        <v>708220</v>
      </c>
      <c r="I160" s="17">
        <v>7122220</v>
      </c>
      <c r="J160" s="18">
        <v>0</v>
      </c>
      <c r="L160" s="20" t="str">
        <f>VLOOKUP(D160,[1]Sheet1!$C$6:$H$856,6,0)</f>
        <v>Khoa Nhiệt – Lạnh</v>
      </c>
      <c r="M160" s="19" t="str">
        <f t="shared" si="3"/>
        <v>19C1</v>
      </c>
      <c r="N160" s="19" t="e">
        <f>VLOOKUP(B160,'[2]SV17T4-KLT'!$C$9:$C$172,1,0)</f>
        <v>#N/A</v>
      </c>
    </row>
    <row r="161" spans="1:14" s="19" customFormat="1" ht="18" customHeight="1" x14ac:dyDescent="0.2">
      <c r="A161" s="11">
        <v>156</v>
      </c>
      <c r="B161" s="12" t="s">
        <v>490</v>
      </c>
      <c r="C161" s="13" t="s">
        <v>49</v>
      </c>
      <c r="D161" s="14" t="s">
        <v>449</v>
      </c>
      <c r="E161" s="15" t="s">
        <v>113</v>
      </c>
      <c r="F161" s="16" t="s">
        <v>13</v>
      </c>
      <c r="G161" s="17">
        <v>6414000</v>
      </c>
      <c r="H161" s="17">
        <v>708220</v>
      </c>
      <c r="I161" s="17">
        <v>7122220</v>
      </c>
      <c r="J161" s="18">
        <v>0</v>
      </c>
      <c r="L161" s="20" t="str">
        <f>VLOOKUP(D161,[1]Sheet1!$C$6:$H$856,6,0)</f>
        <v>Khoa Nhiệt – Lạnh</v>
      </c>
      <c r="M161" s="19" t="str">
        <f t="shared" si="3"/>
        <v>19C1</v>
      </c>
      <c r="N161" s="19" t="e">
        <f>VLOOKUP(B161,'[2]SV17T4-KLT'!$C$9:$C$172,1,0)</f>
        <v>#N/A</v>
      </c>
    </row>
    <row r="162" spans="1:14" s="21" customFormat="1" ht="18" customHeight="1" x14ac:dyDescent="0.2">
      <c r="A162" s="11">
        <v>157</v>
      </c>
      <c r="B162" s="12" t="s">
        <v>491</v>
      </c>
      <c r="C162" s="13" t="s">
        <v>22</v>
      </c>
      <c r="D162" s="14" t="s">
        <v>449</v>
      </c>
      <c r="E162" s="15" t="s">
        <v>18</v>
      </c>
      <c r="F162" s="16" t="s">
        <v>13</v>
      </c>
      <c r="G162" s="17">
        <v>6414000</v>
      </c>
      <c r="H162" s="17">
        <v>708220</v>
      </c>
      <c r="I162" s="17">
        <v>7122220</v>
      </c>
      <c r="J162" s="18">
        <v>0</v>
      </c>
      <c r="K162" s="19"/>
      <c r="L162" s="20" t="str">
        <f>VLOOKUP(D162,[1]Sheet1!$C$6:$H$856,6,0)</f>
        <v>Khoa Nhiệt – Lạnh</v>
      </c>
      <c r="M162" s="19" t="str">
        <f t="shared" si="3"/>
        <v>19C1</v>
      </c>
      <c r="N162" s="19" t="e">
        <f>VLOOKUP(B162,'[2]SV17T4-KLT'!$C$9:$C$172,1,0)</f>
        <v>#N/A</v>
      </c>
    </row>
    <row r="163" spans="1:14" s="19" customFormat="1" ht="18" customHeight="1" x14ac:dyDescent="0.2">
      <c r="A163" s="11">
        <v>158</v>
      </c>
      <c r="B163" s="12" t="s">
        <v>492</v>
      </c>
      <c r="C163" s="13" t="s">
        <v>493</v>
      </c>
      <c r="D163" s="14" t="s">
        <v>449</v>
      </c>
      <c r="E163" s="15" t="s">
        <v>63</v>
      </c>
      <c r="F163" s="16" t="s">
        <v>13</v>
      </c>
      <c r="G163" s="17">
        <v>6414000</v>
      </c>
      <c r="H163" s="17">
        <v>708220</v>
      </c>
      <c r="I163" s="17">
        <v>7122220</v>
      </c>
      <c r="J163" s="18">
        <v>0</v>
      </c>
      <c r="L163" s="20" t="str">
        <f>VLOOKUP(D163,[1]Sheet1!$C$6:$H$856,6,0)</f>
        <v>Khoa Nhiệt – Lạnh</v>
      </c>
      <c r="M163" s="19" t="str">
        <f t="shared" si="3"/>
        <v>19C1</v>
      </c>
      <c r="N163" s="19" t="e">
        <f>VLOOKUP(B163,'[2]SV17T4-KLT'!$C$9:$C$172,1,0)</f>
        <v>#N/A</v>
      </c>
    </row>
    <row r="164" spans="1:14" s="21" customFormat="1" ht="18" customHeight="1" x14ac:dyDescent="0.2">
      <c r="A164" s="11">
        <v>159</v>
      </c>
      <c r="B164" s="12" t="s">
        <v>494</v>
      </c>
      <c r="C164" s="13" t="s">
        <v>495</v>
      </c>
      <c r="D164" s="14" t="s">
        <v>449</v>
      </c>
      <c r="E164" s="15" t="s">
        <v>46</v>
      </c>
      <c r="F164" s="16" t="s">
        <v>13</v>
      </c>
      <c r="G164" s="17">
        <v>6414000</v>
      </c>
      <c r="H164" s="17">
        <v>708220</v>
      </c>
      <c r="I164" s="17">
        <v>7122220</v>
      </c>
      <c r="J164" s="18">
        <v>0</v>
      </c>
      <c r="K164" s="19"/>
      <c r="L164" s="20" t="str">
        <f>VLOOKUP(D164,[1]Sheet1!$C$6:$H$856,6,0)</f>
        <v>Khoa Nhiệt – Lạnh</v>
      </c>
      <c r="M164" s="19" t="str">
        <f t="shared" si="3"/>
        <v>19C1</v>
      </c>
      <c r="N164" s="19" t="e">
        <f>VLOOKUP(B164,'[2]SV17T4-KLT'!$C$9:$C$172,1,0)</f>
        <v>#N/A</v>
      </c>
    </row>
    <row r="165" spans="1:14" s="21" customFormat="1" ht="18" customHeight="1" x14ac:dyDescent="0.2">
      <c r="A165" s="11">
        <v>160</v>
      </c>
      <c r="B165" s="12" t="s">
        <v>496</v>
      </c>
      <c r="C165" s="13" t="s">
        <v>497</v>
      </c>
      <c r="D165" s="14" t="s">
        <v>498</v>
      </c>
      <c r="E165" s="15" t="s">
        <v>499</v>
      </c>
      <c r="F165" s="16" t="s">
        <v>13</v>
      </c>
      <c r="G165" s="17">
        <v>4807000</v>
      </c>
      <c r="H165" s="17">
        <v>708220</v>
      </c>
      <c r="I165" s="17">
        <v>5515220</v>
      </c>
      <c r="J165" s="18">
        <v>0</v>
      </c>
      <c r="K165" s="19"/>
      <c r="L165" s="20" t="str">
        <f>VLOOKUP(D165,[1]Sheet1!$C$6:$H$856,6,0)</f>
        <v>Khoa Nhiệt – Lạnh</v>
      </c>
      <c r="M165" s="19" t="str">
        <f t="shared" si="3"/>
        <v>19C2</v>
      </c>
      <c r="N165" s="19" t="e">
        <f>VLOOKUP(B165,'[2]SV17T4-KLT'!$C$9:$C$172,1,0)</f>
        <v>#N/A</v>
      </c>
    </row>
    <row r="166" spans="1:14" s="21" customFormat="1" ht="18" customHeight="1" x14ac:dyDescent="0.2">
      <c r="A166" s="11">
        <v>161</v>
      </c>
      <c r="B166" s="12" t="s">
        <v>500</v>
      </c>
      <c r="C166" s="13" t="s">
        <v>501</v>
      </c>
      <c r="D166" s="14" t="s">
        <v>498</v>
      </c>
      <c r="E166" s="15" t="s">
        <v>75</v>
      </c>
      <c r="F166" s="16" t="s">
        <v>13</v>
      </c>
      <c r="G166" s="17">
        <v>4807000</v>
      </c>
      <c r="H166" s="17">
        <v>708220</v>
      </c>
      <c r="I166" s="17">
        <v>5515220</v>
      </c>
      <c r="J166" s="18">
        <v>0</v>
      </c>
      <c r="K166" s="19"/>
      <c r="L166" s="20" t="str">
        <f>VLOOKUP(D166,[1]Sheet1!$C$6:$H$856,6,0)</f>
        <v>Khoa Nhiệt – Lạnh</v>
      </c>
      <c r="M166" s="19" t="str">
        <f t="shared" si="3"/>
        <v>19C2</v>
      </c>
      <c r="N166" s="19" t="e">
        <f>VLOOKUP(B166,'[2]SV17T4-KLT'!$C$9:$C$172,1,0)</f>
        <v>#N/A</v>
      </c>
    </row>
    <row r="167" spans="1:14" s="21" customFormat="1" ht="18" customHeight="1" x14ac:dyDescent="0.2">
      <c r="A167" s="11">
        <v>162</v>
      </c>
      <c r="B167" s="12" t="s">
        <v>502</v>
      </c>
      <c r="C167" s="13" t="s">
        <v>503</v>
      </c>
      <c r="D167" s="14" t="s">
        <v>498</v>
      </c>
      <c r="E167" s="15" t="s">
        <v>151</v>
      </c>
      <c r="F167" s="16" t="s">
        <v>13</v>
      </c>
      <c r="G167" s="17">
        <v>4807000</v>
      </c>
      <c r="H167" s="17">
        <v>708220</v>
      </c>
      <c r="I167" s="17">
        <v>5515220</v>
      </c>
      <c r="J167" s="18">
        <v>0</v>
      </c>
      <c r="K167" s="19"/>
      <c r="L167" s="20" t="str">
        <f>VLOOKUP(D167,[1]Sheet1!$C$6:$H$856,6,0)</f>
        <v>Khoa Nhiệt – Lạnh</v>
      </c>
      <c r="M167" s="19" t="str">
        <f t="shared" si="3"/>
        <v>19C2</v>
      </c>
      <c r="N167" s="19" t="e">
        <f>VLOOKUP(B167,'[2]SV17T4-KLT'!$C$9:$C$172,1,0)</f>
        <v>#N/A</v>
      </c>
    </row>
    <row r="168" spans="1:14" s="21" customFormat="1" ht="18" customHeight="1" x14ac:dyDescent="0.2">
      <c r="A168" s="11">
        <v>163</v>
      </c>
      <c r="B168" s="12" t="s">
        <v>504</v>
      </c>
      <c r="C168" s="13" t="s">
        <v>505</v>
      </c>
      <c r="D168" s="14" t="s">
        <v>498</v>
      </c>
      <c r="E168" s="15" t="s">
        <v>506</v>
      </c>
      <c r="F168" s="16" t="s">
        <v>13</v>
      </c>
      <c r="G168" s="17">
        <v>4807000</v>
      </c>
      <c r="H168" s="17">
        <v>708220</v>
      </c>
      <c r="I168" s="17">
        <v>5515220</v>
      </c>
      <c r="J168" s="18">
        <v>0</v>
      </c>
      <c r="K168" s="19"/>
      <c r="L168" s="20" t="str">
        <f>VLOOKUP(D168,[1]Sheet1!$C$6:$H$856,6,0)</f>
        <v>Khoa Nhiệt – Lạnh</v>
      </c>
      <c r="M168" s="19" t="str">
        <f t="shared" si="3"/>
        <v>19C2</v>
      </c>
      <c r="N168" s="19" t="e">
        <f>VLOOKUP(B168,'[2]SV17T4-KLT'!$C$9:$C$172,1,0)</f>
        <v>#N/A</v>
      </c>
    </row>
    <row r="169" spans="1:14" s="21" customFormat="1" ht="18" customHeight="1" x14ac:dyDescent="0.2">
      <c r="A169" s="11">
        <v>164</v>
      </c>
      <c r="B169" s="12" t="s">
        <v>507</v>
      </c>
      <c r="C169" s="13" t="s">
        <v>27</v>
      </c>
      <c r="D169" s="14" t="s">
        <v>498</v>
      </c>
      <c r="E169" s="15" t="s">
        <v>37</v>
      </c>
      <c r="F169" s="16" t="s">
        <v>13</v>
      </c>
      <c r="G169" s="17">
        <v>4807000</v>
      </c>
      <c r="H169" s="17">
        <v>708220</v>
      </c>
      <c r="I169" s="17">
        <v>5515220</v>
      </c>
      <c r="J169" s="18">
        <v>0</v>
      </c>
      <c r="K169" s="19"/>
      <c r="L169" s="20" t="str">
        <f>VLOOKUP(D169,[1]Sheet1!$C$6:$H$856,6,0)</f>
        <v>Khoa Nhiệt – Lạnh</v>
      </c>
      <c r="M169" s="19" t="str">
        <f t="shared" si="3"/>
        <v>19C2</v>
      </c>
      <c r="N169" s="19" t="e">
        <f>VLOOKUP(B169,'[2]SV17T4-KLT'!$C$9:$C$172,1,0)</f>
        <v>#N/A</v>
      </c>
    </row>
    <row r="170" spans="1:14" s="21" customFormat="1" ht="18" customHeight="1" x14ac:dyDescent="0.2">
      <c r="A170" s="11">
        <v>165</v>
      </c>
      <c r="B170" s="12" t="s">
        <v>508</v>
      </c>
      <c r="C170" s="13" t="s">
        <v>509</v>
      </c>
      <c r="D170" s="14" t="s">
        <v>498</v>
      </c>
      <c r="E170" s="15" t="s">
        <v>39</v>
      </c>
      <c r="F170" s="16" t="s">
        <v>13</v>
      </c>
      <c r="G170" s="17">
        <v>4807000</v>
      </c>
      <c r="H170" s="17">
        <v>708220</v>
      </c>
      <c r="I170" s="17">
        <v>5515220</v>
      </c>
      <c r="J170" s="18">
        <v>0</v>
      </c>
      <c r="K170" s="19"/>
      <c r="L170" s="20" t="str">
        <f>VLOOKUP(D170,[1]Sheet1!$C$6:$H$856,6,0)</f>
        <v>Khoa Nhiệt – Lạnh</v>
      </c>
      <c r="M170" s="19" t="str">
        <f t="shared" si="3"/>
        <v>19C2</v>
      </c>
      <c r="N170" s="19" t="e">
        <f>VLOOKUP(B170,'[2]SV17T4-KLT'!$C$9:$C$172,1,0)</f>
        <v>#N/A</v>
      </c>
    </row>
    <row r="171" spans="1:14" s="19" customFormat="1" ht="18" customHeight="1" x14ac:dyDescent="0.2">
      <c r="A171" s="11">
        <v>166</v>
      </c>
      <c r="B171" s="12" t="s">
        <v>510</v>
      </c>
      <c r="C171" s="13" t="s">
        <v>511</v>
      </c>
      <c r="D171" s="14" t="s">
        <v>498</v>
      </c>
      <c r="E171" s="15" t="s">
        <v>62</v>
      </c>
      <c r="F171" s="16" t="s">
        <v>13</v>
      </c>
      <c r="G171" s="17">
        <v>4807000</v>
      </c>
      <c r="H171" s="17">
        <v>708220</v>
      </c>
      <c r="I171" s="17">
        <v>5515220</v>
      </c>
      <c r="J171" s="18">
        <v>0</v>
      </c>
      <c r="L171" s="20" t="str">
        <f>VLOOKUP(D171,[1]Sheet1!$C$6:$H$856,6,0)</f>
        <v>Khoa Nhiệt – Lạnh</v>
      </c>
      <c r="M171" s="19" t="str">
        <f t="shared" si="3"/>
        <v>19C2</v>
      </c>
      <c r="N171" s="19" t="e">
        <f>VLOOKUP(B171,'[2]SV17T4-KLT'!$C$9:$C$172,1,0)</f>
        <v>#N/A</v>
      </c>
    </row>
    <row r="172" spans="1:14" s="19" customFormat="1" ht="18" customHeight="1" x14ac:dyDescent="0.2">
      <c r="A172" s="11">
        <v>167</v>
      </c>
      <c r="B172" s="12" t="s">
        <v>512</v>
      </c>
      <c r="C172" s="13" t="s">
        <v>513</v>
      </c>
      <c r="D172" s="14" t="s">
        <v>498</v>
      </c>
      <c r="E172" s="15" t="s">
        <v>71</v>
      </c>
      <c r="F172" s="16" t="s">
        <v>13</v>
      </c>
      <c r="G172" s="17">
        <v>4807000</v>
      </c>
      <c r="H172" s="17">
        <v>708220</v>
      </c>
      <c r="I172" s="17">
        <v>5515220</v>
      </c>
      <c r="J172" s="18">
        <v>0</v>
      </c>
      <c r="L172" s="20" t="str">
        <f>VLOOKUP(D172,[1]Sheet1!$C$6:$H$856,6,0)</f>
        <v>Khoa Nhiệt – Lạnh</v>
      </c>
      <c r="M172" s="19" t="str">
        <f t="shared" si="3"/>
        <v>19C2</v>
      </c>
      <c r="N172" s="19" t="e">
        <f>VLOOKUP(B172,'[2]SV17T4-KLT'!$C$9:$C$172,1,0)</f>
        <v>#N/A</v>
      </c>
    </row>
    <row r="173" spans="1:14" s="19" customFormat="1" ht="18" customHeight="1" x14ac:dyDescent="0.2">
      <c r="A173" s="11">
        <v>168</v>
      </c>
      <c r="B173" s="12" t="s">
        <v>514</v>
      </c>
      <c r="C173" s="13" t="s">
        <v>515</v>
      </c>
      <c r="D173" s="14" t="s">
        <v>498</v>
      </c>
      <c r="E173" s="15" t="s">
        <v>516</v>
      </c>
      <c r="F173" s="16" t="s">
        <v>13</v>
      </c>
      <c r="G173" s="17">
        <v>4807000</v>
      </c>
      <c r="H173" s="17">
        <v>708220</v>
      </c>
      <c r="I173" s="17">
        <v>5515220</v>
      </c>
      <c r="J173" s="18">
        <v>0</v>
      </c>
      <c r="L173" s="20" t="str">
        <f>VLOOKUP(D173,[1]Sheet1!$C$6:$H$856,6,0)</f>
        <v>Khoa Nhiệt – Lạnh</v>
      </c>
      <c r="M173" s="19" t="str">
        <f t="shared" si="3"/>
        <v>19C2</v>
      </c>
      <c r="N173" s="19" t="e">
        <f>VLOOKUP(B173,'[2]SV17T4-KLT'!$C$9:$C$172,1,0)</f>
        <v>#N/A</v>
      </c>
    </row>
    <row r="174" spans="1:14" s="19" customFormat="1" ht="18" customHeight="1" x14ac:dyDescent="0.2">
      <c r="A174" s="11">
        <v>169</v>
      </c>
      <c r="B174" s="12" t="s">
        <v>517</v>
      </c>
      <c r="C174" s="13" t="s">
        <v>518</v>
      </c>
      <c r="D174" s="14" t="s">
        <v>498</v>
      </c>
      <c r="E174" s="15" t="s">
        <v>519</v>
      </c>
      <c r="F174" s="16" t="s">
        <v>13</v>
      </c>
      <c r="G174" s="17">
        <v>4807000</v>
      </c>
      <c r="H174" s="17">
        <v>708220</v>
      </c>
      <c r="I174" s="17">
        <v>5515220</v>
      </c>
      <c r="J174" s="18">
        <v>0</v>
      </c>
      <c r="L174" s="20" t="str">
        <f>VLOOKUP(D174,[1]Sheet1!$C$6:$H$856,6,0)</f>
        <v>Khoa Nhiệt – Lạnh</v>
      </c>
      <c r="M174" s="19" t="str">
        <f t="shared" si="3"/>
        <v>19C2</v>
      </c>
      <c r="N174" s="19" t="e">
        <f>VLOOKUP(B174,'[2]SV17T4-KLT'!$C$9:$C$172,1,0)</f>
        <v>#N/A</v>
      </c>
    </row>
    <row r="175" spans="1:14" s="19" customFormat="1" ht="18" customHeight="1" x14ac:dyDescent="0.2">
      <c r="A175" s="11">
        <v>170</v>
      </c>
      <c r="B175" s="12" t="s">
        <v>520</v>
      </c>
      <c r="C175" s="13" t="s">
        <v>521</v>
      </c>
      <c r="D175" s="14" t="s">
        <v>522</v>
      </c>
      <c r="E175" s="15" t="s">
        <v>147</v>
      </c>
      <c r="F175" s="16" t="s">
        <v>13</v>
      </c>
      <c r="G175" s="17">
        <v>919000</v>
      </c>
      <c r="H175" s="17">
        <v>0</v>
      </c>
      <c r="I175" s="17">
        <v>919000</v>
      </c>
      <c r="J175" s="18">
        <v>4715000</v>
      </c>
      <c r="L175" s="20" t="str">
        <f>VLOOKUP(D175,[1]Sheet1!$C$6:$H$856,6,0)</f>
        <v>Khoa Nhiệt – Lạnh</v>
      </c>
      <c r="M175" s="19" t="str">
        <f t="shared" si="3"/>
        <v>20C1</v>
      </c>
      <c r="N175" s="19" t="e">
        <f>VLOOKUP(B175,'[2]SV17T4-KLT'!$C$9:$C$172,1,0)</f>
        <v>#N/A</v>
      </c>
    </row>
    <row r="176" spans="1:14" s="21" customFormat="1" ht="18" customHeight="1" x14ac:dyDescent="0.2">
      <c r="A176" s="11">
        <v>171</v>
      </c>
      <c r="B176" s="12" t="s">
        <v>523</v>
      </c>
      <c r="C176" s="13" t="s">
        <v>524</v>
      </c>
      <c r="D176" s="14" t="s">
        <v>525</v>
      </c>
      <c r="E176" s="15" t="s">
        <v>56</v>
      </c>
      <c r="F176" s="16" t="s">
        <v>13</v>
      </c>
      <c r="G176" s="17">
        <v>2919000</v>
      </c>
      <c r="H176" s="17">
        <v>0</v>
      </c>
      <c r="I176" s="17">
        <v>2919000</v>
      </c>
      <c r="J176" s="18">
        <v>2715000</v>
      </c>
      <c r="K176" s="19"/>
      <c r="L176" s="20" t="str">
        <f>VLOOKUP(D176,[1]Sheet1!$C$6:$H$856,6,0)</f>
        <v>Khoa Nhiệt – Lạnh</v>
      </c>
      <c r="M176" s="19" t="str">
        <f t="shared" si="3"/>
        <v>20C1</v>
      </c>
      <c r="N176" s="19" t="e">
        <f>VLOOKUP(B176,'[2]SV17T4-KLT'!$C$9:$C$172,1,0)</f>
        <v>#N/A</v>
      </c>
    </row>
    <row r="177" spans="1:14" s="21" customFormat="1" ht="18" customHeight="1" x14ac:dyDescent="0.2">
      <c r="A177" s="11">
        <v>172</v>
      </c>
      <c r="B177" s="12" t="s">
        <v>526</v>
      </c>
      <c r="C177" s="13" t="s">
        <v>527</v>
      </c>
      <c r="D177" s="14" t="s">
        <v>528</v>
      </c>
      <c r="E177" s="15" t="s">
        <v>529</v>
      </c>
      <c r="F177" s="16" t="s">
        <v>13</v>
      </c>
      <c r="G177" s="17">
        <v>3419000</v>
      </c>
      <c r="H177" s="17">
        <v>0</v>
      </c>
      <c r="I177" s="17">
        <v>3419000</v>
      </c>
      <c r="J177" s="18">
        <v>2215000</v>
      </c>
      <c r="K177" s="19"/>
      <c r="L177" s="20" t="str">
        <f>VLOOKUP(D177,[1]Sheet1!$C$6:$H$856,6,0)</f>
        <v>Khoa Nhiệt – Lạnh</v>
      </c>
      <c r="M177" s="19" t="str">
        <f t="shared" si="3"/>
        <v>20C1</v>
      </c>
      <c r="N177" s="19" t="e">
        <f>VLOOKUP(B177,'[2]SV17T4-KLT'!$C$9:$C$172,1,0)</f>
        <v>#N/A</v>
      </c>
    </row>
    <row r="178" spans="1:14" s="21" customFormat="1" ht="18" customHeight="1" x14ac:dyDescent="0.2">
      <c r="A178" s="11">
        <v>173</v>
      </c>
      <c r="B178" s="12" t="s">
        <v>530</v>
      </c>
      <c r="C178" s="13" t="s">
        <v>531</v>
      </c>
      <c r="D178" s="14" t="s">
        <v>532</v>
      </c>
      <c r="E178" s="15" t="s">
        <v>40</v>
      </c>
      <c r="F178" s="16" t="s">
        <v>13</v>
      </c>
      <c r="G178" s="17">
        <v>3919000</v>
      </c>
      <c r="H178" s="17">
        <v>0</v>
      </c>
      <c r="I178" s="17">
        <v>3919000</v>
      </c>
      <c r="J178" s="18">
        <v>1715000</v>
      </c>
      <c r="K178" s="19"/>
      <c r="L178" s="20" t="str">
        <f>VLOOKUP(D178,[1]Sheet1!$C$6:$H$856,6,0)</f>
        <v>Khoa Nhiệt – Lạnh</v>
      </c>
      <c r="M178" s="19" t="str">
        <f t="shared" si="3"/>
        <v>20C1</v>
      </c>
      <c r="N178" s="19" t="e">
        <f>VLOOKUP(B178,'[2]SV17T4-KLT'!$C$9:$C$172,1,0)</f>
        <v>#N/A</v>
      </c>
    </row>
    <row r="179" spans="1:14" s="21" customFormat="1" ht="18" customHeight="1" x14ac:dyDescent="0.2">
      <c r="A179" s="11">
        <v>174</v>
      </c>
      <c r="B179" s="12" t="s">
        <v>533</v>
      </c>
      <c r="C179" s="13" t="s">
        <v>534</v>
      </c>
      <c r="D179" s="14" t="s">
        <v>532</v>
      </c>
      <c r="E179" s="15" t="s">
        <v>40</v>
      </c>
      <c r="F179" s="16" t="s">
        <v>13</v>
      </c>
      <c r="G179" s="17">
        <v>3919000</v>
      </c>
      <c r="H179" s="17">
        <v>0</v>
      </c>
      <c r="I179" s="17">
        <v>3919000</v>
      </c>
      <c r="J179" s="18">
        <v>1715000</v>
      </c>
      <c r="K179" s="19"/>
      <c r="L179" s="20" t="str">
        <f>VLOOKUP(D179,[1]Sheet1!$C$6:$H$856,6,0)</f>
        <v>Khoa Nhiệt – Lạnh</v>
      </c>
      <c r="M179" s="19" t="str">
        <f t="shared" si="3"/>
        <v>20C1</v>
      </c>
      <c r="N179" s="19" t="e">
        <f>VLOOKUP(B179,'[2]SV17T4-KLT'!$C$9:$C$172,1,0)</f>
        <v>#N/A</v>
      </c>
    </row>
    <row r="180" spans="1:14" s="21" customFormat="1" ht="18" customHeight="1" x14ac:dyDescent="0.2">
      <c r="A180" s="11">
        <v>175</v>
      </c>
      <c r="B180" s="12" t="s">
        <v>535</v>
      </c>
      <c r="C180" s="13" t="s">
        <v>536</v>
      </c>
      <c r="D180" s="14" t="s">
        <v>537</v>
      </c>
      <c r="E180" s="15" t="s">
        <v>538</v>
      </c>
      <c r="F180" s="16" t="s">
        <v>13</v>
      </c>
      <c r="G180" s="17">
        <v>7866000</v>
      </c>
      <c r="H180" s="17">
        <v>848220</v>
      </c>
      <c r="I180" s="17">
        <v>8714220</v>
      </c>
      <c r="J180" s="18">
        <v>0</v>
      </c>
      <c r="K180" s="19"/>
      <c r="L180" s="20" t="str">
        <f>VLOOKUP(D180,[1]Sheet1!$C$6:$H$856,6,0)</f>
        <v>Khoa Nhiệt – Lạnh</v>
      </c>
      <c r="M180" s="19" t="str">
        <f t="shared" si="3"/>
        <v>20C2</v>
      </c>
      <c r="N180" s="19" t="e">
        <f>VLOOKUP(B180,'[2]SV17T4-KLT'!$C$9:$C$172,1,0)</f>
        <v>#N/A</v>
      </c>
    </row>
    <row r="181" spans="1:14" s="19" customFormat="1" ht="18" customHeight="1" x14ac:dyDescent="0.2">
      <c r="A181" s="11">
        <v>176</v>
      </c>
      <c r="B181" s="12" t="s">
        <v>539</v>
      </c>
      <c r="C181" s="13" t="s">
        <v>540</v>
      </c>
      <c r="D181" s="14" t="s">
        <v>537</v>
      </c>
      <c r="E181" s="15" t="s">
        <v>541</v>
      </c>
      <c r="F181" s="16" t="s">
        <v>13</v>
      </c>
      <c r="G181" s="17">
        <v>7866000</v>
      </c>
      <c r="H181" s="17">
        <v>848220</v>
      </c>
      <c r="I181" s="17">
        <v>8714220</v>
      </c>
      <c r="J181" s="18">
        <v>0</v>
      </c>
      <c r="L181" s="20" t="str">
        <f>VLOOKUP(D181,[1]Sheet1!$C$6:$H$856,6,0)</f>
        <v>Khoa Nhiệt – Lạnh</v>
      </c>
      <c r="M181" s="19" t="str">
        <f t="shared" si="3"/>
        <v>20C2</v>
      </c>
      <c r="N181" s="19" t="e">
        <f>VLOOKUP(B181,'[2]SV17T4-KLT'!$C$9:$C$172,1,0)</f>
        <v>#N/A</v>
      </c>
    </row>
    <row r="182" spans="1:14" s="21" customFormat="1" ht="18" customHeight="1" x14ac:dyDescent="0.2">
      <c r="A182" s="11">
        <v>177</v>
      </c>
      <c r="B182" s="12" t="s">
        <v>542</v>
      </c>
      <c r="C182" s="13" t="s">
        <v>141</v>
      </c>
      <c r="D182" s="14" t="s">
        <v>543</v>
      </c>
      <c r="E182" s="15" t="s">
        <v>88</v>
      </c>
      <c r="F182" s="16" t="s">
        <v>13</v>
      </c>
      <c r="G182" s="17">
        <v>7866000</v>
      </c>
      <c r="H182" s="17">
        <v>848220</v>
      </c>
      <c r="I182" s="17">
        <v>8714220</v>
      </c>
      <c r="J182" s="18">
        <v>0</v>
      </c>
      <c r="K182" s="19"/>
      <c r="L182" s="20" t="str">
        <f>VLOOKUP(D182,[1]Sheet1!$C$6:$H$856,6,0)</f>
        <v>Khoa Nhiệt – Lạnh</v>
      </c>
      <c r="M182" s="19" t="str">
        <f t="shared" si="3"/>
        <v>20C2</v>
      </c>
      <c r="N182" s="19" t="e">
        <f>VLOOKUP(B182,'[2]SV17T4-KLT'!$C$9:$C$172,1,0)</f>
        <v>#N/A</v>
      </c>
    </row>
    <row r="183" spans="1:14" s="21" customFormat="1" ht="18" customHeight="1" x14ac:dyDescent="0.2">
      <c r="A183" s="11">
        <v>178</v>
      </c>
      <c r="B183" s="12" t="s">
        <v>544</v>
      </c>
      <c r="C183" s="13" t="s">
        <v>545</v>
      </c>
      <c r="D183" s="14" t="s">
        <v>543</v>
      </c>
      <c r="E183" s="15" t="s">
        <v>546</v>
      </c>
      <c r="F183" s="16" t="s">
        <v>13</v>
      </c>
      <c r="G183" s="17">
        <v>7866000</v>
      </c>
      <c r="H183" s="17">
        <v>848220</v>
      </c>
      <c r="I183" s="17">
        <v>8714220</v>
      </c>
      <c r="J183" s="18">
        <v>0</v>
      </c>
      <c r="K183" s="19"/>
      <c r="L183" s="20" t="str">
        <f>VLOOKUP(D183,[1]Sheet1!$C$6:$H$856,6,0)</f>
        <v>Khoa Nhiệt – Lạnh</v>
      </c>
      <c r="M183" s="19" t="str">
        <f t="shared" si="3"/>
        <v>20C2</v>
      </c>
      <c r="N183" s="19" t="e">
        <f>VLOOKUP(B183,'[2]SV17T4-KLT'!$C$9:$C$172,1,0)</f>
        <v>#N/A</v>
      </c>
    </row>
    <row r="184" spans="1:14" s="21" customFormat="1" ht="18" customHeight="1" x14ac:dyDescent="0.2">
      <c r="A184" s="11">
        <v>179</v>
      </c>
      <c r="B184" s="12" t="s">
        <v>547</v>
      </c>
      <c r="C184" s="13" t="s">
        <v>120</v>
      </c>
      <c r="D184" s="14" t="s">
        <v>543</v>
      </c>
      <c r="E184" s="15" t="s">
        <v>48</v>
      </c>
      <c r="F184" s="16" t="s">
        <v>13</v>
      </c>
      <c r="G184" s="17">
        <v>7866000</v>
      </c>
      <c r="H184" s="17">
        <v>848220</v>
      </c>
      <c r="I184" s="17">
        <v>8714220</v>
      </c>
      <c r="J184" s="18">
        <v>0</v>
      </c>
      <c r="K184" s="19"/>
      <c r="L184" s="20" t="str">
        <f>VLOOKUP(D184,[1]Sheet1!$C$6:$H$856,6,0)</f>
        <v>Khoa Nhiệt – Lạnh</v>
      </c>
      <c r="M184" s="19" t="str">
        <f t="shared" si="3"/>
        <v>20C2</v>
      </c>
      <c r="N184" s="19" t="e">
        <f>VLOOKUP(B184,'[2]SV17T4-KLT'!$C$9:$C$172,1,0)</f>
        <v>#N/A</v>
      </c>
    </row>
    <row r="185" spans="1:14" s="21" customFormat="1" ht="18" customHeight="1" x14ac:dyDescent="0.2">
      <c r="A185" s="11">
        <v>180</v>
      </c>
      <c r="B185" s="12" t="s">
        <v>548</v>
      </c>
      <c r="C185" s="13" t="s">
        <v>549</v>
      </c>
      <c r="D185" s="14" t="s">
        <v>550</v>
      </c>
      <c r="E185" s="15" t="s">
        <v>551</v>
      </c>
      <c r="F185" s="16" t="s">
        <v>13</v>
      </c>
      <c r="G185" s="17">
        <v>4814000</v>
      </c>
      <c r="H185" s="17">
        <v>0</v>
      </c>
      <c r="I185" s="17">
        <v>4814000</v>
      </c>
      <c r="J185" s="18">
        <v>100000</v>
      </c>
      <c r="K185" s="22">
        <f>I185+J185</f>
        <v>4914000</v>
      </c>
      <c r="L185" s="20" t="str">
        <f>VLOOKUP(D185,[1]Sheet1!$C$6:$H$856,6,0)</f>
        <v>Khoa Nhiệt – Lạnh</v>
      </c>
      <c r="M185" s="19" t="str">
        <f t="shared" si="3"/>
        <v>20T4</v>
      </c>
      <c r="N185" s="19" t="e">
        <f>VLOOKUP(B185,'[2]SV17T4-KLT'!$C$9:$C$172,1,0)</f>
        <v>#N/A</v>
      </c>
    </row>
    <row r="186" spans="1:14" s="21" customFormat="1" ht="18" customHeight="1" x14ac:dyDescent="0.2">
      <c r="A186" s="11">
        <v>181</v>
      </c>
      <c r="B186" s="12" t="s">
        <v>552</v>
      </c>
      <c r="C186" s="13" t="s">
        <v>553</v>
      </c>
      <c r="D186" s="14" t="s">
        <v>550</v>
      </c>
      <c r="E186" s="15" t="s">
        <v>554</v>
      </c>
      <c r="F186" s="16" t="s">
        <v>13</v>
      </c>
      <c r="G186" s="17">
        <v>895000</v>
      </c>
      <c r="H186" s="17">
        <v>0</v>
      </c>
      <c r="I186" s="17">
        <v>895000</v>
      </c>
      <c r="J186" s="18">
        <v>4019000</v>
      </c>
      <c r="K186" s="22">
        <f>I186+J186</f>
        <v>4914000</v>
      </c>
      <c r="L186" s="20" t="str">
        <f>VLOOKUP(D186,[1]Sheet1!$C$6:$H$856,6,0)</f>
        <v>Khoa Nhiệt – Lạnh</v>
      </c>
      <c r="M186" s="19" t="str">
        <f t="shared" si="3"/>
        <v>20T4</v>
      </c>
      <c r="N186" s="19" t="e">
        <f>VLOOKUP(B186,'[2]SV17T4-KLT'!$C$9:$C$172,1,0)</f>
        <v>#N/A</v>
      </c>
    </row>
    <row r="187" spans="1:14" s="21" customFormat="1" ht="18" customHeight="1" x14ac:dyDescent="0.2">
      <c r="A187" s="11">
        <v>182</v>
      </c>
      <c r="B187" s="12" t="s">
        <v>555</v>
      </c>
      <c r="C187" s="13" t="s">
        <v>556</v>
      </c>
      <c r="D187" s="14" t="s">
        <v>557</v>
      </c>
      <c r="E187" s="15" t="s">
        <v>558</v>
      </c>
      <c r="F187" s="16" t="s">
        <v>13</v>
      </c>
      <c r="G187" s="17">
        <v>4814000</v>
      </c>
      <c r="H187" s="17">
        <v>0</v>
      </c>
      <c r="I187" s="17">
        <v>4814000</v>
      </c>
      <c r="J187" s="18">
        <v>100000</v>
      </c>
      <c r="K187" s="22">
        <f>I187+J187</f>
        <v>4914000</v>
      </c>
      <c r="L187" s="20" t="str">
        <f>VLOOKUP(D187,[1]Sheet1!$C$6:$H$856,6,0)</f>
        <v>Khoa Nhiệt – Lạnh</v>
      </c>
      <c r="M187" s="19" t="str">
        <f t="shared" si="3"/>
        <v>20T4</v>
      </c>
      <c r="N187" s="19" t="e">
        <f>VLOOKUP(B187,'[2]SV17T4-KLT'!$C$9:$C$172,1,0)</f>
        <v>#N/A</v>
      </c>
    </row>
    <row r="188" spans="1:14" s="21" customFormat="1" ht="18" customHeight="1" x14ac:dyDescent="0.2">
      <c r="A188" s="11">
        <v>183</v>
      </c>
      <c r="B188" s="12" t="s">
        <v>559</v>
      </c>
      <c r="C188" s="13" t="s">
        <v>83</v>
      </c>
      <c r="D188" s="14" t="s">
        <v>557</v>
      </c>
      <c r="E188" s="15" t="s">
        <v>560</v>
      </c>
      <c r="F188" s="16" t="s">
        <v>13</v>
      </c>
      <c r="G188" s="17">
        <v>2249000</v>
      </c>
      <c r="H188" s="17">
        <v>0</v>
      </c>
      <c r="I188" s="17">
        <v>2249000</v>
      </c>
      <c r="J188" s="18">
        <v>2665000</v>
      </c>
      <c r="K188" s="22">
        <f>I188+J188</f>
        <v>4914000</v>
      </c>
      <c r="L188" s="20" t="str">
        <f>VLOOKUP(D188,[1]Sheet1!$C$6:$H$856,6,0)</f>
        <v>Khoa Nhiệt – Lạnh</v>
      </c>
      <c r="M188" s="19" t="str">
        <f t="shared" si="3"/>
        <v>20T4</v>
      </c>
      <c r="N188" s="19" t="e">
        <f>VLOOKUP(B188,'[2]SV17T4-KLT'!$C$9:$C$172,1,0)</f>
        <v>#N/A</v>
      </c>
    </row>
    <row r="189" spans="1:14" s="19" customFormat="1" ht="18" customHeight="1" x14ac:dyDescent="0.2">
      <c r="A189" s="11">
        <v>184</v>
      </c>
      <c r="B189" s="12" t="s">
        <v>561</v>
      </c>
      <c r="C189" s="13" t="s">
        <v>562</v>
      </c>
      <c r="D189" s="14" t="s">
        <v>563</v>
      </c>
      <c r="E189" s="15" t="s">
        <v>564</v>
      </c>
      <c r="F189" s="16" t="s">
        <v>13</v>
      </c>
      <c r="G189" s="17">
        <v>2249000</v>
      </c>
      <c r="H189" s="17">
        <v>0</v>
      </c>
      <c r="I189" s="17">
        <v>2249000</v>
      </c>
      <c r="J189" s="18">
        <v>2665000</v>
      </c>
      <c r="K189" s="22">
        <f>I189+J189</f>
        <v>4914000</v>
      </c>
      <c r="L189" s="20" t="str">
        <f>VLOOKUP(D189,[1]Sheet1!$C$6:$H$856,6,0)</f>
        <v>Khoa Nhiệt – Lạnh</v>
      </c>
      <c r="M189" s="19" t="str">
        <f t="shared" si="3"/>
        <v>20T4</v>
      </c>
      <c r="N189" s="19" t="e">
        <f>VLOOKUP(B189,'[2]SV17T4-KLT'!$C$9:$C$172,1,0)</f>
        <v>#N/A</v>
      </c>
    </row>
    <row r="190" spans="1:14" s="19" customFormat="1" ht="18" customHeight="1" x14ac:dyDescent="0.2">
      <c r="A190" s="32"/>
      <c r="B190" s="33"/>
      <c r="C190" s="33" t="s">
        <v>566</v>
      </c>
      <c r="D190" s="34">
        <f>A189</f>
        <v>184</v>
      </c>
      <c r="E190" s="23" t="e">
        <f>#REF!</f>
        <v>#REF!</v>
      </c>
      <c r="F190" s="24" t="s">
        <v>565</v>
      </c>
      <c r="G190" s="25" t="s">
        <v>567</v>
      </c>
      <c r="H190" s="25"/>
      <c r="I190" s="25"/>
      <c r="J190" s="18"/>
      <c r="K190" s="26"/>
      <c r="L190" s="27"/>
      <c r="N190" s="19" t="e">
        <f>VLOOKUP(B190,'[2]SV17T4-KLT'!$C$9:$C$172,1,0)</f>
        <v>#N/A</v>
      </c>
    </row>
    <row r="191" spans="1:14" s="3" customFormat="1" x14ac:dyDescent="0.25">
      <c r="A191" s="28"/>
      <c r="B191" s="29"/>
      <c r="C191" s="29"/>
      <c r="D191" s="30"/>
      <c r="E191" s="29"/>
      <c r="F191" s="29"/>
      <c r="G191" s="31"/>
      <c r="H191" s="31"/>
      <c r="J191" s="4"/>
      <c r="L191" s="5"/>
    </row>
    <row r="192" spans="1:14" s="3" customFormat="1" x14ac:dyDescent="0.25">
      <c r="A192" s="28"/>
      <c r="B192" s="35"/>
      <c r="C192" s="35"/>
      <c r="D192" s="30"/>
      <c r="E192" s="30"/>
      <c r="F192" s="1"/>
      <c r="J192" s="4"/>
      <c r="L192" s="5"/>
    </row>
    <row r="193" spans="1:12" s="3" customFormat="1" x14ac:dyDescent="0.25">
      <c r="A193" s="28"/>
      <c r="B193" s="1"/>
      <c r="C193" s="1"/>
      <c r="D193" s="2"/>
      <c r="E193" s="1"/>
      <c r="F193" s="1"/>
      <c r="J193" s="4"/>
      <c r="L193" s="5"/>
    </row>
    <row r="194" spans="1:12" s="3" customFormat="1" x14ac:dyDescent="0.25">
      <c r="A194" s="28"/>
      <c r="B194" s="29"/>
      <c r="C194" s="29"/>
      <c r="D194" s="30"/>
      <c r="E194" s="29"/>
      <c r="F194" s="1"/>
      <c r="J194" s="4"/>
      <c r="L194" s="5"/>
    </row>
  </sheetData>
  <mergeCells count="2">
    <mergeCell ref="B192:C192"/>
    <mergeCell ref="A4:L4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2021-01-08T01:39:07Z</dcterms:created>
  <dcterms:modified xsi:type="dcterms:W3CDTF">2021-01-08T01:45:29Z</dcterms:modified>
</cp:coreProperties>
</file>