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ngviecHuyen\2019-2020\19C2-CNO1\"/>
    </mc:Choice>
  </mc:AlternateContent>
  <xr:revisionPtr revIDLastSave="0" documentId="8_{80F20857-9512-4624-A183-F1097DEFBFF3}" xr6:coauthVersionLast="46" xr6:coauthVersionMax="46" xr10:uidLastSave="{00000000-0000-0000-0000-000000000000}"/>
  <bookViews>
    <workbookView xWindow="-110" yWindow="-110" windowWidth="19420" windowHeight="10420" activeTab="4" xr2:uid="{00000000-000D-0000-FFFF-FFFF00000000}"/>
  </bookViews>
  <sheets>
    <sheet name="19C2-CCK1" sheetId="11" r:id="rId1"/>
    <sheet name="19C2-KTD1" sheetId="16" r:id="rId2"/>
    <sheet name="19C2-QTD1" sheetId="15" r:id="rId3"/>
    <sheet name="19C2-QTM1" sheetId="14" r:id="rId4"/>
    <sheet name="19C2-CNÔ1" sheetId="13" r:id="rId5"/>
    <sheet name="19C2-CNL1" sheetId="17" r:id="rId6"/>
    <sheet name="19C2-ĐĐT1" sheetId="18" r:id="rId7"/>
  </sheets>
  <definedNames>
    <definedName name="_xlnm._FilterDatabase" localSheetId="4" hidden="1">'19C2-CNÔ1'!$A$11:$T$67</definedName>
    <definedName name="_xlnm.Print_Titles" localSheetId="0">'19C2-CCK1'!$10:$11</definedName>
    <definedName name="_xlnm.Print_Titles" localSheetId="4">'19C2-CNÔ1'!$10:$11</definedName>
    <definedName name="_xlnm.Print_Titles" localSheetId="6">'19C2-ĐĐT1'!$10:$11</definedName>
    <definedName name="_xlnm.Print_Titles" localSheetId="3">'19C2-QTM1'!$10:$11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6" i="13" l="1"/>
  <c r="H13" i="18"/>
  <c r="H14" i="18"/>
  <c r="H15" i="18"/>
  <c r="H16" i="18"/>
  <c r="H17" i="18"/>
  <c r="H18" i="18"/>
  <c r="H19" i="18"/>
  <c r="H20" i="18"/>
  <c r="H21" i="18"/>
  <c r="H22" i="18"/>
  <c r="H23" i="18"/>
  <c r="H24" i="18"/>
  <c r="H25" i="18"/>
  <c r="H26" i="18"/>
  <c r="H27" i="18"/>
  <c r="H28" i="18"/>
  <c r="H29" i="18"/>
  <c r="H30" i="18"/>
  <c r="H31" i="18"/>
  <c r="H32" i="18"/>
  <c r="H33" i="18"/>
  <c r="H34" i="18"/>
  <c r="H35" i="18"/>
  <c r="H36" i="18"/>
  <c r="H37" i="18"/>
  <c r="H38" i="18"/>
  <c r="H39" i="18"/>
  <c r="H40" i="18"/>
  <c r="H41" i="18"/>
  <c r="H42" i="18"/>
  <c r="H43" i="18"/>
  <c r="H44" i="18"/>
  <c r="H45" i="18"/>
  <c r="H46" i="18"/>
  <c r="H47" i="18"/>
  <c r="H48" i="18"/>
  <c r="H49" i="18"/>
  <c r="H12" i="18"/>
  <c r="F13" i="18"/>
  <c r="F14" i="18"/>
  <c r="F15" i="18"/>
  <c r="F16" i="18"/>
  <c r="F17" i="18"/>
  <c r="F18" i="18"/>
  <c r="F19" i="18"/>
  <c r="F20" i="18"/>
  <c r="F21" i="18"/>
  <c r="F22" i="18"/>
  <c r="F23" i="18"/>
  <c r="F24" i="18"/>
  <c r="F25" i="18"/>
  <c r="F26" i="18"/>
  <c r="F27" i="18"/>
  <c r="F28" i="18"/>
  <c r="F29" i="18"/>
  <c r="F30" i="18"/>
  <c r="F31" i="18"/>
  <c r="F32" i="18"/>
  <c r="F33" i="18"/>
  <c r="F34" i="18"/>
  <c r="F35" i="18"/>
  <c r="F36" i="18"/>
  <c r="F37" i="18"/>
  <c r="F38" i="18"/>
  <c r="F39" i="18"/>
  <c r="F40" i="18"/>
  <c r="F41" i="18"/>
  <c r="F42" i="18"/>
  <c r="F43" i="18"/>
  <c r="F44" i="18"/>
  <c r="F45" i="18"/>
  <c r="F46" i="18"/>
  <c r="F47" i="18"/>
  <c r="F48" i="18"/>
  <c r="F49" i="18"/>
  <c r="F12" i="18"/>
  <c r="H13" i="17"/>
  <c r="H14" i="17"/>
  <c r="H15" i="17"/>
  <c r="H16" i="17"/>
  <c r="H17" i="17"/>
  <c r="H18" i="17"/>
  <c r="H19" i="17"/>
  <c r="H20" i="17"/>
  <c r="H21" i="17"/>
  <c r="H22" i="17"/>
  <c r="H23" i="17"/>
  <c r="H24" i="17"/>
  <c r="H25" i="17"/>
  <c r="H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F25" i="17"/>
  <c r="F12" i="17"/>
  <c r="H13" i="13"/>
  <c r="H14" i="13"/>
  <c r="H15" i="13"/>
  <c r="H16" i="13"/>
  <c r="H17" i="13"/>
  <c r="H18" i="13"/>
  <c r="H19" i="13"/>
  <c r="H20" i="13"/>
  <c r="H21" i="13"/>
  <c r="H22" i="13"/>
  <c r="H23" i="13"/>
  <c r="H24" i="13"/>
  <c r="H25" i="13"/>
  <c r="H26" i="13"/>
  <c r="H27" i="13"/>
  <c r="H28" i="13"/>
  <c r="H29" i="13"/>
  <c r="H30" i="13"/>
  <c r="H31" i="13"/>
  <c r="H32" i="13"/>
  <c r="H33" i="13"/>
  <c r="H34" i="13"/>
  <c r="H35" i="13"/>
  <c r="H36" i="13"/>
  <c r="H37" i="13"/>
  <c r="H38" i="13"/>
  <c r="H39" i="13"/>
  <c r="H40" i="13"/>
  <c r="H41" i="13"/>
  <c r="H42" i="13"/>
  <c r="H43" i="13"/>
  <c r="H44" i="13"/>
  <c r="H45" i="13"/>
  <c r="H46" i="13"/>
  <c r="H47" i="13"/>
  <c r="H48" i="13"/>
  <c r="H49" i="13"/>
  <c r="H50" i="13"/>
  <c r="H51" i="13"/>
  <c r="H52" i="13"/>
  <c r="H53" i="13"/>
  <c r="H54" i="13"/>
  <c r="H55" i="13"/>
  <c r="H56" i="13"/>
  <c r="H57" i="13"/>
  <c r="H58" i="13"/>
  <c r="H12" i="13"/>
  <c r="F13" i="13"/>
  <c r="F14" i="13"/>
  <c r="F15" i="13"/>
  <c r="F16" i="13"/>
  <c r="F17" i="13"/>
  <c r="F18" i="13"/>
  <c r="F19" i="13"/>
  <c r="F20" i="13"/>
  <c r="F21" i="13"/>
  <c r="F22" i="13"/>
  <c r="F23" i="13"/>
  <c r="F24" i="13"/>
  <c r="F25" i="13"/>
  <c r="F27" i="13"/>
  <c r="F28" i="13"/>
  <c r="F29" i="13"/>
  <c r="F30" i="13"/>
  <c r="F31" i="13"/>
  <c r="F32" i="13"/>
  <c r="F33" i="13"/>
  <c r="F34" i="13"/>
  <c r="F35" i="13"/>
  <c r="F36" i="13"/>
  <c r="F37" i="13"/>
  <c r="F38" i="13"/>
  <c r="F39" i="13"/>
  <c r="F40" i="13"/>
  <c r="F41" i="13"/>
  <c r="F42" i="13"/>
  <c r="F43" i="13"/>
  <c r="F44" i="13"/>
  <c r="F45" i="13"/>
  <c r="F46" i="13"/>
  <c r="F47" i="13"/>
  <c r="F48" i="13"/>
  <c r="F49" i="13"/>
  <c r="F50" i="13"/>
  <c r="F51" i="13"/>
  <c r="F52" i="13"/>
  <c r="F53" i="13"/>
  <c r="F54" i="13"/>
  <c r="F55" i="13"/>
  <c r="F56" i="13"/>
  <c r="F12" i="13"/>
  <c r="H13" i="14"/>
  <c r="H14" i="14"/>
  <c r="H15" i="14"/>
  <c r="H16" i="14"/>
  <c r="G56" i="14" s="1"/>
  <c r="H56" i="14" s="1"/>
  <c r="H17" i="14"/>
  <c r="H18" i="14"/>
  <c r="H19" i="14"/>
  <c r="H20" i="14"/>
  <c r="H21" i="14"/>
  <c r="H22" i="14"/>
  <c r="H23" i="14"/>
  <c r="H24" i="14"/>
  <c r="H25" i="14"/>
  <c r="H26" i="14"/>
  <c r="H27" i="14"/>
  <c r="H28" i="14"/>
  <c r="H29" i="14"/>
  <c r="H30" i="14"/>
  <c r="H31" i="14"/>
  <c r="H32" i="14"/>
  <c r="H33" i="14"/>
  <c r="H34" i="14"/>
  <c r="H35" i="14"/>
  <c r="H36" i="14"/>
  <c r="H37" i="14"/>
  <c r="H38" i="14"/>
  <c r="H39" i="14"/>
  <c r="H40" i="14"/>
  <c r="H41" i="14"/>
  <c r="H42" i="14"/>
  <c r="H43" i="14"/>
  <c r="H44" i="14"/>
  <c r="H45" i="14"/>
  <c r="H46" i="14"/>
  <c r="H47" i="14"/>
  <c r="H48" i="14"/>
  <c r="H49" i="14"/>
  <c r="H50" i="14"/>
  <c r="H51" i="14"/>
  <c r="H52" i="14"/>
  <c r="H12" i="14"/>
  <c r="F13" i="14"/>
  <c r="F14" i="14"/>
  <c r="F15" i="14"/>
  <c r="F16" i="14"/>
  <c r="F17" i="14"/>
  <c r="F18" i="14"/>
  <c r="F19" i="14"/>
  <c r="F20" i="14"/>
  <c r="F21" i="14"/>
  <c r="F22" i="14"/>
  <c r="F23" i="14"/>
  <c r="F24" i="14"/>
  <c r="F25" i="14"/>
  <c r="F26" i="14"/>
  <c r="F27" i="14"/>
  <c r="F28" i="14"/>
  <c r="F29" i="14"/>
  <c r="F30" i="14"/>
  <c r="F31" i="14"/>
  <c r="F32" i="14"/>
  <c r="F33" i="14"/>
  <c r="F34" i="14"/>
  <c r="F35" i="14"/>
  <c r="F36" i="14"/>
  <c r="F37" i="14"/>
  <c r="F38" i="14"/>
  <c r="F39" i="14"/>
  <c r="F40" i="14"/>
  <c r="F41" i="14"/>
  <c r="F42" i="14"/>
  <c r="F43" i="14"/>
  <c r="F44" i="14"/>
  <c r="F45" i="14"/>
  <c r="F46" i="14"/>
  <c r="F47" i="14"/>
  <c r="F48" i="14"/>
  <c r="F49" i="14"/>
  <c r="F50" i="14"/>
  <c r="F51" i="14"/>
  <c r="F52" i="14"/>
  <c r="F12" i="14"/>
  <c r="H13" i="15"/>
  <c r="H14" i="15"/>
  <c r="H15" i="15"/>
  <c r="H16" i="15"/>
  <c r="H17" i="15"/>
  <c r="H18" i="15"/>
  <c r="H19" i="15"/>
  <c r="H20" i="15"/>
  <c r="H21" i="15"/>
  <c r="H22" i="15"/>
  <c r="H23" i="15"/>
  <c r="H24" i="15"/>
  <c r="H25" i="15"/>
  <c r="H26" i="15"/>
  <c r="H12" i="15"/>
  <c r="F13" i="15"/>
  <c r="F14" i="15"/>
  <c r="F15" i="15"/>
  <c r="F16" i="15"/>
  <c r="F17" i="15"/>
  <c r="F18" i="15"/>
  <c r="F19" i="15"/>
  <c r="F20" i="15"/>
  <c r="F21" i="15"/>
  <c r="F22" i="15"/>
  <c r="F23" i="15"/>
  <c r="F24" i="15"/>
  <c r="F25" i="15"/>
  <c r="F26" i="15"/>
  <c r="F12" i="15"/>
  <c r="H13" i="16"/>
  <c r="H14" i="16"/>
  <c r="H15" i="16"/>
  <c r="H16" i="16"/>
  <c r="H17" i="16"/>
  <c r="H18" i="16"/>
  <c r="H19" i="16"/>
  <c r="H20" i="16"/>
  <c r="H21" i="16"/>
  <c r="H22" i="16"/>
  <c r="H23" i="16"/>
  <c r="H24" i="16"/>
  <c r="H25" i="16"/>
  <c r="H26" i="16"/>
  <c r="H27" i="16"/>
  <c r="H28" i="16"/>
  <c r="H29" i="16"/>
  <c r="H12" i="16"/>
  <c r="F13" i="16"/>
  <c r="F14" i="16"/>
  <c r="F15" i="16"/>
  <c r="F16" i="16"/>
  <c r="F17" i="16"/>
  <c r="F18" i="16"/>
  <c r="F19" i="16"/>
  <c r="F20" i="16"/>
  <c r="F21" i="16"/>
  <c r="F22" i="16"/>
  <c r="F23" i="16"/>
  <c r="F24" i="16"/>
  <c r="F25" i="16"/>
  <c r="F26" i="16"/>
  <c r="F27" i="16"/>
  <c r="F28" i="16"/>
  <c r="F29" i="16"/>
  <c r="F12" i="16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H34" i="11"/>
  <c r="H35" i="11"/>
  <c r="H36" i="11"/>
  <c r="H37" i="11"/>
  <c r="H38" i="11"/>
  <c r="H39" i="11"/>
  <c r="H40" i="11"/>
  <c r="H41" i="11"/>
  <c r="H42" i="11"/>
  <c r="H43" i="11"/>
  <c r="H44" i="11"/>
  <c r="H45" i="11"/>
  <c r="H46" i="11"/>
  <c r="H47" i="11"/>
  <c r="H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37" i="11"/>
  <c r="F38" i="11"/>
  <c r="F39" i="11"/>
  <c r="F40" i="11"/>
  <c r="F41" i="11"/>
  <c r="F42" i="11"/>
  <c r="F43" i="11"/>
  <c r="F44" i="11"/>
  <c r="F45" i="11"/>
  <c r="F46" i="11"/>
  <c r="F47" i="11"/>
  <c r="F12" i="11"/>
  <c r="G62" i="13" l="1"/>
  <c r="H62" i="13" s="1"/>
  <c r="E60" i="14"/>
  <c r="F60" i="14" s="1"/>
  <c r="G58" i="18"/>
  <c r="H58" i="18" s="1"/>
  <c r="E58" i="18"/>
  <c r="F58" i="18" s="1"/>
  <c r="G34" i="17"/>
  <c r="H34" i="17" s="1"/>
  <c r="E34" i="17"/>
  <c r="F34" i="17" s="1"/>
  <c r="G38" i="16"/>
  <c r="H38" i="16" s="1"/>
  <c r="E38" i="16"/>
  <c r="F38" i="16" s="1"/>
  <c r="G35" i="15"/>
  <c r="H35" i="15" s="1"/>
  <c r="E35" i="15"/>
  <c r="F35" i="15" s="1"/>
  <c r="E56" i="14"/>
  <c r="F56" i="14" s="1"/>
  <c r="E57" i="14"/>
  <c r="F57" i="14" s="1"/>
  <c r="E58" i="14"/>
  <c r="F58" i="14" s="1"/>
  <c r="E59" i="14"/>
  <c r="F59" i="14" s="1"/>
  <c r="E61" i="14"/>
  <c r="F61" i="14" s="1"/>
  <c r="G67" i="13"/>
  <c r="H67" i="13" s="1"/>
  <c r="G53" i="18"/>
  <c r="H53" i="18" s="1"/>
  <c r="G54" i="18"/>
  <c r="H54" i="18" s="1"/>
  <c r="E53" i="18"/>
  <c r="F53" i="18" s="1"/>
  <c r="E54" i="18"/>
  <c r="F54" i="18" s="1"/>
  <c r="E55" i="18"/>
  <c r="F55" i="18" s="1"/>
  <c r="G55" i="18"/>
  <c r="H55" i="18" s="1"/>
  <c r="E56" i="18"/>
  <c r="F56" i="18" s="1"/>
  <c r="G56" i="18"/>
  <c r="H56" i="18" s="1"/>
  <c r="E57" i="18"/>
  <c r="F57" i="18" s="1"/>
  <c r="G57" i="18"/>
  <c r="H57" i="18" s="1"/>
  <c r="G30" i="17"/>
  <c r="H30" i="17" s="1"/>
  <c r="G33" i="17"/>
  <c r="H33" i="17" s="1"/>
  <c r="G29" i="17"/>
  <c r="H29" i="17" s="1"/>
  <c r="G31" i="17"/>
  <c r="H31" i="17" s="1"/>
  <c r="G32" i="17"/>
  <c r="H32" i="17" s="1"/>
  <c r="E29" i="17"/>
  <c r="F29" i="17" s="1"/>
  <c r="E30" i="17"/>
  <c r="F30" i="17" s="1"/>
  <c r="E31" i="17"/>
  <c r="F31" i="17" s="1"/>
  <c r="E32" i="17"/>
  <c r="F32" i="17" s="1"/>
  <c r="E33" i="17"/>
  <c r="F33" i="17" s="1"/>
  <c r="G37" i="16"/>
  <c r="H37" i="16" s="1"/>
  <c r="G35" i="16"/>
  <c r="H35" i="16" s="1"/>
  <c r="G33" i="16"/>
  <c r="H33" i="16" s="1"/>
  <c r="E33" i="16"/>
  <c r="F33" i="16" s="1"/>
  <c r="E34" i="16"/>
  <c r="F34" i="16" s="1"/>
  <c r="E35" i="16"/>
  <c r="F35" i="16" s="1"/>
  <c r="E36" i="16"/>
  <c r="F36" i="16" s="1"/>
  <c r="E37" i="16"/>
  <c r="F37" i="16" s="1"/>
  <c r="G34" i="15"/>
  <c r="H34" i="15" s="1"/>
  <c r="G32" i="15"/>
  <c r="H32" i="15" s="1"/>
  <c r="E30" i="15"/>
  <c r="F30" i="15" s="1"/>
  <c r="E32" i="15"/>
  <c r="F32" i="15" s="1"/>
  <c r="E34" i="15"/>
  <c r="F34" i="15" s="1"/>
  <c r="G61" i="14"/>
  <c r="H61" i="14" s="1"/>
  <c r="G60" i="14"/>
  <c r="H60" i="14" s="1"/>
  <c r="G59" i="14"/>
  <c r="H59" i="14" s="1"/>
  <c r="G58" i="14"/>
  <c r="H58" i="14" s="1"/>
  <c r="G57" i="14"/>
  <c r="H57" i="14" s="1"/>
  <c r="F67" i="13"/>
  <c r="G63" i="13"/>
  <c r="H63" i="13" s="1"/>
  <c r="G65" i="13"/>
  <c r="H65" i="13" s="1"/>
  <c r="F62" i="13"/>
  <c r="F63" i="13"/>
  <c r="F64" i="13"/>
  <c r="F65" i="13"/>
  <c r="E66" i="13"/>
  <c r="F66" i="13" s="1"/>
  <c r="G56" i="11"/>
  <c r="H56" i="11" s="1"/>
  <c r="G52" i="11"/>
  <c r="H52" i="11" s="1"/>
  <c r="G51" i="11"/>
  <c r="H51" i="11" s="1"/>
  <c r="G54" i="11"/>
  <c r="H54" i="11" s="1"/>
  <c r="G64" i="13" l="1"/>
  <c r="H64" i="13" s="1"/>
  <c r="G66" i="13"/>
  <c r="H66" i="13" s="1"/>
  <c r="G55" i="11"/>
  <c r="H55" i="11" s="1"/>
  <c r="E56" i="11"/>
  <c r="F56" i="11" s="1"/>
  <c r="E55" i="11"/>
  <c r="F55" i="11" s="1"/>
  <c r="E53" i="11"/>
  <c r="F53" i="11" s="1"/>
  <c r="E54" i="11"/>
  <c r="F54" i="11" s="1"/>
  <c r="E51" i="11"/>
  <c r="F51" i="11" s="1"/>
  <c r="E52" i="11"/>
  <c r="F52" i="11" s="1"/>
  <c r="G53" i="11"/>
  <c r="H53" i="11" s="1"/>
  <c r="E33" i="15"/>
  <c r="F33" i="15" s="1"/>
  <c r="E31" i="15"/>
  <c r="F31" i="15" s="1"/>
  <c r="G33" i="15"/>
  <c r="H33" i="15" s="1"/>
  <c r="G30" i="15"/>
  <c r="H30" i="15" s="1"/>
  <c r="G31" i="15"/>
  <c r="H31" i="15" s="1"/>
  <c r="G34" i="16"/>
  <c r="H34" i="16" s="1"/>
  <c r="G36" i="16"/>
  <c r="H36" i="16" s="1"/>
</calcChain>
</file>

<file path=xl/sharedStrings.xml><?xml version="1.0" encoding="utf-8"?>
<sst xmlns="http://schemas.openxmlformats.org/spreadsheetml/2006/main" count="896" uniqueCount="542">
  <si>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</si>
  <si>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</si>
  <si>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</si>
  <si>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</si>
  <si>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</si>
  <si>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</si>
  <si>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</si>
  <si>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</si>
  <si>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</si>
  <si>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</si>
  <si>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</si>
  <si>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</si>
  <si>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</si>
  <si>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</si>
  <si>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</si>
  <si>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</si>
  <si>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</si>
  <si>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</si>
  <si>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</si>
  <si>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</si>
  <si>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</si>
  <si>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</si>
  <si>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</si>
  <si>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</si>
  <si>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</si>
  <si>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TP. Hồ Chí Minh, ngày      tháng      năm 20</t>
  </si>
  <si>
    <t>Không xếp loại</t>
  </si>
  <si>
    <t>Bình</t>
  </si>
  <si>
    <t>Nguyễn Quốc</t>
  </si>
  <si>
    <t>Đạt</t>
  </si>
  <si>
    <t>Nguyễn Ngọc</t>
  </si>
  <si>
    <t>Đức</t>
  </si>
  <si>
    <t>Lê Minh</t>
  </si>
  <si>
    <t>Duy</t>
  </si>
  <si>
    <t>Nguyễn Thành</t>
  </si>
  <si>
    <t>Hải</t>
  </si>
  <si>
    <t>Nguyễn Minh</t>
  </si>
  <si>
    <t>Hiếu</t>
  </si>
  <si>
    <t>Nguyễn Văn</t>
  </si>
  <si>
    <t>Nguyễn Văn Quốc</t>
  </si>
  <si>
    <t>Hoàng</t>
  </si>
  <si>
    <t>Nguyễn Mạnh</t>
  </si>
  <si>
    <t>Hùng</t>
  </si>
  <si>
    <t>Nguyễn Thanh</t>
  </si>
  <si>
    <t>Trần Văn</t>
  </si>
  <si>
    <t>Huy</t>
  </si>
  <si>
    <t>Lê Duy</t>
  </si>
  <si>
    <t>Kiên</t>
  </si>
  <si>
    <t>Đỗ Anh</t>
  </si>
  <si>
    <t>Kiệt</t>
  </si>
  <si>
    <t>Nguyễn Tiến</t>
  </si>
  <si>
    <t>Long</t>
  </si>
  <si>
    <t>Minh</t>
  </si>
  <si>
    <t>Nam</t>
  </si>
  <si>
    <t>Nghĩa</t>
  </si>
  <si>
    <t>Nhựt</t>
  </si>
  <si>
    <t>Phát</t>
  </si>
  <si>
    <t>Phúc</t>
  </si>
  <si>
    <t>Phạm Văn</t>
  </si>
  <si>
    <t>Đỗ Minh</t>
  </si>
  <si>
    <t>Quân</t>
  </si>
  <si>
    <t>Quý</t>
  </si>
  <si>
    <t>Sĩ</t>
  </si>
  <si>
    <t>Đoàn Hữu</t>
  </si>
  <si>
    <t>Tài</t>
  </si>
  <si>
    <t>Tâm</t>
  </si>
  <si>
    <t>Trần Minh</t>
  </si>
  <si>
    <t>Thái</t>
  </si>
  <si>
    <t>Thanh</t>
  </si>
  <si>
    <t>Tiến</t>
  </si>
  <si>
    <t>Tú</t>
  </si>
  <si>
    <t>Tuấn</t>
  </si>
  <si>
    <t>Tùng</t>
  </si>
  <si>
    <t>Anh</t>
  </si>
  <si>
    <t>Hào</t>
  </si>
  <si>
    <t>Nguyễn Đức</t>
  </si>
  <si>
    <t>Khang</t>
  </si>
  <si>
    <t>Khoa</t>
  </si>
  <si>
    <t>Mạnh</t>
  </si>
  <si>
    <t>Thịnh</t>
  </si>
  <si>
    <t>Nguyễn Trung</t>
  </si>
  <si>
    <t>Thuận</t>
  </si>
  <si>
    <t>Toàn</t>
  </si>
  <si>
    <t>Trí</t>
  </si>
  <si>
    <t>Trường</t>
  </si>
  <si>
    <t>Nguyễn Xuân</t>
  </si>
  <si>
    <t>Ân</t>
  </si>
  <si>
    <t>Công</t>
  </si>
  <si>
    <t>Lê Thanh</t>
  </si>
  <si>
    <t>Khải</t>
  </si>
  <si>
    <t>Nguyễn Tân</t>
  </si>
  <si>
    <t>Nguyễn Duy</t>
  </si>
  <si>
    <t>Lê Thành</t>
  </si>
  <si>
    <t>Trần Gia</t>
  </si>
  <si>
    <t>Ngọc</t>
  </si>
  <si>
    <t>Phong</t>
  </si>
  <si>
    <t>Phước</t>
  </si>
  <si>
    <t>Phương</t>
  </si>
  <si>
    <t>Nguyễn Hoàng</t>
  </si>
  <si>
    <t>Quyền</t>
  </si>
  <si>
    <t>Tân</t>
  </si>
  <si>
    <t>Ngô Minh</t>
  </si>
  <si>
    <t>Thông</t>
  </si>
  <si>
    <t>Trung</t>
  </si>
  <si>
    <t>Chiến</t>
  </si>
  <si>
    <t>Hòa</t>
  </si>
  <si>
    <t>Hưng</t>
  </si>
  <si>
    <t>Khánh</t>
  </si>
  <si>
    <t>Nguyễn Chí</t>
  </si>
  <si>
    <t>Linh</t>
  </si>
  <si>
    <t>Huỳnh Minh</t>
  </si>
  <si>
    <t>Việt</t>
  </si>
  <si>
    <r>
      <t>Học kỳ: 1 Năm học: 2019 - 2020</t>
    </r>
    <r>
      <rPr>
        <sz val="14"/>
        <rFont val="Times New Roman"/>
        <family val="1"/>
      </rPr>
      <t xml:space="preserve"> </t>
    </r>
  </si>
  <si>
    <t>Bảo</t>
  </si>
  <si>
    <t>Trần Thị Mỹ</t>
  </si>
  <si>
    <t>Nhật</t>
  </si>
  <si>
    <t>Như</t>
  </si>
  <si>
    <t>Thư</t>
  </si>
  <si>
    <t>Lộc</t>
  </si>
  <si>
    <t>Trần Quốc</t>
  </si>
  <si>
    <t>Thắng</t>
  </si>
  <si>
    <t>Tiên</t>
  </si>
  <si>
    <t>19004680</t>
  </si>
  <si>
    <t>Nguyễn Đình Quốc</t>
  </si>
  <si>
    <t>19005000</t>
  </si>
  <si>
    <t>19004700</t>
  </si>
  <si>
    <t>19005219</t>
  </si>
  <si>
    <t>19005351</t>
  </si>
  <si>
    <t>Đặng Chí</t>
  </si>
  <si>
    <t>Cương</t>
  </si>
  <si>
    <t>19004701</t>
  </si>
  <si>
    <t>Nguyễn Trần Thanh</t>
  </si>
  <si>
    <t>Danh</t>
  </si>
  <si>
    <t>19005236</t>
  </si>
  <si>
    <t>Bùi Tiến</t>
  </si>
  <si>
    <t>19004715</t>
  </si>
  <si>
    <t>19005040</t>
  </si>
  <si>
    <t>Võ Thành</t>
  </si>
  <si>
    <t>19005196</t>
  </si>
  <si>
    <t>19005247</t>
  </si>
  <si>
    <t>Phan Quốc</t>
  </si>
  <si>
    <t>19004714</t>
  </si>
  <si>
    <t>Phan Thế</t>
  </si>
  <si>
    <t>19004633</t>
  </si>
  <si>
    <t>Trần Việt</t>
  </si>
  <si>
    <t>19005337</t>
  </si>
  <si>
    <t>Học</t>
  </si>
  <si>
    <t>19005402</t>
  </si>
  <si>
    <t>Hà Văn</t>
  </si>
  <si>
    <t>19004950</t>
  </si>
  <si>
    <t>Phan Lâm</t>
  </si>
  <si>
    <t>19005368</t>
  </si>
  <si>
    <t>Kha</t>
  </si>
  <si>
    <t>19004322</t>
  </si>
  <si>
    <t>Vũ Quốc</t>
  </si>
  <si>
    <t>19004704</t>
  </si>
  <si>
    <t>Trần Đăng</t>
  </si>
  <si>
    <t>19004693</t>
  </si>
  <si>
    <t>Lai</t>
  </si>
  <si>
    <t>19004990</t>
  </si>
  <si>
    <t>Nguyễn Xuân Tài</t>
  </si>
  <si>
    <t>19005450</t>
  </si>
  <si>
    <t>Nguyễn Vĩnh</t>
  </si>
  <si>
    <t>Nghi</t>
  </si>
  <si>
    <t>19004703</t>
  </si>
  <si>
    <t>Huỳnh Trọng</t>
  </si>
  <si>
    <t>19004963</t>
  </si>
  <si>
    <t>Châu Kim</t>
  </si>
  <si>
    <t>19004770</t>
  </si>
  <si>
    <t>Trần Võ Đông</t>
  </si>
  <si>
    <t>19005343</t>
  </si>
  <si>
    <t>Đỗ Phú</t>
  </si>
  <si>
    <t>19004964</t>
  </si>
  <si>
    <t>Phạm Minh</t>
  </si>
  <si>
    <t>19005292</t>
  </si>
  <si>
    <t>Sơn</t>
  </si>
  <si>
    <t>19005254</t>
  </si>
  <si>
    <t>Ngô Việt</t>
  </si>
  <si>
    <t>19004968</t>
  </si>
  <si>
    <t>19005039</t>
  </si>
  <si>
    <t>Triều</t>
  </si>
  <si>
    <t>19004696</t>
  </si>
  <si>
    <t>Trình</t>
  </si>
  <si>
    <t>19005394</t>
  </si>
  <si>
    <t>Nguyễn Linh</t>
  </si>
  <si>
    <t>19004855</t>
  </si>
  <si>
    <t>Bùi Thanh</t>
  </si>
  <si>
    <t>19005447</t>
  </si>
  <si>
    <t>Nguyễn Tường</t>
  </si>
  <si>
    <t>Vi</t>
  </si>
  <si>
    <t>19004987</t>
  </si>
  <si>
    <t>Lớp:  19C2-CCK1   Sĩ số:  36  Khoa: Cơ khí</t>
  </si>
  <si>
    <t>19005366</t>
  </si>
  <si>
    <t>Phú Thị Ngọc</t>
  </si>
  <si>
    <t>19004561</t>
  </si>
  <si>
    <t>Vũ Hồng Nhật</t>
  </si>
  <si>
    <t>Hạ</t>
  </si>
  <si>
    <t>19005388</t>
  </si>
  <si>
    <t>Nguyễn Thị Kim</t>
  </si>
  <si>
    <t>Hoa</t>
  </si>
  <si>
    <t>19005086</t>
  </si>
  <si>
    <t>19004955</t>
  </si>
  <si>
    <t>Võ Thúy</t>
  </si>
  <si>
    <t>Kiều</t>
  </si>
  <si>
    <t>19005387</t>
  </si>
  <si>
    <t>Mai</t>
  </si>
  <si>
    <t>19004991</t>
  </si>
  <si>
    <t>Hồ Trần Ngọc</t>
  </si>
  <si>
    <t>Mi</t>
  </si>
  <si>
    <t>19004822</t>
  </si>
  <si>
    <t>Trần Thúy</t>
  </si>
  <si>
    <t>Ngân</t>
  </si>
  <si>
    <t>19004995</t>
  </si>
  <si>
    <t>Đỗ Ngọc Quỳnh</t>
  </si>
  <si>
    <t>19005365</t>
  </si>
  <si>
    <t>Nguyễn Thị</t>
  </si>
  <si>
    <t>Quỳnh</t>
  </si>
  <si>
    <t>19004597</t>
  </si>
  <si>
    <t>19004651</t>
  </si>
  <si>
    <t>Phạm Huỳnh Xuân</t>
  </si>
  <si>
    <t>19004541</t>
  </si>
  <si>
    <t>Nguyễn Thanh Mỹ</t>
  </si>
  <si>
    <t>19004441</t>
  </si>
  <si>
    <t>Bùi Thị</t>
  </si>
  <si>
    <t>Trâm</t>
  </si>
  <si>
    <t>19004806</t>
  </si>
  <si>
    <t>Trang</t>
  </si>
  <si>
    <t>19004679</t>
  </si>
  <si>
    <t>Đỗ Khánh</t>
  </si>
  <si>
    <t>Vy</t>
  </si>
  <si>
    <t>19004670</t>
  </si>
  <si>
    <t>Vũ Ngọc Thụy</t>
  </si>
  <si>
    <t>19004709</t>
  </si>
  <si>
    <t>Huỳnh Thị Ngân</t>
  </si>
  <si>
    <t>Xuyên</t>
  </si>
  <si>
    <t>Lớp:  19C2-KTD1    Sĩ số:  18  Khoa: Kinh tế</t>
  </si>
  <si>
    <t>Lớp:  19C2-QTD1    Sĩ số:  15  Khoa: Kinh tế</t>
  </si>
  <si>
    <t>19004845</t>
  </si>
  <si>
    <t>Đoàn Lê Ngọc</t>
  </si>
  <si>
    <t>Ánh</t>
  </si>
  <si>
    <t>19004842</t>
  </si>
  <si>
    <t>Cảnh</t>
  </si>
  <si>
    <t>19004586</t>
  </si>
  <si>
    <t>Mộng Thùy</t>
  </si>
  <si>
    <t>Dương</t>
  </si>
  <si>
    <t>19004942</t>
  </si>
  <si>
    <t>Trần Tường</t>
  </si>
  <si>
    <t>19005043</t>
  </si>
  <si>
    <t>Ngô Thị Mỹ</t>
  </si>
  <si>
    <t>Hạnh</t>
  </si>
  <si>
    <t>19004656</t>
  </si>
  <si>
    <t>Trần Thị Mai</t>
  </si>
  <si>
    <t>Hương</t>
  </si>
  <si>
    <t>19005432</t>
  </si>
  <si>
    <t>Huyền</t>
  </si>
  <si>
    <t>19004652</t>
  </si>
  <si>
    <t>Nguyễn Trần Quang</t>
  </si>
  <si>
    <t>19004587</t>
  </si>
  <si>
    <t>Nguyễn Thị Phi</t>
  </si>
  <si>
    <t>Nhung</t>
  </si>
  <si>
    <t>19004996</t>
  </si>
  <si>
    <t>Châu Phú</t>
  </si>
  <si>
    <t>19004817</t>
  </si>
  <si>
    <t>Đoàn Hồng</t>
  </si>
  <si>
    <t>19004596</t>
  </si>
  <si>
    <t>Nguyễn Thị Hồng</t>
  </si>
  <si>
    <t>19004812</t>
  </si>
  <si>
    <t>Thắm</t>
  </si>
  <si>
    <t>19005270</t>
  </si>
  <si>
    <t>Hồ Hoàng Đăng</t>
  </si>
  <si>
    <t>Thi</t>
  </si>
  <si>
    <t>19004627</t>
  </si>
  <si>
    <t>Phạm Ngọc Bích</t>
  </si>
  <si>
    <t>Lớp:  19C2-QTM1    Sĩ số:  41  Khoa: Công nghệ Thông tin</t>
  </si>
  <si>
    <t>19005316</t>
  </si>
  <si>
    <t>Nguyễn Phú</t>
  </si>
  <si>
    <t>19004844</t>
  </si>
  <si>
    <t>Trần Chí</t>
  </si>
  <si>
    <t>19005079</t>
  </si>
  <si>
    <t>19004529</t>
  </si>
  <si>
    <t>Dương Gia</t>
  </si>
  <si>
    <t>Chiêu</t>
  </si>
  <si>
    <t>19004840</t>
  </si>
  <si>
    <t>Nguyễn Hoàng Quốc</t>
  </si>
  <si>
    <t>19004673</t>
  </si>
  <si>
    <t>Dũng</t>
  </si>
  <si>
    <t>19005445</t>
  </si>
  <si>
    <t>Trần Kiên</t>
  </si>
  <si>
    <t>19004589</t>
  </si>
  <si>
    <t>Lý Đoàn Minh</t>
  </si>
  <si>
    <t>19005261</t>
  </si>
  <si>
    <t>Trương Hữu</t>
  </si>
  <si>
    <t>Hậu</t>
  </si>
  <si>
    <t>19004776</t>
  </si>
  <si>
    <t>Khổng Lê Trọng</t>
  </si>
  <si>
    <t>19004628</t>
  </si>
  <si>
    <t>19004998</t>
  </si>
  <si>
    <t>19004836</t>
  </si>
  <si>
    <t>19004833</t>
  </si>
  <si>
    <t>19004470</t>
  </si>
  <si>
    <t>Lý Diệu</t>
  </si>
  <si>
    <t>19005464</t>
  </si>
  <si>
    <t>Nguyễn Lê</t>
  </si>
  <si>
    <t>19005446</t>
  </si>
  <si>
    <t>Trần Kim</t>
  </si>
  <si>
    <t>19005424</t>
  </si>
  <si>
    <t>Nguyễn Đức Mạnh</t>
  </si>
  <si>
    <t>19004825</t>
  </si>
  <si>
    <t>19004823</t>
  </si>
  <si>
    <t>19004850</t>
  </si>
  <si>
    <t>Lê Quang</t>
  </si>
  <si>
    <t>19004646</t>
  </si>
  <si>
    <t>Lê Bắc</t>
  </si>
  <si>
    <t>19004994</t>
  </si>
  <si>
    <t>Bùi Hữu</t>
  </si>
  <si>
    <t>19004821</t>
  </si>
  <si>
    <t>Lê Trọng</t>
  </si>
  <si>
    <t>19004712</t>
  </si>
  <si>
    <t>Nguyễn Lê Trọng</t>
  </si>
  <si>
    <t>19004615</t>
  </si>
  <si>
    <t>Võ Trung</t>
  </si>
  <si>
    <t>19005404</t>
  </si>
  <si>
    <t>Phạm Quốc</t>
  </si>
  <si>
    <t>Nguyên</t>
  </si>
  <si>
    <t>19005232</t>
  </si>
  <si>
    <t>Bùi Văn</t>
  </si>
  <si>
    <t>Nhiên</t>
  </si>
  <si>
    <t>19004574</t>
  </si>
  <si>
    <t>Nguyễn Thiên</t>
  </si>
  <si>
    <t>19004609</t>
  </si>
  <si>
    <t>Phương Bỉnh</t>
  </si>
  <si>
    <t>19004690</t>
  </si>
  <si>
    <t>Đinh Hồng</t>
  </si>
  <si>
    <t>19005417</t>
  </si>
  <si>
    <t>19004667</t>
  </si>
  <si>
    <t>19004648</t>
  </si>
  <si>
    <t>Nguyễn Cao Đức</t>
  </si>
  <si>
    <t>19004525</t>
  </si>
  <si>
    <t>Thiên</t>
  </si>
  <si>
    <t>19005251</t>
  </si>
  <si>
    <t>Quách Ngọc Tú</t>
  </si>
  <si>
    <t>Thương</t>
  </si>
  <si>
    <t>19004484</t>
  </si>
  <si>
    <t>Lại Minh</t>
  </si>
  <si>
    <t>19004937</t>
  </si>
  <si>
    <t>Triết</t>
  </si>
  <si>
    <t>19004997</t>
  </si>
  <si>
    <t>Lã Minh</t>
  </si>
  <si>
    <t>19004663</t>
  </si>
  <si>
    <t>Nguyễn Trường</t>
  </si>
  <si>
    <t>19005015</t>
  </si>
  <si>
    <t>Tô Cẩm</t>
  </si>
  <si>
    <t>Tường</t>
  </si>
  <si>
    <t>Lớp:  19C2-CNÔ1    Sĩ số:  47  Khoa:  Động lực</t>
  </si>
  <si>
    <t>19004774</t>
  </si>
  <si>
    <t>Vũ Tuấn</t>
  </si>
  <si>
    <t>19005437</t>
  </si>
  <si>
    <t>Đỗ Quốc</t>
  </si>
  <si>
    <t>19004853</t>
  </si>
  <si>
    <t>Đặng Huy</t>
  </si>
  <si>
    <t>19005411</t>
  </si>
  <si>
    <t>Lưu Diệu</t>
  </si>
  <si>
    <t>Chương</t>
  </si>
  <si>
    <t>19005106</t>
  </si>
  <si>
    <t>Bùi Duy</t>
  </si>
  <si>
    <t>Đại</t>
  </si>
  <si>
    <t>19004675</t>
  </si>
  <si>
    <t>19005427</t>
  </si>
  <si>
    <t>Bùi Xuân</t>
  </si>
  <si>
    <t>Đường</t>
  </si>
  <si>
    <t>19004943</t>
  </si>
  <si>
    <t>Huỳnh Trần Trường</t>
  </si>
  <si>
    <t>19004705</t>
  </si>
  <si>
    <t>Võ Văn Huỳnh</t>
  </si>
  <si>
    <t>19005436</t>
  </si>
  <si>
    <t>Hồ Văn Châu</t>
  </si>
  <si>
    <t>Giang</t>
  </si>
  <si>
    <t>19005327</t>
  </si>
  <si>
    <t>Trần Kiến</t>
  </si>
  <si>
    <t>19004439</t>
  </si>
  <si>
    <t>Lê Công</t>
  </si>
  <si>
    <t>19005335</t>
  </si>
  <si>
    <t>19005425</t>
  </si>
  <si>
    <t>Hiệp</t>
  </si>
  <si>
    <t>19004946</t>
  </si>
  <si>
    <t>19004830</t>
  </si>
  <si>
    <t>Thân Trọng Quốc</t>
  </si>
  <si>
    <t>19004973</t>
  </si>
  <si>
    <t>Nguyễn Thanh Hoàng</t>
  </si>
  <si>
    <t>19004630</t>
  </si>
  <si>
    <t>19005406</t>
  </si>
  <si>
    <t>19004632</t>
  </si>
  <si>
    <t>Nguyễn An</t>
  </si>
  <si>
    <t>Khương</t>
  </si>
  <si>
    <t>19004827</t>
  </si>
  <si>
    <t>Phạm Tiến Trung</t>
  </si>
  <si>
    <t>19004974</t>
  </si>
  <si>
    <t>Phan Hoài</t>
  </si>
  <si>
    <t>19005440</t>
  </si>
  <si>
    <t>19004932</t>
  </si>
  <si>
    <t>19005422</t>
  </si>
  <si>
    <t>Luân</t>
  </si>
  <si>
    <t>19005433</t>
  </si>
  <si>
    <t>Châu Văn</t>
  </si>
  <si>
    <t>Mãn</t>
  </si>
  <si>
    <t>19005431</t>
  </si>
  <si>
    <t>Phạm Nguyễn Công</t>
  </si>
  <si>
    <t>19004697</t>
  </si>
  <si>
    <t>19004654</t>
  </si>
  <si>
    <t>Trương Văn</t>
  </si>
  <si>
    <t>19005333</t>
  </si>
  <si>
    <t>Thạch Bô</t>
  </si>
  <si>
    <t>Nị</t>
  </si>
  <si>
    <t>19004438</t>
  </si>
  <si>
    <t>19004570</t>
  </si>
  <si>
    <t>Dương Tấn Vũ</t>
  </si>
  <si>
    <t>19004676</t>
  </si>
  <si>
    <t>Lại Thế</t>
  </si>
  <si>
    <t>19005347</t>
  </si>
  <si>
    <t>19004645</t>
  </si>
  <si>
    <t>Lại Công</t>
  </si>
  <si>
    <t>19005435</t>
  </si>
  <si>
    <t>Lê Nhật</t>
  </si>
  <si>
    <t>19005439</t>
  </si>
  <si>
    <t>Nguyễn Cao</t>
  </si>
  <si>
    <t>19005428</t>
  </si>
  <si>
    <t>19005442</t>
  </si>
  <si>
    <t>Trương Quang</t>
  </si>
  <si>
    <t>19005005</t>
  </si>
  <si>
    <t>Đinh Quý</t>
  </si>
  <si>
    <t>19004621</t>
  </si>
  <si>
    <t>Lâm Vĩnh</t>
  </si>
  <si>
    <t>Thành</t>
  </si>
  <si>
    <t>19004437</t>
  </si>
  <si>
    <t>Lê Nguyễn Trường</t>
  </si>
  <si>
    <t>19005340</t>
  </si>
  <si>
    <t>19004622</t>
  </si>
  <si>
    <t>Huỳnh Đức</t>
  </si>
  <si>
    <t>19004798</t>
  </si>
  <si>
    <t>Lê Ngọc</t>
  </si>
  <si>
    <t>19004802</t>
  </si>
  <si>
    <t>19004553</t>
  </si>
  <si>
    <t>Phạm Anh</t>
  </si>
  <si>
    <t>Tỷ</t>
  </si>
  <si>
    <t>Lớp:  19C2-CNL1    Sĩ số:  14  Khoa:  Nhiệt - Lạnh</t>
  </si>
  <si>
    <t>19005080</t>
  </si>
  <si>
    <t>Đoàn Văn Thành</t>
  </si>
  <si>
    <t>19005144</t>
  </si>
  <si>
    <t>Nguyễn Đạt Bách</t>
  </si>
  <si>
    <t>19004888</t>
  </si>
  <si>
    <t>19005252</t>
  </si>
  <si>
    <t>19005361</t>
  </si>
  <si>
    <t>19005097</t>
  </si>
  <si>
    <t>Tiêu Viết</t>
  </si>
  <si>
    <t>19005013</t>
  </si>
  <si>
    <t>19004520</t>
  </si>
  <si>
    <t>Mẫn</t>
  </si>
  <si>
    <t>19004647</t>
  </si>
  <si>
    <t>Nguyễn Đình</t>
  </si>
  <si>
    <t>19005239</t>
  </si>
  <si>
    <t>Trần Trọng Hải</t>
  </si>
  <si>
    <t>19004699</t>
  </si>
  <si>
    <t>Đỗ Hoàng Minh</t>
  </si>
  <si>
    <t>19005362</t>
  </si>
  <si>
    <t>Trần Mũ</t>
  </si>
  <si>
    <t>Tắc</t>
  </si>
  <si>
    <t>19005208</t>
  </si>
  <si>
    <t>19004966</t>
  </si>
  <si>
    <t>Nguyễn Lê Hùng</t>
  </si>
  <si>
    <t>Lớp:  19C2-ĐĐT1    Sĩ số:  38  Khoa: Điện - Điện tử</t>
  </si>
  <si>
    <t>19005117</t>
  </si>
  <si>
    <t>An</t>
  </si>
  <si>
    <t>19005412</t>
  </si>
  <si>
    <t>Tư Minh</t>
  </si>
  <si>
    <t>19004617</t>
  </si>
  <si>
    <t>Huỳnh Quốc</t>
  </si>
  <si>
    <t>19004650</t>
  </si>
  <si>
    <t>Huỳnh Trí</t>
  </si>
  <si>
    <t>19004649</t>
  </si>
  <si>
    <t>Võ Minh</t>
  </si>
  <si>
    <t>19005418</t>
  </si>
  <si>
    <t>Đoàn</t>
  </si>
  <si>
    <t>19005320</t>
  </si>
  <si>
    <t>Nguyễn Đắc</t>
  </si>
  <si>
    <t>19004616</t>
  </si>
  <si>
    <t>19004691</t>
  </si>
  <si>
    <t>Hoàng Phước Ngọc</t>
  </si>
  <si>
    <t>19004945</t>
  </si>
  <si>
    <t>19004949</t>
  </si>
  <si>
    <t>Hoài</t>
  </si>
  <si>
    <t>19005050</t>
  </si>
  <si>
    <t>19004954</t>
  </si>
  <si>
    <t>Vũ Đăng</t>
  </si>
  <si>
    <t>19005264</t>
  </si>
  <si>
    <t>19005296</t>
  </si>
  <si>
    <t>Huỳnh Thanh</t>
  </si>
  <si>
    <t>Lâm</t>
  </si>
  <si>
    <t>19004710</t>
  </si>
  <si>
    <t>19004375</t>
  </si>
  <si>
    <t>Nguyễn Phương</t>
  </si>
  <si>
    <t>19004456</t>
  </si>
  <si>
    <t>Thân Tấn</t>
  </si>
  <si>
    <t>19005210</t>
  </si>
  <si>
    <t>Trịnh Văn Tiền</t>
  </si>
  <si>
    <t>19004610</t>
  </si>
  <si>
    <t>19005209</t>
  </si>
  <si>
    <t>19005148</t>
  </si>
  <si>
    <t>Vũ Tiến</t>
  </si>
  <si>
    <t>Quan</t>
  </si>
  <si>
    <t>19005003</t>
  </si>
  <si>
    <t>Nguyễn Dương Thế</t>
  </si>
  <si>
    <t>19004599</t>
  </si>
  <si>
    <t>Nguyễn Quốc Văn</t>
  </si>
  <si>
    <t>19005305</t>
  </si>
  <si>
    <t>19004419</t>
  </si>
  <si>
    <t>Hồ Lê Kim</t>
  </si>
  <si>
    <t>19005004</t>
  </si>
  <si>
    <t>Võ Xuân</t>
  </si>
  <si>
    <t>19005188</t>
  </si>
  <si>
    <t>Phan Hoàng</t>
  </si>
  <si>
    <t>19004687</t>
  </si>
  <si>
    <t>19005420</t>
  </si>
  <si>
    <t>19005201</t>
  </si>
  <si>
    <t>Bùi Minh</t>
  </si>
  <si>
    <t>Trực</t>
  </si>
  <si>
    <t>19005072</t>
  </si>
  <si>
    <t>Đinh Trần Quang</t>
  </si>
  <si>
    <t>19005419</t>
  </si>
  <si>
    <t>Nguyễn Anh</t>
  </si>
  <si>
    <t>19004970</t>
  </si>
  <si>
    <t>Bùi Quốc</t>
  </si>
  <si>
    <t>19005153</t>
  </si>
  <si>
    <t>Đống Minh</t>
  </si>
  <si>
    <t>19005199</t>
  </si>
  <si>
    <t>Trần Nguyễn Anh</t>
  </si>
  <si>
    <t>19005339</t>
  </si>
  <si>
    <t>Vĩ</t>
  </si>
  <si>
    <t>19005189</t>
  </si>
  <si>
    <t>Đỗ Ngọc</t>
  </si>
  <si>
    <t>Viên</t>
  </si>
  <si>
    <t>TB</t>
  </si>
  <si>
    <t>Tạm ngưng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</si>
</sst>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;[Red]0.00"/>
    <numFmt numFmtId="165" formatCode="0.0"/>
  </numFmts>
  <fonts count="24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10"/>
      <color theme="0"/>
      <name val="Times New Roman"/>
      <family val="1"/>
    </font>
    <font>
      <sz val="11"/>
      <color theme="0"/>
      <name val="Times New Roman"/>
      <family val="1"/>
    </font>
    <font>
      <b/>
      <sz val="10"/>
      <color theme="3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sz val="14"/>
      <color indexed="10"/>
      <name val="Times New Roman"/>
      <family val="1"/>
    </font>
    <font>
      <sz val="14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" fillId="0" borderId="0" xfId="0" applyFont="1" applyBorder="1"/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6" fillId="2" borderId="11" xfId="0" applyFont="1" applyFill="1" applyBorder="1" applyAlignment="1">
      <alignment horizontal="left" vertical="center"/>
    </xf>
    <xf numFmtId="4" fontId="17" fillId="2" borderId="2" xfId="0" applyNumberFormat="1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2" fontId="18" fillId="0" borderId="2" xfId="0" applyNumberFormat="1" applyFont="1" applyBorder="1" applyAlignment="1">
      <alignment horizontal="right" vertical="center"/>
    </xf>
    <xf numFmtId="0" fontId="18" fillId="0" borderId="18" xfId="0" applyFont="1" applyBorder="1" applyAlignment="1">
      <alignment horizontal="center" vertical="center"/>
    </xf>
    <xf numFmtId="2" fontId="18" fillId="0" borderId="18" xfId="0" applyNumberFormat="1" applyFont="1" applyBorder="1" applyAlignment="1">
      <alignment horizontal="right" vertical="center"/>
    </xf>
    <xf numFmtId="0" fontId="18" fillId="0" borderId="1" xfId="0" applyFont="1" applyBorder="1" applyAlignment="1">
      <alignment horizontal="center"/>
    </xf>
    <xf numFmtId="2" fontId="18" fillId="0" borderId="1" xfId="0" applyNumberFormat="1" applyFont="1" applyBorder="1" applyAlignment="1">
      <alignment horizontal="center"/>
    </xf>
    <xf numFmtId="2" fontId="18" fillId="0" borderId="5" xfId="0" applyNumberFormat="1" applyFont="1" applyBorder="1" applyAlignment="1">
      <alignment horizontal="center"/>
    </xf>
    <xf numFmtId="2" fontId="15" fillId="0" borderId="0" xfId="0" applyNumberFormat="1" applyFont="1" applyBorder="1" applyAlignment="1">
      <alignment horizontal="right"/>
    </xf>
    <xf numFmtId="0" fontId="19" fillId="0" borderId="1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20" fillId="2" borderId="11" xfId="0" quotePrefix="1" applyFont="1" applyFill="1" applyBorder="1" applyAlignment="1">
      <alignment horizontal="center" vertical="center"/>
    </xf>
    <xf numFmtId="0" fontId="20" fillId="2" borderId="17" xfId="0" applyFont="1" applyFill="1" applyBorder="1" applyAlignment="1">
      <alignment vertical="center"/>
    </xf>
    <xf numFmtId="0" fontId="20" fillId="2" borderId="1" xfId="0" applyFont="1" applyFill="1" applyBorder="1" applyAlignment="1">
      <alignment horizontal="left" vertical="center"/>
    </xf>
    <xf numFmtId="0" fontId="21" fillId="0" borderId="2" xfId="0" applyFont="1" applyBorder="1" applyAlignment="1">
      <alignment horizontal="center" vertical="center"/>
    </xf>
    <xf numFmtId="4" fontId="21" fillId="2" borderId="2" xfId="0" applyNumberFormat="1" applyFont="1" applyFill="1" applyBorder="1" applyAlignment="1">
      <alignment horizontal="center" vertical="center"/>
    </xf>
    <xf numFmtId="164" fontId="1" fillId="0" borderId="0" xfId="0" applyNumberFormat="1" applyFont="1"/>
    <xf numFmtId="164" fontId="6" fillId="0" borderId="0" xfId="0" applyNumberFormat="1" applyFont="1" applyAlignment="1"/>
    <xf numFmtId="164" fontId="9" fillId="0" borderId="0" xfId="0" applyNumberFormat="1" applyFont="1" applyBorder="1" applyAlignment="1">
      <alignment horizontal="center"/>
    </xf>
    <xf numFmtId="164" fontId="11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/>
    </xf>
    <xf numFmtId="1" fontId="1" fillId="0" borderId="18" xfId="0" applyNumberFormat="1" applyFont="1" applyBorder="1" applyAlignment="1">
      <alignment horizontal="center" vertical="center"/>
    </xf>
    <xf numFmtId="0" fontId="22" fillId="2" borderId="11" xfId="0" applyFont="1" applyFill="1" applyBorder="1" applyAlignment="1">
      <alignment horizontal="left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0" fillId="0" borderId="11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/>
    </xf>
    <xf numFmtId="0" fontId="4" fillId="0" borderId="20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9" xfId="0" applyFont="1" applyBorder="1" applyAlignment="1">
      <alignment horizontal="center" vertical="center"/>
    </xf>
    <xf numFmtId="0" fontId="23" fillId="2" borderId="11" xfId="0" applyFont="1" applyFill="1" applyBorder="1" applyAlignment="1">
      <alignment horizontal="left" vertical="center"/>
    </xf>
    <xf numFmtId="165" fontId="1" fillId="0" borderId="1" xfId="0" applyNumberFormat="1" applyFont="1" applyBorder="1" applyAlignment="1">
      <alignment horizontal="center"/>
    </xf>
    <xf numFmtId="165" fontId="1" fillId="0" borderId="5" xfId="0" applyNumberFormat="1" applyFont="1" applyBorder="1" applyAlignment="1">
      <alignment horizontal="center"/>
    </xf>
  </cellXfs>
  <cellStyles count="1">
    <cellStyle name="Normal" xfId="0" builtinId="0"/>
  </cellStyles>
  <dxfs count="24"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11617" name="Line 123">
          <a:extLst>
            <a:ext uri="{FF2B5EF4-FFF2-40B4-BE49-F238E27FC236}">
              <a16:creationId xmlns:a16="http://schemas.microsoft.com/office/drawing/2014/main" id="{00000000-0008-0000-0000-0000612D0000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11618" name="Line 124">
          <a:extLst>
            <a:ext uri="{FF2B5EF4-FFF2-40B4-BE49-F238E27FC236}">
              <a16:creationId xmlns:a16="http://schemas.microsoft.com/office/drawing/2014/main" id="{00000000-0008-0000-0000-0000622D0000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6385" name="Line 131">
          <a:extLst>
            <a:ext uri="{FF2B5EF4-FFF2-40B4-BE49-F238E27FC236}">
              <a16:creationId xmlns:a16="http://schemas.microsoft.com/office/drawing/2014/main" id="{00000000-0008-0000-0100-000001400000}"/>
            </a:ext>
          </a:extLst>
        </xdr:cNvPr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2</xdr:row>
      <xdr:rowOff>200025</xdr:rowOff>
    </xdr:from>
    <xdr:to>
      <xdr:col>8</xdr:col>
      <xdr:colOff>466725</xdr:colOff>
      <xdr:row>2</xdr:row>
      <xdr:rowOff>200025</xdr:rowOff>
    </xdr:to>
    <xdr:sp macro="" textlink="">
      <xdr:nvSpPr>
        <xdr:cNvPr id="16386" name="Line 132">
          <a:extLst>
            <a:ext uri="{FF2B5EF4-FFF2-40B4-BE49-F238E27FC236}">
              <a16:creationId xmlns:a16="http://schemas.microsoft.com/office/drawing/2014/main" id="{00000000-0008-0000-0100-000002400000}"/>
            </a:ext>
          </a:extLst>
        </xdr:cNvPr>
        <xdr:cNvSpPr>
          <a:spLocks noChangeShapeType="1"/>
        </xdr:cNvSpPr>
      </xdr:nvSpPr>
      <xdr:spPr bwMode="auto">
        <a:xfrm>
          <a:off x="3667125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5371" name="Line 131">
          <a:extLst>
            <a:ext uri="{FF2B5EF4-FFF2-40B4-BE49-F238E27FC236}">
              <a16:creationId xmlns:a16="http://schemas.microsoft.com/office/drawing/2014/main" id="{00000000-0008-0000-0200-00000B3C0000}"/>
            </a:ext>
          </a:extLst>
        </xdr:cNvPr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2</xdr:row>
      <xdr:rowOff>200025</xdr:rowOff>
    </xdr:from>
    <xdr:to>
      <xdr:col>8</xdr:col>
      <xdr:colOff>457200</xdr:colOff>
      <xdr:row>2</xdr:row>
      <xdr:rowOff>200025</xdr:rowOff>
    </xdr:to>
    <xdr:sp macro="" textlink="">
      <xdr:nvSpPr>
        <xdr:cNvPr id="15372" name="Line 132">
          <a:extLst>
            <a:ext uri="{FF2B5EF4-FFF2-40B4-BE49-F238E27FC236}">
              <a16:creationId xmlns:a16="http://schemas.microsoft.com/office/drawing/2014/main" id="{00000000-0008-0000-0200-00000C3C0000}"/>
            </a:ext>
          </a:extLst>
        </xdr:cNvPr>
        <xdr:cNvSpPr>
          <a:spLocks noChangeShapeType="1"/>
        </xdr:cNvSpPr>
      </xdr:nvSpPr>
      <xdr:spPr bwMode="auto">
        <a:xfrm>
          <a:off x="365760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4</xdr:row>
      <xdr:rowOff>57150</xdr:rowOff>
    </xdr:from>
    <xdr:to>
      <xdr:col>2</xdr:col>
      <xdr:colOff>876300</xdr:colOff>
      <xdr:row>4</xdr:row>
      <xdr:rowOff>57150</xdr:rowOff>
    </xdr:to>
    <xdr:sp macro="" textlink="">
      <xdr:nvSpPr>
        <xdr:cNvPr id="14339" name="Line 135">
          <a:extLst>
            <a:ext uri="{FF2B5EF4-FFF2-40B4-BE49-F238E27FC236}">
              <a16:creationId xmlns:a16="http://schemas.microsoft.com/office/drawing/2014/main" id="{00000000-0008-0000-0300-000003380000}"/>
            </a:ext>
          </a:extLst>
        </xdr:cNvPr>
        <xdr:cNvSpPr>
          <a:spLocks noChangeShapeType="1"/>
        </xdr:cNvSpPr>
      </xdr:nvSpPr>
      <xdr:spPr bwMode="auto">
        <a:xfrm>
          <a:off x="10477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</xdr:row>
      <xdr:rowOff>9525</xdr:rowOff>
    </xdr:from>
    <xdr:to>
      <xdr:col>8</xdr:col>
      <xdr:colOff>438150</xdr:colOff>
      <xdr:row>3</xdr:row>
      <xdr:rowOff>9525</xdr:rowOff>
    </xdr:to>
    <xdr:sp macro="" textlink="">
      <xdr:nvSpPr>
        <xdr:cNvPr id="14340" name="Line 136">
          <a:extLst>
            <a:ext uri="{FF2B5EF4-FFF2-40B4-BE49-F238E27FC236}">
              <a16:creationId xmlns:a16="http://schemas.microsoft.com/office/drawing/2014/main" id="{00000000-0008-0000-0300-000004380000}"/>
            </a:ext>
          </a:extLst>
        </xdr:cNvPr>
        <xdr:cNvSpPr>
          <a:spLocks noChangeShapeType="1"/>
        </xdr:cNvSpPr>
      </xdr:nvSpPr>
      <xdr:spPr bwMode="auto">
        <a:xfrm>
          <a:off x="3638550" y="65722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4</xdr:row>
      <xdr:rowOff>57150</xdr:rowOff>
    </xdr:from>
    <xdr:to>
      <xdr:col>2</xdr:col>
      <xdr:colOff>809625</xdr:colOff>
      <xdr:row>4</xdr:row>
      <xdr:rowOff>57150</xdr:rowOff>
    </xdr:to>
    <xdr:sp macro="" textlink="">
      <xdr:nvSpPr>
        <xdr:cNvPr id="13349" name="Line 127">
          <a:extLst>
            <a:ext uri="{FF2B5EF4-FFF2-40B4-BE49-F238E27FC236}">
              <a16:creationId xmlns:a16="http://schemas.microsoft.com/office/drawing/2014/main" id="{00000000-0008-0000-0400-000025340000}"/>
            </a:ext>
          </a:extLst>
        </xdr:cNvPr>
        <xdr:cNvSpPr>
          <a:spLocks noChangeShapeType="1"/>
        </xdr:cNvSpPr>
      </xdr:nvSpPr>
      <xdr:spPr bwMode="auto">
        <a:xfrm>
          <a:off x="98107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</xdr:row>
      <xdr:rowOff>0</xdr:rowOff>
    </xdr:from>
    <xdr:to>
      <xdr:col>8</xdr:col>
      <xdr:colOff>438150</xdr:colOff>
      <xdr:row>3</xdr:row>
      <xdr:rowOff>0</xdr:rowOff>
    </xdr:to>
    <xdr:sp macro="" textlink="">
      <xdr:nvSpPr>
        <xdr:cNvPr id="13350" name="Line 128">
          <a:extLst>
            <a:ext uri="{FF2B5EF4-FFF2-40B4-BE49-F238E27FC236}">
              <a16:creationId xmlns:a16="http://schemas.microsoft.com/office/drawing/2014/main" id="{00000000-0008-0000-0400-000026340000}"/>
            </a:ext>
          </a:extLst>
        </xdr:cNvPr>
        <xdr:cNvSpPr>
          <a:spLocks noChangeShapeType="1"/>
        </xdr:cNvSpPr>
      </xdr:nvSpPr>
      <xdr:spPr bwMode="auto">
        <a:xfrm>
          <a:off x="3638550" y="647700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7409" name="Line 131">
          <a:extLst>
            <a:ext uri="{FF2B5EF4-FFF2-40B4-BE49-F238E27FC236}">
              <a16:creationId xmlns:a16="http://schemas.microsoft.com/office/drawing/2014/main" id="{00000000-0008-0000-0500-000001440000}"/>
            </a:ext>
          </a:extLst>
        </xdr:cNvPr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2</xdr:row>
      <xdr:rowOff>200025</xdr:rowOff>
    </xdr:from>
    <xdr:to>
      <xdr:col>8</xdr:col>
      <xdr:colOff>419100</xdr:colOff>
      <xdr:row>2</xdr:row>
      <xdr:rowOff>200025</xdr:rowOff>
    </xdr:to>
    <xdr:sp macro="" textlink="">
      <xdr:nvSpPr>
        <xdr:cNvPr id="17410" name="Line 132">
          <a:extLst>
            <a:ext uri="{FF2B5EF4-FFF2-40B4-BE49-F238E27FC236}">
              <a16:creationId xmlns:a16="http://schemas.microsoft.com/office/drawing/2014/main" id="{00000000-0008-0000-0500-000002440000}"/>
            </a:ext>
          </a:extLst>
        </xdr:cNvPr>
        <xdr:cNvSpPr>
          <a:spLocks noChangeShapeType="1"/>
        </xdr:cNvSpPr>
      </xdr:nvSpPr>
      <xdr:spPr bwMode="auto">
        <a:xfrm>
          <a:off x="361950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8433" name="Line 131">
          <a:extLst>
            <a:ext uri="{FF2B5EF4-FFF2-40B4-BE49-F238E27FC236}">
              <a16:creationId xmlns:a16="http://schemas.microsoft.com/office/drawing/2014/main" id="{00000000-0008-0000-0600-000001480000}"/>
            </a:ext>
          </a:extLst>
        </xdr:cNvPr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3</xdr:row>
      <xdr:rowOff>0</xdr:rowOff>
    </xdr:from>
    <xdr:to>
      <xdr:col>8</xdr:col>
      <xdr:colOff>419100</xdr:colOff>
      <xdr:row>3</xdr:row>
      <xdr:rowOff>0</xdr:rowOff>
    </xdr:to>
    <xdr:sp macro="" textlink="">
      <xdr:nvSpPr>
        <xdr:cNvPr id="18434" name="Line 132">
          <a:extLst>
            <a:ext uri="{FF2B5EF4-FFF2-40B4-BE49-F238E27FC236}">
              <a16:creationId xmlns:a16="http://schemas.microsoft.com/office/drawing/2014/main" id="{00000000-0008-0000-0600-000002480000}"/>
            </a:ext>
          </a:extLst>
        </xdr:cNvPr>
        <xdr:cNvSpPr>
          <a:spLocks noChangeShapeType="1"/>
        </xdr:cNvSpPr>
      </xdr:nvSpPr>
      <xdr:spPr bwMode="auto">
        <a:xfrm>
          <a:off x="3619500" y="609600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2"/>
  </sheetPr>
  <dimension ref="A1:T81"/>
  <sheetViews>
    <sheetView view="pageBreakPreview" zoomScaleNormal="100" workbookViewId="0">
      <selection activeCell="H12" sqref="H12"/>
    </sheetView>
  </sheetViews>
  <sheetFormatPr defaultColWidth="9.296875" defaultRowHeight="14" x14ac:dyDescent="0.3"/>
  <cols>
    <col min="1" max="1" width="6.796875" style="1" customWidth="1"/>
    <col min="2" max="2" width="11.796875" style="1" customWidth="1"/>
    <col min="3" max="3" width="23.796875" style="1" customWidth="1"/>
    <col min="4" max="4" width="8.796875" style="1" customWidth="1"/>
    <col min="5" max="8" width="9.69921875" style="1" customWidth="1"/>
    <col min="9" max="9" width="20.796875" style="1" customWidth="1"/>
    <col min="10" max="16384" width="9.296875" style="1"/>
  </cols>
  <sheetData>
    <row r="1" spans="1:20" ht="15" customHeight="1" x14ac:dyDescent="0.3">
      <c r="I1" s="2" t="s">
        <v>0</v>
      </c>
    </row>
    <row r="2" spans="1:20" ht="18" customHeight="1" x14ac:dyDescent="0.35">
      <c r="A2" s="75" t="s">
        <v>21</v>
      </c>
      <c r="B2" s="75"/>
      <c r="C2" s="75"/>
      <c r="D2" s="75"/>
      <c r="E2" s="76" t="s">
        <v>1</v>
      </c>
      <c r="F2" s="76"/>
      <c r="G2" s="76"/>
      <c r="H2" s="76"/>
      <c r="I2" s="7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5">
      <c r="A3" s="55" t="s">
        <v>23</v>
      </c>
      <c r="B3" s="55"/>
      <c r="C3" s="55"/>
      <c r="D3" s="55"/>
      <c r="E3" s="77" t="s">
        <v>2</v>
      </c>
      <c r="F3" s="77"/>
      <c r="G3" s="77"/>
      <c r="H3" s="77"/>
      <c r="I3" s="7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3">
      <c r="A4" s="55" t="s">
        <v>24</v>
      </c>
      <c r="B4" s="55"/>
      <c r="C4" s="55"/>
      <c r="D4" s="55"/>
      <c r="E4" s="55"/>
      <c r="F4" s="55"/>
      <c r="G4" s="55"/>
      <c r="H4" s="55"/>
      <c r="I4" s="5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35">
      <c r="A5" s="74"/>
      <c r="B5" s="74"/>
      <c r="C5" s="74"/>
      <c r="D5" s="7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5">
      <c r="A6" s="63" t="s">
        <v>3</v>
      </c>
      <c r="B6" s="63"/>
      <c r="C6" s="63"/>
      <c r="D6" s="63"/>
      <c r="E6" s="63"/>
      <c r="F6" s="63"/>
      <c r="G6" s="63"/>
      <c r="H6" s="63"/>
      <c r="I6" s="6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5" customHeight="1" x14ac:dyDescent="0.4">
      <c r="A7" s="63" t="s">
        <v>112</v>
      </c>
      <c r="B7" s="63"/>
      <c r="C7" s="63"/>
      <c r="D7" s="63"/>
      <c r="E7" s="63"/>
      <c r="F7" s="63"/>
      <c r="G7" s="63"/>
      <c r="H7" s="63"/>
      <c r="I7" s="6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5" customHeight="1" x14ac:dyDescent="0.4">
      <c r="A8" s="64" t="s">
        <v>191</v>
      </c>
      <c r="B8" s="64"/>
      <c r="C8" s="64"/>
      <c r="D8" s="64"/>
      <c r="E8" s="64"/>
      <c r="F8" s="64"/>
      <c r="G8" s="64"/>
      <c r="H8" s="64"/>
      <c r="I8" s="6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4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3">
      <c r="A10" s="65" t="s">
        <v>4</v>
      </c>
      <c r="B10" s="27"/>
      <c r="C10" s="67" t="s">
        <v>5</v>
      </c>
      <c r="D10" s="68"/>
      <c r="E10" s="71" t="s">
        <v>6</v>
      </c>
      <c r="F10" s="72"/>
      <c r="G10" s="71" t="s">
        <v>7</v>
      </c>
      <c r="H10" s="72"/>
      <c r="I10" s="73" t="s">
        <v>8</v>
      </c>
    </row>
    <row r="11" spans="1:20" s="12" customFormat="1" ht="30" customHeight="1" x14ac:dyDescent="0.3">
      <c r="A11" s="66"/>
      <c r="B11" s="26"/>
      <c r="C11" s="69"/>
      <c r="D11" s="70"/>
      <c r="E11" s="13" t="s">
        <v>9</v>
      </c>
      <c r="F11" s="13" t="s">
        <v>10</v>
      </c>
      <c r="G11" s="13" t="s">
        <v>9</v>
      </c>
      <c r="H11" s="13" t="s">
        <v>10</v>
      </c>
      <c r="I11" s="66"/>
    </row>
    <row r="12" spans="1:20" s="12" customFormat="1" ht="20.149999999999999" customHeight="1" x14ac:dyDescent="0.3">
      <c r="A12" s="44">
        <v>1</v>
      </c>
      <c r="B12" s="41" t="s">
        <v>122</v>
      </c>
      <c r="C12" s="42" t="s">
        <v>123</v>
      </c>
      <c r="D12" s="43" t="s">
        <v>86</v>
      </c>
      <c r="E12" s="14"/>
      <c r="F12" s="29" t="str">
        <f>IF(AND(E12&gt;=90),"XS",IF(AND(E12&gt;=80),"Tốt",IF(AND(E12&gt;=70),"Khá",IF(AND(E12&gt;=60),"TB",IF(AND(E12&gt;=50),"TB",IF(AND(E12&gt;=30),"Yếu",IF(AND(E12&gt;=0),"Không XL"," ")))))))</f>
        <v>Không XL</v>
      </c>
      <c r="G12" s="14"/>
      <c r="H12" s="29" t="str">
        <f>IF(AND(G12&gt;=90),"XS",IF(AND(G12&gt;=80),"Tốt",IF(AND(G12&gt;=70),"Khá",IF(AND(G12&gt;=60),"TB",IF(AND(G12&gt;=50),"TB",IF(AND(G12&gt;=30),"Yếu",IF(AND(G12&gt;=0),"Không XL"," ")))))))</f>
        <v>Không XL</v>
      </c>
      <c r="I12" s="28"/>
    </row>
    <row r="13" spans="1:20" s="12" customFormat="1" ht="20.149999999999999" customHeight="1" x14ac:dyDescent="0.3">
      <c r="A13" s="44">
        <v>2</v>
      </c>
      <c r="B13" s="41" t="s">
        <v>124</v>
      </c>
      <c r="C13" s="42" t="s">
        <v>28</v>
      </c>
      <c r="D13" s="43" t="s">
        <v>73</v>
      </c>
      <c r="E13" s="14"/>
      <c r="F13" s="29" t="str">
        <f t="shared" ref="F13:F47" si="0">IF(AND(E13&gt;=90),"XS",IF(AND(E13&gt;=80),"Tốt",IF(AND(E13&gt;=70),"Khá",IF(AND(E13&gt;=60),"TB",IF(AND(E13&gt;=50),"TB",IF(AND(E13&gt;=30),"Yếu",IF(AND(E13&gt;=0),"Không XL"," ")))))))</f>
        <v>Không XL</v>
      </c>
      <c r="G13" s="14"/>
      <c r="H13" s="29" t="str">
        <f t="shared" ref="H13:H47" si="1">IF(AND(G13&gt;=90),"XS",IF(AND(G13&gt;=80),"Tốt",IF(AND(G13&gt;=70),"Khá",IF(AND(G13&gt;=60),"TB",IF(AND(G13&gt;=50),"TB",IF(AND(G13&gt;=30),"Yếu",IF(AND(G13&gt;=0),"Không XL"," ")))))))</f>
        <v>Không XL</v>
      </c>
      <c r="I13" s="28"/>
    </row>
    <row r="14" spans="1:20" s="12" customFormat="1" ht="20.149999999999999" customHeight="1" x14ac:dyDescent="0.3">
      <c r="A14" s="44">
        <v>3</v>
      </c>
      <c r="B14" s="41" t="s">
        <v>125</v>
      </c>
      <c r="C14" s="42" t="s">
        <v>110</v>
      </c>
      <c r="D14" s="43" t="s">
        <v>104</v>
      </c>
      <c r="E14" s="14"/>
      <c r="F14" s="29" t="str">
        <f t="shared" si="0"/>
        <v>Không XL</v>
      </c>
      <c r="G14" s="14"/>
      <c r="H14" s="29" t="str">
        <f t="shared" si="1"/>
        <v>Không XL</v>
      </c>
      <c r="I14" s="28"/>
    </row>
    <row r="15" spans="1:20" s="12" customFormat="1" ht="20.149999999999999" customHeight="1" x14ac:dyDescent="0.3">
      <c r="A15" s="44">
        <v>4</v>
      </c>
      <c r="B15" s="41" t="s">
        <v>126</v>
      </c>
      <c r="C15" s="42" t="s">
        <v>34</v>
      </c>
      <c r="D15" s="43" t="s">
        <v>87</v>
      </c>
      <c r="E15" s="14"/>
      <c r="F15" s="29" t="str">
        <f t="shared" si="0"/>
        <v>Không XL</v>
      </c>
      <c r="G15" s="14"/>
      <c r="H15" s="29" t="str">
        <f t="shared" si="1"/>
        <v>Không XL</v>
      </c>
      <c r="I15" s="15"/>
    </row>
    <row r="16" spans="1:20" s="12" customFormat="1" ht="20.149999999999999" customHeight="1" x14ac:dyDescent="0.3">
      <c r="A16" s="44">
        <v>5</v>
      </c>
      <c r="B16" s="41" t="s">
        <v>127</v>
      </c>
      <c r="C16" s="42" t="s">
        <v>128</v>
      </c>
      <c r="D16" s="43" t="s">
        <v>129</v>
      </c>
      <c r="E16" s="14"/>
      <c r="F16" s="29" t="str">
        <f t="shared" si="0"/>
        <v>Không XL</v>
      </c>
      <c r="G16" s="14"/>
      <c r="H16" s="29" t="str">
        <f t="shared" si="1"/>
        <v>Không XL</v>
      </c>
      <c r="I16" s="15"/>
    </row>
    <row r="17" spans="1:9" s="12" customFormat="1" ht="20.149999999999999" customHeight="1" x14ac:dyDescent="0.3">
      <c r="A17" s="44">
        <v>6</v>
      </c>
      <c r="B17" s="41" t="s">
        <v>130</v>
      </c>
      <c r="C17" s="42" t="s">
        <v>131</v>
      </c>
      <c r="D17" s="43" t="s">
        <v>132</v>
      </c>
      <c r="E17" s="14"/>
      <c r="F17" s="29" t="str">
        <f t="shared" si="0"/>
        <v>Không XL</v>
      </c>
      <c r="G17" s="14"/>
      <c r="H17" s="29" t="str">
        <f t="shared" si="1"/>
        <v>Không XL</v>
      </c>
      <c r="I17" s="15"/>
    </row>
    <row r="18" spans="1:9" s="12" customFormat="1" ht="20.149999999999999" customHeight="1" x14ac:dyDescent="0.3">
      <c r="A18" s="44">
        <v>7</v>
      </c>
      <c r="B18" s="41" t="s">
        <v>133</v>
      </c>
      <c r="C18" s="42" t="s">
        <v>134</v>
      </c>
      <c r="D18" s="43" t="s">
        <v>29</v>
      </c>
      <c r="E18" s="14"/>
      <c r="F18" s="29" t="str">
        <f t="shared" si="0"/>
        <v>Không XL</v>
      </c>
      <c r="G18" s="14"/>
      <c r="H18" s="29" t="str">
        <f t="shared" si="1"/>
        <v>Không XL</v>
      </c>
      <c r="I18" s="15"/>
    </row>
    <row r="19" spans="1:9" s="12" customFormat="1" ht="20.149999999999999" customHeight="1" x14ac:dyDescent="0.3">
      <c r="A19" s="44">
        <v>8</v>
      </c>
      <c r="B19" s="41" t="s">
        <v>135</v>
      </c>
      <c r="C19" s="42" t="s">
        <v>34</v>
      </c>
      <c r="D19" s="43" t="s">
        <v>29</v>
      </c>
      <c r="E19" s="14"/>
      <c r="F19" s="29" t="str">
        <f t="shared" si="0"/>
        <v>Không XL</v>
      </c>
      <c r="G19" s="14"/>
      <c r="H19" s="29" t="str">
        <f t="shared" si="1"/>
        <v>Không XL</v>
      </c>
      <c r="I19" s="15"/>
    </row>
    <row r="20" spans="1:9" s="12" customFormat="1" ht="20.149999999999999" customHeight="1" x14ac:dyDescent="0.3">
      <c r="A20" s="44">
        <v>9</v>
      </c>
      <c r="B20" s="41" t="s">
        <v>136</v>
      </c>
      <c r="C20" s="42" t="s">
        <v>137</v>
      </c>
      <c r="D20" s="43" t="s">
        <v>29</v>
      </c>
      <c r="E20" s="14"/>
      <c r="F20" s="29" t="str">
        <f t="shared" si="0"/>
        <v>Không XL</v>
      </c>
      <c r="G20" s="14"/>
      <c r="H20" s="29" t="str">
        <f t="shared" si="1"/>
        <v>Không XL</v>
      </c>
      <c r="I20" s="28"/>
    </row>
    <row r="21" spans="1:9" s="12" customFormat="1" ht="20.149999999999999" customHeight="1" x14ac:dyDescent="0.3">
      <c r="A21" s="44">
        <v>10</v>
      </c>
      <c r="B21" s="41" t="s">
        <v>138</v>
      </c>
      <c r="C21" s="42" t="s">
        <v>30</v>
      </c>
      <c r="D21" s="43" t="s">
        <v>31</v>
      </c>
      <c r="E21" s="14"/>
      <c r="F21" s="29" t="str">
        <f t="shared" si="0"/>
        <v>Không XL</v>
      </c>
      <c r="G21" s="14"/>
      <c r="H21" s="29" t="str">
        <f t="shared" si="1"/>
        <v>Không XL</v>
      </c>
      <c r="I21" s="28"/>
    </row>
    <row r="22" spans="1:9" s="12" customFormat="1" ht="20.149999999999999" customHeight="1" x14ac:dyDescent="0.3">
      <c r="A22" s="44">
        <v>11</v>
      </c>
      <c r="B22" s="41" t="s">
        <v>139</v>
      </c>
      <c r="C22" s="42" t="s">
        <v>140</v>
      </c>
      <c r="D22" s="43" t="s">
        <v>33</v>
      </c>
      <c r="E22" s="14"/>
      <c r="F22" s="29" t="str">
        <f t="shared" si="0"/>
        <v>Không XL</v>
      </c>
      <c r="G22" s="14"/>
      <c r="H22" s="29" t="str">
        <f t="shared" si="1"/>
        <v>Không XL</v>
      </c>
      <c r="I22" s="28"/>
    </row>
    <row r="23" spans="1:9" s="12" customFormat="1" ht="20.149999999999999" customHeight="1" x14ac:dyDescent="0.3">
      <c r="A23" s="44">
        <v>12</v>
      </c>
      <c r="B23" s="41" t="s">
        <v>141</v>
      </c>
      <c r="C23" s="42" t="s">
        <v>142</v>
      </c>
      <c r="D23" s="43" t="s">
        <v>105</v>
      </c>
      <c r="E23" s="14"/>
      <c r="F23" s="29" t="str">
        <f t="shared" si="0"/>
        <v>Không XL</v>
      </c>
      <c r="G23" s="14"/>
      <c r="H23" s="29" t="str">
        <f t="shared" si="1"/>
        <v>Không XL</v>
      </c>
      <c r="I23" s="15"/>
    </row>
    <row r="24" spans="1:9" s="12" customFormat="1" ht="20.149999999999999" customHeight="1" x14ac:dyDescent="0.3">
      <c r="A24" s="44">
        <v>13</v>
      </c>
      <c r="B24" s="41" t="s">
        <v>143</v>
      </c>
      <c r="C24" s="42" t="s">
        <v>144</v>
      </c>
      <c r="D24" s="43" t="s">
        <v>40</v>
      </c>
      <c r="E24" s="14"/>
      <c r="F24" s="29" t="str">
        <f t="shared" si="0"/>
        <v>Không XL</v>
      </c>
      <c r="G24" s="14"/>
      <c r="H24" s="29" t="str">
        <f t="shared" si="1"/>
        <v>Không XL</v>
      </c>
      <c r="I24" s="15"/>
    </row>
    <row r="25" spans="1:9" s="12" customFormat="1" ht="20.149999999999999" customHeight="1" x14ac:dyDescent="0.3">
      <c r="A25" s="44">
        <v>14</v>
      </c>
      <c r="B25" s="41" t="s">
        <v>145</v>
      </c>
      <c r="C25" s="42" t="s">
        <v>108</v>
      </c>
      <c r="D25" s="43" t="s">
        <v>146</v>
      </c>
      <c r="E25" s="14"/>
      <c r="F25" s="29" t="str">
        <f t="shared" si="0"/>
        <v>Không XL</v>
      </c>
      <c r="G25" s="14"/>
      <c r="H25" s="29" t="str">
        <f t="shared" si="1"/>
        <v>Không XL</v>
      </c>
      <c r="I25" s="15"/>
    </row>
    <row r="26" spans="1:9" s="12" customFormat="1" ht="20.149999999999999" customHeight="1" x14ac:dyDescent="0.3">
      <c r="A26" s="44">
        <v>15</v>
      </c>
      <c r="B26" s="41" t="s">
        <v>147</v>
      </c>
      <c r="C26" s="42" t="s">
        <v>148</v>
      </c>
      <c r="D26" s="43" t="s">
        <v>42</v>
      </c>
      <c r="E26" s="14"/>
      <c r="F26" s="29" t="str">
        <f t="shared" si="0"/>
        <v>Không XL</v>
      </c>
      <c r="G26" s="14"/>
      <c r="H26" s="29" t="str">
        <f t="shared" si="1"/>
        <v>Không XL</v>
      </c>
      <c r="I26" s="15"/>
    </row>
    <row r="27" spans="1:9" s="12" customFormat="1" ht="20.149999999999999" customHeight="1" x14ac:dyDescent="0.3">
      <c r="A27" s="44">
        <v>16</v>
      </c>
      <c r="B27" s="41" t="s">
        <v>149</v>
      </c>
      <c r="C27" s="42" t="s">
        <v>150</v>
      </c>
      <c r="D27" s="43" t="s">
        <v>45</v>
      </c>
      <c r="E27" s="14"/>
      <c r="F27" s="29" t="str">
        <f t="shared" si="0"/>
        <v>Không XL</v>
      </c>
      <c r="G27" s="14"/>
      <c r="H27" s="29" t="str">
        <f t="shared" si="1"/>
        <v>Không XL</v>
      </c>
      <c r="I27" s="15"/>
    </row>
    <row r="28" spans="1:9" s="12" customFormat="1" ht="20.149999999999999" customHeight="1" x14ac:dyDescent="0.3">
      <c r="A28" s="44">
        <v>17</v>
      </c>
      <c r="B28" s="41" t="s">
        <v>151</v>
      </c>
      <c r="C28" s="42" t="s">
        <v>91</v>
      </c>
      <c r="D28" s="43" t="s">
        <v>152</v>
      </c>
      <c r="E28" s="14"/>
      <c r="F28" s="29" t="str">
        <f t="shared" si="0"/>
        <v>Không XL</v>
      </c>
      <c r="G28" s="14"/>
      <c r="H28" s="29" t="str">
        <f t="shared" si="1"/>
        <v>Không XL</v>
      </c>
      <c r="I28" s="15"/>
    </row>
    <row r="29" spans="1:9" s="12" customFormat="1" ht="20.149999999999999" customHeight="1" x14ac:dyDescent="0.3">
      <c r="A29" s="44">
        <v>18</v>
      </c>
      <c r="B29" s="41" t="s">
        <v>153</v>
      </c>
      <c r="C29" s="42" t="s">
        <v>154</v>
      </c>
      <c r="D29" s="43" t="s">
        <v>107</v>
      </c>
      <c r="E29" s="14"/>
      <c r="F29" s="29" t="str">
        <f t="shared" si="0"/>
        <v>Không XL</v>
      </c>
      <c r="G29" s="14"/>
      <c r="H29" s="29" t="str">
        <f t="shared" si="1"/>
        <v>Không XL</v>
      </c>
      <c r="I29" s="15"/>
    </row>
    <row r="30" spans="1:9" s="12" customFormat="1" ht="20.149999999999999" customHeight="1" x14ac:dyDescent="0.3">
      <c r="A30" s="44">
        <v>19</v>
      </c>
      <c r="B30" s="41" t="s">
        <v>155</v>
      </c>
      <c r="C30" s="42" t="s">
        <v>156</v>
      </c>
      <c r="D30" s="43" t="s">
        <v>77</v>
      </c>
      <c r="E30" s="14"/>
      <c r="F30" s="29" t="str">
        <f t="shared" si="0"/>
        <v>Không XL</v>
      </c>
      <c r="G30" s="14"/>
      <c r="H30" s="29" t="str">
        <f t="shared" si="1"/>
        <v>Không XL</v>
      </c>
      <c r="I30" s="15"/>
    </row>
    <row r="31" spans="1:9" s="12" customFormat="1" ht="20.149999999999999" customHeight="1" x14ac:dyDescent="0.3">
      <c r="A31" s="44">
        <v>20</v>
      </c>
      <c r="B31" s="41" t="s">
        <v>157</v>
      </c>
      <c r="C31" s="42" t="s">
        <v>38</v>
      </c>
      <c r="D31" s="43" t="s">
        <v>158</v>
      </c>
      <c r="E31" s="14"/>
      <c r="F31" s="29" t="str">
        <f t="shared" si="0"/>
        <v>Không XL</v>
      </c>
      <c r="G31" s="14"/>
      <c r="H31" s="29" t="str">
        <f t="shared" si="1"/>
        <v>Không XL</v>
      </c>
      <c r="I31" s="28"/>
    </row>
    <row r="32" spans="1:9" s="12" customFormat="1" ht="20.149999999999999" customHeight="1" x14ac:dyDescent="0.3">
      <c r="A32" s="44">
        <v>21</v>
      </c>
      <c r="B32" s="41" t="s">
        <v>159</v>
      </c>
      <c r="C32" s="42" t="s">
        <v>160</v>
      </c>
      <c r="D32" s="43" t="s">
        <v>118</v>
      </c>
      <c r="E32" s="14"/>
      <c r="F32" s="29" t="str">
        <f t="shared" si="0"/>
        <v>Không XL</v>
      </c>
      <c r="G32" s="14"/>
      <c r="H32" s="29" t="str">
        <f t="shared" si="1"/>
        <v>Không XL</v>
      </c>
      <c r="I32" s="15"/>
    </row>
    <row r="33" spans="1:9" s="12" customFormat="1" ht="20.149999999999999" customHeight="1" x14ac:dyDescent="0.3">
      <c r="A33" s="44">
        <v>22</v>
      </c>
      <c r="B33" s="41" t="s">
        <v>161</v>
      </c>
      <c r="C33" s="42" t="s">
        <v>162</v>
      </c>
      <c r="D33" s="43" t="s">
        <v>163</v>
      </c>
      <c r="E33" s="14"/>
      <c r="F33" s="29" t="str">
        <f t="shared" si="0"/>
        <v>Không XL</v>
      </c>
      <c r="G33" s="14"/>
      <c r="H33" s="29" t="str">
        <f t="shared" si="1"/>
        <v>Không XL</v>
      </c>
      <c r="I33" s="15"/>
    </row>
    <row r="34" spans="1:9" s="12" customFormat="1" ht="20.149999999999999" customHeight="1" x14ac:dyDescent="0.3">
      <c r="A34" s="44">
        <v>23</v>
      </c>
      <c r="B34" s="41" t="s">
        <v>164</v>
      </c>
      <c r="C34" s="42" t="s">
        <v>165</v>
      </c>
      <c r="D34" s="43" t="s">
        <v>54</v>
      </c>
      <c r="E34" s="14"/>
      <c r="F34" s="29" t="str">
        <f t="shared" si="0"/>
        <v>Không XL</v>
      </c>
      <c r="G34" s="14"/>
      <c r="H34" s="29" t="str">
        <f t="shared" si="1"/>
        <v>Không XL</v>
      </c>
      <c r="I34" s="15"/>
    </row>
    <row r="35" spans="1:9" s="12" customFormat="1" ht="20.149999999999999" customHeight="1" x14ac:dyDescent="0.3">
      <c r="A35" s="44">
        <v>24</v>
      </c>
      <c r="B35" s="41" t="s">
        <v>166</v>
      </c>
      <c r="C35" s="42" t="s">
        <v>167</v>
      </c>
      <c r="D35" s="43" t="s">
        <v>96</v>
      </c>
      <c r="E35" s="14"/>
      <c r="F35" s="29" t="str">
        <f t="shared" si="0"/>
        <v>Không XL</v>
      </c>
      <c r="G35" s="14"/>
      <c r="H35" s="29" t="str">
        <f t="shared" si="1"/>
        <v>Không XL</v>
      </c>
      <c r="I35" s="15"/>
    </row>
    <row r="36" spans="1:9" s="12" customFormat="1" ht="20.149999999999999" customHeight="1" x14ac:dyDescent="0.3">
      <c r="A36" s="44">
        <v>25</v>
      </c>
      <c r="B36" s="41" t="s">
        <v>168</v>
      </c>
      <c r="C36" s="42" t="s">
        <v>169</v>
      </c>
      <c r="D36" s="43" t="s">
        <v>97</v>
      </c>
      <c r="E36" s="14"/>
      <c r="F36" s="29" t="str">
        <f t="shared" si="0"/>
        <v>Không XL</v>
      </c>
      <c r="G36" s="14"/>
      <c r="H36" s="29" t="str">
        <f t="shared" si="1"/>
        <v>Không XL</v>
      </c>
      <c r="I36" s="15"/>
    </row>
    <row r="37" spans="1:9" s="12" customFormat="1" ht="20.149999999999999" customHeight="1" x14ac:dyDescent="0.3">
      <c r="A37" s="44">
        <v>26</v>
      </c>
      <c r="B37" s="41" t="s">
        <v>170</v>
      </c>
      <c r="C37" s="42" t="s">
        <v>171</v>
      </c>
      <c r="D37" s="43" t="s">
        <v>61</v>
      </c>
      <c r="E37" s="14"/>
      <c r="F37" s="29" t="str">
        <f t="shared" si="0"/>
        <v>Không XL</v>
      </c>
      <c r="G37" s="14"/>
      <c r="H37" s="29" t="str">
        <f t="shared" si="1"/>
        <v>Không XL</v>
      </c>
      <c r="I37" s="15"/>
    </row>
    <row r="38" spans="1:9" s="12" customFormat="1" ht="20.149999999999999" customHeight="1" x14ac:dyDescent="0.3">
      <c r="A38" s="44">
        <v>27</v>
      </c>
      <c r="B38" s="41" t="s">
        <v>172</v>
      </c>
      <c r="C38" s="42" t="s">
        <v>173</v>
      </c>
      <c r="D38" s="43" t="s">
        <v>62</v>
      </c>
      <c r="E38" s="14"/>
      <c r="F38" s="29" t="str">
        <f t="shared" si="0"/>
        <v>Không XL</v>
      </c>
      <c r="G38" s="14"/>
      <c r="H38" s="29" t="str">
        <f t="shared" si="1"/>
        <v>Không XL</v>
      </c>
      <c r="I38" s="28"/>
    </row>
    <row r="39" spans="1:9" s="12" customFormat="1" ht="20.149999999999999" customHeight="1" x14ac:dyDescent="0.3">
      <c r="A39" s="44">
        <v>28</v>
      </c>
      <c r="B39" s="41" t="s">
        <v>174</v>
      </c>
      <c r="C39" s="42" t="s">
        <v>43</v>
      </c>
      <c r="D39" s="43" t="s">
        <v>175</v>
      </c>
      <c r="E39" s="14"/>
      <c r="F39" s="29" t="str">
        <f t="shared" si="0"/>
        <v>Không XL</v>
      </c>
      <c r="G39" s="14"/>
      <c r="H39" s="29" t="str">
        <f t="shared" si="1"/>
        <v>Không XL</v>
      </c>
      <c r="I39" s="15"/>
    </row>
    <row r="40" spans="1:9" s="12" customFormat="1" ht="20.149999999999999" customHeight="1" x14ac:dyDescent="0.3">
      <c r="A40" s="44">
        <v>29</v>
      </c>
      <c r="B40" s="41" t="s">
        <v>176</v>
      </c>
      <c r="C40" s="42" t="s">
        <v>177</v>
      </c>
      <c r="D40" s="43" t="s">
        <v>120</v>
      </c>
      <c r="E40" s="14"/>
      <c r="F40" s="29" t="str">
        <f t="shared" si="0"/>
        <v>Không XL</v>
      </c>
      <c r="G40" s="14"/>
      <c r="H40" s="29" t="str">
        <f t="shared" si="1"/>
        <v>Không XL</v>
      </c>
      <c r="I40" s="28"/>
    </row>
    <row r="41" spans="1:9" s="12" customFormat="1" ht="20.149999999999999" customHeight="1" x14ac:dyDescent="0.3">
      <c r="A41" s="44">
        <v>30</v>
      </c>
      <c r="B41" s="41" t="s">
        <v>178</v>
      </c>
      <c r="C41" s="42" t="s">
        <v>90</v>
      </c>
      <c r="D41" s="43" t="s">
        <v>69</v>
      </c>
      <c r="E41" s="14"/>
      <c r="F41" s="29" t="str">
        <f t="shared" si="0"/>
        <v>Không XL</v>
      </c>
      <c r="G41" s="14"/>
      <c r="H41" s="29" t="str">
        <f t="shared" si="1"/>
        <v>Không XL</v>
      </c>
      <c r="I41" s="28"/>
    </row>
    <row r="42" spans="1:9" s="12" customFormat="1" ht="20.149999999999999" customHeight="1" x14ac:dyDescent="0.3">
      <c r="A42" s="44">
        <v>31</v>
      </c>
      <c r="B42" s="41" t="s">
        <v>179</v>
      </c>
      <c r="C42" s="42" t="s">
        <v>58</v>
      </c>
      <c r="D42" s="43" t="s">
        <v>180</v>
      </c>
      <c r="E42" s="14"/>
      <c r="F42" s="29" t="str">
        <f t="shared" si="0"/>
        <v>Không XL</v>
      </c>
      <c r="G42" s="14"/>
      <c r="H42" s="29" t="str">
        <f t="shared" si="1"/>
        <v>Không XL</v>
      </c>
      <c r="I42" s="28"/>
    </row>
    <row r="43" spans="1:9" s="12" customFormat="1" ht="20.149999999999999" customHeight="1" x14ac:dyDescent="0.3">
      <c r="A43" s="44">
        <v>32</v>
      </c>
      <c r="B43" s="41" t="s">
        <v>181</v>
      </c>
      <c r="C43" s="42" t="s">
        <v>75</v>
      </c>
      <c r="D43" s="43" t="s">
        <v>182</v>
      </c>
      <c r="E43" s="14"/>
      <c r="F43" s="29" t="str">
        <f t="shared" si="0"/>
        <v>Không XL</v>
      </c>
      <c r="G43" s="14"/>
      <c r="H43" s="29" t="str">
        <f t="shared" si="1"/>
        <v>Không XL</v>
      </c>
      <c r="I43" s="15"/>
    </row>
    <row r="44" spans="1:9" s="12" customFormat="1" ht="20.149999999999999" customHeight="1" x14ac:dyDescent="0.3">
      <c r="A44" s="44">
        <v>33</v>
      </c>
      <c r="B44" s="41" t="s">
        <v>183</v>
      </c>
      <c r="C44" s="42" t="s">
        <v>184</v>
      </c>
      <c r="D44" s="43" t="s">
        <v>70</v>
      </c>
      <c r="E44" s="14"/>
      <c r="F44" s="29" t="str">
        <f t="shared" si="0"/>
        <v>Không XL</v>
      </c>
      <c r="G44" s="14"/>
      <c r="H44" s="29" t="str">
        <f t="shared" si="1"/>
        <v>Không XL</v>
      </c>
      <c r="I44" s="15"/>
    </row>
    <row r="45" spans="1:9" s="12" customFormat="1" ht="20.149999999999999" customHeight="1" x14ac:dyDescent="0.3">
      <c r="A45" s="44">
        <v>34</v>
      </c>
      <c r="B45" s="41" t="s">
        <v>185</v>
      </c>
      <c r="C45" s="42" t="s">
        <v>186</v>
      </c>
      <c r="D45" s="43" t="s">
        <v>71</v>
      </c>
      <c r="E45" s="14"/>
      <c r="F45" s="29" t="str">
        <f t="shared" si="0"/>
        <v>Không XL</v>
      </c>
      <c r="G45" s="14"/>
      <c r="H45" s="29" t="str">
        <f t="shared" si="1"/>
        <v>Không XL</v>
      </c>
      <c r="I45" s="15"/>
    </row>
    <row r="46" spans="1:9" s="12" customFormat="1" ht="20.149999999999999" customHeight="1" x14ac:dyDescent="0.3">
      <c r="A46" s="44">
        <v>35</v>
      </c>
      <c r="B46" s="41" t="s">
        <v>187</v>
      </c>
      <c r="C46" s="42" t="s">
        <v>188</v>
      </c>
      <c r="D46" s="43" t="s">
        <v>189</v>
      </c>
      <c r="E46" s="14"/>
      <c r="F46" s="29" t="str">
        <f t="shared" si="0"/>
        <v>Không XL</v>
      </c>
      <c r="G46" s="14"/>
      <c r="H46" s="29" t="str">
        <f t="shared" si="1"/>
        <v>Không XL</v>
      </c>
      <c r="I46" s="15"/>
    </row>
    <row r="47" spans="1:9" s="12" customFormat="1" ht="20.149999999999999" customHeight="1" x14ac:dyDescent="0.3">
      <c r="A47" s="44">
        <v>36</v>
      </c>
      <c r="B47" s="41" t="s">
        <v>190</v>
      </c>
      <c r="C47" s="42" t="s">
        <v>39</v>
      </c>
      <c r="D47" s="43" t="s">
        <v>111</v>
      </c>
      <c r="E47" s="14"/>
      <c r="F47" s="29" t="str">
        <f t="shared" si="0"/>
        <v>Không XL</v>
      </c>
      <c r="G47" s="14"/>
      <c r="H47" s="29" t="str">
        <f t="shared" si="1"/>
        <v>Không XL</v>
      </c>
      <c r="I47" s="15"/>
    </row>
    <row r="48" spans="1:9" ht="30" customHeight="1" x14ac:dyDescent="0.3">
      <c r="A48" s="22"/>
      <c r="B48" s="22"/>
      <c r="C48" s="56" t="s">
        <v>11</v>
      </c>
      <c r="D48" s="56"/>
      <c r="E48" s="56"/>
      <c r="F48" s="56"/>
      <c r="G48" s="56"/>
      <c r="H48" s="56"/>
      <c r="I48" s="56"/>
    </row>
    <row r="49" spans="1:9" ht="25" customHeight="1" x14ac:dyDescent="0.3">
      <c r="C49" s="57" t="s">
        <v>12</v>
      </c>
      <c r="D49" s="25"/>
      <c r="E49" s="59" t="s">
        <v>6</v>
      </c>
      <c r="F49" s="60"/>
      <c r="G49" s="59" t="s">
        <v>7</v>
      </c>
      <c r="H49" s="60"/>
      <c r="I49" s="61" t="s">
        <v>8</v>
      </c>
    </row>
    <row r="50" spans="1:9" s="12" customFormat="1" ht="25" customHeight="1" x14ac:dyDescent="0.3">
      <c r="C50" s="58"/>
      <c r="D50" s="20"/>
      <c r="E50" s="13" t="s">
        <v>13</v>
      </c>
      <c r="F50" s="16" t="s">
        <v>14</v>
      </c>
      <c r="G50" s="13" t="s">
        <v>13</v>
      </c>
      <c r="H50" s="16" t="s">
        <v>14</v>
      </c>
      <c r="I50" s="62"/>
    </row>
    <row r="51" spans="1:9" ht="25" customHeight="1" x14ac:dyDescent="0.3">
      <c r="C51" s="23" t="s">
        <v>15</v>
      </c>
      <c r="D51" s="11"/>
      <c r="E51" s="30">
        <f>COUNTIF(F12:F47,"Xuất sắc")</f>
        <v>0</v>
      </c>
      <c r="F51" s="31">
        <f>E51*100/A47</f>
        <v>0</v>
      </c>
      <c r="G51" s="30">
        <f>COUNTIF(H12:H47,"Xuất sắc")</f>
        <v>0</v>
      </c>
      <c r="H51" s="31">
        <f>G51*100/A47</f>
        <v>0</v>
      </c>
      <c r="I51" s="17"/>
    </row>
    <row r="52" spans="1:9" ht="25" customHeight="1" x14ac:dyDescent="0.3">
      <c r="C52" s="23" t="s">
        <v>16</v>
      </c>
      <c r="D52" s="11"/>
      <c r="E52" s="30">
        <f>COUNTIF(F12:F47,"Tốt")</f>
        <v>0</v>
      </c>
      <c r="F52" s="31">
        <f>E52*100/A47</f>
        <v>0</v>
      </c>
      <c r="G52" s="30">
        <f>COUNTIF(H12:H47,"Tốt")</f>
        <v>0</v>
      </c>
      <c r="H52" s="31">
        <f>G52*100/A47</f>
        <v>0</v>
      </c>
      <c r="I52" s="17"/>
    </row>
    <row r="53" spans="1:9" ht="25" customHeight="1" x14ac:dyDescent="0.3">
      <c r="C53" s="23" t="s">
        <v>17</v>
      </c>
      <c r="D53" s="11"/>
      <c r="E53" s="30">
        <f>COUNTIF(F12:F47,"Khá")</f>
        <v>0</v>
      </c>
      <c r="F53" s="31">
        <f>E53*100/A47</f>
        <v>0</v>
      </c>
      <c r="G53" s="30">
        <f>COUNTIF(H12:H47,"Khá")</f>
        <v>0</v>
      </c>
      <c r="H53" s="31">
        <f>G53*100/A47</f>
        <v>0</v>
      </c>
      <c r="I53" s="17"/>
    </row>
    <row r="54" spans="1:9" ht="25" customHeight="1" x14ac:dyDescent="0.3">
      <c r="C54" s="23" t="s">
        <v>18</v>
      </c>
      <c r="D54" s="11"/>
      <c r="E54" s="30">
        <f>COUNTIF(F12:F47,"TB")</f>
        <v>0</v>
      </c>
      <c r="F54" s="31">
        <f>E54*100/A47</f>
        <v>0</v>
      </c>
      <c r="G54" s="30">
        <f>COUNTIF(H12:H47,"TB")</f>
        <v>0</v>
      </c>
      <c r="H54" s="31">
        <f>G54*100/A47</f>
        <v>0</v>
      </c>
      <c r="I54" s="17"/>
    </row>
    <row r="55" spans="1:9" ht="25" customHeight="1" x14ac:dyDescent="0.3">
      <c r="C55" s="23" t="s">
        <v>19</v>
      </c>
      <c r="D55" s="11"/>
      <c r="E55" s="30">
        <f>COUNTIF(F12:F47,"Yếu")</f>
        <v>0</v>
      </c>
      <c r="F55" s="31">
        <f>E55*100/A47</f>
        <v>0</v>
      </c>
      <c r="G55" s="30">
        <f>COUNTIF(H12:H47,"Yếu")</f>
        <v>0</v>
      </c>
      <c r="H55" s="31">
        <f>G55*100/A47</f>
        <v>0</v>
      </c>
      <c r="I55" s="17"/>
    </row>
    <row r="56" spans="1:9" ht="25" customHeight="1" thickBot="1" x14ac:dyDescent="0.35">
      <c r="C56" s="24" t="s">
        <v>26</v>
      </c>
      <c r="D56" s="21"/>
      <c r="E56" s="32">
        <f>COUNTIF(F12:F47,"Kém")</f>
        <v>0</v>
      </c>
      <c r="F56" s="33">
        <f>E56*100/A47</f>
        <v>0</v>
      </c>
      <c r="G56" s="32">
        <f>COUNTIF(H12:H47,"Kém")</f>
        <v>0</v>
      </c>
      <c r="H56" s="33">
        <f>G56*100/A47</f>
        <v>0</v>
      </c>
      <c r="I56" s="18"/>
    </row>
    <row r="57" spans="1:9" ht="18" customHeight="1" x14ac:dyDescent="0.3">
      <c r="C57" s="19"/>
      <c r="D57" s="19"/>
      <c r="F57" s="37"/>
    </row>
    <row r="58" spans="1:9" ht="18" customHeight="1" x14ac:dyDescent="0.35">
      <c r="E58" s="54" t="s">
        <v>25</v>
      </c>
      <c r="F58" s="54"/>
      <c r="G58" s="54"/>
      <c r="H58" s="54"/>
      <c r="I58" s="54"/>
    </row>
    <row r="59" spans="1:9" ht="18" customHeight="1" x14ac:dyDescent="0.3">
      <c r="A59" s="55" t="s">
        <v>7</v>
      </c>
      <c r="B59" s="55"/>
      <c r="C59" s="55"/>
      <c r="D59" s="55" t="s">
        <v>6</v>
      </c>
      <c r="E59" s="55"/>
      <c r="F59" s="55"/>
      <c r="G59" s="55"/>
      <c r="H59" s="55" t="s">
        <v>20</v>
      </c>
      <c r="I59" s="55"/>
    </row>
    <row r="60" spans="1:9" ht="18" customHeight="1" x14ac:dyDescent="0.3"/>
    <row r="61" spans="1:9" ht="18" customHeight="1" x14ac:dyDescent="0.3"/>
    <row r="62" spans="1:9" ht="18" customHeight="1" x14ac:dyDescent="0.3"/>
    <row r="63" spans="1:9" ht="18" customHeight="1" x14ac:dyDescent="0.3"/>
    <row r="64" spans="1:9" ht="18" customHeight="1" x14ac:dyDescent="0.3">
      <c r="A64" s="1">
        <v>1</v>
      </c>
    </row>
    <row r="65" ht="18" customHeight="1" x14ac:dyDescent="0.3"/>
    <row r="66" ht="18" customHeight="1" x14ac:dyDescent="0.3"/>
    <row r="67" ht="18" customHeight="1" x14ac:dyDescent="0.3"/>
    <row r="68" ht="18" customHeight="1" x14ac:dyDescent="0.3"/>
    <row r="69" ht="18" customHeight="1" x14ac:dyDescent="0.3"/>
    <row r="70" ht="18" customHeight="1" x14ac:dyDescent="0.3"/>
    <row r="71" ht="18" customHeight="1" x14ac:dyDescent="0.3"/>
    <row r="72" ht="18" customHeight="1" x14ac:dyDescent="0.3"/>
    <row r="73" ht="18" customHeight="1" x14ac:dyDescent="0.3"/>
    <row r="74" ht="18" customHeight="1" x14ac:dyDescent="0.3"/>
    <row r="75" ht="18" customHeight="1" x14ac:dyDescent="0.3"/>
    <row r="76" ht="18" customHeight="1" x14ac:dyDescent="0.3"/>
    <row r="77" ht="18" customHeight="1" x14ac:dyDescent="0.3"/>
    <row r="78" ht="18" customHeight="1" x14ac:dyDescent="0.3"/>
    <row r="79" ht="18" customHeight="1" x14ac:dyDescent="0.3"/>
    <row r="80" ht="18" customHeight="1" x14ac:dyDescent="0.3"/>
    <row r="81" ht="18" customHeight="1" x14ac:dyDescent="0.3"/>
  </sheetData>
  <mergeCells count="24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58:I58"/>
    <mergeCell ref="A59:C59"/>
    <mergeCell ref="D59:G59"/>
    <mergeCell ref="H59:I59"/>
    <mergeCell ref="C48:I48"/>
    <mergeCell ref="C49:C50"/>
    <mergeCell ref="E49:F49"/>
    <mergeCell ref="G49:H49"/>
    <mergeCell ref="I49:I50"/>
  </mergeCells>
  <phoneticPr fontId="13" type="noConversion"/>
  <conditionalFormatting sqref="H12:H47">
    <cfRule type="cellIs" dxfId="23" priority="29" stopIfTrue="1" operator="equal">
      <formula>"SVG"</formula>
    </cfRule>
    <cfRule type="cellIs" dxfId="22" priority="30" stopIfTrue="1" operator="equal">
      <formula>"SVXS"</formula>
    </cfRule>
  </conditionalFormatting>
  <conditionalFormatting sqref="F12:F47">
    <cfRule type="cellIs" dxfId="21" priority="3" stopIfTrue="1" operator="equal">
      <formula>"SVG"</formula>
    </cfRule>
    <cfRule type="cellIs" dxfId="20" priority="4" stopIfTrue="1" operator="equal">
      <formula>"SVXS"</formula>
    </cfRule>
  </conditionalFormatting>
  <pageMargins left="0.5" right="0.25" top="0.5" bottom="0.5" header="0" footer="0.25"/>
  <pageSetup paperSize="9" scale="95" orientation="portrait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12"/>
  </sheetPr>
  <dimension ref="A1:T63"/>
  <sheetViews>
    <sheetView view="pageBreakPreview" topLeftCell="A7" zoomScaleNormal="100" workbookViewId="0">
      <selection activeCell="H12" sqref="H12:H29"/>
    </sheetView>
  </sheetViews>
  <sheetFormatPr defaultColWidth="9.296875" defaultRowHeight="14" x14ac:dyDescent="0.3"/>
  <cols>
    <col min="1" max="1" width="6.796875" style="1" customWidth="1"/>
    <col min="2" max="2" width="11.796875" style="1" customWidth="1"/>
    <col min="3" max="3" width="23.796875" style="1" customWidth="1"/>
    <col min="4" max="4" width="8.796875" style="1" customWidth="1"/>
    <col min="5" max="8" width="9.69921875" style="1" customWidth="1"/>
    <col min="9" max="9" width="20.796875" style="1" customWidth="1"/>
    <col min="10" max="16384" width="9.296875" style="1"/>
  </cols>
  <sheetData>
    <row r="1" spans="1:20" ht="15" customHeight="1" x14ac:dyDescent="0.3">
      <c r="I1" s="2" t="s">
        <v>0</v>
      </c>
    </row>
    <row r="2" spans="1:20" ht="17.149999999999999" customHeight="1" x14ac:dyDescent="0.35">
      <c r="A2" s="75" t="s">
        <v>21</v>
      </c>
      <c r="B2" s="75"/>
      <c r="C2" s="75"/>
      <c r="D2" s="75"/>
      <c r="E2" s="76" t="s">
        <v>1</v>
      </c>
      <c r="F2" s="76"/>
      <c r="G2" s="76"/>
      <c r="H2" s="76"/>
      <c r="I2" s="7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49999999999999" customHeight="1" x14ac:dyDescent="0.35">
      <c r="A3" s="55" t="s">
        <v>23</v>
      </c>
      <c r="B3" s="55"/>
      <c r="C3" s="55"/>
      <c r="D3" s="55"/>
      <c r="E3" s="77" t="s">
        <v>2</v>
      </c>
      <c r="F3" s="77"/>
      <c r="G3" s="77"/>
      <c r="H3" s="77"/>
      <c r="I3" s="7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49999999999999" customHeight="1" x14ac:dyDescent="0.3">
      <c r="A4" s="55" t="s">
        <v>24</v>
      </c>
      <c r="B4" s="55"/>
      <c r="C4" s="55"/>
      <c r="D4" s="55"/>
      <c r="E4" s="55"/>
      <c r="F4" s="55"/>
      <c r="G4" s="55"/>
      <c r="H4" s="55"/>
      <c r="I4" s="5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5">
      <c r="A5" s="74"/>
      <c r="B5" s="74"/>
      <c r="C5" s="74"/>
      <c r="D5" s="7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5" customHeight="1" x14ac:dyDescent="0.45">
      <c r="A6" s="63" t="s">
        <v>3</v>
      </c>
      <c r="B6" s="63"/>
      <c r="C6" s="63"/>
      <c r="D6" s="63"/>
      <c r="E6" s="63"/>
      <c r="F6" s="63"/>
      <c r="G6" s="63"/>
      <c r="H6" s="63"/>
      <c r="I6" s="6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49999999999999" customHeight="1" x14ac:dyDescent="0.4">
      <c r="A7" s="63" t="s">
        <v>112</v>
      </c>
      <c r="B7" s="63"/>
      <c r="C7" s="63"/>
      <c r="D7" s="63"/>
      <c r="E7" s="63"/>
      <c r="F7" s="63"/>
      <c r="G7" s="63"/>
      <c r="H7" s="63"/>
      <c r="I7" s="6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49999999999999" customHeight="1" x14ac:dyDescent="0.4">
      <c r="A8" s="64" t="s">
        <v>235</v>
      </c>
      <c r="B8" s="64"/>
      <c r="C8" s="64"/>
      <c r="D8" s="64"/>
      <c r="E8" s="64"/>
      <c r="F8" s="64"/>
      <c r="G8" s="64"/>
      <c r="H8" s="64"/>
      <c r="I8" s="6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4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3">
      <c r="A10" s="65" t="s">
        <v>4</v>
      </c>
      <c r="B10" s="27"/>
      <c r="C10" s="67" t="s">
        <v>5</v>
      </c>
      <c r="D10" s="68"/>
      <c r="E10" s="71" t="s">
        <v>6</v>
      </c>
      <c r="F10" s="72"/>
      <c r="G10" s="71" t="s">
        <v>7</v>
      </c>
      <c r="H10" s="72"/>
      <c r="I10" s="73" t="s">
        <v>8</v>
      </c>
    </row>
    <row r="11" spans="1:20" s="12" customFormat="1" ht="30" customHeight="1" x14ac:dyDescent="0.3">
      <c r="A11" s="66"/>
      <c r="B11" s="26"/>
      <c r="C11" s="69"/>
      <c r="D11" s="70"/>
      <c r="E11" s="13" t="s">
        <v>9</v>
      </c>
      <c r="F11" s="13" t="s">
        <v>10</v>
      </c>
      <c r="G11" s="13" t="s">
        <v>9</v>
      </c>
      <c r="H11" s="13" t="s">
        <v>10</v>
      </c>
      <c r="I11" s="66"/>
    </row>
    <row r="12" spans="1:20" s="12" customFormat="1" ht="18" customHeight="1" x14ac:dyDescent="0.3">
      <c r="A12" s="44">
        <v>1</v>
      </c>
      <c r="B12" s="41" t="s">
        <v>192</v>
      </c>
      <c r="C12" s="42" t="s">
        <v>193</v>
      </c>
      <c r="D12" s="43" t="s">
        <v>73</v>
      </c>
      <c r="E12" s="15"/>
      <c r="F12" s="29" t="str">
        <f>IF(AND(E12&gt;=90),"XS",IF(AND(E12&gt;=80),"Tốt",IF(AND(E12&gt;=70),"Khá",IF(AND(E12&gt;=60),"TB",IF(AND(E12&gt;=50),"TB",IF(AND(E12&gt;=30),"Yếu",IF(AND(E12&gt;=0),"Không XL"," ")))))))</f>
        <v>Không XL</v>
      </c>
      <c r="G12" s="15"/>
      <c r="H12" s="29" t="str">
        <f>IF(AND(G12&gt;=90),"XS",IF(AND(G12&gt;=80),"Tốt",IF(AND(G12&gt;=70),"Khá",IF(AND(G12&gt;=60),"TB",IF(AND(G12&gt;=50),"TB",IF(AND(G12&gt;=30),"Yếu",IF(AND(G12&gt;=0),"Không XL"," ")))))))</f>
        <v>Không XL</v>
      </c>
      <c r="I12" s="15"/>
    </row>
    <row r="13" spans="1:20" s="12" customFormat="1" ht="18" customHeight="1" x14ac:dyDescent="0.3">
      <c r="A13" s="44">
        <v>2</v>
      </c>
      <c r="B13" s="41" t="s">
        <v>194</v>
      </c>
      <c r="C13" s="42" t="s">
        <v>195</v>
      </c>
      <c r="D13" s="43" t="s">
        <v>196</v>
      </c>
      <c r="E13" s="15"/>
      <c r="F13" s="29" t="str">
        <f t="shared" ref="F13:F29" si="0">IF(AND(E13&gt;=90),"XS",IF(AND(E13&gt;=80),"Tốt",IF(AND(E13&gt;=70),"Khá",IF(AND(E13&gt;=60),"TB",IF(AND(E13&gt;=50),"TB",IF(AND(E13&gt;=30),"Yếu",IF(AND(E13&gt;=0),"Không XL"," ")))))))</f>
        <v>Không XL</v>
      </c>
      <c r="G13" s="15"/>
      <c r="H13" s="29" t="str">
        <f t="shared" ref="H13:H29" si="1">IF(AND(G13&gt;=90),"XS",IF(AND(G13&gt;=80),"Tốt",IF(AND(G13&gt;=70),"Khá",IF(AND(G13&gt;=60),"TB",IF(AND(G13&gt;=50),"TB",IF(AND(G13&gt;=30),"Yếu",IF(AND(G13&gt;=0),"Không XL"," ")))))))</f>
        <v>Không XL</v>
      </c>
      <c r="I13" s="15"/>
    </row>
    <row r="14" spans="1:20" s="12" customFormat="1" ht="18" customHeight="1" x14ac:dyDescent="0.3">
      <c r="A14" s="44">
        <v>3</v>
      </c>
      <c r="B14" s="41" t="s">
        <v>197</v>
      </c>
      <c r="C14" s="42" t="s">
        <v>198</v>
      </c>
      <c r="D14" s="43" t="s">
        <v>199</v>
      </c>
      <c r="E14" s="15"/>
      <c r="F14" s="29" t="str">
        <f t="shared" si="0"/>
        <v>Không XL</v>
      </c>
      <c r="G14" s="15"/>
      <c r="H14" s="29" t="str">
        <f t="shared" si="1"/>
        <v>Không XL</v>
      </c>
      <c r="I14" s="15"/>
    </row>
    <row r="15" spans="1:20" s="12" customFormat="1" ht="18" customHeight="1" x14ac:dyDescent="0.3">
      <c r="A15" s="44">
        <v>4</v>
      </c>
      <c r="B15" s="41" t="s">
        <v>200</v>
      </c>
      <c r="C15" s="42" t="s">
        <v>30</v>
      </c>
      <c r="D15" s="43" t="s">
        <v>107</v>
      </c>
      <c r="E15" s="15"/>
      <c r="F15" s="29" t="str">
        <f t="shared" si="0"/>
        <v>Không XL</v>
      </c>
      <c r="G15" s="15"/>
      <c r="H15" s="29" t="str">
        <f t="shared" si="1"/>
        <v>Không XL</v>
      </c>
      <c r="I15" s="15"/>
    </row>
    <row r="16" spans="1:20" s="12" customFormat="1" ht="18" customHeight="1" x14ac:dyDescent="0.3">
      <c r="A16" s="44">
        <v>5</v>
      </c>
      <c r="B16" s="41" t="s">
        <v>201</v>
      </c>
      <c r="C16" s="42" t="s">
        <v>202</v>
      </c>
      <c r="D16" s="43" t="s">
        <v>203</v>
      </c>
      <c r="E16" s="15"/>
      <c r="F16" s="29" t="str">
        <f t="shared" si="0"/>
        <v>Không XL</v>
      </c>
      <c r="G16" s="15"/>
      <c r="H16" s="29" t="str">
        <f t="shared" si="1"/>
        <v>Không XL</v>
      </c>
      <c r="I16" s="15"/>
    </row>
    <row r="17" spans="1:9" s="12" customFormat="1" ht="18" customHeight="1" x14ac:dyDescent="0.3">
      <c r="A17" s="44">
        <v>6</v>
      </c>
      <c r="B17" s="41" t="s">
        <v>204</v>
      </c>
      <c r="C17" s="42" t="s">
        <v>30</v>
      </c>
      <c r="D17" s="43" t="s">
        <v>205</v>
      </c>
      <c r="E17" s="15"/>
      <c r="F17" s="29" t="str">
        <f t="shared" si="0"/>
        <v>Không XL</v>
      </c>
      <c r="G17" s="15"/>
      <c r="H17" s="29" t="str">
        <f t="shared" si="1"/>
        <v>Không XL</v>
      </c>
      <c r="I17" s="15"/>
    </row>
    <row r="18" spans="1:9" s="12" customFormat="1" ht="18" customHeight="1" x14ac:dyDescent="0.3">
      <c r="A18" s="44">
        <v>7</v>
      </c>
      <c r="B18" s="41" t="s">
        <v>206</v>
      </c>
      <c r="C18" s="42" t="s">
        <v>207</v>
      </c>
      <c r="D18" s="43" t="s">
        <v>208</v>
      </c>
      <c r="E18" s="15"/>
      <c r="F18" s="29" t="str">
        <f t="shared" si="0"/>
        <v>Không XL</v>
      </c>
      <c r="G18" s="15"/>
      <c r="H18" s="29" t="str">
        <f t="shared" si="1"/>
        <v>Không XL</v>
      </c>
      <c r="I18" s="15"/>
    </row>
    <row r="19" spans="1:9" s="12" customFormat="1" ht="18" customHeight="1" x14ac:dyDescent="0.3">
      <c r="A19" s="44">
        <v>8</v>
      </c>
      <c r="B19" s="41" t="s">
        <v>209</v>
      </c>
      <c r="C19" s="42" t="s">
        <v>210</v>
      </c>
      <c r="D19" s="43" t="s">
        <v>211</v>
      </c>
      <c r="E19" s="15"/>
      <c r="F19" s="29" t="str">
        <f t="shared" si="0"/>
        <v>Không XL</v>
      </c>
      <c r="G19" s="15"/>
      <c r="H19" s="29" t="str">
        <f t="shared" si="1"/>
        <v>Không XL</v>
      </c>
      <c r="I19" s="15"/>
    </row>
    <row r="20" spans="1:9" s="12" customFormat="1" ht="18" customHeight="1" x14ac:dyDescent="0.3">
      <c r="A20" s="44">
        <v>9</v>
      </c>
      <c r="B20" s="41" t="s">
        <v>212</v>
      </c>
      <c r="C20" s="42" t="s">
        <v>213</v>
      </c>
      <c r="D20" s="43" t="s">
        <v>116</v>
      </c>
      <c r="E20" s="15"/>
      <c r="F20" s="29" t="str">
        <f t="shared" si="0"/>
        <v>Không XL</v>
      </c>
      <c r="G20" s="15"/>
      <c r="H20" s="29" t="str">
        <f t="shared" si="1"/>
        <v>Không XL</v>
      </c>
      <c r="I20" s="28"/>
    </row>
    <row r="21" spans="1:9" s="12" customFormat="1" ht="18" customHeight="1" x14ac:dyDescent="0.3">
      <c r="A21" s="44">
        <v>10</v>
      </c>
      <c r="B21" s="41" t="s">
        <v>214</v>
      </c>
      <c r="C21" s="42" t="s">
        <v>215</v>
      </c>
      <c r="D21" s="43" t="s">
        <v>216</v>
      </c>
      <c r="E21" s="15"/>
      <c r="F21" s="29" t="str">
        <f t="shared" si="0"/>
        <v>Không XL</v>
      </c>
      <c r="G21" s="15"/>
      <c r="H21" s="29" t="str">
        <f t="shared" si="1"/>
        <v>Không XL</v>
      </c>
      <c r="I21" s="15"/>
    </row>
    <row r="22" spans="1:9" s="12" customFormat="1" ht="18" customHeight="1" x14ac:dyDescent="0.3">
      <c r="A22" s="44">
        <v>11</v>
      </c>
      <c r="B22" s="41" t="s">
        <v>217</v>
      </c>
      <c r="C22" s="42" t="s">
        <v>32</v>
      </c>
      <c r="D22" s="43" t="s">
        <v>117</v>
      </c>
      <c r="E22" s="15"/>
      <c r="F22" s="29" t="str">
        <f t="shared" si="0"/>
        <v>Không XL</v>
      </c>
      <c r="G22" s="15"/>
      <c r="H22" s="29" t="str">
        <f t="shared" si="1"/>
        <v>Không XL</v>
      </c>
      <c r="I22" s="15"/>
    </row>
    <row r="23" spans="1:9" s="12" customFormat="1" ht="18" customHeight="1" x14ac:dyDescent="0.3">
      <c r="A23" s="44">
        <v>12</v>
      </c>
      <c r="B23" s="41" t="s">
        <v>218</v>
      </c>
      <c r="C23" s="42" t="s">
        <v>219</v>
      </c>
      <c r="D23" s="43" t="s">
        <v>117</v>
      </c>
      <c r="E23" s="15"/>
      <c r="F23" s="29" t="str">
        <f t="shared" si="0"/>
        <v>Không XL</v>
      </c>
      <c r="G23" s="15"/>
      <c r="H23" s="29" t="str">
        <f t="shared" si="1"/>
        <v>Không XL</v>
      </c>
      <c r="I23" s="15"/>
    </row>
    <row r="24" spans="1:9" s="12" customFormat="1" ht="18" customHeight="1" x14ac:dyDescent="0.3">
      <c r="A24" s="44">
        <v>13</v>
      </c>
      <c r="B24" s="41" t="s">
        <v>220</v>
      </c>
      <c r="C24" s="42" t="s">
        <v>221</v>
      </c>
      <c r="D24" s="43" t="s">
        <v>121</v>
      </c>
      <c r="E24" s="15"/>
      <c r="F24" s="29" t="str">
        <f t="shared" si="0"/>
        <v>Không XL</v>
      </c>
      <c r="G24" s="15"/>
      <c r="H24" s="29" t="str">
        <f t="shared" si="1"/>
        <v>Không XL</v>
      </c>
      <c r="I24" s="15"/>
    </row>
    <row r="25" spans="1:9" s="12" customFormat="1" ht="18" customHeight="1" x14ac:dyDescent="0.3">
      <c r="A25" s="44">
        <v>14</v>
      </c>
      <c r="B25" s="41" t="s">
        <v>222</v>
      </c>
      <c r="C25" s="42" t="s">
        <v>223</v>
      </c>
      <c r="D25" s="43" t="s">
        <v>224</v>
      </c>
      <c r="E25" s="15"/>
      <c r="F25" s="29" t="str">
        <f t="shared" si="0"/>
        <v>Không XL</v>
      </c>
      <c r="G25" s="15"/>
      <c r="H25" s="29" t="str">
        <f t="shared" si="1"/>
        <v>Không XL</v>
      </c>
      <c r="I25" s="15"/>
    </row>
    <row r="26" spans="1:9" s="12" customFormat="1" ht="18" customHeight="1" x14ac:dyDescent="0.3">
      <c r="A26" s="44">
        <v>15</v>
      </c>
      <c r="B26" s="41" t="s">
        <v>225</v>
      </c>
      <c r="C26" s="42" t="s">
        <v>215</v>
      </c>
      <c r="D26" s="43" t="s">
        <v>226</v>
      </c>
      <c r="E26" s="15"/>
      <c r="F26" s="29" t="str">
        <f t="shared" si="0"/>
        <v>Không XL</v>
      </c>
      <c r="G26" s="15"/>
      <c r="H26" s="29" t="str">
        <f t="shared" si="1"/>
        <v>Không XL</v>
      </c>
      <c r="I26" s="15"/>
    </row>
    <row r="27" spans="1:9" s="12" customFormat="1" ht="18" customHeight="1" x14ac:dyDescent="0.3">
      <c r="A27" s="44">
        <v>16</v>
      </c>
      <c r="B27" s="41" t="s">
        <v>227</v>
      </c>
      <c r="C27" s="42" t="s">
        <v>228</v>
      </c>
      <c r="D27" s="43" t="s">
        <v>229</v>
      </c>
      <c r="E27" s="15"/>
      <c r="F27" s="29" t="str">
        <f t="shared" si="0"/>
        <v>Không XL</v>
      </c>
      <c r="G27" s="15"/>
      <c r="H27" s="29" t="str">
        <f t="shared" si="1"/>
        <v>Không XL</v>
      </c>
      <c r="I27" s="15"/>
    </row>
    <row r="28" spans="1:9" s="12" customFormat="1" ht="18" customHeight="1" x14ac:dyDescent="0.3">
      <c r="A28" s="44">
        <v>17</v>
      </c>
      <c r="B28" s="41" t="s">
        <v>230</v>
      </c>
      <c r="C28" s="42" t="s">
        <v>231</v>
      </c>
      <c r="D28" s="43" t="s">
        <v>229</v>
      </c>
      <c r="E28" s="15"/>
      <c r="F28" s="29" t="str">
        <f t="shared" si="0"/>
        <v>Không XL</v>
      </c>
      <c r="G28" s="15"/>
      <c r="H28" s="29" t="str">
        <f t="shared" si="1"/>
        <v>Không XL</v>
      </c>
      <c r="I28" s="15"/>
    </row>
    <row r="29" spans="1:9" s="12" customFormat="1" ht="18" customHeight="1" x14ac:dyDescent="0.3">
      <c r="A29" s="44">
        <v>18</v>
      </c>
      <c r="B29" s="41" t="s">
        <v>232</v>
      </c>
      <c r="C29" s="42" t="s">
        <v>233</v>
      </c>
      <c r="D29" s="43" t="s">
        <v>234</v>
      </c>
      <c r="E29" s="15"/>
      <c r="F29" s="29" t="str">
        <f t="shared" si="0"/>
        <v>Không XL</v>
      </c>
      <c r="G29" s="15"/>
      <c r="H29" s="29" t="str">
        <f t="shared" si="1"/>
        <v>Không XL</v>
      </c>
      <c r="I29" s="15"/>
    </row>
    <row r="30" spans="1:9" ht="25" customHeight="1" x14ac:dyDescent="0.3">
      <c r="A30" s="22"/>
      <c r="B30" s="22"/>
      <c r="C30" s="56" t="s">
        <v>11</v>
      </c>
      <c r="D30" s="56"/>
      <c r="E30" s="56"/>
      <c r="F30" s="56"/>
      <c r="G30" s="56"/>
      <c r="H30" s="56"/>
      <c r="I30" s="56"/>
    </row>
    <row r="31" spans="1:9" ht="18" customHeight="1" x14ac:dyDescent="0.3">
      <c r="C31" s="57" t="s">
        <v>12</v>
      </c>
      <c r="D31" s="25"/>
      <c r="E31" s="59" t="s">
        <v>6</v>
      </c>
      <c r="F31" s="60"/>
      <c r="G31" s="59" t="s">
        <v>7</v>
      </c>
      <c r="H31" s="60"/>
      <c r="I31" s="61" t="s">
        <v>8</v>
      </c>
    </row>
    <row r="32" spans="1:9" s="12" customFormat="1" ht="18" customHeight="1" x14ac:dyDescent="0.3">
      <c r="C32" s="58"/>
      <c r="D32" s="20"/>
      <c r="E32" s="13" t="s">
        <v>13</v>
      </c>
      <c r="F32" s="16" t="s">
        <v>14</v>
      </c>
      <c r="G32" s="13" t="s">
        <v>13</v>
      </c>
      <c r="H32" s="16" t="s">
        <v>14</v>
      </c>
      <c r="I32" s="62"/>
    </row>
    <row r="33" spans="1:9" ht="18" customHeight="1" x14ac:dyDescent="0.3">
      <c r="C33" s="23" t="s">
        <v>15</v>
      </c>
      <c r="D33" s="11"/>
      <c r="E33" s="30">
        <f>COUNTIF(F12:F29,"Xuất sắc")</f>
        <v>0</v>
      </c>
      <c r="F33" s="34">
        <f>E33*100/A29</f>
        <v>0</v>
      </c>
      <c r="G33" s="30">
        <f>COUNTIF(H12:H29,"Xuất sắc")</f>
        <v>0</v>
      </c>
      <c r="H33" s="34">
        <f>G33*100/A29</f>
        <v>0</v>
      </c>
      <c r="I33" s="17"/>
    </row>
    <row r="34" spans="1:9" ht="18" customHeight="1" x14ac:dyDescent="0.3">
      <c r="C34" s="23" t="s">
        <v>16</v>
      </c>
      <c r="D34" s="11"/>
      <c r="E34" s="30">
        <f>COUNTIF(F12:F29,"Tốt")</f>
        <v>0</v>
      </c>
      <c r="F34" s="35">
        <f>E34*100/A29</f>
        <v>0</v>
      </c>
      <c r="G34" s="30">
        <f>COUNTIF(H12:H29,"Tốt")</f>
        <v>0</v>
      </c>
      <c r="H34" s="35">
        <f>G34*100/A29</f>
        <v>0</v>
      </c>
      <c r="I34" s="17"/>
    </row>
    <row r="35" spans="1:9" ht="18" customHeight="1" x14ac:dyDescent="0.3">
      <c r="C35" s="23" t="s">
        <v>17</v>
      </c>
      <c r="D35" s="11"/>
      <c r="E35" s="30">
        <f>COUNTIF(F12:F29,"Khá")</f>
        <v>0</v>
      </c>
      <c r="F35" s="35">
        <f>E35*100/A29</f>
        <v>0</v>
      </c>
      <c r="G35" s="30">
        <f>COUNTIF(H12:H29,"Khá")</f>
        <v>0</v>
      </c>
      <c r="H35" s="35">
        <f>G35*100/A29</f>
        <v>0</v>
      </c>
      <c r="I35" s="17"/>
    </row>
    <row r="36" spans="1:9" ht="18" customHeight="1" x14ac:dyDescent="0.3">
      <c r="C36" s="23" t="s">
        <v>18</v>
      </c>
      <c r="D36" s="11"/>
      <c r="E36" s="30">
        <f>COUNTIF(F12:F29,"TB")</f>
        <v>0</v>
      </c>
      <c r="F36" s="35">
        <f>E36*100/A29</f>
        <v>0</v>
      </c>
      <c r="G36" s="30">
        <f>COUNTIF(H12:H29,"TB")</f>
        <v>0</v>
      </c>
      <c r="H36" s="35">
        <f>G36*100/A29</f>
        <v>0</v>
      </c>
      <c r="I36" s="17"/>
    </row>
    <row r="37" spans="1:9" ht="18" customHeight="1" x14ac:dyDescent="0.3">
      <c r="C37" s="23" t="s">
        <v>19</v>
      </c>
      <c r="D37" s="11"/>
      <c r="E37" s="30">
        <f>COUNTIF(F12:F29,"Yếu")</f>
        <v>0</v>
      </c>
      <c r="F37" s="34">
        <f>E37*100/A29</f>
        <v>0</v>
      </c>
      <c r="G37" s="30">
        <f>COUNTIF(H12:H29,"Yếu")</f>
        <v>0</v>
      </c>
      <c r="H37" s="34">
        <f>G37*100/A29</f>
        <v>0</v>
      </c>
      <c r="I37" s="17"/>
    </row>
    <row r="38" spans="1:9" ht="18" customHeight="1" thickBot="1" x14ac:dyDescent="0.35">
      <c r="C38" s="24" t="s">
        <v>26</v>
      </c>
      <c r="D38" s="21"/>
      <c r="E38" s="32">
        <f>COUNTIF(F12:F29,"Kém")</f>
        <v>0</v>
      </c>
      <c r="F38" s="36">
        <f>E38*100/A29</f>
        <v>0</v>
      </c>
      <c r="G38" s="32">
        <f>COUNTIF(H12:H29,"Kém")</f>
        <v>0</v>
      </c>
      <c r="H38" s="36">
        <f>G38*100/A29</f>
        <v>0</v>
      </c>
      <c r="I38" s="18"/>
    </row>
    <row r="39" spans="1:9" ht="15" customHeight="1" x14ac:dyDescent="0.3">
      <c r="C39" s="19"/>
      <c r="D39" s="19"/>
    </row>
    <row r="40" spans="1:9" ht="18" customHeight="1" x14ac:dyDescent="0.35">
      <c r="E40" s="54" t="s">
        <v>22</v>
      </c>
      <c r="F40" s="54"/>
      <c r="G40" s="54"/>
      <c r="H40" s="54"/>
      <c r="I40" s="54"/>
    </row>
    <row r="41" spans="1:9" ht="18" customHeight="1" x14ac:dyDescent="0.3">
      <c r="A41" s="55" t="s">
        <v>7</v>
      </c>
      <c r="B41" s="55"/>
      <c r="C41" s="55"/>
      <c r="D41" s="55" t="s">
        <v>6</v>
      </c>
      <c r="E41" s="55"/>
      <c r="F41" s="55"/>
      <c r="G41" s="55"/>
      <c r="H41" s="55" t="s">
        <v>20</v>
      </c>
      <c r="I41" s="55"/>
    </row>
    <row r="42" spans="1:9" ht="18" customHeight="1" x14ac:dyDescent="0.3"/>
    <row r="43" spans="1:9" ht="18" customHeight="1" x14ac:dyDescent="0.3"/>
    <row r="44" spans="1:9" ht="18" customHeight="1" x14ac:dyDescent="0.3"/>
    <row r="45" spans="1:9" ht="18" customHeight="1" x14ac:dyDescent="0.3"/>
    <row r="46" spans="1:9" ht="18" customHeight="1" x14ac:dyDescent="0.3">
      <c r="A46" s="1">
        <v>1</v>
      </c>
    </row>
    <row r="47" spans="1:9" ht="18" customHeight="1" x14ac:dyDescent="0.3"/>
    <row r="48" spans="1:9" ht="18" customHeight="1" x14ac:dyDescent="0.3"/>
    <row r="49" ht="18" customHeight="1" x14ac:dyDescent="0.3"/>
    <row r="50" ht="18" customHeight="1" x14ac:dyDescent="0.3"/>
    <row r="51" ht="18" customHeight="1" x14ac:dyDescent="0.3"/>
    <row r="52" ht="18" customHeight="1" x14ac:dyDescent="0.3"/>
    <row r="53" ht="18" customHeight="1" x14ac:dyDescent="0.3"/>
    <row r="54" ht="18" customHeight="1" x14ac:dyDescent="0.3"/>
    <row r="55" ht="18" customHeight="1" x14ac:dyDescent="0.3"/>
    <row r="56" ht="18" customHeight="1" x14ac:dyDescent="0.3"/>
    <row r="57" ht="18" customHeight="1" x14ac:dyDescent="0.3"/>
    <row r="58" ht="18" customHeight="1" x14ac:dyDescent="0.3"/>
    <row r="59" ht="18" customHeight="1" x14ac:dyDescent="0.3"/>
    <row r="60" ht="18" customHeight="1" x14ac:dyDescent="0.3"/>
    <row r="61" ht="18" customHeight="1" x14ac:dyDescent="0.3"/>
    <row r="62" ht="18" customHeight="1" x14ac:dyDescent="0.3"/>
    <row r="63" ht="18" customHeight="1" x14ac:dyDescent="0.3"/>
  </sheetData>
  <mergeCells count="24">
    <mergeCell ref="E40:I40"/>
    <mergeCell ref="A41:C41"/>
    <mergeCell ref="D41:G41"/>
    <mergeCell ref="H41:I41"/>
    <mergeCell ref="C30:I30"/>
    <mergeCell ref="C31:C32"/>
    <mergeCell ref="E31:F31"/>
    <mergeCell ref="G31:H31"/>
    <mergeCell ref="I31:I32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29">
    <cfRule type="cellIs" dxfId="19" priority="3" stopIfTrue="1" operator="equal">
      <formula>"SVG"</formula>
    </cfRule>
    <cfRule type="cellIs" dxfId="18" priority="4" stopIfTrue="1" operator="equal">
      <formula>"SVXS"</formula>
    </cfRule>
  </conditionalFormatting>
  <conditionalFormatting sqref="H12:H29">
    <cfRule type="cellIs" dxfId="17" priority="1" stopIfTrue="1" operator="equal">
      <formula>"SVG"</formula>
    </cfRule>
    <cfRule type="cellIs" dxfId="16" priority="2" stopIfTrue="1" operator="equal">
      <formula>"SVXS"</formula>
    </cfRule>
  </conditionalFormatting>
  <pageMargins left="0.5" right="0.25" top="0.3" bottom="0.5" header="0" footer="0.25"/>
  <pageSetup paperSize="9" scale="95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12"/>
  </sheetPr>
  <dimension ref="A1:T60"/>
  <sheetViews>
    <sheetView view="pageBreakPreview" topLeftCell="A7" zoomScaleNormal="100" workbookViewId="0">
      <selection activeCell="H12" sqref="H12:H26"/>
    </sheetView>
  </sheetViews>
  <sheetFormatPr defaultColWidth="9.296875" defaultRowHeight="14" x14ac:dyDescent="0.3"/>
  <cols>
    <col min="1" max="1" width="6.796875" style="1" customWidth="1"/>
    <col min="2" max="2" width="11.796875" style="1" customWidth="1"/>
    <col min="3" max="3" width="23.796875" style="1" customWidth="1"/>
    <col min="4" max="4" width="8.796875" style="1" customWidth="1"/>
    <col min="5" max="8" width="9.69921875" style="1" customWidth="1"/>
    <col min="9" max="9" width="20.796875" style="1" customWidth="1"/>
    <col min="10" max="16384" width="9.296875" style="1"/>
  </cols>
  <sheetData>
    <row r="1" spans="1:20" ht="15" customHeight="1" x14ac:dyDescent="0.3">
      <c r="I1" s="2" t="s">
        <v>0</v>
      </c>
    </row>
    <row r="2" spans="1:20" ht="17.149999999999999" customHeight="1" x14ac:dyDescent="0.35">
      <c r="A2" s="75" t="s">
        <v>21</v>
      </c>
      <c r="B2" s="75"/>
      <c r="C2" s="75"/>
      <c r="D2" s="75"/>
      <c r="E2" s="76" t="s">
        <v>1</v>
      </c>
      <c r="F2" s="76"/>
      <c r="G2" s="76"/>
      <c r="H2" s="76"/>
      <c r="I2" s="7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49999999999999" customHeight="1" x14ac:dyDescent="0.35">
      <c r="A3" s="55" t="s">
        <v>23</v>
      </c>
      <c r="B3" s="55"/>
      <c r="C3" s="55"/>
      <c r="D3" s="55"/>
      <c r="E3" s="77" t="s">
        <v>2</v>
      </c>
      <c r="F3" s="77"/>
      <c r="G3" s="77"/>
      <c r="H3" s="77"/>
      <c r="I3" s="7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49999999999999" customHeight="1" x14ac:dyDescent="0.3">
      <c r="A4" s="55" t="s">
        <v>24</v>
      </c>
      <c r="B4" s="55"/>
      <c r="C4" s="55"/>
      <c r="D4" s="55"/>
      <c r="E4" s="55"/>
      <c r="F4" s="55"/>
      <c r="G4" s="55"/>
      <c r="H4" s="55"/>
      <c r="I4" s="5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5">
      <c r="A5" s="74"/>
      <c r="B5" s="74"/>
      <c r="C5" s="74"/>
      <c r="D5" s="7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5" customHeight="1" x14ac:dyDescent="0.45">
      <c r="A6" s="63" t="s">
        <v>3</v>
      </c>
      <c r="B6" s="63"/>
      <c r="C6" s="63"/>
      <c r="D6" s="63"/>
      <c r="E6" s="63"/>
      <c r="F6" s="63"/>
      <c r="G6" s="63"/>
      <c r="H6" s="63"/>
      <c r="I6" s="6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5" customHeight="1" x14ac:dyDescent="0.4">
      <c r="A7" s="63" t="s">
        <v>112</v>
      </c>
      <c r="B7" s="63"/>
      <c r="C7" s="63"/>
      <c r="D7" s="63"/>
      <c r="E7" s="63"/>
      <c r="F7" s="63"/>
      <c r="G7" s="63"/>
      <c r="H7" s="63"/>
      <c r="I7" s="6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5" customHeight="1" x14ac:dyDescent="0.4">
      <c r="A8" s="64" t="s">
        <v>236</v>
      </c>
      <c r="B8" s="64"/>
      <c r="C8" s="64"/>
      <c r="D8" s="64"/>
      <c r="E8" s="64"/>
      <c r="F8" s="64"/>
      <c r="G8" s="64"/>
      <c r="H8" s="64"/>
      <c r="I8" s="6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4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3">
      <c r="A10" s="65" t="s">
        <v>4</v>
      </c>
      <c r="B10" s="27"/>
      <c r="C10" s="67" t="s">
        <v>5</v>
      </c>
      <c r="D10" s="68"/>
      <c r="E10" s="71" t="s">
        <v>6</v>
      </c>
      <c r="F10" s="72"/>
      <c r="G10" s="71" t="s">
        <v>7</v>
      </c>
      <c r="H10" s="72"/>
      <c r="I10" s="73" t="s">
        <v>8</v>
      </c>
    </row>
    <row r="11" spans="1:20" s="12" customFormat="1" ht="30" customHeight="1" x14ac:dyDescent="0.3">
      <c r="A11" s="66"/>
      <c r="B11" s="26"/>
      <c r="C11" s="69"/>
      <c r="D11" s="70"/>
      <c r="E11" s="13" t="s">
        <v>9</v>
      </c>
      <c r="F11" s="13" t="s">
        <v>10</v>
      </c>
      <c r="G11" s="13" t="s">
        <v>9</v>
      </c>
      <c r="H11" s="13" t="s">
        <v>10</v>
      </c>
      <c r="I11" s="66"/>
    </row>
    <row r="12" spans="1:20" s="12" customFormat="1" ht="20.149999999999999" customHeight="1" x14ac:dyDescent="0.3">
      <c r="A12" s="14">
        <v>1</v>
      </c>
      <c r="B12" s="41" t="s">
        <v>237</v>
      </c>
      <c r="C12" s="42" t="s">
        <v>238</v>
      </c>
      <c r="D12" s="43" t="s">
        <v>239</v>
      </c>
      <c r="E12" s="15"/>
      <c r="F12" s="29" t="str">
        <f>IF(AND(E12&gt;=90),"XS",IF(AND(E12&gt;=80),"Tốt",IF(AND(E12&gt;=70),"Khá",IF(AND(E12&gt;=60),"TB",IF(AND(E12&gt;=50),"TB",IF(AND(E12&gt;=30),"Yếu",IF(AND(E12&gt;=0),"Không XL"," ")))))))</f>
        <v>Không XL</v>
      </c>
      <c r="G12" s="15"/>
      <c r="H12" s="29" t="str">
        <f>IF(AND(G12&gt;=90),"XS",IF(AND(G12&gt;=80),"Tốt",IF(AND(G12&gt;=70),"Khá",IF(AND(G12&gt;=60),"TB",IF(AND(G12&gt;=50),"TB",IF(AND(G12&gt;=30),"Yếu",IF(AND(G12&gt;=0),"Không XL"," ")))))))</f>
        <v>Không XL</v>
      </c>
      <c r="I12" s="15"/>
    </row>
    <row r="13" spans="1:20" s="12" customFormat="1" ht="20.149999999999999" customHeight="1" x14ac:dyDescent="0.3">
      <c r="A13" s="14">
        <v>2</v>
      </c>
      <c r="B13" s="41" t="s">
        <v>240</v>
      </c>
      <c r="C13" s="42" t="s">
        <v>32</v>
      </c>
      <c r="D13" s="43" t="s">
        <v>241</v>
      </c>
      <c r="E13" s="15"/>
      <c r="F13" s="29" t="str">
        <f t="shared" ref="F13:F26" si="0">IF(AND(E13&gt;=90),"XS",IF(AND(E13&gt;=80),"Tốt",IF(AND(E13&gt;=70),"Khá",IF(AND(E13&gt;=60),"TB",IF(AND(E13&gt;=50),"TB",IF(AND(E13&gt;=30),"Yếu",IF(AND(E13&gt;=0),"Không XL"," ")))))))</f>
        <v>Không XL</v>
      </c>
      <c r="G13" s="15"/>
      <c r="H13" s="29" t="str">
        <f t="shared" ref="H13:H26" si="1">IF(AND(G13&gt;=90),"XS",IF(AND(G13&gt;=80),"Tốt",IF(AND(G13&gt;=70),"Khá",IF(AND(G13&gt;=60),"TB",IF(AND(G13&gt;=50),"TB",IF(AND(G13&gt;=30),"Yếu",IF(AND(G13&gt;=0),"Không XL"," ")))))))</f>
        <v>Không XL</v>
      </c>
      <c r="I13" s="15"/>
    </row>
    <row r="14" spans="1:20" s="12" customFormat="1" ht="20.149999999999999" customHeight="1" x14ac:dyDescent="0.3">
      <c r="A14" s="14">
        <v>3</v>
      </c>
      <c r="B14" s="41" t="s">
        <v>242</v>
      </c>
      <c r="C14" s="42" t="s">
        <v>243</v>
      </c>
      <c r="D14" s="43" t="s">
        <v>244</v>
      </c>
      <c r="E14" s="15"/>
      <c r="F14" s="29" t="str">
        <f t="shared" si="0"/>
        <v>Không XL</v>
      </c>
      <c r="G14" s="15"/>
      <c r="H14" s="29" t="str">
        <f t="shared" si="1"/>
        <v>Không XL</v>
      </c>
      <c r="I14" s="15"/>
    </row>
    <row r="15" spans="1:20" s="12" customFormat="1" ht="20.149999999999999" customHeight="1" x14ac:dyDescent="0.3">
      <c r="A15" s="14">
        <v>4</v>
      </c>
      <c r="B15" s="41" t="s">
        <v>245</v>
      </c>
      <c r="C15" s="42" t="s">
        <v>246</v>
      </c>
      <c r="D15" s="43" t="s">
        <v>33</v>
      </c>
      <c r="E15" s="15"/>
      <c r="F15" s="29" t="str">
        <f t="shared" si="0"/>
        <v>Không XL</v>
      </c>
      <c r="G15" s="15"/>
      <c r="H15" s="29" t="str">
        <f t="shared" si="1"/>
        <v>Không XL</v>
      </c>
      <c r="I15" s="15"/>
    </row>
    <row r="16" spans="1:20" s="12" customFormat="1" ht="20.149999999999999" customHeight="1" x14ac:dyDescent="0.3">
      <c r="A16" s="14">
        <v>5</v>
      </c>
      <c r="B16" s="41" t="s">
        <v>247</v>
      </c>
      <c r="C16" s="42" t="s">
        <v>248</v>
      </c>
      <c r="D16" s="43" t="s">
        <v>249</v>
      </c>
      <c r="E16" s="15"/>
      <c r="F16" s="29" t="str">
        <f t="shared" si="0"/>
        <v>Không XL</v>
      </c>
      <c r="G16" s="15"/>
      <c r="H16" s="29" t="str">
        <f t="shared" si="1"/>
        <v>Không XL</v>
      </c>
      <c r="I16" s="15"/>
    </row>
    <row r="17" spans="1:9" s="12" customFormat="1" ht="20.149999999999999" customHeight="1" x14ac:dyDescent="0.3">
      <c r="A17" s="14">
        <v>6</v>
      </c>
      <c r="B17" s="41" t="s">
        <v>250</v>
      </c>
      <c r="C17" s="42" t="s">
        <v>251</v>
      </c>
      <c r="D17" s="43" t="s">
        <v>252</v>
      </c>
      <c r="E17" s="15"/>
      <c r="F17" s="29" t="str">
        <f t="shared" si="0"/>
        <v>Không XL</v>
      </c>
      <c r="G17" s="15"/>
      <c r="H17" s="29" t="str">
        <f t="shared" si="1"/>
        <v>Không XL</v>
      </c>
      <c r="I17" s="15"/>
    </row>
    <row r="18" spans="1:9" s="12" customFormat="1" ht="20.149999999999999" customHeight="1" x14ac:dyDescent="0.3">
      <c r="A18" s="14">
        <v>7</v>
      </c>
      <c r="B18" s="41" t="s">
        <v>253</v>
      </c>
      <c r="C18" s="42" t="s">
        <v>114</v>
      </c>
      <c r="D18" s="43" t="s">
        <v>254</v>
      </c>
      <c r="E18" s="15"/>
      <c r="F18" s="29" t="str">
        <f t="shared" si="0"/>
        <v>Không XL</v>
      </c>
      <c r="G18" s="15"/>
      <c r="H18" s="29" t="str">
        <f t="shared" si="1"/>
        <v>Không XL</v>
      </c>
      <c r="I18" s="15"/>
    </row>
    <row r="19" spans="1:9" s="12" customFormat="1" ht="20.149999999999999" customHeight="1" x14ac:dyDescent="0.3">
      <c r="A19" s="14">
        <v>8</v>
      </c>
      <c r="B19" s="41" t="s">
        <v>255</v>
      </c>
      <c r="C19" s="42" t="s">
        <v>256</v>
      </c>
      <c r="D19" s="43" t="s">
        <v>115</v>
      </c>
      <c r="E19" s="15"/>
      <c r="F19" s="29" t="str">
        <f t="shared" si="0"/>
        <v>Không XL</v>
      </c>
      <c r="G19" s="15"/>
      <c r="H19" s="29" t="str">
        <f t="shared" si="1"/>
        <v>Không XL</v>
      </c>
      <c r="I19" s="15"/>
    </row>
    <row r="20" spans="1:9" s="12" customFormat="1" ht="20.149999999999999" customHeight="1" x14ac:dyDescent="0.3">
      <c r="A20" s="14">
        <v>9</v>
      </c>
      <c r="B20" s="41" t="s">
        <v>257</v>
      </c>
      <c r="C20" s="42" t="s">
        <v>258</v>
      </c>
      <c r="D20" s="43" t="s">
        <v>259</v>
      </c>
      <c r="E20" s="15"/>
      <c r="F20" s="29" t="str">
        <f t="shared" si="0"/>
        <v>Không XL</v>
      </c>
      <c r="G20" s="15"/>
      <c r="H20" s="29" t="str">
        <f t="shared" si="1"/>
        <v>Không XL</v>
      </c>
      <c r="I20" s="28"/>
    </row>
    <row r="21" spans="1:9" s="12" customFormat="1" ht="20.149999999999999" customHeight="1" x14ac:dyDescent="0.3">
      <c r="A21" s="14">
        <v>10</v>
      </c>
      <c r="B21" s="41" t="s">
        <v>260</v>
      </c>
      <c r="C21" s="42" t="s">
        <v>261</v>
      </c>
      <c r="D21" s="43" t="s">
        <v>56</v>
      </c>
      <c r="E21" s="15"/>
      <c r="F21" s="29" t="str">
        <f t="shared" si="0"/>
        <v>Không XL</v>
      </c>
      <c r="G21" s="15"/>
      <c r="H21" s="29" t="str">
        <f t="shared" si="1"/>
        <v>Không XL</v>
      </c>
      <c r="I21" s="15"/>
    </row>
    <row r="22" spans="1:9" s="12" customFormat="1" ht="20.149999999999999" customHeight="1" x14ac:dyDescent="0.3">
      <c r="A22" s="14">
        <v>11</v>
      </c>
      <c r="B22" s="41" t="s">
        <v>262</v>
      </c>
      <c r="C22" s="42" t="s">
        <v>263</v>
      </c>
      <c r="D22" s="43" t="s">
        <v>57</v>
      </c>
      <c r="E22" s="15"/>
      <c r="F22" s="29" t="str">
        <f t="shared" si="0"/>
        <v>Không XL</v>
      </c>
      <c r="G22" s="15"/>
      <c r="H22" s="29" t="str">
        <f t="shared" si="1"/>
        <v>Không XL</v>
      </c>
      <c r="I22" s="15"/>
    </row>
    <row r="23" spans="1:9" s="12" customFormat="1" ht="20.149999999999999" customHeight="1" x14ac:dyDescent="0.3">
      <c r="A23" s="14">
        <v>12</v>
      </c>
      <c r="B23" s="41" t="s">
        <v>264</v>
      </c>
      <c r="C23" s="42" t="s">
        <v>265</v>
      </c>
      <c r="D23" s="43" t="s">
        <v>97</v>
      </c>
      <c r="E23" s="15"/>
      <c r="F23" s="29" t="str">
        <f t="shared" si="0"/>
        <v>Không XL</v>
      </c>
      <c r="G23" s="15"/>
      <c r="H23" s="29" t="str">
        <f t="shared" si="1"/>
        <v>Không XL</v>
      </c>
      <c r="I23" s="15"/>
    </row>
    <row r="24" spans="1:9" s="12" customFormat="1" ht="20.149999999999999" customHeight="1" x14ac:dyDescent="0.3">
      <c r="A24" s="14">
        <v>13</v>
      </c>
      <c r="B24" s="41" t="s">
        <v>266</v>
      </c>
      <c r="C24" s="42" t="s">
        <v>265</v>
      </c>
      <c r="D24" s="43" t="s">
        <v>267</v>
      </c>
      <c r="E24" s="15"/>
      <c r="F24" s="29" t="str">
        <f t="shared" si="0"/>
        <v>Không XL</v>
      </c>
      <c r="G24" s="15"/>
      <c r="H24" s="29" t="str">
        <f t="shared" si="1"/>
        <v>Không XL</v>
      </c>
      <c r="I24" s="15"/>
    </row>
    <row r="25" spans="1:9" s="12" customFormat="1" ht="20.149999999999999" customHeight="1" x14ac:dyDescent="0.3">
      <c r="A25" s="14">
        <v>14</v>
      </c>
      <c r="B25" s="41" t="s">
        <v>268</v>
      </c>
      <c r="C25" s="42" t="s">
        <v>269</v>
      </c>
      <c r="D25" s="43" t="s">
        <v>270</v>
      </c>
      <c r="E25" s="15"/>
      <c r="F25" s="29" t="str">
        <f t="shared" si="0"/>
        <v>Không XL</v>
      </c>
      <c r="G25" s="15"/>
      <c r="H25" s="29" t="str">
        <f t="shared" si="1"/>
        <v>Không XL</v>
      </c>
      <c r="I25" s="15"/>
    </row>
    <row r="26" spans="1:9" s="12" customFormat="1" ht="20.149999999999999" customHeight="1" x14ac:dyDescent="0.3">
      <c r="A26" s="14">
        <v>15</v>
      </c>
      <c r="B26" s="41" t="s">
        <v>271</v>
      </c>
      <c r="C26" s="42" t="s">
        <v>272</v>
      </c>
      <c r="D26" s="43" t="s">
        <v>224</v>
      </c>
      <c r="E26" s="15"/>
      <c r="F26" s="29" t="str">
        <f t="shared" si="0"/>
        <v>Không XL</v>
      </c>
      <c r="G26" s="15"/>
      <c r="H26" s="29" t="str">
        <f t="shared" si="1"/>
        <v>Không XL</v>
      </c>
      <c r="I26" s="15"/>
    </row>
    <row r="27" spans="1:9" ht="25" customHeight="1" x14ac:dyDescent="0.3">
      <c r="A27" s="22"/>
      <c r="B27" s="22"/>
      <c r="C27" s="56" t="s">
        <v>11</v>
      </c>
      <c r="D27" s="56"/>
      <c r="E27" s="56"/>
      <c r="F27" s="56"/>
      <c r="G27" s="56"/>
      <c r="H27" s="56"/>
      <c r="I27" s="56"/>
    </row>
    <row r="28" spans="1:9" ht="22" customHeight="1" x14ac:dyDescent="0.3">
      <c r="C28" s="57" t="s">
        <v>12</v>
      </c>
      <c r="D28" s="25"/>
      <c r="E28" s="59" t="s">
        <v>6</v>
      </c>
      <c r="F28" s="60"/>
      <c r="G28" s="59" t="s">
        <v>7</v>
      </c>
      <c r="H28" s="60"/>
      <c r="I28" s="61" t="s">
        <v>8</v>
      </c>
    </row>
    <row r="29" spans="1:9" s="12" customFormat="1" ht="22" customHeight="1" x14ac:dyDescent="0.3">
      <c r="C29" s="58"/>
      <c r="D29" s="20"/>
      <c r="E29" s="13" t="s">
        <v>13</v>
      </c>
      <c r="F29" s="16" t="s">
        <v>14</v>
      </c>
      <c r="G29" s="13" t="s">
        <v>13</v>
      </c>
      <c r="H29" s="16" t="s">
        <v>14</v>
      </c>
      <c r="I29" s="62"/>
    </row>
    <row r="30" spans="1:9" ht="22" customHeight="1" x14ac:dyDescent="0.3">
      <c r="C30" s="23" t="s">
        <v>15</v>
      </c>
      <c r="D30" s="11"/>
      <c r="E30" s="30">
        <f>COUNTIF(F12:F26,"Xuất sắc")</f>
        <v>0</v>
      </c>
      <c r="F30" s="34">
        <f>E30*100/A26</f>
        <v>0</v>
      </c>
      <c r="G30" s="30">
        <f>COUNTIF(H12:H26,"Xuất sắc")</f>
        <v>0</v>
      </c>
      <c r="H30" s="34">
        <f>G30*100/A26</f>
        <v>0</v>
      </c>
      <c r="I30" s="17"/>
    </row>
    <row r="31" spans="1:9" ht="22" customHeight="1" x14ac:dyDescent="0.3">
      <c r="C31" s="23" t="s">
        <v>16</v>
      </c>
      <c r="D31" s="11"/>
      <c r="E31" s="30">
        <f>COUNTIF(F12:F26,"Tốt")</f>
        <v>0</v>
      </c>
      <c r="F31" s="35">
        <f>E31*100/A26</f>
        <v>0</v>
      </c>
      <c r="G31" s="30">
        <f>COUNTIF(H12:H26,"Tốt")</f>
        <v>0</v>
      </c>
      <c r="H31" s="35">
        <f>G31*100/A26</f>
        <v>0</v>
      </c>
      <c r="I31" s="17"/>
    </row>
    <row r="32" spans="1:9" ht="22" customHeight="1" x14ac:dyDescent="0.3">
      <c r="C32" s="23" t="s">
        <v>17</v>
      </c>
      <c r="D32" s="11"/>
      <c r="E32" s="30">
        <f>COUNTIF(F12:F26,"Khá")</f>
        <v>0</v>
      </c>
      <c r="F32" s="35">
        <f>E32*100/A26</f>
        <v>0</v>
      </c>
      <c r="G32" s="30">
        <f>COUNTIF(H12:H26,"Khá")</f>
        <v>0</v>
      </c>
      <c r="H32" s="35">
        <f>G32*100/A26</f>
        <v>0</v>
      </c>
      <c r="I32" s="17"/>
    </row>
    <row r="33" spans="1:9" ht="22" customHeight="1" x14ac:dyDescent="0.3">
      <c r="C33" s="23" t="s">
        <v>18</v>
      </c>
      <c r="D33" s="11"/>
      <c r="E33" s="30">
        <f>COUNTIF(F12:F26,"TB")</f>
        <v>0</v>
      </c>
      <c r="F33" s="35">
        <f>E33*100/A26</f>
        <v>0</v>
      </c>
      <c r="G33" s="30">
        <f>COUNTIF(H12:H26,"TB")</f>
        <v>0</v>
      </c>
      <c r="H33" s="35">
        <f>G33*100/A26</f>
        <v>0</v>
      </c>
      <c r="I33" s="17"/>
    </row>
    <row r="34" spans="1:9" ht="22" customHeight="1" x14ac:dyDescent="0.3">
      <c r="C34" s="23" t="s">
        <v>19</v>
      </c>
      <c r="D34" s="11"/>
      <c r="E34" s="30">
        <f>COUNTIF(F12:F26,"Yếu")</f>
        <v>0</v>
      </c>
      <c r="F34" s="34">
        <f>E34*100/A26</f>
        <v>0</v>
      </c>
      <c r="G34" s="30">
        <f>COUNTIF(H12:H26,"Yếu")</f>
        <v>0</v>
      </c>
      <c r="H34" s="34">
        <f>G34*100/A26</f>
        <v>0</v>
      </c>
      <c r="I34" s="17"/>
    </row>
    <row r="35" spans="1:9" ht="22" customHeight="1" thickBot="1" x14ac:dyDescent="0.35">
      <c r="C35" s="24" t="s">
        <v>26</v>
      </c>
      <c r="D35" s="21"/>
      <c r="E35" s="32">
        <f>COUNTIF(F12:F26,"Kém")</f>
        <v>0</v>
      </c>
      <c r="F35" s="36">
        <f>E35*100/A26</f>
        <v>0</v>
      </c>
      <c r="G35" s="32">
        <f>COUNTIF(H12:H26,"Kém")</f>
        <v>0</v>
      </c>
      <c r="H35" s="36">
        <f>G35*100/A26</f>
        <v>0</v>
      </c>
      <c r="I35" s="18"/>
    </row>
    <row r="36" spans="1:9" ht="15" customHeight="1" x14ac:dyDescent="0.3">
      <c r="C36" s="19"/>
      <c r="D36" s="19"/>
    </row>
    <row r="37" spans="1:9" ht="18" customHeight="1" x14ac:dyDescent="0.35">
      <c r="E37" s="54" t="s">
        <v>22</v>
      </c>
      <c r="F37" s="54"/>
      <c r="G37" s="54"/>
      <c r="H37" s="54"/>
      <c r="I37" s="54"/>
    </row>
    <row r="38" spans="1:9" ht="18" customHeight="1" x14ac:dyDescent="0.3">
      <c r="A38" s="55" t="s">
        <v>7</v>
      </c>
      <c r="B38" s="55"/>
      <c r="C38" s="55"/>
      <c r="D38" s="55" t="s">
        <v>6</v>
      </c>
      <c r="E38" s="55"/>
      <c r="F38" s="55"/>
      <c r="G38" s="55"/>
      <c r="H38" s="55" t="s">
        <v>20</v>
      </c>
      <c r="I38" s="55"/>
    </row>
    <row r="39" spans="1:9" ht="18" customHeight="1" x14ac:dyDescent="0.3"/>
    <row r="40" spans="1:9" ht="18" customHeight="1" x14ac:dyDescent="0.3"/>
    <row r="41" spans="1:9" ht="18" customHeight="1" x14ac:dyDescent="0.3"/>
    <row r="42" spans="1:9" ht="18" customHeight="1" x14ac:dyDescent="0.3"/>
    <row r="43" spans="1:9" ht="18" customHeight="1" x14ac:dyDescent="0.3">
      <c r="A43" s="1">
        <v>1</v>
      </c>
    </row>
    <row r="44" spans="1:9" ht="18" customHeight="1" x14ac:dyDescent="0.3"/>
    <row r="45" spans="1:9" ht="18" customHeight="1" x14ac:dyDescent="0.3"/>
    <row r="46" spans="1:9" ht="18" customHeight="1" x14ac:dyDescent="0.3"/>
    <row r="47" spans="1:9" ht="18" customHeight="1" x14ac:dyDescent="0.3"/>
    <row r="48" spans="1:9" ht="18" customHeight="1" x14ac:dyDescent="0.3"/>
    <row r="49" ht="18" customHeight="1" x14ac:dyDescent="0.3"/>
    <row r="50" ht="18" customHeight="1" x14ac:dyDescent="0.3"/>
    <row r="51" ht="18" customHeight="1" x14ac:dyDescent="0.3"/>
    <row r="52" ht="18" customHeight="1" x14ac:dyDescent="0.3"/>
    <row r="53" ht="18" customHeight="1" x14ac:dyDescent="0.3"/>
    <row r="54" ht="18" customHeight="1" x14ac:dyDescent="0.3"/>
    <row r="55" ht="18" customHeight="1" x14ac:dyDescent="0.3"/>
    <row r="56" ht="18" customHeight="1" x14ac:dyDescent="0.3"/>
    <row r="57" ht="18" customHeight="1" x14ac:dyDescent="0.3"/>
    <row r="58" ht="18" customHeight="1" x14ac:dyDescent="0.3"/>
    <row r="59" ht="18" customHeight="1" x14ac:dyDescent="0.3"/>
    <row r="60" ht="18" customHeight="1" x14ac:dyDescent="0.3"/>
  </sheetData>
  <mergeCells count="24">
    <mergeCell ref="E37:I37"/>
    <mergeCell ref="A38:C38"/>
    <mergeCell ref="D38:G38"/>
    <mergeCell ref="H38:I38"/>
    <mergeCell ref="C27:I27"/>
    <mergeCell ref="C28:C29"/>
    <mergeCell ref="E28:F28"/>
    <mergeCell ref="G28:H28"/>
    <mergeCell ref="I28:I29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26">
    <cfRule type="cellIs" dxfId="15" priority="3" stopIfTrue="1" operator="equal">
      <formula>"SVG"</formula>
    </cfRule>
    <cfRule type="cellIs" dxfId="14" priority="4" stopIfTrue="1" operator="equal">
      <formula>"SVXS"</formula>
    </cfRule>
  </conditionalFormatting>
  <conditionalFormatting sqref="H12:H26">
    <cfRule type="cellIs" dxfId="13" priority="1" stopIfTrue="1" operator="equal">
      <formula>"SVG"</formula>
    </cfRule>
    <cfRule type="cellIs" dxfId="12" priority="2" stopIfTrue="1" operator="equal">
      <formula>"SVXS"</formula>
    </cfRule>
  </conditionalFormatting>
  <pageMargins left="0.5" right="0.25" top="0.3" bottom="0.3" header="0" footer="0.25"/>
  <pageSetup paperSize="9" scale="95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12"/>
  </sheetPr>
  <dimension ref="A1:T94"/>
  <sheetViews>
    <sheetView view="pageBreakPreview" topLeftCell="A30" zoomScaleNormal="100" workbookViewId="0">
      <selection activeCell="H12" sqref="H12:H52"/>
    </sheetView>
  </sheetViews>
  <sheetFormatPr defaultColWidth="9.296875" defaultRowHeight="14" x14ac:dyDescent="0.3"/>
  <cols>
    <col min="1" max="1" width="6.796875" style="1" customWidth="1"/>
    <col min="2" max="2" width="11.796875" style="1" customWidth="1"/>
    <col min="3" max="3" width="23.796875" style="1" customWidth="1"/>
    <col min="4" max="4" width="8.796875" style="1" customWidth="1"/>
    <col min="5" max="8" width="9.69921875" style="1" customWidth="1"/>
    <col min="9" max="9" width="20.796875" style="1" customWidth="1"/>
    <col min="10" max="16384" width="9.296875" style="1"/>
  </cols>
  <sheetData>
    <row r="1" spans="1:20" ht="15" customHeight="1" x14ac:dyDescent="0.3">
      <c r="I1" s="2" t="s">
        <v>0</v>
      </c>
    </row>
    <row r="2" spans="1:20" ht="18" customHeight="1" x14ac:dyDescent="0.35">
      <c r="A2" s="75" t="s">
        <v>21</v>
      </c>
      <c r="B2" s="75"/>
      <c r="C2" s="75"/>
      <c r="D2" s="75"/>
      <c r="E2" s="76" t="s">
        <v>1</v>
      </c>
      <c r="F2" s="76"/>
      <c r="G2" s="76"/>
      <c r="H2" s="76"/>
      <c r="I2" s="7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5">
      <c r="A3" s="55" t="s">
        <v>23</v>
      </c>
      <c r="B3" s="55"/>
      <c r="C3" s="55"/>
      <c r="D3" s="55"/>
      <c r="E3" s="77" t="s">
        <v>2</v>
      </c>
      <c r="F3" s="77"/>
      <c r="G3" s="77"/>
      <c r="H3" s="77"/>
      <c r="I3" s="7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3">
      <c r="A4" s="55" t="s">
        <v>24</v>
      </c>
      <c r="B4" s="55"/>
      <c r="C4" s="55"/>
      <c r="D4" s="55"/>
      <c r="E4" s="55"/>
      <c r="F4" s="55"/>
      <c r="G4" s="55"/>
      <c r="H4" s="55"/>
      <c r="I4" s="5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35">
      <c r="A5" s="74"/>
      <c r="B5" s="74"/>
      <c r="C5" s="74"/>
      <c r="D5" s="7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5">
      <c r="A6" s="63" t="s">
        <v>3</v>
      </c>
      <c r="B6" s="63"/>
      <c r="C6" s="63"/>
      <c r="D6" s="63"/>
      <c r="E6" s="63"/>
      <c r="F6" s="63"/>
      <c r="G6" s="63"/>
      <c r="H6" s="63"/>
      <c r="I6" s="6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5" customHeight="1" x14ac:dyDescent="0.4">
      <c r="A7" s="63" t="s">
        <v>112</v>
      </c>
      <c r="B7" s="63"/>
      <c r="C7" s="63"/>
      <c r="D7" s="63"/>
      <c r="E7" s="63"/>
      <c r="F7" s="63"/>
      <c r="G7" s="63"/>
      <c r="H7" s="63"/>
      <c r="I7" s="6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5" customHeight="1" x14ac:dyDescent="0.4">
      <c r="A8" s="64" t="s">
        <v>273</v>
      </c>
      <c r="B8" s="64"/>
      <c r="C8" s="64"/>
      <c r="D8" s="64"/>
      <c r="E8" s="64"/>
      <c r="F8" s="64"/>
      <c r="G8" s="64"/>
      <c r="H8" s="64"/>
      <c r="I8" s="6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4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49999999999999" customHeight="1" x14ac:dyDescent="0.3">
      <c r="A10" s="65" t="s">
        <v>4</v>
      </c>
      <c r="B10" s="27"/>
      <c r="C10" s="67" t="s">
        <v>5</v>
      </c>
      <c r="D10" s="68"/>
      <c r="E10" s="71" t="s">
        <v>6</v>
      </c>
      <c r="F10" s="72"/>
      <c r="G10" s="71" t="s">
        <v>7</v>
      </c>
      <c r="H10" s="72"/>
      <c r="I10" s="73" t="s">
        <v>8</v>
      </c>
    </row>
    <row r="11" spans="1:20" s="12" customFormat="1" ht="30" customHeight="1" x14ac:dyDescent="0.3">
      <c r="A11" s="78"/>
      <c r="B11" s="26"/>
      <c r="C11" s="69"/>
      <c r="D11" s="70"/>
      <c r="E11" s="13" t="s">
        <v>9</v>
      </c>
      <c r="F11" s="13" t="s">
        <v>10</v>
      </c>
      <c r="G11" s="13" t="s">
        <v>9</v>
      </c>
      <c r="H11" s="13" t="s">
        <v>10</v>
      </c>
      <c r="I11" s="66"/>
    </row>
    <row r="12" spans="1:20" s="12" customFormat="1" ht="20.149999999999999" customHeight="1" x14ac:dyDescent="0.3">
      <c r="A12" s="44">
        <v>1</v>
      </c>
      <c r="B12" s="41" t="s">
        <v>274</v>
      </c>
      <c r="C12" s="42" t="s">
        <v>275</v>
      </c>
      <c r="D12" s="43" t="s">
        <v>113</v>
      </c>
      <c r="E12" s="14"/>
      <c r="F12" s="29" t="str">
        <f>IF(AND(E12&gt;=90),"XS",IF(AND(E12&gt;=80),"Tốt",IF(AND(E12&gt;=70),"Khá",IF(AND(E12&gt;=60),"TB",IF(AND(E12&gt;=50),"TB",IF(AND(E12&gt;=30),"Yếu",IF(AND(E12&gt;=0),"Không XL"," ")))))))</f>
        <v>Không XL</v>
      </c>
      <c r="G12" s="14"/>
      <c r="H12" s="29" t="str">
        <f>IF(AND(G12&gt;=90),"XS",IF(AND(G12&gt;=80),"Tốt",IF(AND(G12&gt;=70),"Khá",IF(AND(G12&gt;=60),"TB",IF(AND(G12&gt;=50),"TB",IF(AND(G12&gt;=30),"Yếu",IF(AND(G12&gt;=0),"Không XL"," ")))))))</f>
        <v>Không XL</v>
      </c>
      <c r="I12" s="15"/>
    </row>
    <row r="13" spans="1:20" s="12" customFormat="1" ht="20.149999999999999" customHeight="1" x14ac:dyDescent="0.3">
      <c r="A13" s="44">
        <v>2</v>
      </c>
      <c r="B13" s="41" t="s">
        <v>276</v>
      </c>
      <c r="C13" s="42" t="s">
        <v>277</v>
      </c>
      <c r="D13" s="43" t="s">
        <v>113</v>
      </c>
      <c r="E13" s="14"/>
      <c r="F13" s="29" t="str">
        <f t="shared" ref="F13:F52" si="0">IF(AND(E13&gt;=90),"XS",IF(AND(E13&gt;=80),"Tốt",IF(AND(E13&gt;=70),"Khá",IF(AND(E13&gt;=60),"TB",IF(AND(E13&gt;=50),"TB",IF(AND(E13&gt;=30),"Yếu",IF(AND(E13&gt;=0),"Không XL"," ")))))))</f>
        <v>Không XL</v>
      </c>
      <c r="G13" s="14"/>
      <c r="H13" s="29" t="str">
        <f t="shared" ref="H13:H52" si="1">IF(AND(G13&gt;=90),"XS",IF(AND(G13&gt;=80),"Tốt",IF(AND(G13&gt;=70),"Khá",IF(AND(G13&gt;=60),"TB",IF(AND(G13&gt;=50),"TB",IF(AND(G13&gt;=30),"Yếu",IF(AND(G13&gt;=0),"Không XL"," ")))))))</f>
        <v>Không XL</v>
      </c>
      <c r="I13" s="15"/>
    </row>
    <row r="14" spans="1:20" s="12" customFormat="1" ht="20.149999999999999" customHeight="1" x14ac:dyDescent="0.3">
      <c r="A14" s="44">
        <v>3</v>
      </c>
      <c r="B14" s="41" t="s">
        <v>278</v>
      </c>
      <c r="C14" s="42" t="s">
        <v>43</v>
      </c>
      <c r="D14" s="43" t="s">
        <v>27</v>
      </c>
      <c r="E14" s="14"/>
      <c r="F14" s="29" t="str">
        <f t="shared" si="0"/>
        <v>Không XL</v>
      </c>
      <c r="G14" s="14"/>
      <c r="H14" s="29" t="str">
        <f t="shared" si="1"/>
        <v>Không XL</v>
      </c>
      <c r="I14" s="15"/>
    </row>
    <row r="15" spans="1:20" s="12" customFormat="1" ht="20.149999999999999" customHeight="1" x14ac:dyDescent="0.3">
      <c r="A15" s="44">
        <v>4</v>
      </c>
      <c r="B15" s="41" t="s">
        <v>279</v>
      </c>
      <c r="C15" s="42" t="s">
        <v>280</v>
      </c>
      <c r="D15" s="43" t="s">
        <v>281</v>
      </c>
      <c r="E15" s="14"/>
      <c r="F15" s="29" t="str">
        <f t="shared" si="0"/>
        <v>Không XL</v>
      </c>
      <c r="G15" s="14"/>
      <c r="H15" s="29" t="str">
        <f t="shared" si="1"/>
        <v>Không XL</v>
      </c>
      <c r="I15" s="15"/>
    </row>
    <row r="16" spans="1:20" s="12" customFormat="1" ht="20.149999999999999" customHeight="1" x14ac:dyDescent="0.3">
      <c r="A16" s="44">
        <v>5</v>
      </c>
      <c r="B16" s="41" t="s">
        <v>282</v>
      </c>
      <c r="C16" s="42" t="s">
        <v>283</v>
      </c>
      <c r="D16" s="43" t="s">
        <v>29</v>
      </c>
      <c r="E16" s="14"/>
      <c r="F16" s="29" t="str">
        <f t="shared" si="0"/>
        <v>Không XL</v>
      </c>
      <c r="G16" s="14"/>
      <c r="H16" s="29" t="str">
        <f t="shared" si="1"/>
        <v>Không XL</v>
      </c>
      <c r="I16" s="15"/>
    </row>
    <row r="17" spans="1:9" s="12" customFormat="1" ht="20.149999999999999" customHeight="1" x14ac:dyDescent="0.3">
      <c r="A17" s="44">
        <v>6</v>
      </c>
      <c r="B17" s="41" t="s">
        <v>284</v>
      </c>
      <c r="C17" s="42" t="s">
        <v>85</v>
      </c>
      <c r="D17" s="43" t="s">
        <v>285</v>
      </c>
      <c r="E17" s="14"/>
      <c r="F17" s="29" t="str">
        <f t="shared" si="0"/>
        <v>Không XL</v>
      </c>
      <c r="G17" s="14"/>
      <c r="H17" s="29" t="str">
        <f t="shared" si="1"/>
        <v>Không XL</v>
      </c>
      <c r="I17" s="15"/>
    </row>
    <row r="18" spans="1:9" s="12" customFormat="1" ht="20.149999999999999" customHeight="1" x14ac:dyDescent="0.3">
      <c r="A18" s="44">
        <v>7</v>
      </c>
      <c r="B18" s="41" t="s">
        <v>286</v>
      </c>
      <c r="C18" s="42" t="s">
        <v>287</v>
      </c>
      <c r="D18" s="43" t="s">
        <v>285</v>
      </c>
      <c r="E18" s="14"/>
      <c r="F18" s="29" t="str">
        <f t="shared" si="0"/>
        <v>Không XL</v>
      </c>
      <c r="G18" s="14"/>
      <c r="H18" s="29" t="str">
        <f t="shared" si="1"/>
        <v>Không XL</v>
      </c>
      <c r="I18" s="28"/>
    </row>
    <row r="19" spans="1:9" s="12" customFormat="1" ht="20.149999999999999" customHeight="1" x14ac:dyDescent="0.3">
      <c r="A19" s="44">
        <v>8</v>
      </c>
      <c r="B19" s="41" t="s">
        <v>288</v>
      </c>
      <c r="C19" s="42" t="s">
        <v>289</v>
      </c>
      <c r="D19" s="43" t="s">
        <v>35</v>
      </c>
      <c r="E19" s="14"/>
      <c r="F19" s="29" t="str">
        <f t="shared" si="0"/>
        <v>Không XL</v>
      </c>
      <c r="G19" s="14"/>
      <c r="H19" s="29" t="str">
        <f t="shared" si="1"/>
        <v>Không XL</v>
      </c>
      <c r="I19" s="15"/>
    </row>
    <row r="20" spans="1:9" s="12" customFormat="1" ht="20.149999999999999" customHeight="1" x14ac:dyDescent="0.3">
      <c r="A20" s="44">
        <v>9</v>
      </c>
      <c r="B20" s="41" t="s">
        <v>290</v>
      </c>
      <c r="C20" s="42" t="s">
        <v>291</v>
      </c>
      <c r="D20" s="43" t="s">
        <v>292</v>
      </c>
      <c r="E20" s="14"/>
      <c r="F20" s="29" t="str">
        <f t="shared" si="0"/>
        <v>Không XL</v>
      </c>
      <c r="G20" s="14"/>
      <c r="H20" s="29" t="str">
        <f t="shared" si="1"/>
        <v>Không XL</v>
      </c>
      <c r="I20" s="15"/>
    </row>
    <row r="21" spans="1:9" s="12" customFormat="1" ht="20.149999999999999" customHeight="1" x14ac:dyDescent="0.3">
      <c r="A21" s="44">
        <v>10</v>
      </c>
      <c r="B21" s="41" t="s">
        <v>293</v>
      </c>
      <c r="C21" s="42" t="s">
        <v>294</v>
      </c>
      <c r="D21" s="43" t="s">
        <v>37</v>
      </c>
      <c r="E21" s="14"/>
      <c r="F21" s="29" t="str">
        <f t="shared" si="0"/>
        <v>Không XL</v>
      </c>
      <c r="G21" s="14"/>
      <c r="H21" s="29" t="str">
        <f t="shared" si="1"/>
        <v>Không XL</v>
      </c>
      <c r="I21" s="15"/>
    </row>
    <row r="22" spans="1:9" s="12" customFormat="1" ht="20.149999999999999" customHeight="1" x14ac:dyDescent="0.3">
      <c r="A22" s="44">
        <v>11</v>
      </c>
      <c r="B22" s="41" t="s">
        <v>295</v>
      </c>
      <c r="C22" s="42" t="s">
        <v>80</v>
      </c>
      <c r="D22" s="43" t="s">
        <v>37</v>
      </c>
      <c r="E22" s="14"/>
      <c r="F22" s="29" t="str">
        <f t="shared" si="0"/>
        <v>Không XL</v>
      </c>
      <c r="G22" s="14"/>
      <c r="H22" s="29" t="str">
        <f t="shared" si="1"/>
        <v>Không XL</v>
      </c>
      <c r="I22" s="15"/>
    </row>
    <row r="23" spans="1:9" s="12" customFormat="1" ht="20.149999999999999" customHeight="1" x14ac:dyDescent="0.3">
      <c r="A23" s="44">
        <v>12</v>
      </c>
      <c r="B23" s="41" t="s">
        <v>296</v>
      </c>
      <c r="C23" s="42" t="s">
        <v>66</v>
      </c>
      <c r="D23" s="43" t="s">
        <v>37</v>
      </c>
      <c r="E23" s="14"/>
      <c r="F23" s="29" t="str">
        <f t="shared" si="0"/>
        <v>Không XL</v>
      </c>
      <c r="G23" s="14"/>
      <c r="H23" s="29" t="str">
        <f t="shared" si="1"/>
        <v>Không XL</v>
      </c>
      <c r="I23" s="28"/>
    </row>
    <row r="24" spans="1:9" s="12" customFormat="1" ht="20.149999999999999" customHeight="1" x14ac:dyDescent="0.3">
      <c r="A24" s="44">
        <v>13</v>
      </c>
      <c r="B24" s="41" t="s">
        <v>297</v>
      </c>
      <c r="C24" s="42" t="s">
        <v>98</v>
      </c>
      <c r="D24" s="43" t="s">
        <v>42</v>
      </c>
      <c r="E24" s="14"/>
      <c r="F24" s="29" t="str">
        <f t="shared" si="0"/>
        <v>Không XL</v>
      </c>
      <c r="G24" s="14"/>
      <c r="H24" s="29" t="str">
        <f t="shared" si="1"/>
        <v>Không XL</v>
      </c>
      <c r="I24" s="15"/>
    </row>
    <row r="25" spans="1:9" s="12" customFormat="1" ht="20.149999999999999" customHeight="1" x14ac:dyDescent="0.3">
      <c r="A25" s="44">
        <v>14</v>
      </c>
      <c r="B25" s="41" t="s">
        <v>298</v>
      </c>
      <c r="C25" s="42" t="s">
        <v>119</v>
      </c>
      <c r="D25" s="43" t="s">
        <v>106</v>
      </c>
      <c r="E25" s="14"/>
      <c r="F25" s="29" t="str">
        <f t="shared" si="0"/>
        <v>Không XL</v>
      </c>
      <c r="G25" s="14"/>
      <c r="H25" s="29" t="str">
        <f t="shared" si="1"/>
        <v>Không XL</v>
      </c>
      <c r="I25" s="28"/>
    </row>
    <row r="26" spans="1:9" s="12" customFormat="1" ht="20.149999999999999" customHeight="1" x14ac:dyDescent="0.3">
      <c r="A26" s="44">
        <v>15</v>
      </c>
      <c r="B26" s="41" t="s">
        <v>299</v>
      </c>
      <c r="C26" s="42" t="s">
        <v>300</v>
      </c>
      <c r="D26" s="43" t="s">
        <v>45</v>
      </c>
      <c r="E26" s="14"/>
      <c r="F26" s="29" t="str">
        <f t="shared" si="0"/>
        <v>Không XL</v>
      </c>
      <c r="G26" s="14"/>
      <c r="H26" s="29" t="str">
        <f t="shared" si="1"/>
        <v>Không XL</v>
      </c>
      <c r="I26" s="15"/>
    </row>
    <row r="27" spans="1:9" s="12" customFormat="1" ht="20.149999999999999" customHeight="1" x14ac:dyDescent="0.3">
      <c r="A27" s="44">
        <v>16</v>
      </c>
      <c r="B27" s="41" t="s">
        <v>301</v>
      </c>
      <c r="C27" s="42" t="s">
        <v>302</v>
      </c>
      <c r="D27" s="43" t="s">
        <v>45</v>
      </c>
      <c r="E27" s="14"/>
      <c r="F27" s="29" t="str">
        <f t="shared" si="0"/>
        <v>Không XL</v>
      </c>
      <c r="G27" s="14"/>
      <c r="H27" s="29" t="str">
        <f t="shared" si="1"/>
        <v>Không XL</v>
      </c>
      <c r="I27" s="15"/>
    </row>
    <row r="28" spans="1:9" s="12" customFormat="1" ht="20.149999999999999" customHeight="1" x14ac:dyDescent="0.3">
      <c r="A28" s="44">
        <v>17</v>
      </c>
      <c r="B28" s="41" t="s">
        <v>303</v>
      </c>
      <c r="C28" s="42" t="s">
        <v>304</v>
      </c>
      <c r="D28" s="43" t="s">
        <v>45</v>
      </c>
      <c r="E28" s="14"/>
      <c r="F28" s="29" t="str">
        <f t="shared" si="0"/>
        <v>Không XL</v>
      </c>
      <c r="G28" s="14"/>
      <c r="H28" s="29" t="str">
        <f t="shared" si="1"/>
        <v>Không XL</v>
      </c>
      <c r="I28" s="28"/>
    </row>
    <row r="29" spans="1:9" s="12" customFormat="1" ht="20.149999999999999" customHeight="1" x14ac:dyDescent="0.3">
      <c r="A29" s="44">
        <v>18</v>
      </c>
      <c r="B29" s="41" t="s">
        <v>305</v>
      </c>
      <c r="C29" s="42" t="s">
        <v>306</v>
      </c>
      <c r="D29" s="43" t="s">
        <v>51</v>
      </c>
      <c r="E29" s="14"/>
      <c r="F29" s="29" t="str">
        <f t="shared" si="0"/>
        <v>Không XL</v>
      </c>
      <c r="G29" s="14"/>
      <c r="H29" s="29" t="str">
        <f t="shared" si="1"/>
        <v>Không XL</v>
      </c>
      <c r="I29" s="28"/>
    </row>
    <row r="30" spans="1:9" s="12" customFormat="1" ht="20.149999999999999" customHeight="1" x14ac:dyDescent="0.3">
      <c r="A30" s="44">
        <v>19</v>
      </c>
      <c r="B30" s="41" t="s">
        <v>307</v>
      </c>
      <c r="C30" s="42" t="s">
        <v>43</v>
      </c>
      <c r="D30" s="43" t="s">
        <v>51</v>
      </c>
      <c r="E30" s="14"/>
      <c r="F30" s="29" t="str">
        <f t="shared" si="0"/>
        <v>Không XL</v>
      </c>
      <c r="G30" s="14"/>
      <c r="H30" s="29" t="str">
        <f t="shared" si="1"/>
        <v>Không XL</v>
      </c>
      <c r="I30" s="15"/>
    </row>
    <row r="31" spans="1:9" s="12" customFormat="1" ht="20.149999999999999" customHeight="1" x14ac:dyDescent="0.3">
      <c r="A31" s="44">
        <v>20</v>
      </c>
      <c r="B31" s="41" t="s">
        <v>308</v>
      </c>
      <c r="C31" s="42" t="s">
        <v>98</v>
      </c>
      <c r="D31" s="43" t="s">
        <v>78</v>
      </c>
      <c r="E31" s="14"/>
      <c r="F31" s="29" t="str">
        <f t="shared" si="0"/>
        <v>Không XL</v>
      </c>
      <c r="G31" s="14"/>
      <c r="H31" s="29" t="str">
        <f t="shared" si="1"/>
        <v>Không XL</v>
      </c>
      <c r="I31" s="15"/>
    </row>
    <row r="32" spans="1:9" s="12" customFormat="1" ht="20.149999999999999" customHeight="1" x14ac:dyDescent="0.3">
      <c r="A32" s="44">
        <v>21</v>
      </c>
      <c r="B32" s="41" t="s">
        <v>309</v>
      </c>
      <c r="C32" s="42" t="s">
        <v>310</v>
      </c>
      <c r="D32" s="43" t="s">
        <v>52</v>
      </c>
      <c r="E32" s="14"/>
      <c r="F32" s="29" t="str">
        <f t="shared" si="0"/>
        <v>Không XL</v>
      </c>
      <c r="G32" s="14"/>
      <c r="H32" s="29" t="str">
        <f t="shared" si="1"/>
        <v>Không XL</v>
      </c>
      <c r="I32" s="15"/>
    </row>
    <row r="33" spans="1:9" s="12" customFormat="1" ht="20.149999999999999" customHeight="1" x14ac:dyDescent="0.3">
      <c r="A33" s="44">
        <v>22</v>
      </c>
      <c r="B33" s="41" t="s">
        <v>311</v>
      </c>
      <c r="C33" s="42" t="s">
        <v>312</v>
      </c>
      <c r="D33" s="43" t="s">
        <v>53</v>
      </c>
      <c r="E33" s="14"/>
      <c r="F33" s="29" t="str">
        <f t="shared" si="0"/>
        <v>Không XL</v>
      </c>
      <c r="G33" s="14"/>
      <c r="H33" s="29" t="str">
        <f t="shared" si="1"/>
        <v>Không XL</v>
      </c>
      <c r="I33" s="15"/>
    </row>
    <row r="34" spans="1:9" s="12" customFormat="1" ht="20.149999999999999" customHeight="1" x14ac:dyDescent="0.3">
      <c r="A34" s="44">
        <v>23</v>
      </c>
      <c r="B34" s="41" t="s">
        <v>313</v>
      </c>
      <c r="C34" s="42" t="s">
        <v>314</v>
      </c>
      <c r="D34" s="43" t="s">
        <v>54</v>
      </c>
      <c r="E34" s="14"/>
      <c r="F34" s="29" t="str">
        <f t="shared" si="0"/>
        <v>Không XL</v>
      </c>
      <c r="G34" s="14"/>
      <c r="H34" s="29" t="str">
        <f t="shared" si="1"/>
        <v>Không XL</v>
      </c>
      <c r="I34" s="15"/>
    </row>
    <row r="35" spans="1:9" s="12" customFormat="1" ht="20.149999999999999" customHeight="1" x14ac:dyDescent="0.3">
      <c r="A35" s="44">
        <v>24</v>
      </c>
      <c r="B35" s="41" t="s">
        <v>315</v>
      </c>
      <c r="C35" s="42" t="s">
        <v>316</v>
      </c>
      <c r="D35" s="43" t="s">
        <v>54</v>
      </c>
      <c r="E35" s="14"/>
      <c r="F35" s="29" t="str">
        <f t="shared" si="0"/>
        <v>Không XL</v>
      </c>
      <c r="G35" s="14"/>
      <c r="H35" s="29" t="str">
        <f t="shared" si="1"/>
        <v>Không XL</v>
      </c>
      <c r="I35" s="15"/>
    </row>
    <row r="36" spans="1:9" s="12" customFormat="1" ht="20.149999999999999" customHeight="1" x14ac:dyDescent="0.3">
      <c r="A36" s="44">
        <v>25</v>
      </c>
      <c r="B36" s="41" t="s">
        <v>317</v>
      </c>
      <c r="C36" s="42" t="s">
        <v>318</v>
      </c>
      <c r="D36" s="43" t="s">
        <v>54</v>
      </c>
      <c r="E36" s="14"/>
      <c r="F36" s="29" t="str">
        <f t="shared" si="0"/>
        <v>Không XL</v>
      </c>
      <c r="G36" s="14"/>
      <c r="H36" s="29" t="str">
        <f t="shared" si="1"/>
        <v>Không XL</v>
      </c>
      <c r="I36" s="15"/>
    </row>
    <row r="37" spans="1:9" s="12" customFormat="1" ht="20.149999999999999" customHeight="1" x14ac:dyDescent="0.3">
      <c r="A37" s="44">
        <v>26</v>
      </c>
      <c r="B37" s="41" t="s">
        <v>319</v>
      </c>
      <c r="C37" s="42" t="s">
        <v>320</v>
      </c>
      <c r="D37" s="43" t="s">
        <v>94</v>
      </c>
      <c r="E37" s="14"/>
      <c r="F37" s="29" t="str">
        <f t="shared" si="0"/>
        <v>Không XL</v>
      </c>
      <c r="G37" s="14"/>
      <c r="H37" s="29" t="str">
        <f t="shared" si="1"/>
        <v>Không XL</v>
      </c>
      <c r="I37" s="15"/>
    </row>
    <row r="38" spans="1:9" s="12" customFormat="1" ht="20.149999999999999" customHeight="1" x14ac:dyDescent="0.3">
      <c r="A38" s="44">
        <v>27</v>
      </c>
      <c r="B38" s="41" t="s">
        <v>321</v>
      </c>
      <c r="C38" s="42" t="s">
        <v>322</v>
      </c>
      <c r="D38" s="43" t="s">
        <v>323</v>
      </c>
      <c r="E38" s="14"/>
      <c r="F38" s="29" t="str">
        <f t="shared" si="0"/>
        <v>Không XL</v>
      </c>
      <c r="G38" s="14"/>
      <c r="H38" s="29" t="str">
        <f t="shared" si="1"/>
        <v>Không XL</v>
      </c>
      <c r="I38" s="15"/>
    </row>
    <row r="39" spans="1:9" s="12" customFormat="1" ht="20.149999999999999" customHeight="1" x14ac:dyDescent="0.3">
      <c r="A39" s="44">
        <v>28</v>
      </c>
      <c r="B39" s="41" t="s">
        <v>324</v>
      </c>
      <c r="C39" s="42" t="s">
        <v>325</v>
      </c>
      <c r="D39" s="43" t="s">
        <v>326</v>
      </c>
      <c r="E39" s="14"/>
      <c r="F39" s="29" t="str">
        <f t="shared" si="0"/>
        <v>Không XL</v>
      </c>
      <c r="G39" s="14"/>
      <c r="H39" s="29" t="str">
        <f t="shared" si="1"/>
        <v>Không XL</v>
      </c>
      <c r="I39" s="28"/>
    </row>
    <row r="40" spans="1:9" s="12" customFormat="1" ht="20.149999999999999" customHeight="1" x14ac:dyDescent="0.3">
      <c r="A40" s="44">
        <v>29</v>
      </c>
      <c r="B40" s="41" t="s">
        <v>327</v>
      </c>
      <c r="C40" s="42" t="s">
        <v>328</v>
      </c>
      <c r="D40" s="43" t="s">
        <v>57</v>
      </c>
      <c r="E40" s="14"/>
      <c r="F40" s="29" t="str">
        <f t="shared" si="0"/>
        <v>Không XL</v>
      </c>
      <c r="G40" s="14"/>
      <c r="H40" s="29" t="str">
        <f t="shared" si="1"/>
        <v>Không XL</v>
      </c>
      <c r="I40" s="15"/>
    </row>
    <row r="41" spans="1:9" s="12" customFormat="1" ht="20.149999999999999" customHeight="1" x14ac:dyDescent="0.3">
      <c r="A41" s="44">
        <v>30</v>
      </c>
      <c r="B41" s="41" t="s">
        <v>329</v>
      </c>
      <c r="C41" s="42" t="s">
        <v>330</v>
      </c>
      <c r="D41" s="43" t="s">
        <v>60</v>
      </c>
      <c r="E41" s="14"/>
      <c r="F41" s="29" t="str">
        <f t="shared" si="0"/>
        <v>Không XL</v>
      </c>
      <c r="G41" s="14"/>
      <c r="H41" s="29" t="str">
        <f t="shared" si="1"/>
        <v>Không XL</v>
      </c>
      <c r="I41" s="15"/>
    </row>
    <row r="42" spans="1:9" s="12" customFormat="1" ht="20.149999999999999" customHeight="1" x14ac:dyDescent="0.3">
      <c r="A42" s="44">
        <v>31</v>
      </c>
      <c r="B42" s="41" t="s">
        <v>331</v>
      </c>
      <c r="C42" s="42" t="s">
        <v>332</v>
      </c>
      <c r="D42" s="43" t="s">
        <v>175</v>
      </c>
      <c r="E42" s="14"/>
      <c r="F42" s="29" t="str">
        <f t="shared" si="0"/>
        <v>Không XL</v>
      </c>
      <c r="G42" s="14"/>
      <c r="H42" s="29" t="str">
        <f t="shared" si="1"/>
        <v>Không XL</v>
      </c>
      <c r="I42" s="15"/>
    </row>
    <row r="43" spans="1:9" s="12" customFormat="1" ht="20.149999999999999" customHeight="1" x14ac:dyDescent="0.3">
      <c r="A43" s="44">
        <v>32</v>
      </c>
      <c r="B43" s="41" t="s">
        <v>333</v>
      </c>
      <c r="C43" s="42" t="s">
        <v>40</v>
      </c>
      <c r="D43" s="43" t="s">
        <v>175</v>
      </c>
      <c r="E43" s="14"/>
      <c r="F43" s="29" t="str">
        <f t="shared" si="0"/>
        <v>Không XL</v>
      </c>
      <c r="G43" s="14"/>
      <c r="H43" s="29" t="str">
        <f t="shared" si="1"/>
        <v>Không XL</v>
      </c>
      <c r="I43" s="15"/>
    </row>
    <row r="44" spans="1:9" s="12" customFormat="1" ht="20.149999999999999" customHeight="1" x14ac:dyDescent="0.3">
      <c r="A44" s="44">
        <v>33</v>
      </c>
      <c r="B44" s="41" t="s">
        <v>334</v>
      </c>
      <c r="C44" s="42" t="s">
        <v>43</v>
      </c>
      <c r="D44" s="43" t="s">
        <v>175</v>
      </c>
      <c r="E44" s="14"/>
      <c r="F44" s="29" t="str">
        <f t="shared" si="0"/>
        <v>Không XL</v>
      </c>
      <c r="G44" s="14"/>
      <c r="H44" s="29" t="str">
        <f t="shared" si="1"/>
        <v>Không XL</v>
      </c>
      <c r="I44" s="28"/>
    </row>
    <row r="45" spans="1:9" s="12" customFormat="1" ht="20.149999999999999" customHeight="1" x14ac:dyDescent="0.3">
      <c r="A45" s="44">
        <v>34</v>
      </c>
      <c r="B45" s="41" t="s">
        <v>335</v>
      </c>
      <c r="C45" s="42" t="s">
        <v>336</v>
      </c>
      <c r="D45" s="43" t="s">
        <v>64</v>
      </c>
      <c r="E45" s="14"/>
      <c r="F45" s="29" t="str">
        <f t="shared" si="0"/>
        <v>Không XL</v>
      </c>
      <c r="G45" s="14"/>
      <c r="H45" s="29" t="str">
        <f t="shared" si="1"/>
        <v>Không XL</v>
      </c>
      <c r="I45" s="15"/>
    </row>
    <row r="46" spans="1:9" s="12" customFormat="1" ht="20.149999999999999" customHeight="1" x14ac:dyDescent="0.3">
      <c r="A46" s="44">
        <v>35</v>
      </c>
      <c r="B46" s="41" t="s">
        <v>337</v>
      </c>
      <c r="C46" s="42" t="s">
        <v>50</v>
      </c>
      <c r="D46" s="43" t="s">
        <v>338</v>
      </c>
      <c r="E46" s="14"/>
      <c r="F46" s="29" t="str">
        <f t="shared" si="0"/>
        <v>Không XL</v>
      </c>
      <c r="G46" s="14"/>
      <c r="H46" s="29" t="str">
        <f t="shared" si="1"/>
        <v>Không XL</v>
      </c>
      <c r="I46" s="28"/>
    </row>
    <row r="47" spans="1:9" s="12" customFormat="1" ht="20.149999999999999" customHeight="1" x14ac:dyDescent="0.3">
      <c r="A47" s="44">
        <v>36</v>
      </c>
      <c r="B47" s="41" t="s">
        <v>339</v>
      </c>
      <c r="C47" s="42" t="s">
        <v>340</v>
      </c>
      <c r="D47" s="43" t="s">
        <v>341</v>
      </c>
      <c r="E47" s="14"/>
      <c r="F47" s="29" t="str">
        <f t="shared" si="0"/>
        <v>Không XL</v>
      </c>
      <c r="G47" s="14"/>
      <c r="H47" s="29" t="str">
        <f t="shared" si="1"/>
        <v>Không XL</v>
      </c>
      <c r="I47" s="15"/>
    </row>
    <row r="48" spans="1:9" s="12" customFormat="1" ht="20.149999999999999" customHeight="1" x14ac:dyDescent="0.3">
      <c r="A48" s="44">
        <v>37</v>
      </c>
      <c r="B48" s="41" t="s">
        <v>342</v>
      </c>
      <c r="C48" s="42" t="s">
        <v>343</v>
      </c>
      <c r="D48" s="43" t="s">
        <v>83</v>
      </c>
      <c r="E48" s="14"/>
      <c r="F48" s="29" t="str">
        <f t="shared" si="0"/>
        <v>Không XL</v>
      </c>
      <c r="G48" s="14"/>
      <c r="H48" s="29" t="str">
        <f t="shared" si="1"/>
        <v>Không XL</v>
      </c>
      <c r="I48" s="15"/>
    </row>
    <row r="49" spans="1:9" s="12" customFormat="1" ht="20.149999999999999" customHeight="1" x14ac:dyDescent="0.3">
      <c r="A49" s="44">
        <v>38</v>
      </c>
      <c r="B49" s="41" t="s">
        <v>344</v>
      </c>
      <c r="C49" s="42" t="s">
        <v>59</v>
      </c>
      <c r="D49" s="43" t="s">
        <v>345</v>
      </c>
      <c r="E49" s="14"/>
      <c r="F49" s="29" t="str">
        <f t="shared" si="0"/>
        <v>Không XL</v>
      </c>
      <c r="G49" s="14"/>
      <c r="H49" s="29" t="str">
        <f t="shared" si="1"/>
        <v>Không XL</v>
      </c>
      <c r="I49" s="28"/>
    </row>
    <row r="50" spans="1:9" s="12" customFormat="1" ht="20.149999999999999" customHeight="1" x14ac:dyDescent="0.3">
      <c r="A50" s="44">
        <v>39</v>
      </c>
      <c r="B50" s="41" t="s">
        <v>346</v>
      </c>
      <c r="C50" s="42" t="s">
        <v>347</v>
      </c>
      <c r="D50" s="43" t="s">
        <v>84</v>
      </c>
      <c r="E50" s="14"/>
      <c r="F50" s="29" t="str">
        <f t="shared" si="0"/>
        <v>Không XL</v>
      </c>
      <c r="G50" s="14"/>
      <c r="H50" s="29" t="str">
        <f t="shared" si="1"/>
        <v>Không XL</v>
      </c>
      <c r="I50" s="28"/>
    </row>
    <row r="51" spans="1:9" s="12" customFormat="1" ht="20.149999999999999" customHeight="1" x14ac:dyDescent="0.3">
      <c r="A51" s="44">
        <v>40</v>
      </c>
      <c r="B51" s="41" t="s">
        <v>348</v>
      </c>
      <c r="C51" s="42" t="s">
        <v>349</v>
      </c>
      <c r="D51" s="43" t="s">
        <v>70</v>
      </c>
      <c r="E51" s="14"/>
      <c r="F51" s="29" t="str">
        <f t="shared" si="0"/>
        <v>Không XL</v>
      </c>
      <c r="G51" s="14"/>
      <c r="H51" s="29" t="str">
        <f t="shared" si="1"/>
        <v>Không XL</v>
      </c>
      <c r="I51" s="15"/>
    </row>
    <row r="52" spans="1:9" s="12" customFormat="1" ht="20.149999999999999" customHeight="1" x14ac:dyDescent="0.3">
      <c r="A52" s="44">
        <v>41</v>
      </c>
      <c r="B52" s="41" t="s">
        <v>350</v>
      </c>
      <c r="C52" s="42" t="s">
        <v>351</v>
      </c>
      <c r="D52" s="43" t="s">
        <v>352</v>
      </c>
      <c r="E52" s="14"/>
      <c r="F52" s="29" t="str">
        <f t="shared" si="0"/>
        <v>Không XL</v>
      </c>
      <c r="G52" s="14"/>
      <c r="H52" s="29" t="str">
        <f t="shared" si="1"/>
        <v>Không XL</v>
      </c>
      <c r="I52" s="15"/>
    </row>
    <row r="53" spans="1:9" ht="25" customHeight="1" x14ac:dyDescent="0.3">
      <c r="A53" s="22"/>
      <c r="B53" s="22"/>
      <c r="C53" s="79" t="s">
        <v>11</v>
      </c>
      <c r="D53" s="79"/>
      <c r="E53" s="79"/>
      <c r="F53" s="79"/>
      <c r="G53" s="79"/>
      <c r="H53" s="79"/>
      <c r="I53" s="79"/>
    </row>
    <row r="54" spans="1:9" ht="25" customHeight="1" x14ac:dyDescent="0.3">
      <c r="C54" s="80" t="s">
        <v>12</v>
      </c>
      <c r="D54" s="25"/>
      <c r="E54" s="81" t="s">
        <v>6</v>
      </c>
      <c r="F54" s="82"/>
      <c r="G54" s="81" t="s">
        <v>7</v>
      </c>
      <c r="H54" s="82"/>
      <c r="I54" s="83" t="s">
        <v>8</v>
      </c>
    </row>
    <row r="55" spans="1:9" s="12" customFormat="1" ht="25" customHeight="1" x14ac:dyDescent="0.3">
      <c r="C55" s="57"/>
      <c r="D55" s="20"/>
      <c r="E55" s="13" t="s">
        <v>13</v>
      </c>
      <c r="F55" s="16" t="s">
        <v>14</v>
      </c>
      <c r="G55" s="13" t="s">
        <v>13</v>
      </c>
      <c r="H55" s="16" t="s">
        <v>14</v>
      </c>
      <c r="I55" s="61"/>
    </row>
    <row r="56" spans="1:9" ht="25" customHeight="1" x14ac:dyDescent="0.3">
      <c r="C56" s="23" t="s">
        <v>15</v>
      </c>
      <c r="D56" s="38"/>
      <c r="E56" s="30">
        <f>COUNTIF(F11:F52,"Xuất sắc")</f>
        <v>0</v>
      </c>
      <c r="F56" s="34">
        <f>E56*100/A52</f>
        <v>0</v>
      </c>
      <c r="G56" s="30">
        <f>COUNTIF(H12:H52,"Xuất sắc")</f>
        <v>0</v>
      </c>
      <c r="H56" s="34">
        <f>G56*100/A52</f>
        <v>0</v>
      </c>
      <c r="I56" s="17"/>
    </row>
    <row r="57" spans="1:9" ht="25" customHeight="1" x14ac:dyDescent="0.3">
      <c r="C57" s="23" t="s">
        <v>16</v>
      </c>
      <c r="D57" s="38"/>
      <c r="E57" s="30">
        <f>COUNTIF(F12:F52,"Tốt")</f>
        <v>0</v>
      </c>
      <c r="F57" s="35">
        <f>E57*100/A52</f>
        <v>0</v>
      </c>
      <c r="G57" s="30">
        <f>COUNTIF(H12:H52,"Tốt")</f>
        <v>0</v>
      </c>
      <c r="H57" s="35">
        <f>G57*100/A52</f>
        <v>0</v>
      </c>
      <c r="I57" s="17"/>
    </row>
    <row r="58" spans="1:9" ht="25" customHeight="1" x14ac:dyDescent="0.3">
      <c r="C58" s="23" t="s">
        <v>17</v>
      </c>
      <c r="D58" s="38"/>
      <c r="E58" s="30">
        <f>COUNTIF(F12:F52,"Khá")</f>
        <v>0</v>
      </c>
      <c r="F58" s="35">
        <f>E58*100/A52</f>
        <v>0</v>
      </c>
      <c r="G58" s="30">
        <f>COUNTIF(H12:H52,"Khá")</f>
        <v>0</v>
      </c>
      <c r="H58" s="35">
        <f>G58*100/A52</f>
        <v>0</v>
      </c>
      <c r="I58" s="17"/>
    </row>
    <row r="59" spans="1:9" ht="25" customHeight="1" x14ac:dyDescent="0.3">
      <c r="C59" s="23" t="s">
        <v>18</v>
      </c>
      <c r="D59" s="38"/>
      <c r="E59" s="30">
        <f>COUNTIF(F12:F52,"TB")</f>
        <v>0</v>
      </c>
      <c r="F59" s="35">
        <f>E59*100/A52</f>
        <v>0</v>
      </c>
      <c r="G59" s="30">
        <f>COUNTIF(H12:H52,"TB")</f>
        <v>0</v>
      </c>
      <c r="H59" s="35">
        <f>G59*100/A52</f>
        <v>0</v>
      </c>
      <c r="I59" s="17"/>
    </row>
    <row r="60" spans="1:9" ht="25" customHeight="1" x14ac:dyDescent="0.3">
      <c r="C60" s="23" t="s">
        <v>19</v>
      </c>
      <c r="D60" s="38"/>
      <c r="E60" s="30">
        <f>COUNTIF(F12:F52,"Yếu")</f>
        <v>0</v>
      </c>
      <c r="F60" s="34">
        <f>E60*100/A52</f>
        <v>0</v>
      </c>
      <c r="G60" s="30">
        <f>COUNTIF(H12:H52,"Yếu")</f>
        <v>0</v>
      </c>
      <c r="H60" s="34">
        <f>G60*100/A52</f>
        <v>0</v>
      </c>
      <c r="I60" s="17"/>
    </row>
    <row r="61" spans="1:9" ht="25" customHeight="1" thickBot="1" x14ac:dyDescent="0.35">
      <c r="C61" s="24" t="s">
        <v>26</v>
      </c>
      <c r="D61" s="39"/>
      <c r="E61" s="32">
        <f>COUNTIF(F12:F52,"Kém")</f>
        <v>0</v>
      </c>
      <c r="F61" s="36">
        <f>E61*100/A52</f>
        <v>0</v>
      </c>
      <c r="G61" s="32">
        <f>COUNTIF(H12:H52,"Kém")</f>
        <v>0</v>
      </c>
      <c r="H61" s="36">
        <f>G61*100/A52</f>
        <v>0</v>
      </c>
      <c r="I61" s="18"/>
    </row>
    <row r="62" spans="1:9" ht="15" customHeight="1" x14ac:dyDescent="0.3">
      <c r="C62" s="19"/>
      <c r="D62" s="19"/>
    </row>
    <row r="63" spans="1:9" ht="18" customHeight="1" x14ac:dyDescent="0.35">
      <c r="E63" s="54" t="s">
        <v>22</v>
      </c>
      <c r="F63" s="54"/>
      <c r="G63" s="54"/>
      <c r="H63" s="54"/>
      <c r="I63" s="54"/>
    </row>
    <row r="64" spans="1:9" ht="18" customHeight="1" x14ac:dyDescent="0.3">
      <c r="A64" s="55" t="s">
        <v>7</v>
      </c>
      <c r="B64" s="55"/>
      <c r="C64" s="55"/>
      <c r="D64" s="55" t="s">
        <v>6</v>
      </c>
      <c r="E64" s="55"/>
      <c r="F64" s="55"/>
      <c r="G64" s="55"/>
      <c r="H64" s="55" t="s">
        <v>20</v>
      </c>
      <c r="I64" s="55"/>
    </row>
    <row r="65" spans="1:1" ht="18" customHeight="1" x14ac:dyDescent="0.3"/>
    <row r="66" spans="1:1" ht="18" customHeight="1" x14ac:dyDescent="0.3"/>
    <row r="67" spans="1:1" ht="18" customHeight="1" x14ac:dyDescent="0.3"/>
    <row r="68" spans="1:1" ht="18" customHeight="1" x14ac:dyDescent="0.3"/>
    <row r="69" spans="1:1" ht="18" customHeight="1" x14ac:dyDescent="0.3"/>
    <row r="70" spans="1:1" ht="18" customHeight="1" x14ac:dyDescent="0.3"/>
    <row r="71" spans="1:1" ht="18" customHeight="1" x14ac:dyDescent="0.3"/>
    <row r="72" spans="1:1" ht="18" customHeight="1" x14ac:dyDescent="0.3"/>
    <row r="73" spans="1:1" ht="18" customHeight="1" x14ac:dyDescent="0.3"/>
    <row r="74" spans="1:1" ht="18" customHeight="1" x14ac:dyDescent="0.3"/>
    <row r="75" spans="1:1" ht="18" customHeight="1" x14ac:dyDescent="0.3"/>
    <row r="76" spans="1:1" ht="18" customHeight="1" x14ac:dyDescent="0.3"/>
    <row r="77" spans="1:1" ht="18" customHeight="1" x14ac:dyDescent="0.3">
      <c r="A77" s="1">
        <v>1</v>
      </c>
    </row>
    <row r="78" spans="1:1" ht="18" customHeight="1" x14ac:dyDescent="0.3"/>
    <row r="79" spans="1:1" ht="18" customHeight="1" x14ac:dyDescent="0.3"/>
    <row r="80" spans="1:1" ht="18" customHeight="1" x14ac:dyDescent="0.3"/>
    <row r="81" ht="18" customHeight="1" x14ac:dyDescent="0.3"/>
    <row r="82" ht="18" customHeight="1" x14ac:dyDescent="0.3"/>
    <row r="83" ht="18" customHeight="1" x14ac:dyDescent="0.3"/>
    <row r="84" ht="18" customHeight="1" x14ac:dyDescent="0.3"/>
    <row r="85" ht="18" customHeight="1" x14ac:dyDescent="0.3"/>
    <row r="86" ht="18" customHeight="1" x14ac:dyDescent="0.3"/>
    <row r="87" ht="18" customHeight="1" x14ac:dyDescent="0.3"/>
    <row r="88" ht="18" customHeight="1" x14ac:dyDescent="0.3"/>
    <row r="89" ht="18" customHeight="1" x14ac:dyDescent="0.3"/>
    <row r="90" ht="18" customHeight="1" x14ac:dyDescent="0.3"/>
    <row r="91" ht="18" customHeight="1" x14ac:dyDescent="0.3"/>
    <row r="92" ht="18" customHeight="1" x14ac:dyDescent="0.3"/>
    <row r="93" ht="18" customHeight="1" x14ac:dyDescent="0.3"/>
    <row r="94" ht="18" customHeight="1" x14ac:dyDescent="0.3"/>
  </sheetData>
  <mergeCells count="24">
    <mergeCell ref="E63:I63"/>
    <mergeCell ref="A64:C64"/>
    <mergeCell ref="D64:G64"/>
    <mergeCell ref="H64:I64"/>
    <mergeCell ref="C53:I53"/>
    <mergeCell ref="C54:C55"/>
    <mergeCell ref="E54:F54"/>
    <mergeCell ref="G54:H54"/>
    <mergeCell ref="I54:I5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52 H12:H52">
    <cfRule type="cellIs" dxfId="11" priority="3" stopIfTrue="1" operator="equal">
      <formula>"SVG"</formula>
    </cfRule>
    <cfRule type="cellIs" dxfId="10" priority="4" stopIfTrue="1" operator="equal">
      <formula>"SVXS"</formula>
    </cfRule>
  </conditionalFormatting>
  <pageMargins left="0.5" right="0.25" top="0.5" bottom="0.5" header="0" footer="0.25"/>
  <pageSetup paperSize="9" scale="95" orientation="portrait" r:id="rId1"/>
  <headerFooter alignWithMargins="0">
    <oddFooter>&amp;R&amp;P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C00000"/>
  </sheetPr>
  <dimension ref="A1:T96"/>
  <sheetViews>
    <sheetView tabSelected="1" view="pageBreakPreview" topLeftCell="A7" zoomScaleNormal="100" workbookViewId="0">
      <selection activeCell="G63" sqref="G63"/>
    </sheetView>
  </sheetViews>
  <sheetFormatPr defaultColWidth="9.296875" defaultRowHeight="14" x14ac:dyDescent="0.3"/>
  <cols>
    <col min="1" max="1" width="6.796875" style="1" customWidth="1"/>
    <col min="2" max="2" width="11.796875" style="1" customWidth="1"/>
    <col min="3" max="3" width="19.296875" style="1" customWidth="1"/>
    <col min="4" max="4" width="6.796875" style="1" customWidth="1"/>
    <col min="5" max="5" width="12.19921875" style="46" customWidth="1"/>
    <col min="6" max="6" width="14.69921875" style="1" customWidth="1"/>
    <col min="7" max="8" width="9.69921875" style="1" customWidth="1"/>
    <col min="9" max="9" width="20.796875" style="1" customWidth="1"/>
    <col min="10" max="16384" width="9.296875" style="1"/>
  </cols>
  <sheetData>
    <row r="1" spans="1:20" ht="15" customHeight="1" x14ac:dyDescent="0.3">
      <c r="I1" s="2" t="s">
        <v>0</v>
      </c>
    </row>
    <row r="2" spans="1:20" ht="18" customHeight="1" x14ac:dyDescent="0.35">
      <c r="A2" s="75" t="s">
        <v>21</v>
      </c>
      <c r="B2" s="75"/>
      <c r="C2" s="75"/>
      <c r="D2" s="75"/>
      <c r="E2" s="76" t="s">
        <v>1</v>
      </c>
      <c r="F2" s="76"/>
      <c r="G2" s="76"/>
      <c r="H2" s="76"/>
      <c r="I2" s="7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5">
      <c r="A3" s="55" t="s">
        <v>23</v>
      </c>
      <c r="B3" s="55"/>
      <c r="C3" s="55"/>
      <c r="D3" s="55"/>
      <c r="E3" s="77" t="s">
        <v>2</v>
      </c>
      <c r="F3" s="77"/>
      <c r="G3" s="77"/>
      <c r="H3" s="77"/>
      <c r="I3" s="7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3">
      <c r="A4" s="55" t="s">
        <v>24</v>
      </c>
      <c r="B4" s="55"/>
      <c r="C4" s="55"/>
      <c r="D4" s="55"/>
      <c r="E4" s="55"/>
      <c r="F4" s="55"/>
      <c r="G4" s="55"/>
      <c r="H4" s="55"/>
      <c r="I4" s="5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35">
      <c r="A5" s="74"/>
      <c r="B5" s="74"/>
      <c r="C5" s="74"/>
      <c r="D5" s="74"/>
      <c r="E5" s="47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5">
      <c r="A6" s="63" t="s">
        <v>3</v>
      </c>
      <c r="B6" s="63"/>
      <c r="C6" s="63"/>
      <c r="D6" s="63"/>
      <c r="E6" s="63"/>
      <c r="F6" s="63"/>
      <c r="G6" s="63"/>
      <c r="H6" s="63"/>
      <c r="I6" s="6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2" customHeight="1" x14ac:dyDescent="0.4">
      <c r="A7" s="63" t="s">
        <v>112</v>
      </c>
      <c r="B7" s="63"/>
      <c r="C7" s="63"/>
      <c r="D7" s="63"/>
      <c r="E7" s="63"/>
      <c r="F7" s="63"/>
      <c r="G7" s="63"/>
      <c r="H7" s="63"/>
      <c r="I7" s="6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2" customHeight="1" x14ac:dyDescent="0.4">
      <c r="A8" s="64" t="s">
        <v>353</v>
      </c>
      <c r="B8" s="64"/>
      <c r="C8" s="64"/>
      <c r="D8" s="64"/>
      <c r="E8" s="64"/>
      <c r="F8" s="64"/>
      <c r="G8" s="64"/>
      <c r="H8" s="64"/>
      <c r="I8" s="6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4">
      <c r="A9" s="9"/>
      <c r="B9" s="9"/>
      <c r="C9" s="9"/>
      <c r="D9" s="9"/>
      <c r="E9" s="48"/>
      <c r="F9" s="40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49999999999999" customHeight="1" x14ac:dyDescent="0.3">
      <c r="A10" s="65" t="s">
        <v>4</v>
      </c>
      <c r="B10" s="27"/>
      <c r="C10" s="67" t="s">
        <v>5</v>
      </c>
      <c r="D10" s="68"/>
      <c r="E10" s="71" t="s">
        <v>6</v>
      </c>
      <c r="F10" s="72"/>
      <c r="G10" s="71" t="s">
        <v>7</v>
      </c>
      <c r="H10" s="72"/>
      <c r="I10" s="73" t="s">
        <v>8</v>
      </c>
    </row>
    <row r="11" spans="1:20" s="12" customFormat="1" ht="30" customHeight="1" x14ac:dyDescent="0.3">
      <c r="A11" s="66"/>
      <c r="B11" s="26"/>
      <c r="C11" s="69"/>
      <c r="D11" s="70"/>
      <c r="E11" s="49" t="s">
        <v>9</v>
      </c>
      <c r="F11" s="13" t="s">
        <v>10</v>
      </c>
      <c r="G11" s="13" t="s">
        <v>9</v>
      </c>
      <c r="H11" s="13" t="s">
        <v>10</v>
      </c>
      <c r="I11" s="66"/>
    </row>
    <row r="12" spans="1:20" s="12" customFormat="1" ht="20.149999999999999" customHeight="1" x14ac:dyDescent="0.3">
      <c r="A12" s="44">
        <v>1</v>
      </c>
      <c r="B12" s="41" t="s">
        <v>354</v>
      </c>
      <c r="C12" s="42" t="s">
        <v>355</v>
      </c>
      <c r="D12" s="43" t="s">
        <v>73</v>
      </c>
      <c r="E12" s="50">
        <v>0</v>
      </c>
      <c r="F12" s="45" t="str">
        <f>IF(AND(E12&gt;=90),"XS",IF(AND(E12&gt;=80),"Tốt",IF(AND(E12&gt;=70),"Khá",IF(AND(E12&gt;=60),"TB",IF(AND(E12&gt;=50),"TB",IF(AND(E12&gt;=30),"Yếu",IF(AND(E12&gt;=0),"Không XL"," ")))))))</f>
        <v>Không XL</v>
      </c>
      <c r="G12" s="14"/>
      <c r="H12" s="29" t="str">
        <f>IF(AND(G12&gt;=90),"XS",IF(AND(G12&gt;=80),"Tốt",IF(AND(G12&gt;=70),"Khá",IF(AND(G12&gt;=60),"TB",IF(AND(G12&gt;=50),"TB",IF(AND(G12&gt;=30),"Yếu",IF(AND(G12&gt;=0),"Không XL"," ")))))))</f>
        <v>Không XL</v>
      </c>
      <c r="I12" s="15" t="s">
        <v>541</v>
      </c>
    </row>
    <row r="13" spans="1:20" s="12" customFormat="1" ht="20.149999999999999" customHeight="1" x14ac:dyDescent="0.3">
      <c r="A13" s="44">
        <v>2</v>
      </c>
      <c r="B13" s="41" t="s">
        <v>356</v>
      </c>
      <c r="C13" s="42" t="s">
        <v>357</v>
      </c>
      <c r="D13" s="43" t="s">
        <v>113</v>
      </c>
      <c r="E13" s="50">
        <v>0</v>
      </c>
      <c r="F13" s="45" t="str">
        <f t="shared" ref="F13:F56" si="0">IF(AND(E13&gt;=90),"XS",IF(AND(E13&gt;=80),"Tốt",IF(AND(E13&gt;=70),"Khá",IF(AND(E13&gt;=60),"TB",IF(AND(E13&gt;=50),"TB",IF(AND(E13&gt;=30),"Yếu",IF(AND(E13&gt;=0),"Không XL"," ")))))))</f>
        <v>Không XL</v>
      </c>
      <c r="G13" s="14"/>
      <c r="H13" s="29" t="str">
        <f t="shared" ref="H13:H58" si="1">IF(AND(G13&gt;=90),"XS",IF(AND(G13&gt;=80),"Tốt",IF(AND(G13&gt;=70),"Khá",IF(AND(G13&gt;=60),"TB",IF(AND(G13&gt;=50),"TB",IF(AND(G13&gt;=30),"Yếu",IF(AND(G13&gt;=0),"Không XL"," ")))))))</f>
        <v>Không XL</v>
      </c>
      <c r="I13" s="15" t="s">
        <v>541</v>
      </c>
    </row>
    <row r="14" spans="1:20" s="12" customFormat="1" ht="20.149999999999999" customHeight="1" x14ac:dyDescent="0.3">
      <c r="A14" s="44">
        <v>3</v>
      </c>
      <c r="B14" s="41" t="s">
        <v>358</v>
      </c>
      <c r="C14" s="42" t="s">
        <v>359</v>
      </c>
      <c r="D14" s="43" t="s">
        <v>27</v>
      </c>
      <c r="E14" s="50">
        <v>94</v>
      </c>
      <c r="F14" s="45" t="str">
        <f t="shared" si="0"/>
        <v>XS</v>
      </c>
      <c r="G14" s="14"/>
      <c r="H14" s="29" t="str">
        <f t="shared" si="1"/>
        <v>Không XL</v>
      </c>
      <c r="I14" s="15"/>
    </row>
    <row r="15" spans="1:20" s="12" customFormat="1" ht="20.149999999999999" customHeight="1" x14ac:dyDescent="0.3">
      <c r="A15" s="44">
        <v>4</v>
      </c>
      <c r="B15" s="41" t="s">
        <v>360</v>
      </c>
      <c r="C15" s="42" t="s">
        <v>361</v>
      </c>
      <c r="D15" s="43" t="s">
        <v>362</v>
      </c>
      <c r="E15" s="50">
        <v>73</v>
      </c>
      <c r="F15" s="45" t="str">
        <f t="shared" si="0"/>
        <v>Khá</v>
      </c>
      <c r="G15" s="14"/>
      <c r="H15" s="29" t="str">
        <f t="shared" si="1"/>
        <v>Không XL</v>
      </c>
      <c r="I15" s="15"/>
    </row>
    <row r="16" spans="1:20" s="12" customFormat="1" ht="20.149999999999999" customHeight="1" x14ac:dyDescent="0.3">
      <c r="A16" s="44">
        <v>5</v>
      </c>
      <c r="B16" s="41" t="s">
        <v>363</v>
      </c>
      <c r="C16" s="42" t="s">
        <v>364</v>
      </c>
      <c r="D16" s="43" t="s">
        <v>365</v>
      </c>
      <c r="E16" s="50">
        <v>55</v>
      </c>
      <c r="F16" s="45" t="str">
        <f t="shared" si="0"/>
        <v>TB</v>
      </c>
      <c r="G16" s="14"/>
      <c r="H16" s="29" t="str">
        <f t="shared" si="1"/>
        <v>Không XL</v>
      </c>
      <c r="I16" s="15"/>
    </row>
    <row r="17" spans="1:9" s="12" customFormat="1" ht="20.149999999999999" customHeight="1" x14ac:dyDescent="0.3">
      <c r="A17" s="44">
        <v>6</v>
      </c>
      <c r="B17" s="41" t="s">
        <v>366</v>
      </c>
      <c r="C17" s="42" t="s">
        <v>85</v>
      </c>
      <c r="D17" s="43" t="s">
        <v>29</v>
      </c>
      <c r="E17" s="50">
        <v>57</v>
      </c>
      <c r="F17" s="45" t="str">
        <f t="shared" si="0"/>
        <v>TB</v>
      </c>
      <c r="G17" s="14"/>
      <c r="H17" s="29" t="str">
        <f t="shared" si="1"/>
        <v>Không XL</v>
      </c>
      <c r="I17" s="15"/>
    </row>
    <row r="18" spans="1:9" s="12" customFormat="1" ht="20.149999999999999" customHeight="1" x14ac:dyDescent="0.3">
      <c r="A18" s="44">
        <v>7</v>
      </c>
      <c r="B18" s="41" t="s">
        <v>367</v>
      </c>
      <c r="C18" s="42" t="s">
        <v>368</v>
      </c>
      <c r="D18" s="43" t="s">
        <v>369</v>
      </c>
      <c r="E18" s="50">
        <v>54</v>
      </c>
      <c r="F18" s="45" t="str">
        <f t="shared" si="0"/>
        <v>TB</v>
      </c>
      <c r="G18" s="14"/>
      <c r="H18" s="29" t="str">
        <f t="shared" si="1"/>
        <v>Không XL</v>
      </c>
      <c r="I18" s="28"/>
    </row>
    <row r="19" spans="1:9" s="12" customFormat="1" ht="20.149999999999999" customHeight="1" x14ac:dyDescent="0.3">
      <c r="A19" s="44">
        <v>8</v>
      </c>
      <c r="B19" s="41" t="s">
        <v>370</v>
      </c>
      <c r="C19" s="42" t="s">
        <v>371</v>
      </c>
      <c r="D19" s="43" t="s">
        <v>33</v>
      </c>
      <c r="E19" s="50">
        <v>54</v>
      </c>
      <c r="F19" s="45" t="str">
        <f t="shared" si="0"/>
        <v>TB</v>
      </c>
      <c r="G19" s="14"/>
      <c r="H19" s="29" t="str">
        <f t="shared" si="1"/>
        <v>Không XL</v>
      </c>
      <c r="I19" s="15"/>
    </row>
    <row r="20" spans="1:9" s="12" customFormat="1" ht="20.149999999999999" customHeight="1" x14ac:dyDescent="0.3">
      <c r="A20" s="44">
        <v>9</v>
      </c>
      <c r="B20" s="41" t="s">
        <v>372</v>
      </c>
      <c r="C20" s="42" t="s">
        <v>373</v>
      </c>
      <c r="D20" s="43" t="s">
        <v>33</v>
      </c>
      <c r="E20" s="50">
        <v>55</v>
      </c>
      <c r="F20" s="45" t="str">
        <f t="shared" si="0"/>
        <v>TB</v>
      </c>
      <c r="G20" s="14"/>
      <c r="H20" s="29" t="str">
        <f t="shared" si="1"/>
        <v>Không XL</v>
      </c>
      <c r="I20" s="15"/>
    </row>
    <row r="21" spans="1:9" s="12" customFormat="1" ht="20.149999999999999" customHeight="1" x14ac:dyDescent="0.3">
      <c r="A21" s="44">
        <v>10</v>
      </c>
      <c r="B21" s="41" t="s">
        <v>374</v>
      </c>
      <c r="C21" s="42" t="s">
        <v>375</v>
      </c>
      <c r="D21" s="43" t="s">
        <v>376</v>
      </c>
      <c r="E21" s="50">
        <v>67</v>
      </c>
      <c r="F21" s="45" t="str">
        <f t="shared" si="0"/>
        <v>TB</v>
      </c>
      <c r="G21" s="14"/>
      <c r="H21" s="29" t="str">
        <f t="shared" si="1"/>
        <v>Không XL</v>
      </c>
      <c r="I21" s="15"/>
    </row>
    <row r="22" spans="1:9" s="12" customFormat="1" ht="20.149999999999999" customHeight="1" x14ac:dyDescent="0.3">
      <c r="A22" s="44">
        <v>11</v>
      </c>
      <c r="B22" s="41" t="s">
        <v>377</v>
      </c>
      <c r="C22" s="42" t="s">
        <v>378</v>
      </c>
      <c r="D22" s="43" t="s">
        <v>74</v>
      </c>
      <c r="E22" s="50">
        <v>62</v>
      </c>
      <c r="F22" s="45" t="str">
        <f t="shared" si="0"/>
        <v>TB</v>
      </c>
      <c r="G22" s="14"/>
      <c r="H22" s="29" t="str">
        <f t="shared" si="1"/>
        <v>Không XL</v>
      </c>
      <c r="I22" s="15"/>
    </row>
    <row r="23" spans="1:9" s="12" customFormat="1" ht="20.149999999999999" customHeight="1" x14ac:dyDescent="0.3">
      <c r="A23" s="44">
        <v>12</v>
      </c>
      <c r="B23" s="41" t="s">
        <v>379</v>
      </c>
      <c r="C23" s="42" t="s">
        <v>380</v>
      </c>
      <c r="D23" s="43" t="s">
        <v>292</v>
      </c>
      <c r="E23" s="50">
        <v>73</v>
      </c>
      <c r="F23" s="45" t="str">
        <f t="shared" si="0"/>
        <v>Khá</v>
      </c>
      <c r="G23" s="14"/>
      <c r="H23" s="29" t="str">
        <f t="shared" si="1"/>
        <v>Không XL</v>
      </c>
      <c r="I23" s="28"/>
    </row>
    <row r="24" spans="1:9" s="12" customFormat="1" ht="20.149999999999999" customHeight="1" x14ac:dyDescent="0.3">
      <c r="A24" s="44">
        <v>13</v>
      </c>
      <c r="B24" s="41" t="s">
        <v>381</v>
      </c>
      <c r="C24" s="42" t="s">
        <v>80</v>
      </c>
      <c r="D24" s="43" t="s">
        <v>292</v>
      </c>
      <c r="E24" s="50">
        <v>0</v>
      </c>
      <c r="F24" s="45" t="str">
        <f t="shared" si="0"/>
        <v>Không XL</v>
      </c>
      <c r="G24" s="14"/>
      <c r="H24" s="29" t="str">
        <f t="shared" si="1"/>
        <v>Không XL</v>
      </c>
      <c r="I24" s="15"/>
    </row>
    <row r="25" spans="1:9" s="12" customFormat="1" ht="20.149999999999999" customHeight="1" x14ac:dyDescent="0.3">
      <c r="A25" s="44">
        <v>14</v>
      </c>
      <c r="B25" s="41" t="s">
        <v>382</v>
      </c>
      <c r="C25" s="42" t="s">
        <v>98</v>
      </c>
      <c r="D25" s="43" t="s">
        <v>383</v>
      </c>
      <c r="E25" s="50">
        <v>56</v>
      </c>
      <c r="F25" s="45" t="str">
        <f t="shared" si="0"/>
        <v>TB</v>
      </c>
      <c r="G25" s="14"/>
      <c r="H25" s="29" t="str">
        <f t="shared" si="1"/>
        <v>Không XL</v>
      </c>
      <c r="I25" s="28"/>
    </row>
    <row r="26" spans="1:9" s="12" customFormat="1" ht="20.149999999999999" customHeight="1" x14ac:dyDescent="0.3">
      <c r="A26" s="44">
        <v>15</v>
      </c>
      <c r="B26" s="41" t="s">
        <v>384</v>
      </c>
      <c r="C26" s="42" t="s">
        <v>88</v>
      </c>
      <c r="D26" s="43" t="s">
        <v>105</v>
      </c>
      <c r="E26" s="50">
        <v>0</v>
      </c>
      <c r="F26" s="45" t="str">
        <f t="shared" si="0"/>
        <v>Không XL</v>
      </c>
      <c r="G26" s="14"/>
      <c r="H26" s="29" t="str">
        <f t="shared" si="1"/>
        <v>Không XL</v>
      </c>
      <c r="I26" s="15"/>
    </row>
    <row r="27" spans="1:9" s="12" customFormat="1" ht="20.149999999999999" customHeight="1" x14ac:dyDescent="0.3">
      <c r="A27" s="44">
        <v>16</v>
      </c>
      <c r="B27" s="41" t="s">
        <v>385</v>
      </c>
      <c r="C27" s="42" t="s">
        <v>386</v>
      </c>
      <c r="D27" s="43" t="s">
        <v>45</v>
      </c>
      <c r="E27" s="50">
        <v>57</v>
      </c>
      <c r="F27" s="45" t="str">
        <f t="shared" si="0"/>
        <v>TB</v>
      </c>
      <c r="G27" s="14"/>
      <c r="H27" s="29" t="str">
        <f t="shared" si="1"/>
        <v>Không XL</v>
      </c>
      <c r="I27" s="15"/>
    </row>
    <row r="28" spans="1:9" s="12" customFormat="1" ht="20.149999999999999" customHeight="1" x14ac:dyDescent="0.3">
      <c r="A28" s="44">
        <v>17</v>
      </c>
      <c r="B28" s="41" t="s">
        <v>387</v>
      </c>
      <c r="C28" s="42" t="s">
        <v>388</v>
      </c>
      <c r="D28" s="43" t="s">
        <v>89</v>
      </c>
      <c r="E28" s="50">
        <v>0</v>
      </c>
      <c r="F28" s="45" t="str">
        <f t="shared" si="0"/>
        <v>Không XL</v>
      </c>
      <c r="G28" s="14"/>
      <c r="H28" s="29" t="str">
        <f t="shared" si="1"/>
        <v>Không XL</v>
      </c>
      <c r="I28" s="53" t="s">
        <v>541</v>
      </c>
    </row>
    <row r="29" spans="1:9" s="12" customFormat="1" ht="20.149999999999999" customHeight="1" x14ac:dyDescent="0.3">
      <c r="A29" s="44">
        <v>18</v>
      </c>
      <c r="B29" s="41" t="s">
        <v>389</v>
      </c>
      <c r="C29" s="42" t="s">
        <v>173</v>
      </c>
      <c r="D29" s="43" t="s">
        <v>89</v>
      </c>
      <c r="E29" s="50">
        <v>0</v>
      </c>
      <c r="F29" s="45" t="str">
        <f t="shared" si="0"/>
        <v>Không XL</v>
      </c>
      <c r="G29" s="14"/>
      <c r="H29" s="29" t="str">
        <f t="shared" si="1"/>
        <v>Không XL</v>
      </c>
      <c r="I29" s="53" t="s">
        <v>541</v>
      </c>
    </row>
    <row r="30" spans="1:9" s="12" customFormat="1" ht="20.149999999999999" customHeight="1" x14ac:dyDescent="0.3">
      <c r="A30" s="44">
        <v>19</v>
      </c>
      <c r="B30" s="41" t="s">
        <v>390</v>
      </c>
      <c r="C30" s="42" t="s">
        <v>28</v>
      </c>
      <c r="D30" s="43" t="s">
        <v>107</v>
      </c>
      <c r="E30" s="50">
        <v>60</v>
      </c>
      <c r="F30" s="45" t="str">
        <f t="shared" si="0"/>
        <v>TB</v>
      </c>
      <c r="G30" s="14"/>
      <c r="H30" s="29" t="str">
        <f t="shared" si="1"/>
        <v>Không XL</v>
      </c>
      <c r="I30" s="15"/>
    </row>
    <row r="31" spans="1:9" s="12" customFormat="1" ht="20.149999999999999" customHeight="1" x14ac:dyDescent="0.3">
      <c r="A31" s="44">
        <v>20</v>
      </c>
      <c r="B31" s="41" t="s">
        <v>391</v>
      </c>
      <c r="C31" s="42" t="s">
        <v>392</v>
      </c>
      <c r="D31" s="43" t="s">
        <v>393</v>
      </c>
      <c r="E31" s="50">
        <v>72</v>
      </c>
      <c r="F31" s="45" t="str">
        <f t="shared" si="0"/>
        <v>Khá</v>
      </c>
      <c r="G31" s="14"/>
      <c r="H31" s="29" t="str">
        <f t="shared" si="1"/>
        <v>Không XL</v>
      </c>
      <c r="I31" s="15"/>
    </row>
    <row r="32" spans="1:9" s="12" customFormat="1" ht="20.149999999999999" customHeight="1" x14ac:dyDescent="0.3">
      <c r="A32" s="44">
        <v>21</v>
      </c>
      <c r="B32" s="41" t="s">
        <v>394</v>
      </c>
      <c r="C32" s="42" t="s">
        <v>395</v>
      </c>
      <c r="D32" s="43" t="s">
        <v>47</v>
      </c>
      <c r="E32" s="50">
        <v>56</v>
      </c>
      <c r="F32" s="45" t="str">
        <f t="shared" si="0"/>
        <v>TB</v>
      </c>
      <c r="G32" s="14"/>
      <c r="H32" s="29" t="str">
        <f t="shared" si="1"/>
        <v>Không XL</v>
      </c>
      <c r="I32" s="15"/>
    </row>
    <row r="33" spans="1:9" s="12" customFormat="1" ht="20.149999999999999" customHeight="1" x14ac:dyDescent="0.3">
      <c r="A33" s="44">
        <v>22</v>
      </c>
      <c r="B33" s="41" t="s">
        <v>396</v>
      </c>
      <c r="C33" s="42" t="s">
        <v>397</v>
      </c>
      <c r="D33" s="43" t="s">
        <v>109</v>
      </c>
      <c r="E33" s="50">
        <v>58</v>
      </c>
      <c r="F33" s="45" t="str">
        <f t="shared" si="0"/>
        <v>TB</v>
      </c>
      <c r="G33" s="14"/>
      <c r="H33" s="29" t="str">
        <f t="shared" si="1"/>
        <v>Không XL</v>
      </c>
      <c r="I33" s="15"/>
    </row>
    <row r="34" spans="1:9" s="12" customFormat="1" ht="20.149999999999999" customHeight="1" x14ac:dyDescent="0.3">
      <c r="A34" s="44">
        <v>23</v>
      </c>
      <c r="B34" s="41" t="s">
        <v>398</v>
      </c>
      <c r="C34" s="42" t="s">
        <v>98</v>
      </c>
      <c r="D34" s="43" t="s">
        <v>51</v>
      </c>
      <c r="E34" s="50">
        <v>66</v>
      </c>
      <c r="F34" s="45" t="str">
        <f t="shared" si="0"/>
        <v>TB</v>
      </c>
      <c r="G34" s="14"/>
      <c r="H34" s="29" t="str">
        <f t="shared" si="1"/>
        <v>Không XL</v>
      </c>
      <c r="I34" s="15"/>
    </row>
    <row r="35" spans="1:9" s="12" customFormat="1" ht="20.149999999999999" customHeight="1" x14ac:dyDescent="0.3">
      <c r="A35" s="44">
        <v>24</v>
      </c>
      <c r="B35" s="41" t="s">
        <v>399</v>
      </c>
      <c r="C35" s="42" t="s">
        <v>34</v>
      </c>
      <c r="D35" s="43" t="s">
        <v>51</v>
      </c>
      <c r="E35" s="50">
        <v>68</v>
      </c>
      <c r="F35" s="45" t="str">
        <f t="shared" si="0"/>
        <v>TB</v>
      </c>
      <c r="G35" s="14"/>
      <c r="H35" s="29" t="str">
        <f t="shared" si="1"/>
        <v>Không XL</v>
      </c>
      <c r="I35" s="15"/>
    </row>
    <row r="36" spans="1:9" s="12" customFormat="1" ht="20.149999999999999" customHeight="1" x14ac:dyDescent="0.3">
      <c r="A36" s="44">
        <v>25</v>
      </c>
      <c r="B36" s="41" t="s">
        <v>400</v>
      </c>
      <c r="C36" s="42" t="s">
        <v>34</v>
      </c>
      <c r="D36" s="43" t="s">
        <v>401</v>
      </c>
      <c r="E36" s="50">
        <v>0</v>
      </c>
      <c r="F36" s="45" t="str">
        <f t="shared" si="0"/>
        <v>Không XL</v>
      </c>
      <c r="G36" s="14"/>
      <c r="H36" s="29" t="str">
        <f t="shared" si="1"/>
        <v>Không XL</v>
      </c>
      <c r="I36" s="15" t="s">
        <v>541</v>
      </c>
    </row>
    <row r="37" spans="1:9" s="12" customFormat="1" ht="20.149999999999999" customHeight="1" x14ac:dyDescent="0.3">
      <c r="A37" s="44">
        <v>26</v>
      </c>
      <c r="B37" s="41" t="s">
        <v>402</v>
      </c>
      <c r="C37" s="42" t="s">
        <v>403</v>
      </c>
      <c r="D37" s="43" t="s">
        <v>404</v>
      </c>
      <c r="E37" s="50">
        <v>62</v>
      </c>
      <c r="F37" s="45" t="str">
        <f t="shared" si="0"/>
        <v>TB</v>
      </c>
      <c r="G37" s="14"/>
      <c r="H37" s="29" t="str">
        <f t="shared" si="1"/>
        <v>Không XL</v>
      </c>
      <c r="I37" s="15"/>
    </row>
    <row r="38" spans="1:9" s="12" customFormat="1" ht="20.149999999999999" customHeight="1" x14ac:dyDescent="0.3">
      <c r="A38" s="44">
        <v>27</v>
      </c>
      <c r="B38" s="41" t="s">
        <v>405</v>
      </c>
      <c r="C38" s="42" t="s">
        <v>406</v>
      </c>
      <c r="D38" s="43" t="s">
        <v>52</v>
      </c>
      <c r="E38" s="50">
        <v>57</v>
      </c>
      <c r="F38" s="45" t="str">
        <f t="shared" si="0"/>
        <v>TB</v>
      </c>
      <c r="G38" s="14"/>
      <c r="H38" s="29" t="str">
        <f t="shared" si="1"/>
        <v>Không XL</v>
      </c>
      <c r="I38" s="15"/>
    </row>
    <row r="39" spans="1:9" s="12" customFormat="1" ht="20.149999999999999" customHeight="1" x14ac:dyDescent="0.3">
      <c r="A39" s="44">
        <v>28</v>
      </c>
      <c r="B39" s="41" t="s">
        <v>407</v>
      </c>
      <c r="C39" s="42" t="s">
        <v>101</v>
      </c>
      <c r="D39" s="43" t="s">
        <v>115</v>
      </c>
      <c r="E39" s="50">
        <v>59</v>
      </c>
      <c r="F39" s="45" t="str">
        <f t="shared" si="0"/>
        <v>TB</v>
      </c>
      <c r="G39" s="14"/>
      <c r="H39" s="29" t="str">
        <f t="shared" si="1"/>
        <v>Không XL</v>
      </c>
      <c r="I39" s="28"/>
    </row>
    <row r="40" spans="1:9" s="12" customFormat="1" ht="20.149999999999999" customHeight="1" x14ac:dyDescent="0.3">
      <c r="A40" s="44">
        <v>29</v>
      </c>
      <c r="B40" s="41" t="s">
        <v>408</v>
      </c>
      <c r="C40" s="42" t="s">
        <v>409</v>
      </c>
      <c r="D40" s="43" t="s">
        <v>55</v>
      </c>
      <c r="E40" s="50">
        <v>0</v>
      </c>
      <c r="F40" s="45" t="str">
        <f t="shared" si="0"/>
        <v>Không XL</v>
      </c>
      <c r="G40" s="14"/>
      <c r="H40" s="29" t="str">
        <f t="shared" si="1"/>
        <v>Không XL</v>
      </c>
      <c r="I40" s="15" t="s">
        <v>541</v>
      </c>
    </row>
    <row r="41" spans="1:9" s="12" customFormat="1" ht="20.149999999999999" customHeight="1" x14ac:dyDescent="0.3">
      <c r="A41" s="44">
        <v>30</v>
      </c>
      <c r="B41" s="41" t="s">
        <v>410</v>
      </c>
      <c r="C41" s="42" t="s">
        <v>411</v>
      </c>
      <c r="D41" s="43" t="s">
        <v>412</v>
      </c>
      <c r="E41" s="50">
        <v>63</v>
      </c>
      <c r="F41" s="45" t="str">
        <f t="shared" si="0"/>
        <v>TB</v>
      </c>
      <c r="G41" s="14"/>
      <c r="H41" s="29" t="str">
        <f t="shared" si="1"/>
        <v>Không XL</v>
      </c>
      <c r="I41" s="15"/>
    </row>
    <row r="42" spans="1:9" s="12" customFormat="1" ht="20.149999999999999" customHeight="1" x14ac:dyDescent="0.3">
      <c r="A42" s="44">
        <v>31</v>
      </c>
      <c r="B42" s="41" t="s">
        <v>413</v>
      </c>
      <c r="C42" s="42" t="s">
        <v>46</v>
      </c>
      <c r="D42" s="43" t="s">
        <v>56</v>
      </c>
      <c r="E42" s="50">
        <v>59</v>
      </c>
      <c r="F42" s="45" t="str">
        <f t="shared" si="0"/>
        <v>TB</v>
      </c>
      <c r="G42" s="14"/>
      <c r="H42" s="29" t="str">
        <f t="shared" si="1"/>
        <v>Không XL</v>
      </c>
      <c r="I42" s="15"/>
    </row>
    <row r="43" spans="1:9" s="12" customFormat="1" ht="20.149999999999999" customHeight="1" x14ac:dyDescent="0.3">
      <c r="A43" s="44">
        <v>32</v>
      </c>
      <c r="B43" s="41" t="s">
        <v>414</v>
      </c>
      <c r="C43" s="42" t="s">
        <v>415</v>
      </c>
      <c r="D43" s="43" t="s">
        <v>97</v>
      </c>
      <c r="E43" s="50">
        <v>62</v>
      </c>
      <c r="F43" s="45" t="str">
        <f t="shared" si="0"/>
        <v>TB</v>
      </c>
      <c r="G43" s="14"/>
      <c r="H43" s="29" t="str">
        <f t="shared" si="1"/>
        <v>Không XL</v>
      </c>
      <c r="I43" s="15"/>
    </row>
    <row r="44" spans="1:9" s="12" customFormat="1" ht="20.149999999999999" customHeight="1" x14ac:dyDescent="0.3">
      <c r="A44" s="44">
        <v>33</v>
      </c>
      <c r="B44" s="41" t="s">
        <v>416</v>
      </c>
      <c r="C44" s="42" t="s">
        <v>417</v>
      </c>
      <c r="D44" s="43" t="s">
        <v>99</v>
      </c>
      <c r="E44" s="50">
        <v>92</v>
      </c>
      <c r="F44" s="45" t="str">
        <f t="shared" si="0"/>
        <v>XS</v>
      </c>
      <c r="G44" s="14"/>
      <c r="H44" s="29" t="str">
        <f t="shared" si="1"/>
        <v>Không XL</v>
      </c>
      <c r="I44" s="28"/>
    </row>
    <row r="45" spans="1:9" s="12" customFormat="1" ht="20.149999999999999" customHeight="1" x14ac:dyDescent="0.3">
      <c r="A45" s="44">
        <v>34</v>
      </c>
      <c r="B45" s="41" t="s">
        <v>418</v>
      </c>
      <c r="C45" s="42" t="s">
        <v>275</v>
      </c>
      <c r="D45" s="43" t="s">
        <v>62</v>
      </c>
      <c r="E45" s="50">
        <v>0</v>
      </c>
      <c r="F45" s="45" t="str">
        <f t="shared" si="0"/>
        <v>Không XL</v>
      </c>
      <c r="G45" s="14"/>
      <c r="H45" s="29" t="str">
        <f t="shared" si="1"/>
        <v>Không XL</v>
      </c>
      <c r="I45" s="15" t="s">
        <v>541</v>
      </c>
    </row>
    <row r="46" spans="1:9" s="12" customFormat="1" ht="20.149999999999999" customHeight="1" x14ac:dyDescent="0.3">
      <c r="A46" s="44">
        <v>35</v>
      </c>
      <c r="B46" s="41" t="s">
        <v>419</v>
      </c>
      <c r="C46" s="42" t="s">
        <v>420</v>
      </c>
      <c r="D46" s="43" t="s">
        <v>64</v>
      </c>
      <c r="E46" s="50">
        <v>0</v>
      </c>
      <c r="F46" s="45" t="str">
        <f t="shared" si="0"/>
        <v>Không XL</v>
      </c>
      <c r="G46" s="14"/>
      <c r="H46" s="29" t="str">
        <f t="shared" si="1"/>
        <v>Không XL</v>
      </c>
      <c r="I46" s="84" t="s">
        <v>541</v>
      </c>
    </row>
    <row r="47" spans="1:9" s="12" customFormat="1" ht="20.149999999999999" customHeight="1" x14ac:dyDescent="0.3">
      <c r="A47" s="44">
        <v>36</v>
      </c>
      <c r="B47" s="41" t="s">
        <v>421</v>
      </c>
      <c r="C47" s="42" t="s">
        <v>422</v>
      </c>
      <c r="D47" s="43" t="s">
        <v>100</v>
      </c>
      <c r="E47" s="50">
        <v>66</v>
      </c>
      <c r="F47" s="45" t="str">
        <f t="shared" si="0"/>
        <v>TB</v>
      </c>
      <c r="G47" s="14"/>
      <c r="H47" s="29" t="str">
        <f t="shared" si="1"/>
        <v>Không XL</v>
      </c>
      <c r="I47" s="15"/>
    </row>
    <row r="48" spans="1:9" s="12" customFormat="1" ht="20.149999999999999" customHeight="1" x14ac:dyDescent="0.3">
      <c r="A48" s="44">
        <v>37</v>
      </c>
      <c r="B48" s="41" t="s">
        <v>423</v>
      </c>
      <c r="C48" s="42" t="s">
        <v>424</v>
      </c>
      <c r="D48" s="43" t="s">
        <v>67</v>
      </c>
      <c r="E48" s="50">
        <v>62</v>
      </c>
      <c r="F48" s="45" t="str">
        <f t="shared" si="0"/>
        <v>TB</v>
      </c>
      <c r="G48" s="14"/>
      <c r="H48" s="29" t="str">
        <f t="shared" si="1"/>
        <v>Không XL</v>
      </c>
      <c r="I48" s="15"/>
    </row>
    <row r="49" spans="1:9" s="12" customFormat="1" ht="20.149999999999999" customHeight="1" x14ac:dyDescent="0.3">
      <c r="A49" s="44">
        <v>38</v>
      </c>
      <c r="B49" s="41" t="s">
        <v>425</v>
      </c>
      <c r="C49" s="42" t="s">
        <v>92</v>
      </c>
      <c r="D49" s="43" t="s">
        <v>120</v>
      </c>
      <c r="E49" s="50">
        <v>52</v>
      </c>
      <c r="F49" s="45" t="str">
        <f t="shared" si="0"/>
        <v>TB</v>
      </c>
      <c r="G49" s="14"/>
      <c r="H49" s="29" t="str">
        <f t="shared" si="1"/>
        <v>Không XL</v>
      </c>
      <c r="I49" s="28"/>
    </row>
    <row r="50" spans="1:9" s="12" customFormat="1" ht="20.149999999999999" customHeight="1" x14ac:dyDescent="0.3">
      <c r="A50" s="44">
        <v>39</v>
      </c>
      <c r="B50" s="41" t="s">
        <v>426</v>
      </c>
      <c r="C50" s="42" t="s">
        <v>427</v>
      </c>
      <c r="D50" s="43" t="s">
        <v>120</v>
      </c>
      <c r="E50" s="50">
        <v>0</v>
      </c>
      <c r="F50" s="45" t="str">
        <f t="shared" si="0"/>
        <v>Không XL</v>
      </c>
      <c r="G50" s="14"/>
      <c r="H50" s="29" t="str">
        <f t="shared" si="1"/>
        <v>Không XL</v>
      </c>
      <c r="I50" s="28"/>
    </row>
    <row r="51" spans="1:9" s="12" customFormat="1" ht="20.149999999999999" customHeight="1" x14ac:dyDescent="0.3">
      <c r="A51" s="44">
        <v>40</v>
      </c>
      <c r="B51" s="41" t="s">
        <v>428</v>
      </c>
      <c r="C51" s="42" t="s">
        <v>429</v>
      </c>
      <c r="D51" s="43" t="s">
        <v>68</v>
      </c>
      <c r="E51" s="50">
        <v>85</v>
      </c>
      <c r="F51" s="45" t="str">
        <f t="shared" si="0"/>
        <v>Tốt</v>
      </c>
      <c r="G51" s="14"/>
      <c r="H51" s="29" t="str">
        <f t="shared" si="1"/>
        <v>Không XL</v>
      </c>
      <c r="I51" s="15"/>
    </row>
    <row r="52" spans="1:9" s="12" customFormat="1" ht="20.149999999999999" customHeight="1" x14ac:dyDescent="0.3">
      <c r="A52" s="44">
        <v>41</v>
      </c>
      <c r="B52" s="41" t="s">
        <v>430</v>
      </c>
      <c r="C52" s="42" t="s">
        <v>431</v>
      </c>
      <c r="D52" s="43" t="s">
        <v>432</v>
      </c>
      <c r="E52" s="50">
        <v>60</v>
      </c>
      <c r="F52" s="45" t="str">
        <f t="shared" si="0"/>
        <v>TB</v>
      </c>
      <c r="G52" s="14"/>
      <c r="H52" s="29" t="str">
        <f t="shared" si="1"/>
        <v>Không XL</v>
      </c>
      <c r="I52" s="28"/>
    </row>
    <row r="53" spans="1:9" s="12" customFormat="1" ht="20.149999999999999" customHeight="1" x14ac:dyDescent="0.3">
      <c r="A53" s="44">
        <v>42</v>
      </c>
      <c r="B53" s="41" t="s">
        <v>433</v>
      </c>
      <c r="C53" s="42" t="s">
        <v>434</v>
      </c>
      <c r="D53" s="43" t="s">
        <v>79</v>
      </c>
      <c r="E53" s="50">
        <v>72</v>
      </c>
      <c r="F53" s="45" t="str">
        <f t="shared" si="0"/>
        <v>Khá</v>
      </c>
      <c r="G53" s="14"/>
      <c r="H53" s="29" t="str">
        <f t="shared" si="1"/>
        <v>Không XL</v>
      </c>
      <c r="I53" s="15"/>
    </row>
    <row r="54" spans="1:9" s="12" customFormat="1" ht="20.149999999999999" customHeight="1" x14ac:dyDescent="0.3">
      <c r="A54" s="44">
        <v>43</v>
      </c>
      <c r="B54" s="41" t="s">
        <v>435</v>
      </c>
      <c r="C54" s="42" t="s">
        <v>85</v>
      </c>
      <c r="D54" s="43" t="s">
        <v>102</v>
      </c>
      <c r="E54" s="50">
        <v>74</v>
      </c>
      <c r="F54" s="45" t="str">
        <f t="shared" si="0"/>
        <v>Khá</v>
      </c>
      <c r="G54" s="14"/>
      <c r="H54" s="29" t="str">
        <f t="shared" si="1"/>
        <v>Không XL</v>
      </c>
      <c r="I54" s="15"/>
    </row>
    <row r="55" spans="1:9" s="12" customFormat="1" ht="20.149999999999999" customHeight="1" x14ac:dyDescent="0.3">
      <c r="A55" s="44">
        <v>44</v>
      </c>
      <c r="B55" s="41" t="s">
        <v>436</v>
      </c>
      <c r="C55" s="42" t="s">
        <v>437</v>
      </c>
      <c r="D55" s="43" t="s">
        <v>71</v>
      </c>
      <c r="E55" s="50">
        <v>58</v>
      </c>
      <c r="F55" s="45" t="str">
        <f t="shared" si="0"/>
        <v>TB</v>
      </c>
      <c r="G55" s="14"/>
      <c r="H55" s="29" t="str">
        <f t="shared" si="1"/>
        <v>Không XL</v>
      </c>
      <c r="I55" s="28"/>
    </row>
    <row r="56" spans="1:9" s="12" customFormat="1" ht="20.149999999999999" customHeight="1" x14ac:dyDescent="0.3">
      <c r="A56" s="44">
        <v>45</v>
      </c>
      <c r="B56" s="41" t="s">
        <v>438</v>
      </c>
      <c r="C56" s="42" t="s">
        <v>439</v>
      </c>
      <c r="D56" s="43" t="s">
        <v>71</v>
      </c>
      <c r="E56" s="50">
        <v>79</v>
      </c>
      <c r="F56" s="45" t="str">
        <f t="shared" si="0"/>
        <v>Khá</v>
      </c>
      <c r="G56" s="14"/>
      <c r="H56" s="29" t="str">
        <f t="shared" si="1"/>
        <v>Không XL</v>
      </c>
      <c r="I56" s="28"/>
    </row>
    <row r="57" spans="1:9" s="12" customFormat="1" ht="20.149999999999999" customHeight="1" x14ac:dyDescent="0.3">
      <c r="A57" s="44">
        <v>46</v>
      </c>
      <c r="B57" s="41" t="s">
        <v>440</v>
      </c>
      <c r="C57" s="42" t="s">
        <v>43</v>
      </c>
      <c r="D57" s="43" t="s">
        <v>72</v>
      </c>
      <c r="E57" s="50">
        <v>0</v>
      </c>
      <c r="F57" s="45" t="s">
        <v>540</v>
      </c>
      <c r="G57" s="14"/>
      <c r="H57" s="29" t="str">
        <f t="shared" si="1"/>
        <v>Không XL</v>
      </c>
      <c r="I57" s="15"/>
    </row>
    <row r="58" spans="1:9" s="12" customFormat="1" ht="20.149999999999999" customHeight="1" x14ac:dyDescent="0.3">
      <c r="A58" s="44">
        <v>47</v>
      </c>
      <c r="B58" s="41" t="s">
        <v>441</v>
      </c>
      <c r="C58" s="42" t="s">
        <v>442</v>
      </c>
      <c r="D58" s="43" t="s">
        <v>443</v>
      </c>
      <c r="E58" s="50">
        <v>55</v>
      </c>
      <c r="F58" s="45" t="s">
        <v>540</v>
      </c>
      <c r="G58" s="14"/>
      <c r="H58" s="29" t="str">
        <f t="shared" si="1"/>
        <v>Không XL</v>
      </c>
      <c r="I58" s="15"/>
    </row>
    <row r="59" spans="1:9" ht="25" customHeight="1" x14ac:dyDescent="0.3">
      <c r="A59" s="22"/>
      <c r="B59" s="22"/>
      <c r="C59" s="56" t="s">
        <v>11</v>
      </c>
      <c r="D59" s="56"/>
      <c r="E59" s="56"/>
      <c r="F59" s="56"/>
      <c r="G59" s="56"/>
      <c r="H59" s="56"/>
      <c r="I59" s="56"/>
    </row>
    <row r="60" spans="1:9" ht="25" customHeight="1" x14ac:dyDescent="0.3">
      <c r="C60" s="57" t="s">
        <v>12</v>
      </c>
      <c r="D60" s="25"/>
      <c r="E60" s="59" t="s">
        <v>6</v>
      </c>
      <c r="F60" s="60"/>
      <c r="G60" s="59" t="s">
        <v>7</v>
      </c>
      <c r="H60" s="60"/>
      <c r="I60" s="61" t="s">
        <v>8</v>
      </c>
    </row>
    <row r="61" spans="1:9" s="12" customFormat="1" ht="25" customHeight="1" x14ac:dyDescent="0.3">
      <c r="C61" s="58"/>
      <c r="D61" s="20"/>
      <c r="E61" s="49" t="s">
        <v>13</v>
      </c>
      <c r="F61" s="16" t="s">
        <v>14</v>
      </c>
      <c r="G61" s="13" t="s">
        <v>13</v>
      </c>
      <c r="H61" s="16" t="s">
        <v>14</v>
      </c>
      <c r="I61" s="62"/>
    </row>
    <row r="62" spans="1:9" ht="25" customHeight="1" x14ac:dyDescent="0.3">
      <c r="C62" s="23" t="s">
        <v>15</v>
      </c>
      <c r="D62" s="11"/>
      <c r="E62" s="51">
        <v>2</v>
      </c>
      <c r="F62" s="85">
        <f>E62*100/A58</f>
        <v>4.2553191489361701</v>
      </c>
      <c r="G62" s="30">
        <f>COUNTIF(H12:H58,"Xuất sắc")</f>
        <v>0</v>
      </c>
      <c r="H62" s="34">
        <f>G62*100/A58</f>
        <v>0</v>
      </c>
      <c r="I62" s="17"/>
    </row>
    <row r="63" spans="1:9" ht="25" customHeight="1" x14ac:dyDescent="0.3">
      <c r="C63" s="23" t="s">
        <v>16</v>
      </c>
      <c r="D63" s="11"/>
      <c r="E63" s="51">
        <v>1</v>
      </c>
      <c r="F63" s="85">
        <f>E63*100/A58</f>
        <v>2.1276595744680851</v>
      </c>
      <c r="G63" s="30">
        <f>COUNTIF(H12:H58,"Tốt")</f>
        <v>0</v>
      </c>
      <c r="H63" s="35">
        <f>G63*100/A58</f>
        <v>0</v>
      </c>
      <c r="I63" s="17"/>
    </row>
    <row r="64" spans="1:9" ht="25" customHeight="1" x14ac:dyDescent="0.3">
      <c r="C64" s="23" t="s">
        <v>17</v>
      </c>
      <c r="D64" s="11"/>
      <c r="E64" s="51">
        <v>6</v>
      </c>
      <c r="F64" s="85">
        <f>E64*100/A58</f>
        <v>12.76595744680851</v>
      </c>
      <c r="G64" s="30">
        <f>COUNTIF(H12:H58,"Khá")</f>
        <v>0</v>
      </c>
      <c r="H64" s="35">
        <f>G64*100/A58</f>
        <v>0</v>
      </c>
      <c r="I64" s="17"/>
    </row>
    <row r="65" spans="1:9" ht="25" customHeight="1" x14ac:dyDescent="0.3">
      <c r="C65" s="23" t="s">
        <v>18</v>
      </c>
      <c r="D65" s="11"/>
      <c r="E65" s="51">
        <v>26</v>
      </c>
      <c r="F65" s="85">
        <f>E65*100/A58</f>
        <v>55.319148936170215</v>
      </c>
      <c r="G65" s="30">
        <f>COUNTIF(H12:H58,"TB")</f>
        <v>0</v>
      </c>
      <c r="H65" s="35">
        <f>G65*100/A58</f>
        <v>0</v>
      </c>
      <c r="I65" s="17"/>
    </row>
    <row r="66" spans="1:9" ht="25" customHeight="1" x14ac:dyDescent="0.3">
      <c r="C66" s="23" t="s">
        <v>19</v>
      </c>
      <c r="D66" s="11"/>
      <c r="E66" s="51">
        <f>COUNTIF(F12:F58,"Yếu")</f>
        <v>0</v>
      </c>
      <c r="F66" s="85">
        <f>E66*100/A58</f>
        <v>0</v>
      </c>
      <c r="G66" s="30">
        <f>COUNTIF(H12:H58,"Yếu")</f>
        <v>0</v>
      </c>
      <c r="H66" s="34">
        <f>G66*100/A58</f>
        <v>0</v>
      </c>
      <c r="I66" s="17"/>
    </row>
    <row r="67" spans="1:9" ht="25" customHeight="1" thickBot="1" x14ac:dyDescent="0.35">
      <c r="C67" s="24" t="s">
        <v>26</v>
      </c>
      <c r="D67" s="21"/>
      <c r="E67" s="52">
        <v>6</v>
      </c>
      <c r="F67" s="86">
        <f>E67*100/A58</f>
        <v>12.76595744680851</v>
      </c>
      <c r="G67" s="32">
        <f>COUNTIF(H12:H58,"Kém")</f>
        <v>0</v>
      </c>
      <c r="H67" s="36">
        <f>G67*100/A58</f>
        <v>0</v>
      </c>
      <c r="I67" s="18"/>
    </row>
    <row r="68" spans="1:9" ht="15" customHeight="1" x14ac:dyDescent="0.3">
      <c r="C68" s="19"/>
      <c r="D68" s="19"/>
    </row>
    <row r="69" spans="1:9" ht="18" customHeight="1" x14ac:dyDescent="0.35">
      <c r="E69" s="54" t="s">
        <v>25</v>
      </c>
      <c r="F69" s="54"/>
      <c r="G69" s="54"/>
      <c r="H69" s="54"/>
      <c r="I69" s="54"/>
    </row>
    <row r="70" spans="1:9" ht="18" customHeight="1" x14ac:dyDescent="0.3">
      <c r="A70" s="55" t="s">
        <v>7</v>
      </c>
      <c r="B70" s="55"/>
      <c r="C70" s="55"/>
      <c r="D70" s="55" t="s">
        <v>6</v>
      </c>
      <c r="E70" s="55"/>
      <c r="F70" s="55"/>
      <c r="G70" s="55"/>
      <c r="H70" s="55" t="s">
        <v>20</v>
      </c>
      <c r="I70" s="55"/>
    </row>
    <row r="71" spans="1:9" ht="18" customHeight="1" x14ac:dyDescent="0.3"/>
    <row r="72" spans="1:9" ht="18" customHeight="1" x14ac:dyDescent="0.3"/>
    <row r="73" spans="1:9" ht="18" customHeight="1" x14ac:dyDescent="0.3"/>
    <row r="74" spans="1:9" ht="18" customHeight="1" x14ac:dyDescent="0.3"/>
    <row r="75" spans="1:9" ht="18" customHeight="1" x14ac:dyDescent="0.3"/>
    <row r="76" spans="1:9" ht="18" customHeight="1" x14ac:dyDescent="0.3"/>
    <row r="77" spans="1:9" ht="18" customHeight="1" x14ac:dyDescent="0.3"/>
    <row r="78" spans="1:9" ht="18" customHeight="1" x14ac:dyDescent="0.3"/>
    <row r="79" spans="1:9" ht="18" customHeight="1" x14ac:dyDescent="0.3">
      <c r="A79" s="1">
        <v>1</v>
      </c>
    </row>
    <row r="80" spans="1:9" ht="18" customHeight="1" x14ac:dyDescent="0.3"/>
    <row r="81" ht="18" customHeight="1" x14ac:dyDescent="0.3"/>
    <row r="82" ht="18" customHeight="1" x14ac:dyDescent="0.3"/>
    <row r="83" ht="18" customHeight="1" x14ac:dyDescent="0.3"/>
    <row r="84" ht="18" customHeight="1" x14ac:dyDescent="0.3"/>
    <row r="85" ht="18" customHeight="1" x14ac:dyDescent="0.3"/>
    <row r="86" ht="18" customHeight="1" x14ac:dyDescent="0.3"/>
    <row r="87" ht="18" customHeight="1" x14ac:dyDescent="0.3"/>
    <row r="88" ht="18" customHeight="1" x14ac:dyDescent="0.3"/>
    <row r="89" ht="18" customHeight="1" x14ac:dyDescent="0.3"/>
    <row r="90" ht="18" customHeight="1" x14ac:dyDescent="0.3"/>
    <row r="91" ht="18" customHeight="1" x14ac:dyDescent="0.3"/>
    <row r="92" ht="18" customHeight="1" x14ac:dyDescent="0.3"/>
    <row r="93" ht="18" customHeight="1" x14ac:dyDescent="0.3"/>
    <row r="94" ht="18" customHeight="1" x14ac:dyDescent="0.3"/>
    <row r="95" ht="18" customHeight="1" x14ac:dyDescent="0.3"/>
    <row r="96" ht="18" customHeight="1" x14ac:dyDescent="0.3"/>
  </sheetData>
  <autoFilter ref="A11:T67" xr:uid="{00000000-0009-0000-0000-000004000000}">
    <filterColumn colId="2" showButton="0"/>
  </autoFilter>
  <mergeCells count="24">
    <mergeCell ref="E69:I69"/>
    <mergeCell ref="A70:C70"/>
    <mergeCell ref="D70:G70"/>
    <mergeCell ref="H70:I70"/>
    <mergeCell ref="C59:I59"/>
    <mergeCell ref="C60:C61"/>
    <mergeCell ref="E60:F60"/>
    <mergeCell ref="G60:H60"/>
    <mergeCell ref="I60:I61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58">
    <cfRule type="cellIs" dxfId="9" priority="7" stopIfTrue="1" operator="equal">
      <formula>"SVG"</formula>
    </cfRule>
    <cfRule type="cellIs" dxfId="8" priority="8" stopIfTrue="1" operator="equal">
      <formula>"SVXS"</formula>
    </cfRule>
  </conditionalFormatting>
  <conditionalFormatting sqref="H12:H58">
    <cfRule type="cellIs" dxfId="7" priority="5" stopIfTrue="1" operator="equal">
      <formula>"SVG"</formula>
    </cfRule>
    <cfRule type="cellIs" dxfId="6" priority="6" stopIfTrue="1" operator="equal">
      <formula>"SVXS"</formula>
    </cfRule>
  </conditionalFormatting>
  <pageMargins left="0.5" right="0.25" top="0.5" bottom="0.5" header="0" footer="0.25"/>
  <pageSetup paperSize="9" scale="95" orientation="portrait" r:id="rId1"/>
  <headerFooter alignWithMargins="0">
    <oddFooter>&amp;R&amp;P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C00000"/>
  </sheetPr>
  <dimension ref="A1:T58"/>
  <sheetViews>
    <sheetView view="pageBreakPreview" zoomScaleNormal="100" workbookViewId="0">
      <selection activeCell="H12" sqref="H12:H25"/>
    </sheetView>
  </sheetViews>
  <sheetFormatPr defaultColWidth="9.296875" defaultRowHeight="14" x14ac:dyDescent="0.3"/>
  <cols>
    <col min="1" max="1" width="6.796875" style="1" customWidth="1"/>
    <col min="2" max="2" width="11.796875" style="1" customWidth="1"/>
    <col min="3" max="3" width="23.796875" style="1" customWidth="1"/>
    <col min="4" max="4" width="8.796875" style="1" customWidth="1"/>
    <col min="5" max="8" width="9.69921875" style="1" customWidth="1"/>
    <col min="9" max="9" width="20.796875" style="1" customWidth="1"/>
    <col min="10" max="16384" width="9.296875" style="1"/>
  </cols>
  <sheetData>
    <row r="1" spans="1:20" ht="15" customHeight="1" x14ac:dyDescent="0.3">
      <c r="I1" s="2" t="s">
        <v>0</v>
      </c>
    </row>
    <row r="2" spans="1:20" ht="17.149999999999999" customHeight="1" x14ac:dyDescent="0.35">
      <c r="A2" s="75" t="s">
        <v>21</v>
      </c>
      <c r="B2" s="75"/>
      <c r="C2" s="75"/>
      <c r="D2" s="75"/>
      <c r="E2" s="76" t="s">
        <v>1</v>
      </c>
      <c r="F2" s="76"/>
      <c r="G2" s="76"/>
      <c r="H2" s="76"/>
      <c r="I2" s="7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49999999999999" customHeight="1" x14ac:dyDescent="0.35">
      <c r="A3" s="55" t="s">
        <v>23</v>
      </c>
      <c r="B3" s="55"/>
      <c r="C3" s="55"/>
      <c r="D3" s="55"/>
      <c r="E3" s="77" t="s">
        <v>2</v>
      </c>
      <c r="F3" s="77"/>
      <c r="G3" s="77"/>
      <c r="H3" s="77"/>
      <c r="I3" s="7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49999999999999" customHeight="1" x14ac:dyDescent="0.3">
      <c r="A4" s="55" t="s">
        <v>24</v>
      </c>
      <c r="B4" s="55"/>
      <c r="C4" s="55"/>
      <c r="D4" s="55"/>
      <c r="E4" s="55"/>
      <c r="F4" s="55"/>
      <c r="G4" s="55"/>
      <c r="H4" s="55"/>
      <c r="I4" s="5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5">
      <c r="A5" s="74"/>
      <c r="B5" s="74"/>
      <c r="C5" s="74"/>
      <c r="D5" s="7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5">
      <c r="A6" s="63" t="s">
        <v>3</v>
      </c>
      <c r="B6" s="63"/>
      <c r="C6" s="63"/>
      <c r="D6" s="63"/>
      <c r="E6" s="63"/>
      <c r="F6" s="63"/>
      <c r="G6" s="63"/>
      <c r="H6" s="63"/>
      <c r="I6" s="6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49999999999999" customHeight="1" x14ac:dyDescent="0.4">
      <c r="A7" s="63" t="s">
        <v>112</v>
      </c>
      <c r="B7" s="63"/>
      <c r="C7" s="63"/>
      <c r="D7" s="63"/>
      <c r="E7" s="63"/>
      <c r="F7" s="63"/>
      <c r="G7" s="63"/>
      <c r="H7" s="63"/>
      <c r="I7" s="6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49999999999999" customHeight="1" x14ac:dyDescent="0.4">
      <c r="A8" s="64" t="s">
        <v>444</v>
      </c>
      <c r="B8" s="64"/>
      <c r="C8" s="64"/>
      <c r="D8" s="64"/>
      <c r="E8" s="64"/>
      <c r="F8" s="64"/>
      <c r="G8" s="64"/>
      <c r="H8" s="64"/>
      <c r="I8" s="6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4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49999999999999" customHeight="1" x14ac:dyDescent="0.3">
      <c r="A10" s="65" t="s">
        <v>4</v>
      </c>
      <c r="B10" s="27"/>
      <c r="C10" s="67" t="s">
        <v>5</v>
      </c>
      <c r="D10" s="68"/>
      <c r="E10" s="71" t="s">
        <v>6</v>
      </c>
      <c r="F10" s="72"/>
      <c r="G10" s="71" t="s">
        <v>7</v>
      </c>
      <c r="H10" s="72"/>
      <c r="I10" s="73" t="s">
        <v>8</v>
      </c>
    </row>
    <row r="11" spans="1:20" s="12" customFormat="1" ht="30" customHeight="1" x14ac:dyDescent="0.3">
      <c r="A11" s="66"/>
      <c r="B11" s="26"/>
      <c r="C11" s="69"/>
      <c r="D11" s="70"/>
      <c r="E11" s="13" t="s">
        <v>9</v>
      </c>
      <c r="F11" s="13" t="s">
        <v>10</v>
      </c>
      <c r="G11" s="13" t="s">
        <v>9</v>
      </c>
      <c r="H11" s="13" t="s">
        <v>10</v>
      </c>
      <c r="I11" s="66"/>
    </row>
    <row r="12" spans="1:20" s="12" customFormat="1" ht="22" customHeight="1" x14ac:dyDescent="0.3">
      <c r="A12" s="44">
        <v>1</v>
      </c>
      <c r="B12" s="41" t="s">
        <v>445</v>
      </c>
      <c r="C12" s="42" t="s">
        <v>446</v>
      </c>
      <c r="D12" s="43" t="s">
        <v>87</v>
      </c>
      <c r="E12" s="15"/>
      <c r="F12" s="29" t="str">
        <f>IF(AND(E12&gt;=90),"XS",IF(AND(E12&gt;=80),"Tốt",IF(AND(E12&gt;=70),"Khá",IF(AND(E12&gt;=60),"TB",IF(AND(E12&gt;=50),"TB",IF(AND(E12&gt;=30),"Yếu",IF(AND(E12&gt;=0),"Không XL"," ")))))))</f>
        <v>Không XL</v>
      </c>
      <c r="G12" s="15"/>
      <c r="H12" s="29" t="str">
        <f>IF(AND(G12&gt;=90),"XS",IF(AND(G12&gt;=80),"Tốt",IF(AND(G12&gt;=70),"Khá",IF(AND(G12&gt;=60),"TB",IF(AND(G12&gt;=50),"TB",IF(AND(G12&gt;=30),"Yếu",IF(AND(G12&gt;=0),"Không XL"," ")))))))</f>
        <v>Không XL</v>
      </c>
      <c r="I12" s="15"/>
    </row>
    <row r="13" spans="1:20" s="12" customFormat="1" ht="22" customHeight="1" x14ac:dyDescent="0.3">
      <c r="A13" s="44">
        <v>2</v>
      </c>
      <c r="B13" s="41" t="s">
        <v>447</v>
      </c>
      <c r="C13" s="42" t="s">
        <v>448</v>
      </c>
      <c r="D13" s="43" t="s">
        <v>365</v>
      </c>
      <c r="E13" s="15"/>
      <c r="F13" s="29" t="str">
        <f t="shared" ref="F13:F25" si="0">IF(AND(E13&gt;=90),"XS",IF(AND(E13&gt;=80),"Tốt",IF(AND(E13&gt;=70),"Khá",IF(AND(E13&gt;=60),"TB",IF(AND(E13&gt;=50),"TB",IF(AND(E13&gt;=30),"Yếu",IF(AND(E13&gt;=0),"Không XL"," ")))))))</f>
        <v>Không XL</v>
      </c>
      <c r="G13" s="15"/>
      <c r="H13" s="29" t="str">
        <f t="shared" ref="H13:H25" si="1">IF(AND(G13&gt;=90),"XS",IF(AND(G13&gt;=80),"Tốt",IF(AND(G13&gt;=70),"Khá",IF(AND(G13&gt;=60),"TB",IF(AND(G13&gt;=50),"TB",IF(AND(G13&gt;=30),"Yếu",IF(AND(G13&gt;=0),"Không XL"," ")))))))</f>
        <v>Không XL</v>
      </c>
      <c r="I13" s="15"/>
    </row>
    <row r="14" spans="1:20" s="12" customFormat="1" ht="22" customHeight="1" x14ac:dyDescent="0.3">
      <c r="A14" s="44">
        <v>3</v>
      </c>
      <c r="B14" s="41" t="s">
        <v>449</v>
      </c>
      <c r="C14" s="42" t="s">
        <v>75</v>
      </c>
      <c r="D14" s="43" t="s">
        <v>33</v>
      </c>
      <c r="E14" s="15"/>
      <c r="F14" s="29" t="str">
        <f t="shared" si="0"/>
        <v>Không XL</v>
      </c>
      <c r="G14" s="15"/>
      <c r="H14" s="29" t="str">
        <f t="shared" si="1"/>
        <v>Không XL</v>
      </c>
      <c r="I14" s="15"/>
    </row>
    <row r="15" spans="1:20" s="12" customFormat="1" ht="22" customHeight="1" x14ac:dyDescent="0.3">
      <c r="A15" s="44">
        <v>4</v>
      </c>
      <c r="B15" s="41" t="s">
        <v>450</v>
      </c>
      <c r="C15" s="42" t="s">
        <v>98</v>
      </c>
      <c r="D15" s="43" t="s">
        <v>376</v>
      </c>
      <c r="E15" s="15"/>
      <c r="F15" s="29" t="str">
        <f t="shared" si="0"/>
        <v>Không XL</v>
      </c>
      <c r="G15" s="15"/>
      <c r="H15" s="29" t="str">
        <f t="shared" si="1"/>
        <v>Không XL</v>
      </c>
      <c r="I15" s="15"/>
    </row>
    <row r="16" spans="1:20" s="12" customFormat="1" ht="22" customHeight="1" x14ac:dyDescent="0.3">
      <c r="A16" s="44">
        <v>5</v>
      </c>
      <c r="B16" s="41" t="s">
        <v>451</v>
      </c>
      <c r="C16" s="42" t="s">
        <v>30</v>
      </c>
      <c r="D16" s="43" t="s">
        <v>35</v>
      </c>
      <c r="E16" s="15"/>
      <c r="F16" s="29" t="str">
        <f t="shared" si="0"/>
        <v>Không XL</v>
      </c>
      <c r="G16" s="15"/>
      <c r="H16" s="29" t="str">
        <f t="shared" si="1"/>
        <v>Không XL</v>
      </c>
      <c r="I16" s="15"/>
    </row>
    <row r="17" spans="1:9" s="12" customFormat="1" ht="22" customHeight="1" x14ac:dyDescent="0.3">
      <c r="A17" s="44">
        <v>6</v>
      </c>
      <c r="B17" s="41" t="s">
        <v>452</v>
      </c>
      <c r="C17" s="42" t="s">
        <v>453</v>
      </c>
      <c r="D17" s="43" t="s">
        <v>76</v>
      </c>
      <c r="E17" s="15"/>
      <c r="F17" s="29" t="str">
        <f t="shared" si="0"/>
        <v>Không XL</v>
      </c>
      <c r="G17" s="15"/>
      <c r="H17" s="29" t="str">
        <f t="shared" si="1"/>
        <v>Không XL</v>
      </c>
      <c r="I17" s="15"/>
    </row>
    <row r="18" spans="1:9" s="12" customFormat="1" ht="22" customHeight="1" x14ac:dyDescent="0.3">
      <c r="A18" s="44">
        <v>7</v>
      </c>
      <c r="B18" s="41" t="s">
        <v>454</v>
      </c>
      <c r="C18" s="42" t="s">
        <v>44</v>
      </c>
      <c r="D18" s="43" t="s">
        <v>107</v>
      </c>
      <c r="E18" s="15"/>
      <c r="F18" s="29" t="str">
        <f t="shared" si="0"/>
        <v>Không XL</v>
      </c>
      <c r="G18" s="15"/>
      <c r="H18" s="29" t="str">
        <f t="shared" si="1"/>
        <v>Không XL</v>
      </c>
      <c r="I18" s="15"/>
    </row>
    <row r="19" spans="1:9" s="12" customFormat="1" ht="22" customHeight="1" x14ac:dyDescent="0.3">
      <c r="A19" s="44">
        <v>8</v>
      </c>
      <c r="B19" s="41" t="s">
        <v>455</v>
      </c>
      <c r="C19" s="42" t="s">
        <v>66</v>
      </c>
      <c r="D19" s="43" t="s">
        <v>456</v>
      </c>
      <c r="E19" s="15"/>
      <c r="F19" s="29" t="str">
        <f t="shared" si="0"/>
        <v>Không XL</v>
      </c>
      <c r="G19" s="15"/>
      <c r="H19" s="29" t="str">
        <f t="shared" si="1"/>
        <v>Không XL</v>
      </c>
      <c r="I19" s="15"/>
    </row>
    <row r="20" spans="1:9" s="12" customFormat="1" ht="22" customHeight="1" x14ac:dyDescent="0.3">
      <c r="A20" s="44">
        <v>9</v>
      </c>
      <c r="B20" s="41" t="s">
        <v>457</v>
      </c>
      <c r="C20" s="42" t="s">
        <v>458</v>
      </c>
      <c r="D20" s="43" t="s">
        <v>78</v>
      </c>
      <c r="E20" s="15"/>
      <c r="F20" s="29" t="str">
        <f t="shared" si="0"/>
        <v>Không XL</v>
      </c>
      <c r="G20" s="15"/>
      <c r="H20" s="29" t="str">
        <f t="shared" si="1"/>
        <v>Không XL</v>
      </c>
      <c r="I20" s="15"/>
    </row>
    <row r="21" spans="1:9" s="12" customFormat="1" ht="22" customHeight="1" x14ac:dyDescent="0.3">
      <c r="A21" s="44">
        <v>10</v>
      </c>
      <c r="B21" s="41" t="s">
        <v>459</v>
      </c>
      <c r="C21" s="42" t="s">
        <v>460</v>
      </c>
      <c r="D21" s="43" t="s">
        <v>52</v>
      </c>
      <c r="E21" s="15"/>
      <c r="F21" s="29" t="str">
        <f t="shared" si="0"/>
        <v>Không XL</v>
      </c>
      <c r="G21" s="15"/>
      <c r="H21" s="29" t="str">
        <f t="shared" si="1"/>
        <v>Không XL</v>
      </c>
      <c r="I21" s="15"/>
    </row>
    <row r="22" spans="1:9" s="12" customFormat="1" ht="22" customHeight="1" x14ac:dyDescent="0.3">
      <c r="A22" s="44">
        <v>11</v>
      </c>
      <c r="B22" s="41" t="s">
        <v>461</v>
      </c>
      <c r="C22" s="42" t="s">
        <v>462</v>
      </c>
      <c r="D22" s="43" t="s">
        <v>115</v>
      </c>
      <c r="E22" s="15"/>
      <c r="F22" s="29" t="str">
        <f t="shared" si="0"/>
        <v>Không XL</v>
      </c>
      <c r="G22" s="15"/>
      <c r="H22" s="29" t="str">
        <f t="shared" si="1"/>
        <v>Không XL</v>
      </c>
      <c r="I22" s="15"/>
    </row>
    <row r="23" spans="1:9" s="12" customFormat="1" ht="22" customHeight="1" x14ac:dyDescent="0.3">
      <c r="A23" s="44">
        <v>12</v>
      </c>
      <c r="B23" s="41" t="s">
        <v>463</v>
      </c>
      <c r="C23" s="42" t="s">
        <v>464</v>
      </c>
      <c r="D23" s="43" t="s">
        <v>465</v>
      </c>
      <c r="E23" s="15"/>
      <c r="F23" s="29" t="str">
        <f t="shared" si="0"/>
        <v>Không XL</v>
      </c>
      <c r="G23" s="15"/>
      <c r="H23" s="29" t="str">
        <f t="shared" si="1"/>
        <v>Không XL</v>
      </c>
      <c r="I23" s="15"/>
    </row>
    <row r="24" spans="1:9" s="12" customFormat="1" ht="22" customHeight="1" x14ac:dyDescent="0.3">
      <c r="A24" s="44">
        <v>13</v>
      </c>
      <c r="B24" s="41" t="s">
        <v>466</v>
      </c>
      <c r="C24" s="42" t="s">
        <v>98</v>
      </c>
      <c r="D24" s="43" t="s">
        <v>65</v>
      </c>
      <c r="E24" s="15"/>
      <c r="F24" s="29" t="str">
        <f t="shared" si="0"/>
        <v>Không XL</v>
      </c>
      <c r="G24" s="15"/>
      <c r="H24" s="29" t="str">
        <f t="shared" si="1"/>
        <v>Không XL</v>
      </c>
      <c r="I24" s="15"/>
    </row>
    <row r="25" spans="1:9" s="12" customFormat="1" ht="22" customHeight="1" x14ac:dyDescent="0.3">
      <c r="A25" s="44">
        <v>14</v>
      </c>
      <c r="B25" s="41" t="s">
        <v>467</v>
      </c>
      <c r="C25" s="42" t="s">
        <v>468</v>
      </c>
      <c r="D25" s="43" t="s">
        <v>81</v>
      </c>
      <c r="E25" s="15"/>
      <c r="F25" s="29" t="str">
        <f t="shared" si="0"/>
        <v>Không XL</v>
      </c>
      <c r="G25" s="15"/>
      <c r="H25" s="29" t="str">
        <f t="shared" si="1"/>
        <v>Không XL</v>
      </c>
      <c r="I25" s="15"/>
    </row>
    <row r="26" spans="1:9" ht="22" customHeight="1" x14ac:dyDescent="0.3">
      <c r="A26" s="22"/>
      <c r="B26" s="22"/>
      <c r="C26" s="56" t="s">
        <v>11</v>
      </c>
      <c r="D26" s="56"/>
      <c r="E26" s="56"/>
      <c r="F26" s="56"/>
      <c r="G26" s="56"/>
      <c r="H26" s="56"/>
      <c r="I26" s="56"/>
    </row>
    <row r="27" spans="1:9" ht="22" customHeight="1" x14ac:dyDescent="0.3">
      <c r="C27" s="57" t="s">
        <v>12</v>
      </c>
      <c r="D27" s="25"/>
      <c r="E27" s="59" t="s">
        <v>6</v>
      </c>
      <c r="F27" s="60"/>
      <c r="G27" s="59" t="s">
        <v>7</v>
      </c>
      <c r="H27" s="60"/>
      <c r="I27" s="61" t="s">
        <v>8</v>
      </c>
    </row>
    <row r="28" spans="1:9" s="12" customFormat="1" ht="22" customHeight="1" x14ac:dyDescent="0.3">
      <c r="C28" s="58"/>
      <c r="D28" s="20"/>
      <c r="E28" s="13" t="s">
        <v>13</v>
      </c>
      <c r="F28" s="16" t="s">
        <v>14</v>
      </c>
      <c r="G28" s="13" t="s">
        <v>13</v>
      </c>
      <c r="H28" s="16" t="s">
        <v>14</v>
      </c>
      <c r="I28" s="62"/>
    </row>
    <row r="29" spans="1:9" ht="22" customHeight="1" x14ac:dyDescent="0.3">
      <c r="C29" s="23" t="s">
        <v>15</v>
      </c>
      <c r="D29" s="11"/>
      <c r="E29" s="30">
        <f>COUNTIF(F12:F25,"Xuất sắc")</f>
        <v>0</v>
      </c>
      <c r="F29" s="34">
        <f>E29*100/A25</f>
        <v>0</v>
      </c>
      <c r="G29" s="30">
        <f>COUNTIF(H12:H25,"Xuất sắc")</f>
        <v>0</v>
      </c>
      <c r="H29" s="34">
        <f>G29*100/A25</f>
        <v>0</v>
      </c>
      <c r="I29" s="17"/>
    </row>
    <row r="30" spans="1:9" ht="22" customHeight="1" x14ac:dyDescent="0.3">
      <c r="C30" s="23" t="s">
        <v>16</v>
      </c>
      <c r="D30" s="11"/>
      <c r="E30" s="30">
        <f>COUNTIF(F12:F25,"Tốt")</f>
        <v>0</v>
      </c>
      <c r="F30" s="35">
        <f>E30*100/A25</f>
        <v>0</v>
      </c>
      <c r="G30" s="30">
        <f>COUNTIF(H12:H25,"Tốt")</f>
        <v>0</v>
      </c>
      <c r="H30" s="35">
        <f>G30*100/A25</f>
        <v>0</v>
      </c>
      <c r="I30" s="17"/>
    </row>
    <row r="31" spans="1:9" ht="22" customHeight="1" x14ac:dyDescent="0.3">
      <c r="C31" s="23" t="s">
        <v>17</v>
      </c>
      <c r="D31" s="11"/>
      <c r="E31" s="30">
        <f>COUNTIF(F12:F25,"Khá")</f>
        <v>0</v>
      </c>
      <c r="F31" s="35">
        <f>E31*100/A25</f>
        <v>0</v>
      </c>
      <c r="G31" s="30">
        <f>COUNTIF(H12:H25,"Khá")</f>
        <v>0</v>
      </c>
      <c r="H31" s="35">
        <f>G31*100/A25</f>
        <v>0</v>
      </c>
      <c r="I31" s="17"/>
    </row>
    <row r="32" spans="1:9" ht="22" customHeight="1" x14ac:dyDescent="0.3">
      <c r="C32" s="23" t="s">
        <v>18</v>
      </c>
      <c r="D32" s="11"/>
      <c r="E32" s="30">
        <f>COUNTIF(F12:F25,"TB")</f>
        <v>0</v>
      </c>
      <c r="F32" s="35">
        <f>E32*100/A25</f>
        <v>0</v>
      </c>
      <c r="G32" s="30">
        <f>COUNTIF(H12:H25,"TB")</f>
        <v>0</v>
      </c>
      <c r="H32" s="35">
        <f>G32*100/A25</f>
        <v>0</v>
      </c>
      <c r="I32" s="17"/>
    </row>
    <row r="33" spans="1:9" ht="22" customHeight="1" x14ac:dyDescent="0.3">
      <c r="C33" s="23" t="s">
        <v>19</v>
      </c>
      <c r="D33" s="11"/>
      <c r="E33" s="30">
        <f>COUNTIF(F12:F25,"Yếu")</f>
        <v>0</v>
      </c>
      <c r="F33" s="34">
        <f>E33*100/A25</f>
        <v>0</v>
      </c>
      <c r="G33" s="30">
        <f>COUNTIF(H12:H25,"Yếu")</f>
        <v>0</v>
      </c>
      <c r="H33" s="34">
        <f>G33*100/A25</f>
        <v>0</v>
      </c>
      <c r="I33" s="17"/>
    </row>
    <row r="34" spans="1:9" ht="22" customHeight="1" thickBot="1" x14ac:dyDescent="0.35">
      <c r="C34" s="24" t="s">
        <v>26</v>
      </c>
      <c r="D34" s="21"/>
      <c r="E34" s="32">
        <f>COUNTIF(F12:F25,"Kém")</f>
        <v>0</v>
      </c>
      <c r="F34" s="36">
        <f>E34*100/A25</f>
        <v>0</v>
      </c>
      <c r="G34" s="32">
        <f>COUNTIF(H12:H25,"Kém")</f>
        <v>0</v>
      </c>
      <c r="H34" s="36">
        <f>G34*100/A25</f>
        <v>0</v>
      </c>
      <c r="I34" s="18"/>
    </row>
    <row r="35" spans="1:9" ht="15" customHeight="1" x14ac:dyDescent="0.3">
      <c r="C35" s="19"/>
      <c r="D35" s="19"/>
    </row>
    <row r="36" spans="1:9" ht="18" customHeight="1" x14ac:dyDescent="0.35">
      <c r="E36" s="54" t="s">
        <v>22</v>
      </c>
      <c r="F36" s="54"/>
      <c r="G36" s="54"/>
      <c r="H36" s="54"/>
      <c r="I36" s="54"/>
    </row>
    <row r="37" spans="1:9" ht="18" customHeight="1" x14ac:dyDescent="0.3">
      <c r="A37" s="55" t="s">
        <v>7</v>
      </c>
      <c r="B37" s="55"/>
      <c r="C37" s="55"/>
      <c r="D37" s="55" t="s">
        <v>6</v>
      </c>
      <c r="E37" s="55"/>
      <c r="F37" s="55"/>
      <c r="G37" s="55"/>
      <c r="H37" s="55" t="s">
        <v>20</v>
      </c>
      <c r="I37" s="55"/>
    </row>
    <row r="38" spans="1:9" ht="18" customHeight="1" x14ac:dyDescent="0.3"/>
    <row r="39" spans="1:9" ht="18" customHeight="1" x14ac:dyDescent="0.3"/>
    <row r="40" spans="1:9" ht="18" customHeight="1" x14ac:dyDescent="0.3"/>
    <row r="41" spans="1:9" ht="18" customHeight="1" x14ac:dyDescent="0.3">
      <c r="A41" s="1">
        <v>1</v>
      </c>
    </row>
    <row r="42" spans="1:9" ht="18" customHeight="1" x14ac:dyDescent="0.3"/>
    <row r="43" spans="1:9" ht="18" customHeight="1" x14ac:dyDescent="0.3"/>
    <row r="44" spans="1:9" ht="18" customHeight="1" x14ac:dyDescent="0.3"/>
    <row r="45" spans="1:9" ht="18" customHeight="1" x14ac:dyDescent="0.3"/>
    <row r="46" spans="1:9" ht="18" customHeight="1" x14ac:dyDescent="0.3"/>
    <row r="47" spans="1:9" ht="18" customHeight="1" x14ac:dyDescent="0.3"/>
    <row r="48" spans="1:9" ht="18" customHeight="1" x14ac:dyDescent="0.3"/>
    <row r="49" ht="18" customHeight="1" x14ac:dyDescent="0.3"/>
    <row r="50" ht="18" customHeight="1" x14ac:dyDescent="0.3"/>
    <row r="51" ht="18" customHeight="1" x14ac:dyDescent="0.3"/>
    <row r="52" ht="18" customHeight="1" x14ac:dyDescent="0.3"/>
    <row r="53" ht="18" customHeight="1" x14ac:dyDescent="0.3"/>
    <row r="54" ht="18" customHeight="1" x14ac:dyDescent="0.3"/>
    <row r="55" ht="18" customHeight="1" x14ac:dyDescent="0.3"/>
    <row r="56" ht="18" customHeight="1" x14ac:dyDescent="0.3"/>
    <row r="57" ht="18" customHeight="1" x14ac:dyDescent="0.3"/>
    <row r="58" ht="18" customHeight="1" x14ac:dyDescent="0.3"/>
  </sheetData>
  <mergeCells count="24">
    <mergeCell ref="E36:I36"/>
    <mergeCell ref="A37:C37"/>
    <mergeCell ref="D37:G37"/>
    <mergeCell ref="H37:I37"/>
    <mergeCell ref="C26:I26"/>
    <mergeCell ref="C27:C28"/>
    <mergeCell ref="E27:F27"/>
    <mergeCell ref="G27:H27"/>
    <mergeCell ref="I27:I28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25 H12:H25">
    <cfRule type="cellIs" dxfId="5" priority="3" stopIfTrue="1" operator="equal">
      <formula>"SVG"</formula>
    </cfRule>
    <cfRule type="cellIs" dxfId="4" priority="4" stopIfTrue="1" operator="equal">
      <formula>"SVXS"</formula>
    </cfRule>
  </conditionalFormatting>
  <pageMargins left="0.5" right="0.25" top="0.3" bottom="0.3" header="0" footer="0.25"/>
  <pageSetup paperSize="9" scale="95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C00000"/>
  </sheetPr>
  <dimension ref="A1:T88"/>
  <sheetViews>
    <sheetView view="pageBreakPreview" zoomScaleNormal="100" workbookViewId="0">
      <selection activeCell="F34" sqref="F34"/>
    </sheetView>
  </sheetViews>
  <sheetFormatPr defaultColWidth="9.296875" defaultRowHeight="14" x14ac:dyDescent="0.3"/>
  <cols>
    <col min="1" max="1" width="6.796875" style="1" customWidth="1"/>
    <col min="2" max="2" width="11.796875" style="1" customWidth="1"/>
    <col min="3" max="3" width="23.796875" style="1" customWidth="1"/>
    <col min="4" max="4" width="8.796875" style="1" customWidth="1"/>
    <col min="5" max="8" width="9.69921875" style="1" customWidth="1"/>
    <col min="9" max="9" width="20.796875" style="1" customWidth="1"/>
    <col min="10" max="16384" width="9.296875" style="1"/>
  </cols>
  <sheetData>
    <row r="1" spans="1:20" ht="15" customHeight="1" x14ac:dyDescent="0.3">
      <c r="I1" s="2" t="s">
        <v>0</v>
      </c>
    </row>
    <row r="2" spans="1:20" ht="18" customHeight="1" x14ac:dyDescent="0.35">
      <c r="A2" s="75" t="s">
        <v>21</v>
      </c>
      <c r="B2" s="75"/>
      <c r="C2" s="75"/>
      <c r="D2" s="75"/>
      <c r="E2" s="76" t="s">
        <v>1</v>
      </c>
      <c r="F2" s="76"/>
      <c r="G2" s="76"/>
      <c r="H2" s="76"/>
      <c r="I2" s="7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5">
      <c r="A3" s="55" t="s">
        <v>23</v>
      </c>
      <c r="B3" s="55"/>
      <c r="C3" s="55"/>
      <c r="D3" s="55"/>
      <c r="E3" s="77" t="s">
        <v>2</v>
      </c>
      <c r="F3" s="77"/>
      <c r="G3" s="77"/>
      <c r="H3" s="77"/>
      <c r="I3" s="7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3">
      <c r="A4" s="55" t="s">
        <v>24</v>
      </c>
      <c r="B4" s="55"/>
      <c r="C4" s="55"/>
      <c r="D4" s="55"/>
      <c r="E4" s="55"/>
      <c r="F4" s="55"/>
      <c r="G4" s="55"/>
      <c r="H4" s="55"/>
      <c r="I4" s="5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35">
      <c r="A5" s="74"/>
      <c r="B5" s="74"/>
      <c r="C5" s="74"/>
      <c r="D5" s="7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5">
      <c r="A6" s="63" t="s">
        <v>3</v>
      </c>
      <c r="B6" s="63"/>
      <c r="C6" s="63"/>
      <c r="D6" s="63"/>
      <c r="E6" s="63"/>
      <c r="F6" s="63"/>
      <c r="G6" s="63"/>
      <c r="H6" s="63"/>
      <c r="I6" s="6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5" customHeight="1" x14ac:dyDescent="0.4">
      <c r="A7" s="63" t="s">
        <v>112</v>
      </c>
      <c r="B7" s="63"/>
      <c r="C7" s="63"/>
      <c r="D7" s="63"/>
      <c r="E7" s="63"/>
      <c r="F7" s="63"/>
      <c r="G7" s="63"/>
      <c r="H7" s="63"/>
      <c r="I7" s="6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5" customHeight="1" x14ac:dyDescent="0.4">
      <c r="A8" s="64" t="s">
        <v>469</v>
      </c>
      <c r="B8" s="64"/>
      <c r="C8" s="64"/>
      <c r="D8" s="64"/>
      <c r="E8" s="64"/>
      <c r="F8" s="64"/>
      <c r="G8" s="64"/>
      <c r="H8" s="64"/>
      <c r="I8" s="6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4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49999999999999" customHeight="1" x14ac:dyDescent="0.3">
      <c r="A10" s="65" t="s">
        <v>4</v>
      </c>
      <c r="B10" s="27"/>
      <c r="C10" s="67" t="s">
        <v>5</v>
      </c>
      <c r="D10" s="68"/>
      <c r="E10" s="71" t="s">
        <v>6</v>
      </c>
      <c r="F10" s="72"/>
      <c r="G10" s="71" t="s">
        <v>7</v>
      </c>
      <c r="H10" s="72"/>
      <c r="I10" s="73" t="s">
        <v>8</v>
      </c>
    </row>
    <row r="11" spans="1:20" s="12" customFormat="1" ht="30" customHeight="1" x14ac:dyDescent="0.3">
      <c r="A11" s="66"/>
      <c r="B11" s="26"/>
      <c r="C11" s="69"/>
      <c r="D11" s="70"/>
      <c r="E11" s="13" t="s">
        <v>9</v>
      </c>
      <c r="F11" s="13" t="s">
        <v>10</v>
      </c>
      <c r="G11" s="13" t="s">
        <v>9</v>
      </c>
      <c r="H11" s="13" t="s">
        <v>10</v>
      </c>
      <c r="I11" s="66"/>
    </row>
    <row r="12" spans="1:20" s="12" customFormat="1" ht="20.149999999999999" customHeight="1" x14ac:dyDescent="0.3">
      <c r="A12" s="44">
        <v>1</v>
      </c>
      <c r="B12" s="41" t="s">
        <v>470</v>
      </c>
      <c r="C12" s="42" t="s">
        <v>34</v>
      </c>
      <c r="D12" s="43" t="s">
        <v>471</v>
      </c>
      <c r="E12" s="15"/>
      <c r="F12" s="29" t="str">
        <f>IF(AND(E12&gt;=90),"XS",IF(AND(E12&gt;=80),"Tốt",IF(AND(E12&gt;=70),"Khá",IF(AND(E12&gt;=60),"TB",IF(AND(E12&gt;=50),"TB",IF(AND(E12&gt;=30),"Yếu",IF(AND(E12&gt;=0),"Không XL"," ")))))))</f>
        <v>Không XL</v>
      </c>
      <c r="G12" s="15"/>
      <c r="H12" s="29" t="str">
        <f>IF(AND(G12&gt;=90),"XS",IF(AND(G12&gt;=80),"Tốt",IF(AND(G12&gt;=70),"Khá",IF(AND(G12&gt;=60),"TB",IF(AND(G12&gt;=50),"TB",IF(AND(G12&gt;=30),"Yếu",IF(AND(G12&gt;=0),"Không XL"," ")))))))</f>
        <v>Không XL</v>
      </c>
      <c r="I12" s="15"/>
    </row>
    <row r="13" spans="1:20" s="12" customFormat="1" ht="20.149999999999999" customHeight="1" x14ac:dyDescent="0.3">
      <c r="A13" s="44">
        <v>2</v>
      </c>
      <c r="B13" s="41" t="s">
        <v>472</v>
      </c>
      <c r="C13" s="42" t="s">
        <v>473</v>
      </c>
      <c r="D13" s="43" t="s">
        <v>471</v>
      </c>
      <c r="E13" s="15"/>
      <c r="F13" s="29" t="str">
        <f t="shared" ref="F13:F49" si="0">IF(AND(E13&gt;=90),"XS",IF(AND(E13&gt;=80),"Tốt",IF(AND(E13&gt;=70),"Khá",IF(AND(E13&gt;=60),"TB",IF(AND(E13&gt;=50),"TB",IF(AND(E13&gt;=30),"Yếu",IF(AND(E13&gt;=0),"Không XL"," ")))))))</f>
        <v>Không XL</v>
      </c>
      <c r="G13" s="15"/>
      <c r="H13" s="29" t="str">
        <f t="shared" ref="H13:H49" si="1">IF(AND(G13&gt;=90),"XS",IF(AND(G13&gt;=80),"Tốt",IF(AND(G13&gt;=70),"Khá",IF(AND(G13&gt;=60),"TB",IF(AND(G13&gt;=50),"TB",IF(AND(G13&gt;=30),"Yếu",IF(AND(G13&gt;=0),"Không XL"," ")))))))</f>
        <v>Không XL</v>
      </c>
      <c r="I13" s="15"/>
    </row>
    <row r="14" spans="1:20" s="12" customFormat="1" ht="20.149999999999999" customHeight="1" x14ac:dyDescent="0.3">
      <c r="A14" s="44">
        <v>3</v>
      </c>
      <c r="B14" s="41" t="s">
        <v>474</v>
      </c>
      <c r="C14" s="42" t="s">
        <v>475</v>
      </c>
      <c r="D14" s="43" t="s">
        <v>86</v>
      </c>
      <c r="E14" s="15"/>
      <c r="F14" s="29" t="str">
        <f t="shared" si="0"/>
        <v>Không XL</v>
      </c>
      <c r="G14" s="15"/>
      <c r="H14" s="29" t="str">
        <f t="shared" si="1"/>
        <v>Không XL</v>
      </c>
      <c r="I14" s="15"/>
    </row>
    <row r="15" spans="1:20" s="12" customFormat="1" ht="20.149999999999999" customHeight="1" x14ac:dyDescent="0.3">
      <c r="A15" s="44">
        <v>4</v>
      </c>
      <c r="B15" s="41" t="s">
        <v>476</v>
      </c>
      <c r="C15" s="42" t="s">
        <v>477</v>
      </c>
      <c r="D15" s="43" t="s">
        <v>365</v>
      </c>
      <c r="E15" s="15"/>
      <c r="F15" s="29" t="str">
        <f t="shared" si="0"/>
        <v>Không XL</v>
      </c>
      <c r="G15" s="15"/>
      <c r="H15" s="29" t="str">
        <f t="shared" si="1"/>
        <v>Không XL</v>
      </c>
      <c r="I15" s="15"/>
    </row>
    <row r="16" spans="1:20" s="12" customFormat="1" ht="20.149999999999999" customHeight="1" x14ac:dyDescent="0.3">
      <c r="A16" s="44">
        <v>5</v>
      </c>
      <c r="B16" s="41" t="s">
        <v>478</v>
      </c>
      <c r="C16" s="42" t="s">
        <v>479</v>
      </c>
      <c r="D16" s="43" t="s">
        <v>29</v>
      </c>
      <c r="E16" s="15"/>
      <c r="F16" s="29" t="str">
        <f t="shared" si="0"/>
        <v>Không XL</v>
      </c>
      <c r="G16" s="15"/>
      <c r="H16" s="29" t="str">
        <f t="shared" si="1"/>
        <v>Không XL</v>
      </c>
      <c r="I16" s="15"/>
    </row>
    <row r="17" spans="1:9" s="12" customFormat="1" ht="20.149999999999999" customHeight="1" x14ac:dyDescent="0.3">
      <c r="A17" s="44">
        <v>6</v>
      </c>
      <c r="B17" s="41" t="s">
        <v>480</v>
      </c>
      <c r="C17" s="42" t="s">
        <v>80</v>
      </c>
      <c r="D17" s="43" t="s">
        <v>481</v>
      </c>
      <c r="E17" s="15"/>
      <c r="F17" s="29" t="str">
        <f t="shared" si="0"/>
        <v>Không XL</v>
      </c>
      <c r="G17" s="15"/>
      <c r="H17" s="29" t="str">
        <f t="shared" si="1"/>
        <v>Không XL</v>
      </c>
      <c r="I17" s="15"/>
    </row>
    <row r="18" spans="1:9" s="12" customFormat="1" ht="20.149999999999999" customHeight="1" x14ac:dyDescent="0.3">
      <c r="A18" s="44">
        <v>7</v>
      </c>
      <c r="B18" s="41" t="s">
        <v>482</v>
      </c>
      <c r="C18" s="42" t="s">
        <v>483</v>
      </c>
      <c r="D18" s="43" t="s">
        <v>31</v>
      </c>
      <c r="E18" s="15"/>
      <c r="F18" s="29" t="str">
        <f t="shared" si="0"/>
        <v>Không XL</v>
      </c>
      <c r="G18" s="15"/>
      <c r="H18" s="29" t="str">
        <f t="shared" si="1"/>
        <v>Không XL</v>
      </c>
      <c r="I18" s="15"/>
    </row>
    <row r="19" spans="1:9" s="12" customFormat="1" ht="20.149999999999999" customHeight="1" x14ac:dyDescent="0.3">
      <c r="A19" s="44">
        <v>8</v>
      </c>
      <c r="B19" s="41" t="s">
        <v>484</v>
      </c>
      <c r="C19" s="42" t="s">
        <v>41</v>
      </c>
      <c r="D19" s="43" t="s">
        <v>31</v>
      </c>
      <c r="E19" s="15"/>
      <c r="F19" s="29" t="str">
        <f t="shared" si="0"/>
        <v>Không XL</v>
      </c>
      <c r="G19" s="15"/>
      <c r="H19" s="29" t="str">
        <f t="shared" si="1"/>
        <v>Không XL</v>
      </c>
      <c r="I19" s="15"/>
    </row>
    <row r="20" spans="1:9" s="12" customFormat="1" ht="20.149999999999999" customHeight="1" x14ac:dyDescent="0.3">
      <c r="A20" s="44">
        <v>9</v>
      </c>
      <c r="B20" s="41" t="s">
        <v>485</v>
      </c>
      <c r="C20" s="42" t="s">
        <v>486</v>
      </c>
      <c r="D20" s="43" t="s">
        <v>33</v>
      </c>
      <c r="E20" s="15"/>
      <c r="F20" s="29" t="str">
        <f t="shared" si="0"/>
        <v>Không XL</v>
      </c>
      <c r="G20" s="15"/>
      <c r="H20" s="29" t="str">
        <f t="shared" si="1"/>
        <v>Không XL</v>
      </c>
      <c r="I20" s="15"/>
    </row>
    <row r="21" spans="1:9" s="12" customFormat="1" ht="20.149999999999999" customHeight="1" x14ac:dyDescent="0.3">
      <c r="A21" s="44">
        <v>10</v>
      </c>
      <c r="B21" s="41" t="s">
        <v>487</v>
      </c>
      <c r="C21" s="42" t="s">
        <v>36</v>
      </c>
      <c r="D21" s="43" t="s">
        <v>37</v>
      </c>
      <c r="E21" s="15"/>
      <c r="F21" s="29" t="str">
        <f t="shared" si="0"/>
        <v>Không XL</v>
      </c>
      <c r="G21" s="15"/>
      <c r="H21" s="29" t="str">
        <f t="shared" si="1"/>
        <v>Không XL</v>
      </c>
      <c r="I21" s="15"/>
    </row>
    <row r="22" spans="1:9" s="12" customFormat="1" ht="20.149999999999999" customHeight="1" x14ac:dyDescent="0.3">
      <c r="A22" s="44">
        <v>11</v>
      </c>
      <c r="B22" s="41" t="s">
        <v>488</v>
      </c>
      <c r="C22" s="42" t="s">
        <v>38</v>
      </c>
      <c r="D22" s="43" t="s">
        <v>489</v>
      </c>
      <c r="E22" s="15"/>
      <c r="F22" s="29" t="str">
        <f t="shared" si="0"/>
        <v>Không XL</v>
      </c>
      <c r="G22" s="15"/>
      <c r="H22" s="29" t="str">
        <f t="shared" si="1"/>
        <v>Không XL</v>
      </c>
      <c r="I22" s="15"/>
    </row>
    <row r="23" spans="1:9" s="12" customFormat="1" ht="20.149999999999999" customHeight="1" x14ac:dyDescent="0.3">
      <c r="A23" s="44">
        <v>12</v>
      </c>
      <c r="B23" s="41" t="s">
        <v>490</v>
      </c>
      <c r="C23" s="42" t="s">
        <v>93</v>
      </c>
      <c r="D23" s="43" t="s">
        <v>45</v>
      </c>
      <c r="E23" s="15"/>
      <c r="F23" s="29" t="str">
        <f t="shared" si="0"/>
        <v>Không XL</v>
      </c>
      <c r="G23" s="15"/>
      <c r="H23" s="29" t="str">
        <f t="shared" si="1"/>
        <v>Không XL</v>
      </c>
      <c r="I23" s="15"/>
    </row>
    <row r="24" spans="1:9" s="12" customFormat="1" ht="20.149999999999999" customHeight="1" x14ac:dyDescent="0.3">
      <c r="A24" s="44">
        <v>13</v>
      </c>
      <c r="B24" s="41" t="s">
        <v>491</v>
      </c>
      <c r="C24" s="42" t="s">
        <v>492</v>
      </c>
      <c r="D24" s="43" t="s">
        <v>77</v>
      </c>
      <c r="E24" s="15"/>
      <c r="F24" s="29" t="str">
        <f t="shared" si="0"/>
        <v>Không XL</v>
      </c>
      <c r="G24" s="15"/>
      <c r="H24" s="29" t="str">
        <f t="shared" si="1"/>
        <v>Không XL</v>
      </c>
      <c r="I24" s="15"/>
    </row>
    <row r="25" spans="1:9" s="12" customFormat="1" ht="20.149999999999999" customHeight="1" x14ac:dyDescent="0.3">
      <c r="A25" s="44">
        <v>14</v>
      </c>
      <c r="B25" s="41" t="s">
        <v>493</v>
      </c>
      <c r="C25" s="42" t="s">
        <v>48</v>
      </c>
      <c r="D25" s="43" t="s">
        <v>49</v>
      </c>
      <c r="E25" s="15"/>
      <c r="F25" s="29" t="str">
        <f t="shared" si="0"/>
        <v>Không XL</v>
      </c>
      <c r="G25" s="15"/>
      <c r="H25" s="29" t="str">
        <f t="shared" si="1"/>
        <v>Không XL</v>
      </c>
      <c r="I25" s="15"/>
    </row>
    <row r="26" spans="1:9" s="12" customFormat="1" ht="20.149999999999999" customHeight="1" x14ac:dyDescent="0.3">
      <c r="A26" s="44">
        <v>15</v>
      </c>
      <c r="B26" s="41" t="s">
        <v>494</v>
      </c>
      <c r="C26" s="42" t="s">
        <v>495</v>
      </c>
      <c r="D26" s="43" t="s">
        <v>496</v>
      </c>
      <c r="E26" s="15"/>
      <c r="F26" s="29" t="str">
        <f t="shared" si="0"/>
        <v>Không XL</v>
      </c>
      <c r="G26" s="15"/>
      <c r="H26" s="29" t="str">
        <f t="shared" si="1"/>
        <v>Không XL</v>
      </c>
      <c r="I26" s="15"/>
    </row>
    <row r="27" spans="1:9" s="12" customFormat="1" ht="20.149999999999999" customHeight="1" x14ac:dyDescent="0.3">
      <c r="A27" s="44">
        <v>16</v>
      </c>
      <c r="B27" s="41" t="s">
        <v>497</v>
      </c>
      <c r="C27" s="42" t="s">
        <v>30</v>
      </c>
      <c r="D27" s="43" t="s">
        <v>51</v>
      </c>
      <c r="E27" s="15"/>
      <c r="F27" s="29" t="str">
        <f t="shared" si="0"/>
        <v>Không XL</v>
      </c>
      <c r="G27" s="15"/>
      <c r="H27" s="29" t="str">
        <f t="shared" si="1"/>
        <v>Không XL</v>
      </c>
      <c r="I27" s="15"/>
    </row>
    <row r="28" spans="1:9" s="12" customFormat="1" ht="20.149999999999999" customHeight="1" x14ac:dyDescent="0.3">
      <c r="A28" s="44">
        <v>17</v>
      </c>
      <c r="B28" s="41" t="s">
        <v>498</v>
      </c>
      <c r="C28" s="42" t="s">
        <v>499</v>
      </c>
      <c r="D28" s="43" t="s">
        <v>54</v>
      </c>
      <c r="E28" s="15"/>
      <c r="F28" s="29" t="str">
        <f t="shared" si="0"/>
        <v>Không XL</v>
      </c>
      <c r="G28" s="15"/>
      <c r="H28" s="29" t="str">
        <f t="shared" si="1"/>
        <v>Không XL</v>
      </c>
      <c r="I28" s="15"/>
    </row>
    <row r="29" spans="1:9" s="12" customFormat="1" ht="20.149999999999999" customHeight="1" x14ac:dyDescent="0.3">
      <c r="A29" s="44">
        <v>18</v>
      </c>
      <c r="B29" s="41" t="s">
        <v>500</v>
      </c>
      <c r="C29" s="42" t="s">
        <v>501</v>
      </c>
      <c r="D29" s="43" t="s">
        <v>56</v>
      </c>
      <c r="E29" s="15"/>
      <c r="F29" s="29" t="str">
        <f t="shared" si="0"/>
        <v>Không XL</v>
      </c>
      <c r="G29" s="15"/>
      <c r="H29" s="29" t="str">
        <f t="shared" si="1"/>
        <v>Không XL</v>
      </c>
      <c r="I29" s="15"/>
    </row>
    <row r="30" spans="1:9" s="12" customFormat="1" ht="20.149999999999999" customHeight="1" x14ac:dyDescent="0.3">
      <c r="A30" s="44">
        <v>19</v>
      </c>
      <c r="B30" s="41" t="s">
        <v>502</v>
      </c>
      <c r="C30" s="42" t="s">
        <v>503</v>
      </c>
      <c r="D30" s="43" t="s">
        <v>95</v>
      </c>
      <c r="E30" s="15"/>
      <c r="F30" s="29" t="str">
        <f t="shared" si="0"/>
        <v>Không XL</v>
      </c>
      <c r="G30" s="15"/>
      <c r="H30" s="29" t="str">
        <f t="shared" si="1"/>
        <v>Không XL</v>
      </c>
      <c r="I30" s="15"/>
    </row>
    <row r="31" spans="1:9" s="12" customFormat="1" ht="20.149999999999999" customHeight="1" x14ac:dyDescent="0.3">
      <c r="A31" s="44">
        <v>20</v>
      </c>
      <c r="B31" s="41" t="s">
        <v>504</v>
      </c>
      <c r="C31" s="42" t="s">
        <v>98</v>
      </c>
      <c r="D31" s="43" t="s">
        <v>57</v>
      </c>
      <c r="E31" s="15"/>
      <c r="F31" s="29" t="str">
        <f t="shared" si="0"/>
        <v>Không XL</v>
      </c>
      <c r="G31" s="15"/>
      <c r="H31" s="29" t="str">
        <f t="shared" si="1"/>
        <v>Không XL</v>
      </c>
      <c r="I31" s="15"/>
    </row>
    <row r="32" spans="1:9" s="12" customFormat="1" ht="20.149999999999999" customHeight="1" x14ac:dyDescent="0.3">
      <c r="A32" s="44">
        <v>21</v>
      </c>
      <c r="B32" s="41" t="s">
        <v>505</v>
      </c>
      <c r="C32" s="42" t="s">
        <v>98</v>
      </c>
      <c r="D32" s="43" t="s">
        <v>57</v>
      </c>
      <c r="E32" s="15"/>
      <c r="F32" s="29" t="str">
        <f t="shared" si="0"/>
        <v>Không XL</v>
      </c>
      <c r="G32" s="15"/>
      <c r="H32" s="29" t="str">
        <f t="shared" si="1"/>
        <v>Không XL</v>
      </c>
      <c r="I32" s="15"/>
    </row>
    <row r="33" spans="1:9" s="12" customFormat="1" ht="20.149999999999999" customHeight="1" x14ac:dyDescent="0.3">
      <c r="A33" s="44">
        <v>22</v>
      </c>
      <c r="B33" s="41" t="s">
        <v>506</v>
      </c>
      <c r="C33" s="42" t="s">
        <v>507</v>
      </c>
      <c r="D33" s="43" t="s">
        <v>508</v>
      </c>
      <c r="E33" s="15"/>
      <c r="F33" s="29" t="str">
        <f t="shared" si="0"/>
        <v>Không XL</v>
      </c>
      <c r="G33" s="15"/>
      <c r="H33" s="29" t="str">
        <f t="shared" si="1"/>
        <v>Không XL</v>
      </c>
      <c r="I33" s="15"/>
    </row>
    <row r="34" spans="1:9" s="12" customFormat="1" ht="20.149999999999999" customHeight="1" x14ac:dyDescent="0.3">
      <c r="A34" s="44">
        <v>23</v>
      </c>
      <c r="B34" s="41" t="s">
        <v>509</v>
      </c>
      <c r="C34" s="42" t="s">
        <v>510</v>
      </c>
      <c r="D34" s="43" t="s">
        <v>175</v>
      </c>
      <c r="E34" s="15"/>
      <c r="F34" s="29" t="str">
        <f t="shared" si="0"/>
        <v>Không XL</v>
      </c>
      <c r="G34" s="15"/>
      <c r="H34" s="29" t="str">
        <f t="shared" si="1"/>
        <v>Không XL</v>
      </c>
      <c r="I34" s="15"/>
    </row>
    <row r="35" spans="1:9" s="12" customFormat="1" ht="20.149999999999999" customHeight="1" x14ac:dyDescent="0.3">
      <c r="A35" s="44">
        <v>24</v>
      </c>
      <c r="B35" s="41" t="s">
        <v>511</v>
      </c>
      <c r="C35" s="42" t="s">
        <v>512</v>
      </c>
      <c r="D35" s="43" t="s">
        <v>175</v>
      </c>
      <c r="E35" s="15"/>
      <c r="F35" s="29" t="str">
        <f t="shared" si="0"/>
        <v>Không XL</v>
      </c>
      <c r="G35" s="15"/>
      <c r="H35" s="29" t="str">
        <f t="shared" si="1"/>
        <v>Không XL</v>
      </c>
      <c r="I35" s="15"/>
    </row>
    <row r="36" spans="1:9" s="12" customFormat="1" ht="20.149999999999999" customHeight="1" x14ac:dyDescent="0.3">
      <c r="A36" s="44">
        <v>25</v>
      </c>
      <c r="B36" s="41" t="s">
        <v>513</v>
      </c>
      <c r="C36" s="42" t="s">
        <v>63</v>
      </c>
      <c r="D36" s="43" t="s">
        <v>64</v>
      </c>
      <c r="E36" s="15"/>
      <c r="F36" s="29" t="str">
        <f t="shared" si="0"/>
        <v>Không XL</v>
      </c>
      <c r="G36" s="15"/>
      <c r="H36" s="29" t="str">
        <f t="shared" si="1"/>
        <v>Không XL</v>
      </c>
      <c r="I36" s="15"/>
    </row>
    <row r="37" spans="1:9" s="12" customFormat="1" ht="20.149999999999999" customHeight="1" x14ac:dyDescent="0.3">
      <c r="A37" s="44">
        <v>26</v>
      </c>
      <c r="B37" s="41" t="s">
        <v>514</v>
      </c>
      <c r="C37" s="42" t="s">
        <v>515</v>
      </c>
      <c r="D37" s="43" t="s">
        <v>100</v>
      </c>
      <c r="E37" s="15"/>
      <c r="F37" s="29" t="str">
        <f t="shared" si="0"/>
        <v>Không XL</v>
      </c>
      <c r="G37" s="15"/>
      <c r="H37" s="29" t="str">
        <f t="shared" si="1"/>
        <v>Không XL</v>
      </c>
      <c r="I37" s="15"/>
    </row>
    <row r="38" spans="1:9" s="12" customFormat="1" ht="20.149999999999999" customHeight="1" x14ac:dyDescent="0.3">
      <c r="A38" s="44">
        <v>27</v>
      </c>
      <c r="B38" s="41" t="s">
        <v>516</v>
      </c>
      <c r="C38" s="42" t="s">
        <v>517</v>
      </c>
      <c r="D38" s="43" t="s">
        <v>67</v>
      </c>
      <c r="E38" s="15"/>
      <c r="F38" s="29" t="str">
        <f t="shared" si="0"/>
        <v>Không XL</v>
      </c>
      <c r="G38" s="15"/>
      <c r="H38" s="29" t="str">
        <f t="shared" si="1"/>
        <v>Không XL</v>
      </c>
      <c r="I38" s="15"/>
    </row>
    <row r="39" spans="1:9" s="12" customFormat="1" ht="20.149999999999999" customHeight="1" x14ac:dyDescent="0.3">
      <c r="A39" s="44">
        <v>28</v>
      </c>
      <c r="B39" s="41" t="s">
        <v>518</v>
      </c>
      <c r="C39" s="42" t="s">
        <v>519</v>
      </c>
      <c r="D39" s="43" t="s">
        <v>68</v>
      </c>
      <c r="E39" s="15"/>
      <c r="F39" s="29" t="str">
        <f t="shared" si="0"/>
        <v>Không XL</v>
      </c>
      <c r="G39" s="15"/>
      <c r="H39" s="29" t="str">
        <f t="shared" si="1"/>
        <v>Không XL</v>
      </c>
      <c r="I39" s="15"/>
    </row>
    <row r="40" spans="1:9" s="12" customFormat="1" ht="20.149999999999999" customHeight="1" x14ac:dyDescent="0.3">
      <c r="A40" s="44">
        <v>29</v>
      </c>
      <c r="B40" s="41" t="s">
        <v>520</v>
      </c>
      <c r="C40" s="42" t="s">
        <v>32</v>
      </c>
      <c r="D40" s="43" t="s">
        <v>102</v>
      </c>
      <c r="E40" s="15"/>
      <c r="F40" s="29" t="str">
        <f t="shared" si="0"/>
        <v>Không XL</v>
      </c>
      <c r="G40" s="15"/>
      <c r="H40" s="29" t="str">
        <f t="shared" si="1"/>
        <v>Không XL</v>
      </c>
      <c r="I40" s="15"/>
    </row>
    <row r="41" spans="1:9" s="12" customFormat="1" ht="20.149999999999999" customHeight="1" x14ac:dyDescent="0.3">
      <c r="A41" s="44">
        <v>30</v>
      </c>
      <c r="B41" s="41" t="s">
        <v>521</v>
      </c>
      <c r="C41" s="42" t="s">
        <v>38</v>
      </c>
      <c r="D41" s="43" t="s">
        <v>82</v>
      </c>
      <c r="E41" s="15"/>
      <c r="F41" s="29" t="str">
        <f t="shared" si="0"/>
        <v>Không XL</v>
      </c>
      <c r="G41" s="15"/>
      <c r="H41" s="29" t="str">
        <f t="shared" si="1"/>
        <v>Không XL</v>
      </c>
      <c r="I41" s="15"/>
    </row>
    <row r="42" spans="1:9" s="12" customFormat="1" ht="20.149999999999999" customHeight="1" x14ac:dyDescent="0.3">
      <c r="A42" s="44">
        <v>31</v>
      </c>
      <c r="B42" s="41" t="s">
        <v>522</v>
      </c>
      <c r="C42" s="42" t="s">
        <v>523</v>
      </c>
      <c r="D42" s="43" t="s">
        <v>524</v>
      </c>
      <c r="E42" s="15"/>
      <c r="F42" s="29" t="str">
        <f t="shared" si="0"/>
        <v>Không XL</v>
      </c>
      <c r="G42" s="15"/>
      <c r="H42" s="29" t="str">
        <f t="shared" si="1"/>
        <v>Không XL</v>
      </c>
      <c r="I42" s="15"/>
    </row>
    <row r="43" spans="1:9" s="12" customFormat="1" ht="20.149999999999999" customHeight="1" x14ac:dyDescent="0.3">
      <c r="A43" s="44">
        <v>32</v>
      </c>
      <c r="B43" s="41" t="s">
        <v>525</v>
      </c>
      <c r="C43" s="42" t="s">
        <v>526</v>
      </c>
      <c r="D43" s="43" t="s">
        <v>103</v>
      </c>
      <c r="E43" s="15"/>
      <c r="F43" s="29" t="str">
        <f t="shared" si="0"/>
        <v>Không XL</v>
      </c>
      <c r="G43" s="15"/>
      <c r="H43" s="29" t="str">
        <f t="shared" si="1"/>
        <v>Không XL</v>
      </c>
      <c r="I43" s="15"/>
    </row>
    <row r="44" spans="1:9" s="12" customFormat="1" ht="20.149999999999999" customHeight="1" x14ac:dyDescent="0.3">
      <c r="A44" s="44">
        <v>33</v>
      </c>
      <c r="B44" s="41" t="s">
        <v>527</v>
      </c>
      <c r="C44" s="42" t="s">
        <v>528</v>
      </c>
      <c r="D44" s="43" t="s">
        <v>70</v>
      </c>
      <c r="E44" s="15"/>
      <c r="F44" s="29" t="str">
        <f t="shared" si="0"/>
        <v>Không XL</v>
      </c>
      <c r="G44" s="15"/>
      <c r="H44" s="29" t="str">
        <f t="shared" si="1"/>
        <v>Không XL</v>
      </c>
      <c r="I44" s="15"/>
    </row>
    <row r="45" spans="1:9" s="12" customFormat="1" ht="20.149999999999999" customHeight="1" x14ac:dyDescent="0.3">
      <c r="A45" s="44">
        <v>34</v>
      </c>
      <c r="B45" s="41" t="s">
        <v>529</v>
      </c>
      <c r="C45" s="42" t="s">
        <v>530</v>
      </c>
      <c r="D45" s="43" t="s">
        <v>71</v>
      </c>
      <c r="E45" s="15"/>
      <c r="F45" s="29" t="str">
        <f t="shared" si="0"/>
        <v>Không XL</v>
      </c>
      <c r="G45" s="15"/>
      <c r="H45" s="29" t="str">
        <f t="shared" si="1"/>
        <v>Không XL</v>
      </c>
      <c r="I45" s="15"/>
    </row>
    <row r="46" spans="1:9" s="12" customFormat="1" ht="20.149999999999999" customHeight="1" x14ac:dyDescent="0.3">
      <c r="A46" s="44">
        <v>35</v>
      </c>
      <c r="B46" s="41" t="s">
        <v>531</v>
      </c>
      <c r="C46" s="42" t="s">
        <v>532</v>
      </c>
      <c r="D46" s="43" t="s">
        <v>71</v>
      </c>
      <c r="E46" s="15"/>
      <c r="F46" s="29" t="str">
        <f t="shared" si="0"/>
        <v>Không XL</v>
      </c>
      <c r="G46" s="15"/>
      <c r="H46" s="29" t="str">
        <f t="shared" si="1"/>
        <v>Không XL</v>
      </c>
      <c r="I46" s="15"/>
    </row>
    <row r="47" spans="1:9" s="12" customFormat="1" ht="20.149999999999999" customHeight="1" x14ac:dyDescent="0.3">
      <c r="A47" s="44">
        <v>36</v>
      </c>
      <c r="B47" s="41" t="s">
        <v>533</v>
      </c>
      <c r="C47" s="42" t="s">
        <v>534</v>
      </c>
      <c r="D47" s="43" t="s">
        <v>71</v>
      </c>
      <c r="E47" s="15"/>
      <c r="F47" s="29" t="str">
        <f t="shared" si="0"/>
        <v>Không XL</v>
      </c>
      <c r="G47" s="15"/>
      <c r="H47" s="29" t="str">
        <f t="shared" si="1"/>
        <v>Không XL</v>
      </c>
      <c r="I47" s="15"/>
    </row>
    <row r="48" spans="1:9" s="12" customFormat="1" ht="20.149999999999999" customHeight="1" x14ac:dyDescent="0.3">
      <c r="A48" s="44">
        <v>37</v>
      </c>
      <c r="B48" s="41" t="s">
        <v>535</v>
      </c>
      <c r="C48" s="42" t="s">
        <v>468</v>
      </c>
      <c r="D48" s="43" t="s">
        <v>536</v>
      </c>
      <c r="E48" s="15"/>
      <c r="F48" s="29" t="str">
        <f t="shared" si="0"/>
        <v>Không XL</v>
      </c>
      <c r="G48" s="15"/>
      <c r="H48" s="29" t="str">
        <f t="shared" si="1"/>
        <v>Không XL</v>
      </c>
      <c r="I48" s="15"/>
    </row>
    <row r="49" spans="1:9" s="12" customFormat="1" ht="20.149999999999999" customHeight="1" x14ac:dyDescent="0.3">
      <c r="A49" s="44">
        <v>38</v>
      </c>
      <c r="B49" s="41" t="s">
        <v>537</v>
      </c>
      <c r="C49" s="42" t="s">
        <v>538</v>
      </c>
      <c r="D49" s="43" t="s">
        <v>539</v>
      </c>
      <c r="E49" s="15"/>
      <c r="F49" s="29" t="str">
        <f t="shared" si="0"/>
        <v>Không XL</v>
      </c>
      <c r="G49" s="15"/>
      <c r="H49" s="29" t="str">
        <f t="shared" si="1"/>
        <v>Không XL</v>
      </c>
      <c r="I49" s="15"/>
    </row>
    <row r="50" spans="1:9" ht="25" customHeight="1" x14ac:dyDescent="0.3">
      <c r="A50" s="22"/>
      <c r="B50" s="22"/>
      <c r="C50" s="56" t="s">
        <v>11</v>
      </c>
      <c r="D50" s="56"/>
      <c r="E50" s="56"/>
      <c r="F50" s="56"/>
      <c r="G50" s="56"/>
      <c r="H50" s="56"/>
      <c r="I50" s="56"/>
    </row>
    <row r="51" spans="1:9" ht="25" customHeight="1" x14ac:dyDescent="0.3">
      <c r="C51" s="57" t="s">
        <v>12</v>
      </c>
      <c r="D51" s="25"/>
      <c r="E51" s="59" t="s">
        <v>6</v>
      </c>
      <c r="F51" s="60"/>
      <c r="G51" s="59" t="s">
        <v>7</v>
      </c>
      <c r="H51" s="60"/>
      <c r="I51" s="61" t="s">
        <v>8</v>
      </c>
    </row>
    <row r="52" spans="1:9" s="12" customFormat="1" ht="25" customHeight="1" x14ac:dyDescent="0.3">
      <c r="C52" s="58"/>
      <c r="D52" s="20"/>
      <c r="E52" s="13" t="s">
        <v>13</v>
      </c>
      <c r="F52" s="16" t="s">
        <v>14</v>
      </c>
      <c r="G52" s="13" t="s">
        <v>13</v>
      </c>
      <c r="H52" s="16" t="s">
        <v>14</v>
      </c>
      <c r="I52" s="62"/>
    </row>
    <row r="53" spans="1:9" ht="25" customHeight="1" x14ac:dyDescent="0.3">
      <c r="C53" s="23" t="s">
        <v>15</v>
      </c>
      <c r="D53" s="11"/>
      <c r="E53" s="30">
        <f>COUNTIF(F12:F49,"Xuất sắc")</f>
        <v>0</v>
      </c>
      <c r="F53" s="34">
        <f>E53*100/A49</f>
        <v>0</v>
      </c>
      <c r="G53" s="30">
        <f>COUNTIF(H12:H49,"Xuất sắc")</f>
        <v>0</v>
      </c>
      <c r="H53" s="34">
        <f>G53*100/A49</f>
        <v>0</v>
      </c>
      <c r="I53" s="17"/>
    </row>
    <row r="54" spans="1:9" ht="25" customHeight="1" x14ac:dyDescent="0.3">
      <c r="C54" s="23" t="s">
        <v>16</v>
      </c>
      <c r="D54" s="11"/>
      <c r="E54" s="30">
        <f>COUNTIF(F12:F49,"Tốt")</f>
        <v>0</v>
      </c>
      <c r="F54" s="35">
        <f>E54*100/A49</f>
        <v>0</v>
      </c>
      <c r="G54" s="30">
        <f>COUNTIF(H12:H49,"Tốt")</f>
        <v>0</v>
      </c>
      <c r="H54" s="35">
        <f>G54*100/A49</f>
        <v>0</v>
      </c>
      <c r="I54" s="17"/>
    </row>
    <row r="55" spans="1:9" ht="25" customHeight="1" x14ac:dyDescent="0.3">
      <c r="C55" s="23" t="s">
        <v>17</v>
      </c>
      <c r="D55" s="11"/>
      <c r="E55" s="30">
        <f>COUNTIF(F12:F49,"Khá")</f>
        <v>0</v>
      </c>
      <c r="F55" s="35">
        <f>E55*100/A49</f>
        <v>0</v>
      </c>
      <c r="G55" s="30">
        <f>COUNTIF(H12:H49,"Khá")</f>
        <v>0</v>
      </c>
      <c r="H55" s="35">
        <f>G55*100/A49</f>
        <v>0</v>
      </c>
      <c r="I55" s="17"/>
    </row>
    <row r="56" spans="1:9" ht="25" customHeight="1" x14ac:dyDescent="0.3">
      <c r="C56" s="23" t="s">
        <v>18</v>
      </c>
      <c r="D56" s="11"/>
      <c r="E56" s="30">
        <f>COUNTIF(F12:F49,"TB")</f>
        <v>0</v>
      </c>
      <c r="F56" s="35">
        <f>E56*100/A49</f>
        <v>0</v>
      </c>
      <c r="G56" s="30">
        <f>COUNTIF(H12:H49,"TB")</f>
        <v>0</v>
      </c>
      <c r="H56" s="35">
        <f>G56*100/A49</f>
        <v>0</v>
      </c>
      <c r="I56" s="17"/>
    </row>
    <row r="57" spans="1:9" ht="25" customHeight="1" x14ac:dyDescent="0.3">
      <c r="C57" s="23" t="s">
        <v>19</v>
      </c>
      <c r="D57" s="11"/>
      <c r="E57" s="30">
        <f>COUNTIF(F12:F49,"Yếu")</f>
        <v>0</v>
      </c>
      <c r="F57" s="34">
        <f>E57*100/A49</f>
        <v>0</v>
      </c>
      <c r="G57" s="30">
        <f>COUNTIF(H12:H49,"Yếu")</f>
        <v>0</v>
      </c>
      <c r="H57" s="34">
        <f>G57*100/A49</f>
        <v>0</v>
      </c>
      <c r="I57" s="17"/>
    </row>
    <row r="58" spans="1:9" ht="25" customHeight="1" thickBot="1" x14ac:dyDescent="0.35">
      <c r="C58" s="24" t="s">
        <v>26</v>
      </c>
      <c r="D58" s="21"/>
      <c r="E58" s="32">
        <f>COUNTIF(F12:F49,"Kém")</f>
        <v>0</v>
      </c>
      <c r="F58" s="36">
        <f>E58*100/A49</f>
        <v>0</v>
      </c>
      <c r="G58" s="32">
        <f>COUNTIF(H12:H49,"Kém")</f>
        <v>0</v>
      </c>
      <c r="H58" s="36">
        <f>G58*100/A49</f>
        <v>0</v>
      </c>
      <c r="I58" s="18"/>
    </row>
    <row r="59" spans="1:9" ht="15" customHeight="1" x14ac:dyDescent="0.3">
      <c r="C59" s="19"/>
      <c r="D59" s="19"/>
    </row>
    <row r="60" spans="1:9" ht="18" customHeight="1" x14ac:dyDescent="0.35">
      <c r="E60" s="54" t="s">
        <v>22</v>
      </c>
      <c r="F60" s="54"/>
      <c r="G60" s="54"/>
      <c r="H60" s="54"/>
      <c r="I60" s="54"/>
    </row>
    <row r="61" spans="1:9" ht="18" customHeight="1" x14ac:dyDescent="0.3">
      <c r="A61" s="55" t="s">
        <v>7</v>
      </c>
      <c r="B61" s="55"/>
      <c r="C61" s="55"/>
      <c r="D61" s="55" t="s">
        <v>6</v>
      </c>
      <c r="E61" s="55"/>
      <c r="F61" s="55"/>
      <c r="G61" s="55"/>
      <c r="H61" s="55" t="s">
        <v>20</v>
      </c>
      <c r="I61" s="55"/>
    </row>
    <row r="62" spans="1:9" ht="18" customHeight="1" x14ac:dyDescent="0.3"/>
    <row r="63" spans="1:9" ht="18" customHeight="1" x14ac:dyDescent="0.3"/>
    <row r="64" spans="1:9" ht="18" customHeight="1" x14ac:dyDescent="0.3"/>
    <row r="65" spans="1:1" ht="18" customHeight="1" x14ac:dyDescent="0.3"/>
    <row r="66" spans="1:1" ht="18" customHeight="1" x14ac:dyDescent="0.3"/>
    <row r="67" spans="1:1" ht="18" customHeight="1" x14ac:dyDescent="0.3"/>
    <row r="68" spans="1:1" ht="18" customHeight="1" x14ac:dyDescent="0.3"/>
    <row r="69" spans="1:1" ht="18" customHeight="1" x14ac:dyDescent="0.3"/>
    <row r="70" spans="1:1" ht="18" customHeight="1" x14ac:dyDescent="0.3"/>
    <row r="71" spans="1:1" ht="18" customHeight="1" x14ac:dyDescent="0.3">
      <c r="A71" s="1">
        <v>1</v>
      </c>
    </row>
    <row r="72" spans="1:1" ht="18" customHeight="1" x14ac:dyDescent="0.3"/>
    <row r="73" spans="1:1" ht="18" customHeight="1" x14ac:dyDescent="0.3"/>
    <row r="74" spans="1:1" ht="18" customHeight="1" x14ac:dyDescent="0.3"/>
    <row r="75" spans="1:1" ht="18" customHeight="1" x14ac:dyDescent="0.3"/>
    <row r="76" spans="1:1" ht="18" customHeight="1" x14ac:dyDescent="0.3"/>
    <row r="77" spans="1:1" ht="18" customHeight="1" x14ac:dyDescent="0.3"/>
    <row r="78" spans="1:1" ht="18" customHeight="1" x14ac:dyDescent="0.3"/>
    <row r="79" spans="1:1" ht="18" customHeight="1" x14ac:dyDescent="0.3"/>
    <row r="80" spans="1:1" ht="18" customHeight="1" x14ac:dyDescent="0.3"/>
    <row r="81" ht="18" customHeight="1" x14ac:dyDescent="0.3"/>
    <row r="82" ht="18" customHeight="1" x14ac:dyDescent="0.3"/>
    <row r="83" ht="18" customHeight="1" x14ac:dyDescent="0.3"/>
    <row r="84" ht="18" customHeight="1" x14ac:dyDescent="0.3"/>
    <row r="85" ht="18" customHeight="1" x14ac:dyDescent="0.3"/>
    <row r="86" ht="18" customHeight="1" x14ac:dyDescent="0.3"/>
    <row r="87" ht="18" customHeight="1" x14ac:dyDescent="0.3"/>
    <row r="88" ht="18" customHeight="1" x14ac:dyDescent="0.3"/>
  </sheetData>
  <mergeCells count="24">
    <mergeCell ref="E60:I60"/>
    <mergeCell ref="A61:C61"/>
    <mergeCell ref="D61:G61"/>
    <mergeCell ref="H61:I61"/>
    <mergeCell ref="C50:I50"/>
    <mergeCell ref="C51:C52"/>
    <mergeCell ref="E51:F51"/>
    <mergeCell ref="G51:H51"/>
    <mergeCell ref="I51:I52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49">
    <cfRule type="cellIs" dxfId="3" priority="27" stopIfTrue="1" operator="equal">
      <formula>"SVG"</formula>
    </cfRule>
    <cfRule type="cellIs" dxfId="2" priority="28" stopIfTrue="1" operator="equal">
      <formula>"SVXS"</formula>
    </cfRule>
  </conditionalFormatting>
  <conditionalFormatting sqref="H12:H49">
    <cfRule type="cellIs" dxfId="1" priority="25" stopIfTrue="1" operator="equal">
      <formula>"SVG"</formula>
    </cfRule>
    <cfRule type="cellIs" dxfId="0" priority="26" stopIfTrue="1" operator="equal">
      <formula>"SVXS"</formula>
    </cfRule>
  </conditionalFormatting>
  <pageMargins left="0.5" right="0.25" top="0.5" bottom="0.5" header="0" footer="0.25"/>
  <pageSetup paperSize="9" scale="9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19C2-CCK1</vt:lpstr>
      <vt:lpstr>19C2-KTD1</vt:lpstr>
      <vt:lpstr>19C2-QTD1</vt:lpstr>
      <vt:lpstr>19C2-QTM1</vt:lpstr>
      <vt:lpstr>19C2-CNÔ1</vt:lpstr>
      <vt:lpstr>19C2-CNL1</vt:lpstr>
      <vt:lpstr>19C2-ĐĐT1</vt:lpstr>
      <vt:lpstr>'19C2-CCK1'!Print_Titles</vt:lpstr>
      <vt:lpstr>'19C2-CNÔ1'!Print_Titles</vt:lpstr>
      <vt:lpstr>'19C2-ĐĐT1'!Print_Titles</vt:lpstr>
      <vt:lpstr>'19C2-QTM1'!Print_Titles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2020-07-29T12:23:39Z</cp:lastPrinted>
  <dcterms:created xsi:type="dcterms:W3CDTF">2014-11-24T02:19:52Z</dcterms:created>
  <dcterms:modified xsi:type="dcterms:W3CDTF">2021-04-18T00:10:52Z</dcterms:modified>
</cp:coreProperties>
</file>