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15" windowWidth="18195" windowHeight="45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Sheet1!$A$849:$F$1186</definedName>
  </definedNames>
  <calcPr calcId="144525"/>
</workbook>
</file>

<file path=xl/calcChain.xml><?xml version="1.0" encoding="utf-8"?>
<calcChain xmlns="http://schemas.openxmlformats.org/spreadsheetml/2006/main">
  <c r="H251" i="1" l="1"/>
  <c r="J288" i="1"/>
  <c r="H1194" i="1" l="1"/>
  <c r="K1215" i="1"/>
  <c r="K63" i="1" l="1"/>
  <c r="J52" i="1"/>
  <c r="K125" i="1" l="1"/>
  <c r="K124" i="1"/>
  <c r="K104" i="1"/>
  <c r="J6" i="1" l="1"/>
  <c r="K228" i="1" l="1"/>
  <c r="K229" i="1" s="1"/>
  <c r="K234" i="1"/>
  <c r="K249" i="1" l="1"/>
  <c r="J249" i="1"/>
  <c r="K207" i="1"/>
  <c r="H303" i="1"/>
  <c r="H291" i="1"/>
  <c r="G288" i="1"/>
  <c r="K144" i="1"/>
  <c r="E288" i="1"/>
  <c r="J708" i="3" l="1"/>
  <c r="H2521" i="1"/>
  <c r="K2446" i="1"/>
  <c r="J489" i="3"/>
  <c r="M89" i="3"/>
  <c r="K2448" i="1"/>
  <c r="K2447" i="1" l="1"/>
  <c r="H2397" i="1"/>
  <c r="J703" i="1" l="1"/>
  <c r="H2835" i="1"/>
  <c r="K709" i="1" l="1"/>
  <c r="H879" i="1" l="1"/>
  <c r="K605" i="1" l="1"/>
  <c r="K612" i="1"/>
  <c r="K537" i="1"/>
  <c r="H615" i="1"/>
  <c r="K511" i="1"/>
  <c r="H607" i="1"/>
  <c r="G606" i="1"/>
  <c r="K515" i="1" l="1"/>
  <c r="E607" i="1" l="1"/>
  <c r="K408" i="1"/>
  <c r="K480" i="1"/>
  <c r="J675" i="1" l="1"/>
  <c r="J674" i="1"/>
  <c r="H676" i="1" l="1"/>
  <c r="H807" i="1" l="1"/>
  <c r="G806" i="1"/>
  <c r="E807" i="1"/>
  <c r="G1172" i="1" l="1"/>
  <c r="H1183" i="1"/>
  <c r="E1183" i="1"/>
  <c r="K1154" i="1" l="1"/>
  <c r="K850" i="1" l="1"/>
  <c r="K1013" i="1" l="1"/>
  <c r="K1014" i="1" l="1"/>
  <c r="K1022" i="1"/>
  <c r="K976" i="1"/>
  <c r="H1376" i="1" l="1"/>
  <c r="K1393" i="1"/>
  <c r="K1384" i="1" l="1"/>
  <c r="J1381" i="1"/>
  <c r="H1397" i="1"/>
  <c r="K1392" i="1" l="1"/>
  <c r="H1388" i="1" l="1"/>
  <c r="G1380" i="1"/>
  <c r="E1388" i="1"/>
  <c r="K2059" i="1" l="1"/>
  <c r="K1867" i="1" l="1"/>
  <c r="K1934" i="1"/>
  <c r="J1955" i="1"/>
  <c r="J1949" i="1" l="1"/>
  <c r="J1948" i="1"/>
  <c r="K1947" i="1"/>
  <c r="K1948" i="1"/>
  <c r="K1969" i="1" l="1"/>
  <c r="K1968" i="1"/>
  <c r="K1967" i="1"/>
  <c r="K1966" i="1" l="1"/>
  <c r="H2180" i="1" l="1"/>
  <c r="H2182" i="1"/>
  <c r="E2177" i="1" l="1"/>
  <c r="H2177" i="1"/>
  <c r="G2169" i="1"/>
  <c r="K2168" i="1" s="1"/>
  <c r="K2178" i="1" l="1"/>
  <c r="L2104" i="1"/>
  <c r="K2103" i="1" l="1"/>
  <c r="K2018" i="1"/>
  <c r="L2016" i="1" l="1"/>
  <c r="K2243" i="1" l="1"/>
  <c r="H2232" i="1" l="1"/>
  <c r="H2234" i="1"/>
  <c r="K2534" i="1" l="1"/>
  <c r="K2540" i="1" l="1"/>
  <c r="K2593" i="1" l="1"/>
  <c r="K2272" i="1" l="1"/>
  <c r="K2420" i="1" l="1"/>
  <c r="K2342" i="1" l="1"/>
  <c r="K2458" i="1" l="1"/>
  <c r="K2457" i="1"/>
  <c r="K2456" i="1"/>
  <c r="K2460" i="1"/>
  <c r="G2420" i="1" l="1"/>
  <c r="H2474" i="1"/>
  <c r="E2465" i="1"/>
  <c r="H2465" i="1"/>
  <c r="K2363" i="1" l="1"/>
  <c r="K2500" i="1" l="1"/>
  <c r="K2871" i="1" l="1"/>
  <c r="K2869" i="1"/>
  <c r="K2855" i="1" l="1"/>
  <c r="K2637" i="1" l="1"/>
  <c r="K2629" i="1" l="1"/>
  <c r="I2646" i="1"/>
  <c r="E2637" i="1"/>
  <c r="H2637" i="1"/>
  <c r="G2609" i="1"/>
  <c r="K2587" i="1"/>
  <c r="I2809" i="1" l="1"/>
  <c r="H2673" i="1" l="1"/>
  <c r="H2674" i="1"/>
  <c r="I2830" i="1" l="1"/>
  <c r="G2850" i="1"/>
  <c r="H2867" i="1"/>
  <c r="H2876" i="1"/>
  <c r="E2867" i="1"/>
  <c r="L2832" i="1" l="1"/>
  <c r="K2832" i="1"/>
</calcChain>
</file>

<file path=xl/sharedStrings.xml><?xml version="1.0" encoding="utf-8"?>
<sst xmlns="http://schemas.openxmlformats.org/spreadsheetml/2006/main" count="10035" uniqueCount="5385">
  <si>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</si>
  <si>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</si>
  <si>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</si>
  <si>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</si>
  <si>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</si>
  <si>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</si>
  <si>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</si>
  <si>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</si>
  <si>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</si>
  <si>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</si>
  <si>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</si>
  <si>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</si>
  <si>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</si>
  <si>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</si>
  <si>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</si>
  <si>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</si>
  <si>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</si>
  <si>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</si>
  <si>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AB/20E 0008126</t>
  </si>
  <si>
    <t>AB/20E 0008127</t>
  </si>
  <si>
    <t>AB/20E 0008128</t>
  </si>
  <si>
    <t>AB/20E 0008129</t>
  </si>
  <si>
    <t>AB/20E 0008130</t>
  </si>
  <si>
    <t>AB/20E 0008131</t>
  </si>
  <si>
    <t>AB/20E 0008132</t>
  </si>
  <si>
    <t>AB/20E 0008133</t>
  </si>
  <si>
    <t>AB/20E 0008134</t>
  </si>
  <si>
    <t>AB/20E 0008135</t>
  </si>
  <si>
    <t>AB/20E 0008136</t>
  </si>
  <si>
    <t>AB/20E 0008137</t>
  </si>
  <si>
    <t>AB/20E 0008138</t>
  </si>
  <si>
    <t>AB/20E 0008139</t>
  </si>
  <si>
    <t>AB/20E 0008140</t>
  </si>
  <si>
    <t>AB/20E 0008141</t>
  </si>
  <si>
    <t>AB/20E 0008142</t>
  </si>
  <si>
    <t>AB/20E 0008143</t>
  </si>
  <si>
    <t>AB/20E 0008144</t>
  </si>
  <si>
    <t>AB/20E 0008145</t>
  </si>
  <si>
    <t>AB/20E 0008146</t>
  </si>
  <si>
    <t>AB/20E 0008147</t>
  </si>
  <si>
    <t>AB/20E 0008148</t>
  </si>
  <si>
    <t>AB/20E 0008149</t>
  </si>
  <si>
    <t>AB/20E 0008150</t>
  </si>
  <si>
    <t>AB/20E 0008151</t>
  </si>
  <si>
    <t>AB/20E 0008152</t>
  </si>
  <si>
    <t>AB/20E 0008153</t>
  </si>
  <si>
    <t>AB/20E 0008154</t>
  </si>
  <si>
    <t>AB/20E 0008155</t>
  </si>
  <si>
    <t>AB/20E 0008156</t>
  </si>
  <si>
    <t>AB/20E 0008157</t>
  </si>
  <si>
    <t>AB/20E 0008158</t>
  </si>
  <si>
    <t>AB/20E 0008159</t>
  </si>
  <si>
    <t>AB/20E 0008160</t>
  </si>
  <si>
    <t>AB/20E 0008161</t>
  </si>
  <si>
    <t>AB/20E 0008162</t>
  </si>
  <si>
    <t>AB/20E 0008163</t>
  </si>
  <si>
    <t>AB/20E 0008164</t>
  </si>
  <si>
    <t>AB/20E 0008165</t>
  </si>
  <si>
    <t>AB/20E 0008166</t>
  </si>
  <si>
    <t>AB/20E 0008167</t>
  </si>
  <si>
    <t>AB/20E 0008168</t>
  </si>
  <si>
    <t>AB/20E 0008169</t>
  </si>
  <si>
    <t>AB/20E 0008170</t>
  </si>
  <si>
    <t>AB/20E 0008171</t>
  </si>
  <si>
    <t>AB/20E 0008172</t>
  </si>
  <si>
    <t>AB/20E 0008173</t>
  </si>
  <si>
    <t>AB/20E 0008174</t>
  </si>
  <si>
    <t>AB/20E 0008175</t>
  </si>
  <si>
    <t>AB/20E 0008176</t>
  </si>
  <si>
    <t>AB/20E 0008177</t>
  </si>
  <si>
    <t>AB/20E 0008178</t>
  </si>
  <si>
    <t>AB/20E 0008179</t>
  </si>
  <si>
    <t>AB/20E 0008180</t>
  </si>
  <si>
    <t>AB/20E 0008181</t>
  </si>
  <si>
    <t>AB/20E 0008182</t>
  </si>
  <si>
    <t>AB/20E 0008183</t>
  </si>
  <si>
    <t>AB/20E 0008184</t>
  </si>
  <si>
    <t>AB/20E 0008185</t>
  </si>
  <si>
    <t>AB/20E 0008186</t>
  </si>
  <si>
    <t>AB/20E 0008187</t>
  </si>
  <si>
    <t>AB/20E 0008188</t>
  </si>
  <si>
    <t>AB/20E 0008189</t>
  </si>
  <si>
    <t>AB/20E 0008190</t>
  </si>
  <si>
    <t>AB/20E 0008191</t>
  </si>
  <si>
    <t>AB/20E 0008192</t>
  </si>
  <si>
    <t>AB/20E 0008193</t>
  </si>
  <si>
    <t>AB/20E 0008194</t>
  </si>
  <si>
    <t>AB/20E 0008195</t>
  </si>
  <si>
    <t>AB/20E 0008196</t>
  </si>
  <si>
    <t>AB/20E 0008197</t>
  </si>
  <si>
    <t>AB/20E 0008198</t>
  </si>
  <si>
    <t>AB/20E 0008199</t>
  </si>
  <si>
    <t>AB/20E 0008200</t>
  </si>
  <si>
    <t>AB/20E 0008201</t>
  </si>
  <si>
    <t>AB/20E 0008202</t>
  </si>
  <si>
    <t>AB/20E 0008203</t>
  </si>
  <si>
    <t>AB/20E 0008204</t>
  </si>
  <si>
    <t>AB/20E 0008205</t>
  </si>
  <si>
    <t>AB/20E 0008206</t>
  </si>
  <si>
    <t>AB/20E 0008207</t>
  </si>
  <si>
    <t>AB/20E 0008208</t>
  </si>
  <si>
    <t>AB/20E 0008209</t>
  </si>
  <si>
    <t>AB/20E 0008210</t>
  </si>
  <si>
    <t>AB/20E 0008211</t>
  </si>
  <si>
    <t>AB/20E 0008212</t>
  </si>
  <si>
    <t>AB/20E 0008213</t>
  </si>
  <si>
    <t>AB/20E 0008214</t>
  </si>
  <si>
    <t>AB/20E 0008215</t>
  </si>
  <si>
    <t>AB/20E 0008216</t>
  </si>
  <si>
    <t>AB/20E 0008217</t>
  </si>
  <si>
    <t>AB/20E 0008218</t>
  </si>
  <si>
    <t>AB/20E 0008219</t>
  </si>
  <si>
    <t>AB/20E 0008220</t>
  </si>
  <si>
    <t>AB/20E 0008221</t>
  </si>
  <si>
    <t>AB/20E 0008222</t>
  </si>
  <si>
    <t>AB/20E 0008223</t>
  </si>
  <si>
    <t>AB/20E 0008224</t>
  </si>
  <si>
    <t>AB/20E 0008225</t>
  </si>
  <si>
    <t>AB/20E 0008226</t>
  </si>
  <si>
    <t>AB/20E 0008227</t>
  </si>
  <si>
    <t>AB/20E 0008228</t>
  </si>
  <si>
    <t>AB/20E 0008229</t>
  </si>
  <si>
    <t>AB/20E 0008230</t>
  </si>
  <si>
    <t>AB/20E 0008231</t>
  </si>
  <si>
    <t>AB/20E 0008232</t>
  </si>
  <si>
    <t>AB/20E 0008233</t>
  </si>
  <si>
    <t>AB/20E 0008234</t>
  </si>
  <si>
    <t>AB/20E 0008235</t>
  </si>
  <si>
    <t>AB/20E 0008236</t>
  </si>
  <si>
    <t>AB/20E 0008237</t>
  </si>
  <si>
    <t>AB/20E 0008238</t>
  </si>
  <si>
    <t>AB/20E 0008239</t>
  </si>
  <si>
    <t>AB/20E 0008240</t>
  </si>
  <si>
    <t>AB/20E 0008241</t>
  </si>
  <si>
    <t>AB/20E 0008242</t>
  </si>
  <si>
    <t>AB/20E 0008243</t>
  </si>
  <si>
    <t>AB/20E 0008244</t>
  </si>
  <si>
    <t>AB/20E 0008245</t>
  </si>
  <si>
    <t>AB/20E 0008246</t>
  </si>
  <si>
    <t>AB/20E 0008247</t>
  </si>
  <si>
    <t>AB/20E 0008248</t>
  </si>
  <si>
    <t>AB/20E 0008249</t>
  </si>
  <si>
    <t>AB/20E 0008250</t>
  </si>
  <si>
    <t>AB/20E 0008251</t>
  </si>
  <si>
    <t>AB/20E 0008252</t>
  </si>
  <si>
    <t>AB/20E 0008253</t>
  </si>
  <si>
    <t>AB/20E 0008254</t>
  </si>
  <si>
    <t>AB/20E 0008255</t>
  </si>
  <si>
    <t>AB/20E 0008256</t>
  </si>
  <si>
    <t>AB/20E 0008257</t>
  </si>
  <si>
    <t>AB/20E 0008258</t>
  </si>
  <si>
    <t>AB/20E 0008259</t>
  </si>
  <si>
    <t>AB/20E 0008260</t>
  </si>
  <si>
    <t>AB/20E 0008261</t>
  </si>
  <si>
    <t>AB/20E 0008262</t>
  </si>
  <si>
    <t>AB/20E 0008263</t>
  </si>
  <si>
    <t>AB/20E 0008264</t>
  </si>
  <si>
    <t>AB/20E 0008265</t>
  </si>
  <si>
    <t>AB/20E 0008266</t>
  </si>
  <si>
    <t>AB/20E 0008267</t>
  </si>
  <si>
    <t>AB/20E 0008268</t>
  </si>
  <si>
    <t>AB/20E 0008269</t>
  </si>
  <si>
    <t>AB/20E 0008270</t>
  </si>
  <si>
    <t>AB/20E 0008271</t>
  </si>
  <si>
    <t>AB/20E 0008272</t>
  </si>
  <si>
    <t>AB/20E 0008273</t>
  </si>
  <si>
    <t>AB/20E 0008274</t>
  </si>
  <si>
    <t>AB/20E 0008275</t>
  </si>
  <si>
    <t>AB/20E 0008276</t>
  </si>
  <si>
    <t>AB/20E 0008277</t>
  </si>
  <si>
    <t>AB/20E 0008278</t>
  </si>
  <si>
    <t>AB/20E 0008279</t>
  </si>
  <si>
    <t>AB/20E 0008280</t>
  </si>
  <si>
    <t>AB/20E 0008281</t>
  </si>
  <si>
    <t>AB/20E 0008282</t>
  </si>
  <si>
    <t>AB/20E 0008283</t>
  </si>
  <si>
    <t>AB/20E 0008284</t>
  </si>
  <si>
    <t>AB/20E 0008285</t>
  </si>
  <si>
    <t>AB/20E 0008286</t>
  </si>
  <si>
    <t>AB/20E 0008287</t>
  </si>
  <si>
    <t>AB/20E 0008288</t>
  </si>
  <si>
    <t>AB/20E 0008289</t>
  </si>
  <si>
    <t>AB/20E 0008290</t>
  </si>
  <si>
    <t>AB/20E 0008291</t>
  </si>
  <si>
    <t>AB/20E 0008292</t>
  </si>
  <si>
    <t>AB/20E 0008293</t>
  </si>
  <si>
    <t>AB/20E 0008294</t>
  </si>
  <si>
    <t>AB/20E 0008295</t>
  </si>
  <si>
    <t>AB/20E 0008296</t>
  </si>
  <si>
    <t>AB/20E 0008297</t>
  </si>
  <si>
    <t>AB/20E 0008298</t>
  </si>
  <si>
    <t>AB/20E 0008299</t>
  </si>
  <si>
    <t>AB/20E 0008300</t>
  </si>
  <si>
    <t>AB/20E 0008301</t>
  </si>
  <si>
    <t>AB/20E 0008302</t>
  </si>
  <si>
    <t>AB/20E 0008303</t>
  </si>
  <si>
    <t>AB/20E 0008304</t>
  </si>
  <si>
    <t>AB/20E 0008305</t>
  </si>
  <si>
    <t>AB/20E 0008306</t>
  </si>
  <si>
    <t>AB/20E 0008307</t>
  </si>
  <si>
    <t>AB/20E 0008308</t>
  </si>
  <si>
    <t>AB/20E 0008309</t>
  </si>
  <si>
    <t>AB/20E 0008310</t>
  </si>
  <si>
    <t>AB/20E 0008311</t>
  </si>
  <si>
    <t>AB/20E 0008312</t>
  </si>
  <si>
    <t>AB/20E 0008313</t>
  </si>
  <si>
    <t>AB/20E 0008314</t>
  </si>
  <si>
    <t>AB/20E 0008315</t>
  </si>
  <si>
    <t>AB/20E 0008316</t>
  </si>
  <si>
    <t>AB/20E 0008317</t>
  </si>
  <si>
    <t>AB/20E 0008318</t>
  </si>
  <si>
    <t>AB/20E 0008319</t>
  </si>
  <si>
    <t>AB/20E 0008320</t>
  </si>
  <si>
    <t>Trần Ngọc Thanh	Tâm</t>
  </si>
  <si>
    <t>Trần Quang 	Thụy</t>
  </si>
  <si>
    <t>Nguyễn Ngọc	Mai</t>
  </si>
  <si>
    <t>Nguyễn Phương 	Trung</t>
  </si>
  <si>
    <t>Trần Hữu Duy	Đạt</t>
  </si>
  <si>
    <t>Lê Nguyễn Bảo	Ngân</t>
  </si>
  <si>
    <t>Dương Ngọc Trà	My</t>
  </si>
  <si>
    <t>Nguyễn Anh	Khuê</t>
  </si>
  <si>
    <t>Nguyễn Văn	Lợi</t>
  </si>
  <si>
    <t>Ngô Võ Minh	Kha</t>
  </si>
  <si>
    <t>Pham Quốc	Hòa</t>
  </si>
  <si>
    <t>Lê Minh	Trí</t>
  </si>
  <si>
    <t>Phạm Minh	Quí</t>
  </si>
  <si>
    <t>Lê Trung	Kiên</t>
  </si>
  <si>
    <t>Nguyễn Duy	Dương</t>
  </si>
  <si>
    <t>Huỳnh Khánh	Duy</t>
  </si>
  <si>
    <t>Nguyễn Duy	Khánh</t>
  </si>
  <si>
    <t>Võ Phan Duy	Tân</t>
  </si>
  <si>
    <t>Nguyễn Quốc	Tuấn</t>
  </si>
  <si>
    <t>Võ Hoàng Thanh	Tú</t>
  </si>
  <si>
    <t>Phạm Nguyễn Anh 	Tuấn</t>
  </si>
  <si>
    <t>Phạm Quang	Huy</t>
  </si>
  <si>
    <t>Hà Thị Thúy	Hằng</t>
  </si>
  <si>
    <t>Trần Anh 	Tuấn</t>
  </si>
  <si>
    <t>Nguyễn Anh 	Tuấn</t>
  </si>
  <si>
    <t>Lê Quốc 	Việt</t>
  </si>
  <si>
    <t>Nguyễn Hữu 	Quốc</t>
  </si>
  <si>
    <t>Lê Trung 	Kiên</t>
  </si>
  <si>
    <t>Phạm Hữu 	Nhật</t>
  </si>
  <si>
    <t>Nguyễn Huỳnh 	Dương</t>
  </si>
  <si>
    <t>Lê Hà Nam 	Thuận</t>
  </si>
  <si>
    <t>Đoàn Văn 	Quyết</t>
  </si>
  <si>
    <t>Tạ Đình Anh 	Dũng</t>
  </si>
  <si>
    <t>Lê Phi 	Trung</t>
  </si>
  <si>
    <t>Võ Đào Hùng 	Thịnh</t>
  </si>
  <si>
    <t>Nguyễn Hồng 	Tiến</t>
  </si>
  <si>
    <t>Nguyễn Phương 	Thứ</t>
  </si>
  <si>
    <t>Nguyễn Hoài 	Phong</t>
  </si>
  <si>
    <t>Trần Minh 	Tuấn</t>
  </si>
  <si>
    <t>Nguyễn Dương Thế 	Sơn</t>
  </si>
  <si>
    <t>Trần Quang 	Toản</t>
  </si>
  <si>
    <t>Bùi Thị	Loan</t>
  </si>
  <si>
    <t>Phan Nguyễn Ánh 	Dương</t>
  </si>
  <si>
    <t>Thái Thị Xuân 	Đào</t>
  </si>
  <si>
    <t>Nguyễn Thị Bảo 	Trân</t>
  </si>
  <si>
    <t>Phùng Đức 	Dương</t>
  </si>
  <si>
    <t>Trần Văn	Thịnh</t>
  </si>
  <si>
    <t>Phạm Thanh 	Phúc</t>
  </si>
  <si>
    <t>Nguyễn Minh 	Quân</t>
  </si>
  <si>
    <t>Nguyễn Trọng	Phúc</t>
  </si>
  <si>
    <t>Trần Xuân	Ninh</t>
  </si>
  <si>
    <t>Nguyễn Đại Thành 	Danh</t>
  </si>
  <si>
    <t>Nguyễn Duy 	Khánh</t>
  </si>
  <si>
    <t>Phạm Văn 	Luận</t>
  </si>
  <si>
    <t>Phan Nguyễn Nhật	Trường</t>
  </si>
  <si>
    <t>Huỳnh Văn	Phúc</t>
  </si>
  <si>
    <t>Dương Hữu	Tài</t>
  </si>
  <si>
    <t>Nguyễn Thanh	Phước</t>
  </si>
  <si>
    <t>Lâm Quốc 	Cường</t>
  </si>
  <si>
    <t>Hoàng Công 	Cảnh</t>
  </si>
  <si>
    <t>Lê Phạm Hoàng	Thái</t>
  </si>
  <si>
    <t>Bùi Quốc	Toàn</t>
  </si>
  <si>
    <t>Bùi Anh	Tuấn</t>
  </si>
  <si>
    <t>Wang Gia 	Du</t>
  </si>
  <si>
    <t>Nguyễn Hoàng	Khang</t>
  </si>
  <si>
    <t>Nguyễn Hòang Anh 	Tuấn</t>
  </si>
  <si>
    <t>Hà Văn 	Lương</t>
  </si>
  <si>
    <t>Nguyễn Thế	Anh</t>
  </si>
  <si>
    <t>Đỗ Thái	Tông</t>
  </si>
  <si>
    <t>Lê Quang	Minh</t>
  </si>
  <si>
    <t>Trương Phát	Đạt</t>
  </si>
  <si>
    <t>Lê Công 	Phương</t>
  </si>
  <si>
    <t>Nguyễn Quốc	Huân</t>
  </si>
  <si>
    <t>Nguyễn Vũ Linh	Giang</t>
  </si>
  <si>
    <t>Nguyễn Văn	Luận</t>
  </si>
  <si>
    <t>Nguyễn Hữu	Vinh</t>
  </si>
  <si>
    <t>Lê Quang	Tuấn</t>
  </si>
  <si>
    <t>Đặng Viết 	Hiếu</t>
  </si>
  <si>
    <t>Nguyễn Thị Thúy 	Vy</t>
  </si>
  <si>
    <t>Đoàn Tuấn 	Kiệt</t>
  </si>
  <si>
    <t>Tạ Hoàng Tấn 	Tài</t>
  </si>
  <si>
    <t>Châu Đăng 	Khoa</t>
  </si>
  <si>
    <t>Ngô Minh 	Phát</t>
  </si>
  <si>
    <t>Nguyễn Quốc	Hưng</t>
  </si>
  <si>
    <t>Nguyễn Lê Kim	Khánh</t>
  </si>
  <si>
    <t>Dương Quốc 	An</t>
  </si>
  <si>
    <t>Phạm Duy	Phong</t>
  </si>
  <si>
    <t>Dương Anh 	Hùng</t>
  </si>
  <si>
    <t>Nguyễn Tấn	Đô</t>
  </si>
  <si>
    <t>Nguyễn Cảnh	Vũ</t>
  </si>
  <si>
    <t>Nguyễn Sỹ	Nguyên</t>
  </si>
  <si>
    <t>Nguyễn Vũ Minh 	Hiếu</t>
  </si>
  <si>
    <t>Trần Thiên	Tấn</t>
  </si>
  <si>
    <t>Nguyễn Thanh 	Sơn</t>
  </si>
  <si>
    <t>Trần Công	Nghiệp</t>
  </si>
  <si>
    <t>Nguyễn Đức 	Tiến</t>
  </si>
  <si>
    <t>Ngô Xuân 	Vũ</t>
  </si>
  <si>
    <t>Nguyễn Đức Đăng 	Quang</t>
  </si>
  <si>
    <t>Trần Chung Minh 	Trí</t>
  </si>
  <si>
    <t>Huỳnh Đức 	Thọ</t>
  </si>
  <si>
    <t>Nguyễn Thanh	Hoài</t>
  </si>
  <si>
    <t>Huỳnh Đức 	Tuấn</t>
  </si>
  <si>
    <t>Nguyễn Thị Thanh	Trúc</t>
  </si>
  <si>
    <t>Trần Nhật 	Trường</t>
  </si>
  <si>
    <t>Nguyễn Hoàng 	Lam</t>
  </si>
  <si>
    <t>Huỳnh Đăng	Khoa</t>
  </si>
  <si>
    <t>Đỗ Chí 	Phong</t>
  </si>
  <si>
    <t>Nguyễn Duy 	Minh</t>
  </si>
  <si>
    <t>Nguyễn Hoàng 	Hải</t>
  </si>
  <si>
    <t>Lê Hữu	Đan</t>
  </si>
  <si>
    <t>Phạm Minh 	An</t>
  </si>
  <si>
    <t>Nguyễn Thành 	Trung</t>
  </si>
  <si>
    <t>Nguyễn Thành	Long</t>
  </si>
  <si>
    <t>Nguyễn Văn	Hùng</t>
  </si>
  <si>
    <t>Nguyễn Minh 	Trí</t>
  </si>
  <si>
    <t>Đặng Văn Hữu	Bằng</t>
  </si>
  <si>
    <t>Lương Quốc	Huy</t>
  </si>
  <si>
    <t>Từ Sở	Kiệt</t>
  </si>
  <si>
    <t>Nguyễn Chí	Linh</t>
  </si>
  <si>
    <t>Hàn Phạm Ngọc	Giáp</t>
  </si>
  <si>
    <t>Huỳnh Lê Công	Khanh</t>
  </si>
  <si>
    <t>Nguyễn Bé	Tâm</t>
  </si>
  <si>
    <t>Nguyễn Thị	Ninh</t>
  </si>
  <si>
    <t>Phạm Hoàng	Nam</t>
  </si>
  <si>
    <t>Nguyễn Thanh	Sang</t>
  </si>
  <si>
    <t>Nguyễn Ngô Tường 	Duy</t>
  </si>
  <si>
    <t>Hoàng Hoài 	Bắc</t>
  </si>
  <si>
    <t>Nguyễn Quốc	Dương</t>
  </si>
  <si>
    <t>Võ Nguyễn Phong 	Vinh</t>
  </si>
  <si>
    <t>Huỳnh Dương	Hiển</t>
  </si>
  <si>
    <t>Nguyễn Võ Hà	Anh</t>
  </si>
  <si>
    <t>Hoàng Minh	Hưng</t>
  </si>
  <si>
    <t>Nguyễn Văn	Mạnh</t>
  </si>
  <si>
    <t>Trần Quốc 	Khánh</t>
  </si>
  <si>
    <t>Trần Quốc	Toãn</t>
  </si>
  <si>
    <t>Nguyễn Văn	Quang</t>
  </si>
  <si>
    <t>Nguyễn Bá	Linh</t>
  </si>
  <si>
    <t>Lê Nhỉ	Khang</t>
  </si>
  <si>
    <t>Chiêm Hoàn 	Khoa</t>
  </si>
  <si>
    <t>Nguyễn Duy 	Tuấn</t>
  </si>
  <si>
    <t>Nguyễn Minh 	Hoài</t>
  </si>
  <si>
    <t>Trần Minh	Cường</t>
  </si>
  <si>
    <t>Học phí tiếng Nhật - khóa 1</t>
  </si>
  <si>
    <t>Học phí tiếng Nhật - khóa 2</t>
  </si>
  <si>
    <t>Học phí tiếng Nhật - khóa 3</t>
  </si>
  <si>
    <t>Lệ phí thi CCA tiếng Nhật</t>
  </si>
  <si>
    <t>Học phí anh văn  B+ ôn thi</t>
  </si>
  <si>
    <t>Học phí anh văn EA2</t>
  </si>
  <si>
    <t>Lệ phí thi CCB anh văn</t>
  </si>
  <si>
    <t>Học phí lớp Autocad 2D</t>
  </si>
  <si>
    <t>Học phí anh văn EA1</t>
  </si>
  <si>
    <t>Lệ phí thi CCA tiếng Trung</t>
  </si>
  <si>
    <t>Nhiêu Nhựt	Nam</t>
  </si>
  <si>
    <t>Phạm Quốc	Thắng</t>
  </si>
  <si>
    <t>Trần Ngọc 	Hậu</t>
  </si>
  <si>
    <t>Phạm Văn Tuấn</t>
  </si>
  <si>
    <t>Đặng Văn Trường</t>
  </si>
  <si>
    <t>Nguyễn Tuấn Thành</t>
  </si>
  <si>
    <t>Trần Công Dương</t>
  </si>
  <si>
    <t>Trần Văn	Hoàng</t>
  </si>
  <si>
    <t>Võ Thanh	Vĩ</t>
  </si>
  <si>
    <t>Nguyễn Văn	Nam</t>
  </si>
  <si>
    <t>Hoàng Hữu	Minh</t>
  </si>
  <si>
    <t>Hoàng Mậu Tiến	Anh</t>
  </si>
  <si>
    <t>Mai Công	Thức</t>
  </si>
  <si>
    <t>Lương Mạnh 	Tiến</t>
  </si>
  <si>
    <t>Lê Quốc	Đạt</t>
  </si>
  <si>
    <t>Nguyễn Nhật	Huy</t>
  </si>
  <si>
    <t>Thới Huy	Bảo</t>
  </si>
  <si>
    <t>Lê Huỳnh 	Hải</t>
  </si>
  <si>
    <t>Lê Quan	Trường</t>
  </si>
  <si>
    <t>Phạm Võ Phương Hùng</t>
  </si>
  <si>
    <t>Đặng Minh	Nghĩa</t>
  </si>
  <si>
    <t>Bạch Ngọc Bảo 	Loan</t>
  </si>
  <si>
    <t>Trần Bình	Phương</t>
  </si>
  <si>
    <t>Trương Ngọc 	Duyên</t>
  </si>
  <si>
    <t>Nguyễn Văn	Trung</t>
  </si>
  <si>
    <t>Nguyễn Chí	Toàn</t>
  </si>
  <si>
    <t>Thái Trọng	Đạt</t>
  </si>
  <si>
    <t>Đỗ Tiến 	Sỹ</t>
  </si>
  <si>
    <t>Lệ phí Thi CCA anh văn</t>
  </si>
  <si>
    <t>Lệ phí thi CCA anh văn</t>
  </si>
  <si>
    <t xml:space="preserve"> giảm 10% cho sv</t>
  </si>
  <si>
    <t>Học phí lớp Sơn Ô tô</t>
  </si>
  <si>
    <t>Lệ phí thi CCA Anh văn thi ngày 24/01/2021: 740.000</t>
  </si>
  <si>
    <t>Học phí Anh văn Khóa 41: 79.130.000</t>
  </si>
  <si>
    <t>Học phí nghề ngắn hạn: 22.160.000</t>
  </si>
  <si>
    <t>Học phí tiếng Nhật  khóa 1: 1.870.000</t>
  </si>
  <si>
    <t>Học phí tiếng Nhật  khóa 2: 1.870.000</t>
  </si>
  <si>
    <t>Học phí tiếng Nhật  khóa 3: 935.000</t>
  </si>
  <si>
    <t>Lệ phí thi CCA tiếng Nhật: 400.000</t>
  </si>
  <si>
    <t>Lệ phí thi CCA tiếng Trung: 1.200.000</t>
  </si>
  <si>
    <t>Lệ phí thi CCB Anh văn thi ngày 24/01/2021: 9.600.000</t>
  </si>
  <si>
    <t>29+</t>
  </si>
  <si>
    <t>Bằng chữ: Một trăm mười bảy triệu chín trăm lẻ năm ngàn đồng chẵn</t>
  </si>
  <si>
    <t>Thành phố Hồ Chí Minh, ngày      tháng  01  năm 2021</t>
  </si>
  <si>
    <t>Nguyễn Minh</t>
  </si>
  <si>
    <t>Khanh</t>
  </si>
  <si>
    <t>Huy</t>
  </si>
  <si>
    <t>Thịnh</t>
  </si>
  <si>
    <t>Lộc</t>
  </si>
  <si>
    <t>Bảo</t>
  </si>
  <si>
    <t>Chiến</t>
  </si>
  <si>
    <t>Nguyễn Quốc</t>
  </si>
  <si>
    <t>Phong</t>
  </si>
  <si>
    <t>Anh</t>
  </si>
  <si>
    <t>Long</t>
  </si>
  <si>
    <t>Duy</t>
  </si>
  <si>
    <t>Nguyên</t>
  </si>
  <si>
    <t>Hiếu</t>
  </si>
  <si>
    <t>Đức</t>
  </si>
  <si>
    <t>Đặng Thanh</t>
  </si>
  <si>
    <t>Tuấn</t>
  </si>
  <si>
    <t>Khánh</t>
  </si>
  <si>
    <t>Nguyễn Văn</t>
  </si>
  <si>
    <t>Thanh</t>
  </si>
  <si>
    <t>Nguyễn Thanh</t>
  </si>
  <si>
    <t>Trần Quốc</t>
  </si>
  <si>
    <t>Trần Văn</t>
  </si>
  <si>
    <t>Nguyễn Bá</t>
  </si>
  <si>
    <t>Đạt</t>
  </si>
  <si>
    <t>Hương</t>
  </si>
  <si>
    <t>Minh</t>
  </si>
  <si>
    <t>Quân</t>
  </si>
  <si>
    <t>Bình</t>
  </si>
  <si>
    <t>Giang</t>
  </si>
  <si>
    <t>Quang</t>
  </si>
  <si>
    <t>Thành</t>
  </si>
  <si>
    <t>Nam</t>
  </si>
  <si>
    <t>Tiến</t>
  </si>
  <si>
    <t>Phan Minh</t>
  </si>
  <si>
    <t>Nguyễn Hữu</t>
  </si>
  <si>
    <t>Huỳnh Hữu</t>
  </si>
  <si>
    <t>Lê Quốc</t>
  </si>
  <si>
    <t>Hải</t>
  </si>
  <si>
    <t>Khang</t>
  </si>
  <si>
    <t>Trần Công</t>
  </si>
  <si>
    <t>Kiên</t>
  </si>
  <si>
    <t>Nguyễn Xuân</t>
  </si>
  <si>
    <t>Nguyễn Phước</t>
  </si>
  <si>
    <t>MSSV</t>
  </si>
  <si>
    <t>HỌ</t>
  </si>
  <si>
    <t>TÊN</t>
  </si>
  <si>
    <t>AB/20E 0008321</t>
  </si>
  <si>
    <t>AB/20E 0008322</t>
  </si>
  <si>
    <t>AB/20E 0008323</t>
  </si>
  <si>
    <t>AB/20E 0008324</t>
  </si>
  <si>
    <t>AB/20E 0008325</t>
  </si>
  <si>
    <t>AB/20E 0008326</t>
  </si>
  <si>
    <t>AB/20E 0008327</t>
  </si>
  <si>
    <t>AB/20E 0008328</t>
  </si>
  <si>
    <t>AB/20E 0008329</t>
  </si>
  <si>
    <t>AB/20E 0008330</t>
  </si>
  <si>
    <t>AB/20E 0008331</t>
  </si>
  <si>
    <t>AB/20E 0008332</t>
  </si>
  <si>
    <t>AB/20E 0008333</t>
  </si>
  <si>
    <t>AB/20E 0008334</t>
  </si>
  <si>
    <t>AB/20E 0008335</t>
  </si>
  <si>
    <t>AB/20E 0008336</t>
  </si>
  <si>
    <t>AB/20E 0008337</t>
  </si>
  <si>
    <t>AB/20E 0008338</t>
  </si>
  <si>
    <t>AB/20E 0008339</t>
  </si>
  <si>
    <t>AB/20E 0008340</t>
  </si>
  <si>
    <t>AB/20E 0008341</t>
  </si>
  <si>
    <t>AB/20E 0008342</t>
  </si>
  <si>
    <t>AB/20E 0008343</t>
  </si>
  <si>
    <t>AB/20E 0008344</t>
  </si>
  <si>
    <t>AB/20E 0008345</t>
  </si>
  <si>
    <t>AB/20E 0008346</t>
  </si>
  <si>
    <t>AB/20E 0008347</t>
  </si>
  <si>
    <t>AB/20E 0008348</t>
  </si>
  <si>
    <t>AB/20E 0008349</t>
  </si>
  <si>
    <t>AB/20E 0008350</t>
  </si>
  <si>
    <t>AB/20E 0008351</t>
  </si>
  <si>
    <t>AB/20E 0008352</t>
  </si>
  <si>
    <t>AB/20E 0008353</t>
  </si>
  <si>
    <t>AB/20E 0008354</t>
  </si>
  <si>
    <t>AB/20E 0008355</t>
  </si>
  <si>
    <t>AB/20E 0008356</t>
  </si>
  <si>
    <t>AB/20E 0008357</t>
  </si>
  <si>
    <t>AB/20E 0008358</t>
  </si>
  <si>
    <t>AB/20E 0008359</t>
  </si>
  <si>
    <t>AB/20E 0008360</t>
  </si>
  <si>
    <t>AB/20E 0008361</t>
  </si>
  <si>
    <t>AB/20E 0008362</t>
  </si>
  <si>
    <t>AB/20E 0008363</t>
  </si>
  <si>
    <t>AB/20E 0008364</t>
  </si>
  <si>
    <t>AB/20E 0008365</t>
  </si>
  <si>
    <t>AB/20E 0008366</t>
  </si>
  <si>
    <t>AB/20E 0008367</t>
  </si>
  <si>
    <t>AB/20E 0008368</t>
  </si>
  <si>
    <t>AB/20E 0008369</t>
  </si>
  <si>
    <t>AB/20E 0008370</t>
  </si>
  <si>
    <t>AB/20E 0008371</t>
  </si>
  <si>
    <t>AB/20E 0008372</t>
  </si>
  <si>
    <t>AB/20E 0008373</t>
  </si>
  <si>
    <t>AB/20E 0008374</t>
  </si>
  <si>
    <t>AB/20E 0008375</t>
  </si>
  <si>
    <t>AB/20E 0008376</t>
  </si>
  <si>
    <t>AB/20E 0008377</t>
  </si>
  <si>
    <t>AB/20E 0008378</t>
  </si>
  <si>
    <t>AB/20E 0008379</t>
  </si>
  <si>
    <t>AB/20E 0008380</t>
  </si>
  <si>
    <t>AB/20E 0008381</t>
  </si>
  <si>
    <t>AB/20E 0008382</t>
  </si>
  <si>
    <t>AB/20E 0008383</t>
  </si>
  <si>
    <t>AB/20E 0008384</t>
  </si>
  <si>
    <t>AB/20E 0008385</t>
  </si>
  <si>
    <t>AB/20E 0008386</t>
  </si>
  <si>
    <t>AB/20E 0008387</t>
  </si>
  <si>
    <t>AB/20E 0008388</t>
  </si>
  <si>
    <t>AB/20E 0008389</t>
  </si>
  <si>
    <t>AB/20E 0008390</t>
  </si>
  <si>
    <t>AB/20E 0008391</t>
  </si>
  <si>
    <t>AB/20E 0008392</t>
  </si>
  <si>
    <t>AB/20E 0008393</t>
  </si>
  <si>
    <t>AB/20E 0008394</t>
  </si>
  <si>
    <t>AB/20E 0008395</t>
  </si>
  <si>
    <t>AB/20E 0008396</t>
  </si>
  <si>
    <t>AB/20E 0008397</t>
  </si>
  <si>
    <t>AB/20E 0008398</t>
  </si>
  <si>
    <t>AB/20E 0008399</t>
  </si>
  <si>
    <t>AB/20E 0008400</t>
  </si>
  <si>
    <t>AB/20E 0008401</t>
  </si>
  <si>
    <t>AB/20E 0008402</t>
  </si>
  <si>
    <t>AB/20E 0008403</t>
  </si>
  <si>
    <t>AB/20E 0008404</t>
  </si>
  <si>
    <t>AB/20E 0008405</t>
  </si>
  <si>
    <t>AB/20E 0008406</t>
  </si>
  <si>
    <t>AB/20E 0008407</t>
  </si>
  <si>
    <t>AB/20E 0008408</t>
  </si>
  <si>
    <t>AB/20E 0008409</t>
  </si>
  <si>
    <t>AB/20E 0008410</t>
  </si>
  <si>
    <t>AB/20E 0008411</t>
  </si>
  <si>
    <t>AB/20E 0008412</t>
  </si>
  <si>
    <t>AB/20E 0008413</t>
  </si>
  <si>
    <t>AB/20E 0008414</t>
  </si>
  <si>
    <t>AB/20E 0008415</t>
  </si>
  <si>
    <t>AB/20E 0008416</t>
  </si>
  <si>
    <t>AB/20E 0008417</t>
  </si>
  <si>
    <t>AB/20E 0008418</t>
  </si>
  <si>
    <t>AB/20E 0008419</t>
  </si>
  <si>
    <t>AB/20E 0008420</t>
  </si>
  <si>
    <t>AB/20E 0008421</t>
  </si>
  <si>
    <t>AB/20E 0008422</t>
  </si>
  <si>
    <t>AB/20E 0008423</t>
  </si>
  <si>
    <t>AB/20E 0008424</t>
  </si>
  <si>
    <t>AB/20E 0008425</t>
  </si>
  <si>
    <t>AB/20E 0008426</t>
  </si>
  <si>
    <t>AB/20E 0008427</t>
  </si>
  <si>
    <t>AB/20E 0008428</t>
  </si>
  <si>
    <t>AB/20E 0008429</t>
  </si>
  <si>
    <t>AB/20E 0008430</t>
  </si>
  <si>
    <t>AB/20E 0008431</t>
  </si>
  <si>
    <t>AB/20E 0008432</t>
  </si>
  <si>
    <t>AB/20E 0008433</t>
  </si>
  <si>
    <t>AB/20E 0008434</t>
  </si>
  <si>
    <t>AB/20E 0008435</t>
  </si>
  <si>
    <t>AB/20E 0008436</t>
  </si>
  <si>
    <t>AB/20E 0008437</t>
  </si>
  <si>
    <t>AB/20E 0008438</t>
  </si>
  <si>
    <t>AB/20E 0008439</t>
  </si>
  <si>
    <t>AB/20E 0008440</t>
  </si>
  <si>
    <t>AB/20E 0008441</t>
  </si>
  <si>
    <t>AB/20E 0008442</t>
  </si>
  <si>
    <t>AB/20E 0008443</t>
  </si>
  <si>
    <t>AB/20E 0008444</t>
  </si>
  <si>
    <t>AB/20E 0008445</t>
  </si>
  <si>
    <t>AB/20E 0008446</t>
  </si>
  <si>
    <t>AB/20E 0008447</t>
  </si>
  <si>
    <t>AB/20E 0008448</t>
  </si>
  <si>
    <t>AB/20E 0008449</t>
  </si>
  <si>
    <t>AB/20E 0008450</t>
  </si>
  <si>
    <t>AB/20E 0008451</t>
  </si>
  <si>
    <t>AB/20E 0008452</t>
  </si>
  <si>
    <t>AB/20E 0008453</t>
  </si>
  <si>
    <t>AB/20E 0008454</t>
  </si>
  <si>
    <t>AB/20E 0008455</t>
  </si>
  <si>
    <t>AB/20E 0008456</t>
  </si>
  <si>
    <t>AB/20E 0008457</t>
  </si>
  <si>
    <t>AB/20E 0008458</t>
  </si>
  <si>
    <t>AB/20E 0008459</t>
  </si>
  <si>
    <t>Nguyễn Văn 	Nhân</t>
  </si>
  <si>
    <t>Nguyễn Văn 	Tài</t>
  </si>
  <si>
    <t>Trần Ngọc Kim 	Ngân</t>
  </si>
  <si>
    <t>Nguyễn Trịnh Hoài 	Lâm</t>
  </si>
  <si>
    <t>Lê Trần Quốc	Trường</t>
  </si>
  <si>
    <t>Bùi Văn	Lâm</t>
  </si>
  <si>
    <t>Nguyễn Minh	Hải</t>
  </si>
  <si>
    <t>Đới Anh	Tuấn</t>
  </si>
  <si>
    <t>Nguyễn Minh 	Luân</t>
  </si>
  <si>
    <t>Nguyễn Huy 	Hoàng</t>
  </si>
  <si>
    <t>Phan Hửu	Tính</t>
  </si>
  <si>
    <t>Nguyễn Văn 	Hữu</t>
  </si>
  <si>
    <t>Dương Đăng	Hưng</t>
  </si>
  <si>
    <t>Lê Đỗ Quang	Huy</t>
  </si>
  <si>
    <t>Nguyễn Anh	Tuấn</t>
  </si>
  <si>
    <t>Nguyễn Thị Đình 	Trúc</t>
  </si>
  <si>
    <t>Mạc Huỳnh Quốc 	Huy</t>
  </si>
  <si>
    <t>Nguyễn Thành 	Khang</t>
  </si>
  <si>
    <t>Vũ Quang 	Trung</t>
  </si>
  <si>
    <t>Lê Minh 	Khoa</t>
  </si>
  <si>
    <t>Nguyễn Thế	Hậu</t>
  </si>
  <si>
    <t>Lương Văn	Cường</t>
  </si>
  <si>
    <t>Lê Phước	Lộc</t>
  </si>
  <si>
    <t>Hoàng Nhất 	Khiêm</t>
  </si>
  <si>
    <t>Bùi Dương Quốc	An</t>
  </si>
  <si>
    <t>Bùi Tuấn	Anh</t>
  </si>
  <si>
    <t>Ngô Nguyễn Trung	Hiếu</t>
  </si>
  <si>
    <t>Lê Thanh 	Phúc</t>
  </si>
  <si>
    <t>Nguyễn Thị Ngọc 	Hân</t>
  </si>
  <si>
    <t>Nguyễn Quan	Tỉnh</t>
  </si>
  <si>
    <t>Nguyễn Thị Mỹ	Duyên</t>
  </si>
  <si>
    <t>Trương Thanh	Sơn</t>
  </si>
  <si>
    <t>Lê Trung Vĩnh 	Sang</t>
  </si>
  <si>
    <t>Đào Xuân 	Nghĩa</t>
  </si>
  <si>
    <t>Lương Đình 	Thắng</t>
  </si>
  <si>
    <t>Nguyễn Văn 	Phát</t>
  </si>
  <si>
    <t>Ngô Nhựt	Tân</t>
  </si>
  <si>
    <t>Nguyễn Đình	Lực</t>
  </si>
  <si>
    <t>Nguyễn	Phương</t>
  </si>
  <si>
    <t>Lê Văn 	Lượm</t>
  </si>
  <si>
    <t>Lê Tuấn	Đạt</t>
  </si>
  <si>
    <t>Trần Văn Anh	Thuận</t>
  </si>
  <si>
    <t>Võ Ngọc 	Thạch</t>
  </si>
  <si>
    <t>Nguyễn Thành 	Nam</t>
  </si>
  <si>
    <t>Lê Trọng	Hiếu</t>
  </si>
  <si>
    <t>Nguyễn Văn 	Lộc</t>
  </si>
  <si>
    <t>Phan Văn	Luận</t>
  </si>
  <si>
    <t>Rơ Châm	MLai</t>
  </si>
  <si>
    <t>Phạm Phúc 	Huy</t>
  </si>
  <si>
    <t>Hoàng Nguyễn Thiên	Phúc</t>
  </si>
  <si>
    <t>Trần Tuấn	Anh</t>
  </si>
  <si>
    <t>Trần Thị Bích	Nguyên</t>
  </si>
  <si>
    <t>Lê Thị Như 	Huỳnh</t>
  </si>
  <si>
    <t>Trần Thị Thanh 	Nguyên</t>
  </si>
  <si>
    <t>Trần Nguyên 	Tưởng</t>
  </si>
  <si>
    <t>Liễu Hồng	Ân</t>
  </si>
  <si>
    <t>Nguyễn Trường	Duy</t>
  </si>
  <si>
    <t>Lý Minh 	Thức</t>
  </si>
  <si>
    <t>Huỳnh Phước	Thông</t>
  </si>
  <si>
    <t>Hồ Thanh 	Thuận</t>
  </si>
  <si>
    <t>Đỗ Thành	Đạt</t>
  </si>
  <si>
    <t>Nguyễn Trí 	Quyên</t>
  </si>
  <si>
    <t>Ngô Quang	Khang</t>
  </si>
  <si>
    <t>Nguyễn Duy 	Toàn</t>
  </si>
  <si>
    <t>Trần Lê Trường 	Ân</t>
  </si>
  <si>
    <t>Nguyễn Thái	Quang</t>
  </si>
  <si>
    <t>Nguyễn Hửu 	Đức</t>
  </si>
  <si>
    <t>Nguyễn Nhật	Khánh</t>
  </si>
  <si>
    <t>Nguyễn Đình Phương 	Nam</t>
  </si>
  <si>
    <t>Lê Hữu 	Hậu</t>
  </si>
  <si>
    <t>Lại Anh	Huy</t>
  </si>
  <si>
    <t>Phạm Đức	Tín</t>
  </si>
  <si>
    <t>Nguyễn Thanh 	Giang</t>
  </si>
  <si>
    <t>Phạm Minh 	Hùng</t>
  </si>
  <si>
    <t>Võ Ngọc	Thái</t>
  </si>
  <si>
    <t>Nguyễn Nhật 	Hiển</t>
  </si>
  <si>
    <t>Nguyễn Khánh 	An</t>
  </si>
  <si>
    <t>Huỳnh Long 	Vĩ</t>
  </si>
  <si>
    <t>Nguyễn Quang	Đại</t>
  </si>
  <si>
    <t>Phạm Hoài	Phú</t>
  </si>
  <si>
    <t>Nguyễn Nhật 	Quang</t>
  </si>
  <si>
    <t>Phạm Đình	Thanh</t>
  </si>
  <si>
    <t>Trần Thị Bảo	Thơ</t>
  </si>
  <si>
    <t>Nguyễn Hoàng 	Kha</t>
  </si>
  <si>
    <t>Phan Minh 	Nhân</t>
  </si>
  <si>
    <t>Bùi Hoàng	Giang</t>
  </si>
  <si>
    <t>Đinh	Lãm</t>
  </si>
  <si>
    <t>Huỳnh Vĩ	Khang</t>
  </si>
  <si>
    <t>Trần Hoàng 	Thiện</t>
  </si>
  <si>
    <t>Ngô Gia 	Đức</t>
  </si>
  <si>
    <t>Phan	Nhân</t>
  </si>
  <si>
    <t>Phạm Hải	Đăng</t>
  </si>
  <si>
    <t>Trần Hoài 	Phương</t>
  </si>
  <si>
    <t>Võ Phước 	Lộc</t>
  </si>
  <si>
    <t>Quách Minh 	Nhựt</t>
  </si>
  <si>
    <t>Trần Quang	Kỳ</t>
  </si>
  <si>
    <t>Nguyễn Hồng	Nguyên</t>
  </si>
  <si>
    <t>Dương Phú	Quý</t>
  </si>
  <si>
    <t>Nguyễn Kỳ	Anh</t>
  </si>
  <si>
    <t>Nguyễn Tấn 	Tài</t>
  </si>
  <si>
    <t>Phan Đặng Hoàn	Phúc</t>
  </si>
  <si>
    <t>Trần Khán	Vĩ</t>
  </si>
  <si>
    <t>Nguyễn Thanh	Sơn</t>
  </si>
  <si>
    <t>Lê Anh	Dũng</t>
  </si>
  <si>
    <t>Trần Quang	Huy</t>
  </si>
  <si>
    <t>Nguyễn Đắc 	Đức</t>
  </si>
  <si>
    <t>Trần Hoài 	Bảo</t>
  </si>
  <si>
    <t>Lệ phí thi Tiếng Hàn</t>
  </si>
  <si>
    <t>Học phí Tiếng Nhật - Khóa 2</t>
  </si>
  <si>
    <t>Học phí Tiếng Nhật - Khóa 3</t>
  </si>
  <si>
    <t>Lệ phí thi CCA Tiếng Nhật</t>
  </si>
  <si>
    <t xml:space="preserve">	Nguyễn Thanh	Thuận	</t>
  </si>
  <si>
    <t>Học phí Anh văn Khóa 41: 43.360.000</t>
  </si>
  <si>
    <t>Lệ phí thi CCA Anh văn thi ngày 24/01/2021: 1.110.000</t>
  </si>
  <si>
    <t>Học phí tiếng Nhật  khóa 3: 1.870.000</t>
  </si>
  <si>
    <t>Lệ phí thi CCA tiếng Nhật: 2.000.000</t>
  </si>
  <si>
    <t>Lệ phí thi CCA tiếng Trung: 400.000</t>
  </si>
  <si>
    <t>Lệ phí thi CCA tiếng Hàn: 400.000</t>
  </si>
  <si>
    <t>Lệ phí thi CCB Anh văn thi ngày 24/01/2021: 17.200.000</t>
  </si>
  <si>
    <t>Bằng chữ: Sáu mươi tám triệu hai trăm mười ngàn đồng chẵn</t>
  </si>
  <si>
    <t>Vinh</t>
  </si>
  <si>
    <t>My</t>
  </si>
  <si>
    <t>Trần Thanh</t>
  </si>
  <si>
    <t>Thuận</t>
  </si>
  <si>
    <t>AB/20E 0008461</t>
  </si>
  <si>
    <t>AB/20E 0008462</t>
  </si>
  <si>
    <t>AB/20E 0008463</t>
  </si>
  <si>
    <t>AB/20E 0008464</t>
  </si>
  <si>
    <t>AB/20E 0008465</t>
  </si>
  <si>
    <t>AB/20E 0008466</t>
  </si>
  <si>
    <t>AB/20E 0008467</t>
  </si>
  <si>
    <t>AB/20E 0008468</t>
  </si>
  <si>
    <t>AB/20E 0008469</t>
  </si>
  <si>
    <t>AB/20E 0008470</t>
  </si>
  <si>
    <t>AB/20E 0008471</t>
  </si>
  <si>
    <t>AB/20E 0008472</t>
  </si>
  <si>
    <t>AB/20E 0008473</t>
  </si>
  <si>
    <t>AB/20E 0008474</t>
  </si>
  <si>
    <t>AB/20E 0008475</t>
  </si>
  <si>
    <t>AB/20E 0008476</t>
  </si>
  <si>
    <t>AB/20E 0008477</t>
  </si>
  <si>
    <t>AB/20E 0008478</t>
  </si>
  <si>
    <t>AB/20E 0008479</t>
  </si>
  <si>
    <t>AB/20E 0008480</t>
  </si>
  <si>
    <t>AB/20E 0008481</t>
  </si>
  <si>
    <t>AB/20E 0008482</t>
  </si>
  <si>
    <t>AB/20E 0008483</t>
  </si>
  <si>
    <t>AB/20E 0008484</t>
  </si>
  <si>
    <t>AB/20E 0008485</t>
  </si>
  <si>
    <t>AB/20E 0008486</t>
  </si>
  <si>
    <t>AB/20E 0008487</t>
  </si>
  <si>
    <t>AB/20E 0008488</t>
  </si>
  <si>
    <t>AB/20E 0008489</t>
  </si>
  <si>
    <t>AB/20E 0008490</t>
  </si>
  <si>
    <t>AB/20E 0008491</t>
  </si>
  <si>
    <t>AB/20E 0008492</t>
  </si>
  <si>
    <t>AB/20E 0008493</t>
  </si>
  <si>
    <t>AB/20E 0008494</t>
  </si>
  <si>
    <t>AB/20E 0008495</t>
  </si>
  <si>
    <t>AB/20E 0008496</t>
  </si>
  <si>
    <t>AB/20E 0008497</t>
  </si>
  <si>
    <t>AB/20E 0008498</t>
  </si>
  <si>
    <t>AB/20E 0008499</t>
  </si>
  <si>
    <t>AB/20E 0008500</t>
  </si>
  <si>
    <t>AB/20E 0008501</t>
  </si>
  <si>
    <t>AB/20E 0008502</t>
  </si>
  <si>
    <t>AB/20E 0008503</t>
  </si>
  <si>
    <t>AB/20E 0008504</t>
  </si>
  <si>
    <t>AB/20E 0008505</t>
  </si>
  <si>
    <t>AB/20E 0008506</t>
  </si>
  <si>
    <t>AB/20E 0008507</t>
  </si>
  <si>
    <t>AB/20E 0008508</t>
  </si>
  <si>
    <t>AB/20E 0008509</t>
  </si>
  <si>
    <t>AB/20E 0008510</t>
  </si>
  <si>
    <t>AB/20E 0008511</t>
  </si>
  <si>
    <t>AB/20E 0008512</t>
  </si>
  <si>
    <t>AB/20E 0008513</t>
  </si>
  <si>
    <t>AB/20E 0008514</t>
  </si>
  <si>
    <t>AB/20E 0008515</t>
  </si>
  <si>
    <t>AB/20E 0008516</t>
  </si>
  <si>
    <t>AB/20E 0008517</t>
  </si>
  <si>
    <t>AB/20E 0008518</t>
  </si>
  <si>
    <t>AB/20E 0008519</t>
  </si>
  <si>
    <t>AB/20E 0008520</t>
  </si>
  <si>
    <t>AB/20E 0008521</t>
  </si>
  <si>
    <t>AB/20E 0008522</t>
  </si>
  <si>
    <t>AB/20E 0008523</t>
  </si>
  <si>
    <t>AB/20E 0008524</t>
  </si>
  <si>
    <t>AB/20E 0008525</t>
  </si>
  <si>
    <t>AB/20E 0008526</t>
  </si>
  <si>
    <t>AB/20E 0008527</t>
  </si>
  <si>
    <t>AB/20E 0008528</t>
  </si>
  <si>
    <t>AB/20E 0008529</t>
  </si>
  <si>
    <t>AB/20E 0008530</t>
  </si>
  <si>
    <t>AB/20E 0008531</t>
  </si>
  <si>
    <t>AB/20E 0008532</t>
  </si>
  <si>
    <t>AB/20E 0008533</t>
  </si>
  <si>
    <t>AB/20E 0008534</t>
  </si>
  <si>
    <t>AB/20E 0008535</t>
  </si>
  <si>
    <t>AB/20E 0008536</t>
  </si>
  <si>
    <t>AB/20E 0008537</t>
  </si>
  <si>
    <t>AB/20E 0008538</t>
  </si>
  <si>
    <t>AB/20E 0008539</t>
  </si>
  <si>
    <t>AB/20E 0008540</t>
  </si>
  <si>
    <t>AB/20E 0008541</t>
  </si>
  <si>
    <t>AB/20E 0008542</t>
  </si>
  <si>
    <t>AB/20E 0008543</t>
  </si>
  <si>
    <t>AB/20E 0008544</t>
  </si>
  <si>
    <t>AB/20E 0008545</t>
  </si>
  <si>
    <t>AB/20E 0008546</t>
  </si>
  <si>
    <t>AB/20E 0008547</t>
  </si>
  <si>
    <t>AB/20E 0008548</t>
  </si>
  <si>
    <t>AB/20E 0008549</t>
  </si>
  <si>
    <t>AB/20E 0008550</t>
  </si>
  <si>
    <t>AB/20E 0008551</t>
  </si>
  <si>
    <t>AB/20E 0008552</t>
  </si>
  <si>
    <t>AB/20E 0008553</t>
  </si>
  <si>
    <t>AB/20E 0008554</t>
  </si>
  <si>
    <t>AB/20E 0008555</t>
  </si>
  <si>
    <t>AB/20E 0008556</t>
  </si>
  <si>
    <t>AB/20E 0008557</t>
  </si>
  <si>
    <t>AB/20E 0008558</t>
  </si>
  <si>
    <t>AB/20E 0008559</t>
  </si>
  <si>
    <t>AB/20E 0008560</t>
  </si>
  <si>
    <t>AB/20E 0008561</t>
  </si>
  <si>
    <t>AB/20E 0008562</t>
  </si>
  <si>
    <t>AB/20E 0008563</t>
  </si>
  <si>
    <t>AB/20E 0008564</t>
  </si>
  <si>
    <t>AB/20E 0008565</t>
  </si>
  <si>
    <t>AB/20E 0008566</t>
  </si>
  <si>
    <t>AB/20E 0008567</t>
  </si>
  <si>
    <t>AB/20E 0008568</t>
  </si>
  <si>
    <t>AB/20E 0008569</t>
  </si>
  <si>
    <t>AB/20E 0008570</t>
  </si>
  <si>
    <t>AB/20E 0008571</t>
  </si>
  <si>
    <t>AB/20E 0008572</t>
  </si>
  <si>
    <t>AB/20E 0008573</t>
  </si>
  <si>
    <t>AB/20E 0008574</t>
  </si>
  <si>
    <t>AB/20E 0008575</t>
  </si>
  <si>
    <t>AB/20E 0008576</t>
  </si>
  <si>
    <t>AB/20E 0008577</t>
  </si>
  <si>
    <t>AB/20E 0008578</t>
  </si>
  <si>
    <t>AB/20E 0008579</t>
  </si>
  <si>
    <t>AB/20E 0008580</t>
  </si>
  <si>
    <t>AB/20E 0008581</t>
  </si>
  <si>
    <t>AB/20E 0008582</t>
  </si>
  <si>
    <t>AB/20E 0008583</t>
  </si>
  <si>
    <t>AB/20E 0008584</t>
  </si>
  <si>
    <t>AB/20E 0008585</t>
  </si>
  <si>
    <t>AB/20E 0008586</t>
  </si>
  <si>
    <t>AB/20E 0008587</t>
  </si>
  <si>
    <t>AB/20E 0008588</t>
  </si>
  <si>
    <t>AB/20E 0008589</t>
  </si>
  <si>
    <t>AB/20E 0008590</t>
  </si>
  <si>
    <t>AB/20E 0008591</t>
  </si>
  <si>
    <t>AB/20E 0008592</t>
  </si>
  <si>
    <t>AB/20E 0008593</t>
  </si>
  <si>
    <t>AB/20E 0008594</t>
  </si>
  <si>
    <t>AB/20E 0008595</t>
  </si>
  <si>
    <t>AB/20E 0008596</t>
  </si>
  <si>
    <t>AB/20E 0008597</t>
  </si>
  <si>
    <t>AB/20E 0008598</t>
  </si>
  <si>
    <t>AB/20E 0008599</t>
  </si>
  <si>
    <t>AB/20E 0008600</t>
  </si>
  <si>
    <t>AB/20E 0008601</t>
  </si>
  <si>
    <t>AB/20E 0008602</t>
  </si>
  <si>
    <t>AB/20E 0008603</t>
  </si>
  <si>
    <t>AB/20E 0008604</t>
  </si>
  <si>
    <t>AB/20E 0008605</t>
  </si>
  <si>
    <t>AB/20E 0008606</t>
  </si>
  <si>
    <t>AB/20E 0008607</t>
  </si>
  <si>
    <t>AB/20E 0008608</t>
  </si>
  <si>
    <t>AB/20E 0008609</t>
  </si>
  <si>
    <t>AB/20E 0008610</t>
  </si>
  <si>
    <t>AB/20E 0008611</t>
  </si>
  <si>
    <t>AB/20E 0008612</t>
  </si>
  <si>
    <t>AB/20E 0008613</t>
  </si>
  <si>
    <t>AB/20E 0008614</t>
  </si>
  <si>
    <t>AB/20E 0008615</t>
  </si>
  <si>
    <t>AB/20E 0008616</t>
  </si>
  <si>
    <t>AB/20E 0008617</t>
  </si>
  <si>
    <t>AB/20E 0008618</t>
  </si>
  <si>
    <t>AB/20E 0008619</t>
  </si>
  <si>
    <t>AB/20E 0008620</t>
  </si>
  <si>
    <t>AB/20E 0008621</t>
  </si>
  <si>
    <t>AB/20E 0008622</t>
  </si>
  <si>
    <t>AB/20E 0008623</t>
  </si>
  <si>
    <t>AB/20E 0008624</t>
  </si>
  <si>
    <t>AB/20E 0008625</t>
  </si>
  <si>
    <t>AB/20E 0008626</t>
  </si>
  <si>
    <t>AB/20E 0008627</t>
  </si>
  <si>
    <t>AB/20E 0008628</t>
  </si>
  <si>
    <t>AB/20E 0008629</t>
  </si>
  <si>
    <t>AB/20E 0008630</t>
  </si>
  <si>
    <t>AB/20E 0008631</t>
  </si>
  <si>
    <t>AB/20E 0008632</t>
  </si>
  <si>
    <t>AB/20E 0008633</t>
  </si>
  <si>
    <t>AB/20E 0008634</t>
  </si>
  <si>
    <t>AB/20E 0008635</t>
  </si>
  <si>
    <t>AB/20E 0008636</t>
  </si>
  <si>
    <t>AB/20E 0008637</t>
  </si>
  <si>
    <t>AB/20E 0008638</t>
  </si>
  <si>
    <t>AB/20E 0008639</t>
  </si>
  <si>
    <t>AB/20E 0008640</t>
  </si>
  <si>
    <t>AB/20E 0008641</t>
  </si>
  <si>
    <t>AB/20E 0008642</t>
  </si>
  <si>
    <t>AB/20E 0008643</t>
  </si>
  <si>
    <t>AB/20E 0008644</t>
  </si>
  <si>
    <t>AB/20E 0008645</t>
  </si>
  <si>
    <t>AB/20E 0008646</t>
  </si>
  <si>
    <t>AB/20E 0008647</t>
  </si>
  <si>
    <t>AB/20E 0008648</t>
  </si>
  <si>
    <t>AB/20E 0008649</t>
  </si>
  <si>
    <t>AB/20E 0008650</t>
  </si>
  <si>
    <t>AB/20E 0008651</t>
  </si>
  <si>
    <t>AB/20E 0008652</t>
  </si>
  <si>
    <t>AB/20E 0008653</t>
  </si>
  <si>
    <t>AB/20E 0008654</t>
  </si>
  <si>
    <t>AB/20E 0008655</t>
  </si>
  <si>
    <t>AB/20E 0008656</t>
  </si>
  <si>
    <t>Lâm Đăng</t>
  </si>
  <si>
    <t>Khoa</t>
  </si>
  <si>
    <t>Hồ Văn</t>
  </si>
  <si>
    <t>Nguyễn Hoàng</t>
  </si>
  <si>
    <t>Hân</t>
  </si>
  <si>
    <t>Nhân</t>
  </si>
  <si>
    <t>Thiện</t>
  </si>
  <si>
    <t>Nhã</t>
  </si>
  <si>
    <t>Hiền</t>
  </si>
  <si>
    <t>Huỳnh Minh</t>
  </si>
  <si>
    <t>Vân</t>
  </si>
  <si>
    <t>Lê Hoàng</t>
  </si>
  <si>
    <t>Chương</t>
  </si>
  <si>
    <t>Hưng</t>
  </si>
  <si>
    <t>Lê Thanh</t>
  </si>
  <si>
    <t>Nguyễn Chí</t>
  </si>
  <si>
    <t>Trí</t>
  </si>
  <si>
    <t xml:space="preserve">Nguyễn Văn </t>
  </si>
  <si>
    <t>Trần Ngọc</t>
  </si>
  <si>
    <t>Phạm Nguyễn Kim	Ngân</t>
  </si>
  <si>
    <t>Nguyễn Lê Hoàn	Minh</t>
  </si>
  <si>
    <t>Tào Đức 	Anh</t>
  </si>
  <si>
    <t>Nguyễn Trần Thiên	Phúc</t>
  </si>
  <si>
    <t>Nguyễn Minh	Chiến</t>
  </si>
  <si>
    <t>Nguyễn Thanh	Phong</t>
  </si>
  <si>
    <t>Huỳnh Nhật 	Hào</t>
  </si>
  <si>
    <t>Nguyễn Văn	Tỷ</t>
  </si>
  <si>
    <t>Trần Vĩ	Khan</t>
  </si>
  <si>
    <t>Lê Tuấn	Anh</t>
  </si>
  <si>
    <t>Đặng Phúc	Đại</t>
  </si>
  <si>
    <t>Nguyễn Thị Ngọc	Diễm</t>
  </si>
  <si>
    <t>Ngô Thế	Quí</t>
  </si>
  <si>
    <t>Võ Phạm Ngọc	Thảo</t>
  </si>
  <si>
    <t>Nguyễn Quốc 	Dũng</t>
  </si>
  <si>
    <t>Từ Thanh	Thảo</t>
  </si>
  <si>
    <t>Võ Minh 	Nhật</t>
  </si>
  <si>
    <t>Nguỵ Thanh 	Quang</t>
  </si>
  <si>
    <t>Lê Tấn	Hưng</t>
  </si>
  <si>
    <t>Lý Anh 	Kiệt</t>
  </si>
  <si>
    <t>Võ Chiến 	Thắng</t>
  </si>
  <si>
    <t>Thân Trọng Quốc	Huy</t>
  </si>
  <si>
    <t>Nguyễn Hiếu	Nhân</t>
  </si>
  <si>
    <t>Nguyễn Thị	Hậu</t>
  </si>
  <si>
    <t>Bùi Trọng 	Tài</t>
  </si>
  <si>
    <t>Nguyễn Văn 	Sơn</t>
  </si>
  <si>
    <t>Lê Văn 	Thịnh</t>
  </si>
  <si>
    <t>Nguyễn Hoàng	Duy</t>
  </si>
  <si>
    <t>Nguyễn Trọng 	Phi</t>
  </si>
  <si>
    <t>Nguyễn Văn 	Tuấn</t>
  </si>
  <si>
    <t>Trần Đình	Chuyển</t>
  </si>
  <si>
    <t>Trịnh Thế	Khải</t>
  </si>
  <si>
    <t>Huỳnh Thanh	Phương</t>
  </si>
  <si>
    <t>Lê Quỳnh Ngọc	Mẫn</t>
  </si>
  <si>
    <t>Nguyễn Hoàng 	Thuận</t>
  </si>
  <si>
    <t>Nguyễn Đình	Khôi</t>
  </si>
  <si>
    <t>Đặng Lê Anh	Tú</t>
  </si>
  <si>
    <t>Huỳnh Lê 	Tiềm</t>
  </si>
  <si>
    <t>Nguyễn Hoàng 	Phúc</t>
  </si>
  <si>
    <t>Nguyễn Nhĩ	Khang</t>
  </si>
  <si>
    <t>Đào Duy 	Phúc</t>
  </si>
  <si>
    <t>Nguyễn Văn	Tuyển</t>
  </si>
  <si>
    <t>Võ Minh	Kha</t>
  </si>
  <si>
    <t>Phạm Hữu 	Hoàng</t>
  </si>
  <si>
    <t>Đỗ Thụy Lam	Khê</t>
  </si>
  <si>
    <t>Trần Thanh 	Phương</t>
  </si>
  <si>
    <t>Nguyễn Văn	Hòa</t>
  </si>
  <si>
    <t>Hồ Thị Quỳnh	Như</t>
  </si>
  <si>
    <t>Trần Thanh	Xuân</t>
  </si>
  <si>
    <t>Huỳnh Thị Kim	Liên</t>
  </si>
  <si>
    <t>Trần Tú	Nhi</t>
  </si>
  <si>
    <t>Lưu Bửu	Nghi</t>
  </si>
  <si>
    <t>Nguyễn Phước	Khang</t>
  </si>
  <si>
    <t>Nguyễn Than	Toàn</t>
  </si>
  <si>
    <t>Phạm Thành	Nhân</t>
  </si>
  <si>
    <t>Nguyễn Thị Hương 	Nhã</t>
  </si>
  <si>
    <t>Võ Duy	Cường</t>
  </si>
  <si>
    <t>Nguyễn Thanh	Hiền</t>
  </si>
  <si>
    <t>Nguyễn Trường	Giang</t>
  </si>
  <si>
    <t>Hà Nhật 	Thanh</t>
  </si>
  <si>
    <t>Lê Văn	Thuận</t>
  </si>
  <si>
    <t>Lê Thái	Sang</t>
  </si>
  <si>
    <t>Trần Bảo 	Trí</t>
  </si>
  <si>
    <t>Nguyễn Nhật 	Trường</t>
  </si>
  <si>
    <t>Nguyễn Vũ Yến 	Như</t>
  </si>
  <si>
    <t>Trần Thị Xuân	Tuyền</t>
  </si>
  <si>
    <t>Lê Nguyễn Trường 	An</t>
  </si>
  <si>
    <t>Trần Tuấn	Ngọc</t>
  </si>
  <si>
    <t>Bùi Nguyễn Kỳ	Duyên</t>
  </si>
  <si>
    <t>Nguyễn Đặng Phương 	Hằng</t>
  </si>
  <si>
    <t>Đoàn Trung	Kiên</t>
  </si>
  <si>
    <t>Nguyễn Thanh 	Hùng</t>
  </si>
  <si>
    <t>Nguyễn Lê Thanh 	Phúc</t>
  </si>
  <si>
    <t>Nguyễn Tấn	Tài</t>
  </si>
  <si>
    <t>Đồng Lê Hoàng	Phúc</t>
  </si>
  <si>
    <t>Võ Thành	Nhựt</t>
  </si>
  <si>
    <t>Nguyễn Minh 	Thông</t>
  </si>
  <si>
    <t>Dương Quốc	Bảo</t>
  </si>
  <si>
    <t>Nguyễn Thanh	Nhàn</t>
  </si>
  <si>
    <t>Hồ Lê Kim 	Tân</t>
  </si>
  <si>
    <t>Nguyễn Thanh 	Triều</t>
  </si>
  <si>
    <t>Trần Thị Hồng	Nhung</t>
  </si>
  <si>
    <t>Vũ Tiến 	Quan</t>
  </si>
  <si>
    <t>Nguyễn Phùng Hải	Đăng</t>
  </si>
  <si>
    <t>Dương Phú	Quốc</t>
  </si>
  <si>
    <t>Nguyễn Anh	Hưng</t>
  </si>
  <si>
    <t>Nguyễn Khánh 	Long</t>
  </si>
  <si>
    <t>Đặng Phước Minh 	Đức</t>
  </si>
  <si>
    <t>Giáp Đức	Nhận</t>
  </si>
  <si>
    <t>Phan Tuấn	Thành</t>
  </si>
  <si>
    <t>Nguyễn Đức	Huy</t>
  </si>
  <si>
    <t>Nguyễn Đức	Hiếu</t>
  </si>
  <si>
    <t>Nguyễn Trường	Vũ</t>
  </si>
  <si>
    <t>Võ Quang 	Phục</t>
  </si>
  <si>
    <t>Tôn Thất Duy	Hưng</t>
  </si>
  <si>
    <t>Trần Ngọc	Tiến</t>
  </si>
  <si>
    <t>Đỗ Ngọc	Khánh</t>
  </si>
  <si>
    <t>Phạm Thành 	Nhân</t>
  </si>
  <si>
    <t>Lê Bùi Hồng 	Phúc</t>
  </si>
  <si>
    <t>Cao Khánh 	Linh</t>
  </si>
  <si>
    <t>Hồ Quang	Trường</t>
  </si>
  <si>
    <t>Nguyễn Dương	Hân</t>
  </si>
  <si>
    <t>Đặng Thị Mỹ	Châu</t>
  </si>
  <si>
    <t>Phan Minh 	Vũ</t>
  </si>
  <si>
    <t>Đoàn Ngọc 	Tuấn</t>
  </si>
  <si>
    <t>Đặng Tấn	Đạt</t>
  </si>
  <si>
    <t>Trương Hoàng 	Thông</t>
  </si>
  <si>
    <t>Nguyễn Thanh 	Tiến</t>
  </si>
  <si>
    <t>Nguyễn Ngọc	Trân</t>
  </si>
  <si>
    <t>Nguyễn Duy Hoài	Linh</t>
  </si>
  <si>
    <t>Nguyễn Văn 	Hưng</t>
  </si>
  <si>
    <t>Châu Tự	Lực</t>
  </si>
  <si>
    <t>Hà Bình	Cảnh</t>
  </si>
  <si>
    <t>Biện Tân	Phúc</t>
  </si>
  <si>
    <t>Nguyễn Hữu 	Chiến</t>
  </si>
  <si>
    <t>Trần Hoàng	Khan</t>
  </si>
  <si>
    <t>Nguyễn Tuấn	Cảnh</t>
  </si>
  <si>
    <t>Nguyễn Khánh Thành	Tâm</t>
  </si>
  <si>
    <t>Nguyễn Quốc Huy	Luân</t>
  </si>
  <si>
    <t>Tăng Nguyễn Thiện	Toàn</t>
  </si>
  <si>
    <t>Rơ Ông Ha 	Tinh</t>
  </si>
  <si>
    <t>Hoàng Phi 	Nam</t>
  </si>
  <si>
    <t>Trịnh Trung 	Tín</t>
  </si>
  <si>
    <t>Nguyễn Văn	Tâm</t>
  </si>
  <si>
    <t>Nguyễn Thành	Đạt</t>
  </si>
  <si>
    <t>Phạm Thành 	Lộc</t>
  </si>
  <si>
    <t>Lê Tuấn	Kiệt</t>
  </si>
  <si>
    <t>Lâm Thành	Nhân</t>
  </si>
  <si>
    <t>Phan Hoài	Phúc</t>
  </si>
  <si>
    <t>Trần Minh	Hiếu</t>
  </si>
  <si>
    <t>Huỳnh Thị Khánh	Hà</t>
  </si>
  <si>
    <t>Đỗ Thị Thúy 	Hiền</t>
  </si>
  <si>
    <t>Võ Thị Lệ 	Thu</t>
  </si>
  <si>
    <t>Lâm Đăng	Khoa</t>
  </si>
  <si>
    <t>Lệ phí thi CCA Tiếng Trung</t>
  </si>
  <si>
    <t>100sv</t>
  </si>
  <si>
    <t xml:space="preserve">Lệ phí thi CCA Tin học </t>
  </si>
  <si>
    <t>Lệ phí thi CCA Tin học</t>
  </si>
  <si>
    <t>76sv</t>
  </si>
  <si>
    <t>Đinh Hữu Tài</t>
  </si>
  <si>
    <t>Hậu</t>
  </si>
  <si>
    <t>Toàn</t>
  </si>
  <si>
    <t>Tùng</t>
  </si>
  <si>
    <t>Phương</t>
  </si>
  <si>
    <t>Thiên</t>
  </si>
  <si>
    <t>Nguyễn Nhật</t>
  </si>
  <si>
    <t xml:space="preserve">Nguyễn Hoàng </t>
  </si>
  <si>
    <t>Phúc</t>
  </si>
  <si>
    <t>Vũ</t>
  </si>
  <si>
    <t>Công</t>
  </si>
  <si>
    <t xml:space="preserve">Nguyễn Thanh </t>
  </si>
  <si>
    <t>Nhựt</t>
  </si>
  <si>
    <t>Linh</t>
  </si>
  <si>
    <t>Phụng</t>
  </si>
  <si>
    <t>Phát</t>
  </si>
  <si>
    <t>An</t>
  </si>
  <si>
    <t>Hùng</t>
  </si>
  <si>
    <t>Phan Văn</t>
  </si>
  <si>
    <t>Đông</t>
  </si>
  <si>
    <t>Khải</t>
  </si>
  <si>
    <t>Duk</t>
  </si>
  <si>
    <t>Lan</t>
  </si>
  <si>
    <t>Hoàng Văn</t>
  </si>
  <si>
    <t>Sơn</t>
  </si>
  <si>
    <t xml:space="preserve">Nguyễn Trung </t>
  </si>
  <si>
    <t>Ngọc</t>
  </si>
  <si>
    <t>Quý</t>
  </si>
  <si>
    <t>Nguyễn Bảo</t>
  </si>
  <si>
    <t>Phước</t>
  </si>
  <si>
    <t>Tân</t>
  </si>
  <si>
    <t>Quốc</t>
  </si>
  <si>
    <t>SaLaMách 	ISA</t>
  </si>
  <si>
    <t>Nguyễn Bảo	Chí</t>
  </si>
  <si>
    <t>Đỗ Gia	Huy</t>
  </si>
  <si>
    <t>Trương Ngọc	Viên</t>
  </si>
  <si>
    <t>Lâm Trung	Đức</t>
  </si>
  <si>
    <t>Nguyễn Khoa	Nam</t>
  </si>
  <si>
    <t>Lê Thành	Đạt</t>
  </si>
  <si>
    <t>Lâm Tấn 	Lợi</t>
  </si>
  <si>
    <t>Lê Trọng	Ý</t>
  </si>
  <si>
    <t>Linh Thành 	Cơ</t>
  </si>
  <si>
    <t>Nguyễn Đông 	Trường</t>
  </si>
  <si>
    <t>Phan Nguyễn Minh	Lý</t>
  </si>
  <si>
    <t>Nguyễn Hồng	Huy</t>
  </si>
  <si>
    <t>Đoàn Khánh	Huy</t>
  </si>
  <si>
    <t>Dương Thị Cẩm	Tiên</t>
  </si>
  <si>
    <t>Đinh Văn 	Chiến</t>
  </si>
  <si>
    <t>Phan Hoài 	Phong</t>
  </si>
  <si>
    <t>Trần Gia 	Hưng</t>
  </si>
  <si>
    <t>Nguyễn Hoàng	Long</t>
  </si>
  <si>
    <t>Trần Huỳnh Nhật Phi</t>
  </si>
  <si>
    <t>Nguyễn Trọng 	Anh</t>
  </si>
  <si>
    <t>Phạm Vũ 	Nhân</t>
  </si>
  <si>
    <t>Nguyễn Văn 	Cường</t>
  </si>
  <si>
    <t>Nguyễn Văn Đức</t>
  </si>
  <si>
    <t>Lê Ngọc Phước	Hòa</t>
  </si>
  <si>
    <t>Nguyễn Minh	Thông</t>
  </si>
  <si>
    <t>Vũ Đình	Ước</t>
  </si>
  <si>
    <t>Dương Tấn 	Khương</t>
  </si>
  <si>
    <t>Trần Tấn	Phát</t>
  </si>
  <si>
    <t>Nguyễn Minh 	Phúc</t>
  </si>
  <si>
    <t>Huỳnh Mạnh 	Trường</t>
  </si>
  <si>
    <t>Nguyễn Ngọc 	Thành</t>
  </si>
  <si>
    <t>Vũ Văn 	Nhật</t>
  </si>
  <si>
    <t>AB/20E 0008657</t>
  </si>
  <si>
    <t>AB/20E 0008658</t>
  </si>
  <si>
    <t>AB/20E 0008659</t>
  </si>
  <si>
    <t>AB/20E 0008660</t>
  </si>
  <si>
    <t>AB/20E 0008661</t>
  </si>
  <si>
    <t>AB/20E 0008662</t>
  </si>
  <si>
    <t>AB/20E 0008663</t>
  </si>
  <si>
    <t>AB/20E 0008664</t>
  </si>
  <si>
    <t>AB/20E 0008665</t>
  </si>
  <si>
    <t>AB/20E 0008666</t>
  </si>
  <si>
    <t>AB/20E 0008667</t>
  </si>
  <si>
    <t>AB/20E 0008668</t>
  </si>
  <si>
    <t>AB/20E 0008669</t>
  </si>
  <si>
    <t>AB/20E 0008670</t>
  </si>
  <si>
    <t>AB/20E 0008671</t>
  </si>
  <si>
    <t>AB/20E 0008672</t>
  </si>
  <si>
    <t>AB/20E 0008673</t>
  </si>
  <si>
    <t>AB/20E 0008674</t>
  </si>
  <si>
    <t>AB/20E 0008675</t>
  </si>
  <si>
    <t>AB/20E 0008676</t>
  </si>
  <si>
    <t>AB/20E 0008677</t>
  </si>
  <si>
    <t>AB/20E 0008678</t>
  </si>
  <si>
    <t>AB/20E 0008679</t>
  </si>
  <si>
    <t>AB/20E 0008680</t>
  </si>
  <si>
    <t>AB/20E 0008681</t>
  </si>
  <si>
    <t>AB/20E 0008682</t>
  </si>
  <si>
    <t>AB/20E 0008683</t>
  </si>
  <si>
    <t>AB/20E 0008684</t>
  </si>
  <si>
    <t>AB/20E 0008685</t>
  </si>
  <si>
    <t>AB/20E 0008686</t>
  </si>
  <si>
    <t>AB/20E 0008687</t>
  </si>
  <si>
    <t>AB/20E 0008688</t>
  </si>
  <si>
    <t>AB/20E 0008689</t>
  </si>
  <si>
    <t>AB/20E 0008690</t>
  </si>
  <si>
    <t>AB/20E 0008691</t>
  </si>
  <si>
    <t>AB/20E 0008692</t>
  </si>
  <si>
    <t>AB/20E 0008693</t>
  </si>
  <si>
    <t>AB/20E 0008694</t>
  </si>
  <si>
    <t>120sv</t>
  </si>
  <si>
    <t>85sv</t>
  </si>
  <si>
    <t>Học phí Anh văn Khóa 41: 49.680.000</t>
  </si>
  <si>
    <t>Lệ phí thi CCA tiếng Nhật: 800.000</t>
  </si>
  <si>
    <t>Lệ phí thi CCA tiếng Trung: 4.800.000</t>
  </si>
  <si>
    <t>Lệ phí ti CCA Tin Học( thi ngày 17/01/2021): 72.150.000</t>
  </si>
  <si>
    <t>Lệ phí thi CCB Anh văn thi ngày 24/01/2021: 48.000.000</t>
  </si>
  <si>
    <t>Bằng chữ: Một trăm bảy mươi bảy triệu một trăm lẻ năm ngàn đồng chẵn</t>
  </si>
  <si>
    <t>AB/20E 0008695</t>
  </si>
  <si>
    <t>AB/20E 0008696</t>
  </si>
  <si>
    <t>AB/20E 0008697</t>
  </si>
  <si>
    <t>AB/20E 0008698</t>
  </si>
  <si>
    <t>AB/20E 0008699</t>
  </si>
  <si>
    <t>AB/20E 0008700</t>
  </si>
  <si>
    <t>AB/20E 0008701</t>
  </si>
  <si>
    <t>AB/20E 0008702</t>
  </si>
  <si>
    <t>AB/20E 0008703</t>
  </si>
  <si>
    <t>AB/20E 0008704</t>
  </si>
  <si>
    <t>AB/20E 0008705</t>
  </si>
  <si>
    <t>AB/20E 0008706</t>
  </si>
  <si>
    <t>AB/20E 0008707</t>
  </si>
  <si>
    <t>AB/20E 0008708</t>
  </si>
  <si>
    <t>AB/20E 0008709</t>
  </si>
  <si>
    <t>AB/20E 0008710</t>
  </si>
  <si>
    <t>AB/20E 0008711</t>
  </si>
  <si>
    <t>AB/20E 0008712</t>
  </si>
  <si>
    <t>AB/20E 0008713</t>
  </si>
  <si>
    <t>AB/20E 0008714</t>
  </si>
  <si>
    <t>AB/20E 0008715</t>
  </si>
  <si>
    <t>AB/20E 0008716</t>
  </si>
  <si>
    <t>AB/20E 0008717</t>
  </si>
  <si>
    <t>AB/20E 0008718</t>
  </si>
  <si>
    <t>AB/20E 0008719</t>
  </si>
  <si>
    <t>AB/20E 0008720</t>
  </si>
  <si>
    <t>AB/20E 0008721</t>
  </si>
  <si>
    <t>AB/20E 0008722</t>
  </si>
  <si>
    <t>AB/20E 0008723</t>
  </si>
  <si>
    <t>AB/20E 0008724</t>
  </si>
  <si>
    <t>AB/20E 0008725</t>
  </si>
  <si>
    <t>AB/20E 0008726</t>
  </si>
  <si>
    <t>AB/20E 0008727</t>
  </si>
  <si>
    <t>AB/20E 0008728</t>
  </si>
  <si>
    <t>AB/20E 0008729</t>
  </si>
  <si>
    <t>AB/20E 0008730</t>
  </si>
  <si>
    <t>AB/20E 0008731</t>
  </si>
  <si>
    <t>AB/20E 0008732</t>
  </si>
  <si>
    <t>AB/20E 0008733</t>
  </si>
  <si>
    <t>AB/20E 0008734</t>
  </si>
  <si>
    <t>AB/20E 0008735</t>
  </si>
  <si>
    <t>AB/20E 0008736</t>
  </si>
  <si>
    <t>AB/20E 0008737</t>
  </si>
  <si>
    <t>AB/20E 0008738</t>
  </si>
  <si>
    <t>AB/20E 0008739</t>
  </si>
  <si>
    <t>AB/20E 0008740</t>
  </si>
  <si>
    <t>AB/20E 0008741</t>
  </si>
  <si>
    <t>AB/20E 0008742</t>
  </si>
  <si>
    <t>AB/20E 0008743</t>
  </si>
  <si>
    <t>AB/20E 0008744</t>
  </si>
  <si>
    <t>AB/20E 0008745</t>
  </si>
  <si>
    <t>AB/20E 0008746</t>
  </si>
  <si>
    <t>AB/20E 0008747</t>
  </si>
  <si>
    <t>AB/20E 0008748</t>
  </si>
  <si>
    <t>AB/20E 0008749</t>
  </si>
  <si>
    <t>AB/20E 0008750</t>
  </si>
  <si>
    <t>AB/20E 0008751</t>
  </si>
  <si>
    <t>AB/20E 0008752</t>
  </si>
  <si>
    <t>AB/20E 0008753</t>
  </si>
  <si>
    <t>AB/20E 0008754</t>
  </si>
  <si>
    <t>AB/20E 0008755</t>
  </si>
  <si>
    <t>AB/20E 0008756</t>
  </si>
  <si>
    <t>AB/20E 0008757</t>
  </si>
  <si>
    <t>AB/20E 0008758</t>
  </si>
  <si>
    <t>AB/20E 0008759</t>
  </si>
  <si>
    <t>AB/20E 0008760</t>
  </si>
  <si>
    <t>AB/20E 0008761</t>
  </si>
  <si>
    <t>AB/20E 0008762</t>
  </si>
  <si>
    <t>AB/20E 0008763</t>
  </si>
  <si>
    <t>AB/20E 0008764</t>
  </si>
  <si>
    <t>AB/20E 0008765</t>
  </si>
  <si>
    <t>AB/20E 0008766</t>
  </si>
  <si>
    <t>AB/20E 0008767</t>
  </si>
  <si>
    <t>AB/20E 0008768</t>
  </si>
  <si>
    <t>AB/20E 0008769</t>
  </si>
  <si>
    <t>AB/20E 0008770</t>
  </si>
  <si>
    <t>AB/20E 0008771</t>
  </si>
  <si>
    <t>AB/20E 0008772</t>
  </si>
  <si>
    <t>AB/20E 0008773</t>
  </si>
  <si>
    <t>AB/20E 0008774</t>
  </si>
  <si>
    <t>AB/20E 0008775</t>
  </si>
  <si>
    <t>AB/20E 0008776</t>
  </si>
  <si>
    <t>AB/20E 0008777</t>
  </si>
  <si>
    <t>AB/20E 0008778</t>
  </si>
  <si>
    <t>AB/20E 0008779</t>
  </si>
  <si>
    <t>AB/20E 0008780</t>
  </si>
  <si>
    <t>AB/20E 0008781</t>
  </si>
  <si>
    <t>AB/20E 0008782</t>
  </si>
  <si>
    <t>AB/20E 0008783</t>
  </si>
  <si>
    <t>AB/20E 0008784</t>
  </si>
  <si>
    <t>AB/20E 0008785</t>
  </si>
  <si>
    <t>AB/20E 0008786</t>
  </si>
  <si>
    <t>AB/20E 0008787</t>
  </si>
  <si>
    <t>AB/20E 0008788</t>
  </si>
  <si>
    <t>AB/20E 0008789</t>
  </si>
  <si>
    <t>AB/20E 0008790</t>
  </si>
  <si>
    <t>AB/20E 0008791</t>
  </si>
  <si>
    <t>AB/20E 0008792</t>
  </si>
  <si>
    <t>AB/20E 0008793</t>
  </si>
  <si>
    <t>AB/20E 0008794</t>
  </si>
  <si>
    <t>AB/20E 0008795</t>
  </si>
  <si>
    <t>AB/20E 0008796</t>
  </si>
  <si>
    <t>AB/20E 0008797</t>
  </si>
  <si>
    <t>AB/20E 0008798</t>
  </si>
  <si>
    <t>AB/20E 0008799</t>
  </si>
  <si>
    <t>AB/20E 0008800</t>
  </si>
  <si>
    <t>AB/20E 0008801</t>
  </si>
  <si>
    <t>AB/20E 0008802</t>
  </si>
  <si>
    <t>AB/20E 0008803</t>
  </si>
  <si>
    <t>AB/20E 0008804</t>
  </si>
  <si>
    <t>AB/20E 0008805</t>
  </si>
  <si>
    <t>AB/20E 0008806</t>
  </si>
  <si>
    <t>AB/20E 0008807</t>
  </si>
  <si>
    <t>AB/20E 0008808</t>
  </si>
  <si>
    <t>AB/20E 0008809</t>
  </si>
  <si>
    <t>AB/20E 0008810</t>
  </si>
  <si>
    <t>AB/20E 0008811</t>
  </si>
  <si>
    <t>AB/20E 0008812</t>
  </si>
  <si>
    <t>AB/20E 0008813</t>
  </si>
  <si>
    <t>AB/20E 0008814</t>
  </si>
  <si>
    <t>AB/20E 0008815</t>
  </si>
  <si>
    <t>AB/20E 0008816</t>
  </si>
  <si>
    <t>AB/20E 0008817</t>
  </si>
  <si>
    <t>AB/20E 0008818</t>
  </si>
  <si>
    <t>AB/20E 0008819</t>
  </si>
  <si>
    <t>AB/20E 0008820</t>
  </si>
  <si>
    <t>AB/20E 0008821</t>
  </si>
  <si>
    <t>AB/20E 0008822</t>
  </si>
  <si>
    <t>AB/20E 0008823</t>
  </si>
  <si>
    <t>AB/20E 0008824</t>
  </si>
  <si>
    <t>AB/20E 0008825</t>
  </si>
  <si>
    <t>AB/20E 0008826</t>
  </si>
  <si>
    <t>AB/20E 0008827</t>
  </si>
  <si>
    <t>AB/20E 0008828</t>
  </si>
  <si>
    <t>AB/20E 0008829</t>
  </si>
  <si>
    <t>AB/20E 0008830</t>
  </si>
  <si>
    <t>AB/20E 0008831</t>
  </si>
  <si>
    <t>AB/20E 0008832</t>
  </si>
  <si>
    <t>AB/20E 0008833</t>
  </si>
  <si>
    <t>AB/20E 0008834</t>
  </si>
  <si>
    <t>AB/20E 0008835</t>
  </si>
  <si>
    <t>AB/20E 0008836</t>
  </si>
  <si>
    <t>AB/20E 0008837</t>
  </si>
  <si>
    <t>AB/20E 0008838</t>
  </si>
  <si>
    <t>AB/20E 0008839</t>
  </si>
  <si>
    <t>AB/20E 0008840</t>
  </si>
  <si>
    <t>AB/20E 0008841</t>
  </si>
  <si>
    <t>AB/20E 0008842</t>
  </si>
  <si>
    <t>AB/20E 0008843</t>
  </si>
  <si>
    <t>AB/20E 0008844</t>
  </si>
  <si>
    <t>AB/20E 0008845</t>
  </si>
  <si>
    <t>AB/20E 0008846</t>
  </si>
  <si>
    <t>AB/20E 0008847</t>
  </si>
  <si>
    <t>AB/20E 0008848</t>
  </si>
  <si>
    <t>AB/20E 0008849</t>
  </si>
  <si>
    <t>AB/20E 0008850</t>
  </si>
  <si>
    <t>AB/20E 0008851</t>
  </si>
  <si>
    <t>AB/20E 0008852</t>
  </si>
  <si>
    <t>AB/20E 0008853</t>
  </si>
  <si>
    <t>AB/20E 0008854</t>
  </si>
  <si>
    <t>AB/20E 0008855</t>
  </si>
  <si>
    <t>AB/20E 0008856</t>
  </si>
  <si>
    <t>AB/20E 0008857</t>
  </si>
  <si>
    <t>AB/20E 0008858</t>
  </si>
  <si>
    <t>AB/20E 0008859</t>
  </si>
  <si>
    <t>AB/20E 0008860</t>
  </si>
  <si>
    <t>AB/20E 0008861</t>
  </si>
  <si>
    <t>AB/20E 0008862</t>
  </si>
  <si>
    <t>AB/20E 0008863</t>
  </si>
  <si>
    <t>AB/20E 0008864</t>
  </si>
  <si>
    <t>AB/20E 0008865</t>
  </si>
  <si>
    <t>AB/20E 0008866</t>
  </si>
  <si>
    <t>AB/20E 0008867</t>
  </si>
  <si>
    <t>AB/20E 0008868</t>
  </si>
  <si>
    <t>AB/20E 0008869</t>
  </si>
  <si>
    <t>AB/20E 0008870</t>
  </si>
  <si>
    <t>AB/20E 0008871</t>
  </si>
  <si>
    <t>AB/20E 0008872</t>
  </si>
  <si>
    <t>AB/20E 0008873</t>
  </si>
  <si>
    <t>AB/20E 0008874</t>
  </si>
  <si>
    <t>AB/20E 0008875</t>
  </si>
  <si>
    <t>AB/20E 0008876</t>
  </si>
  <si>
    <t>AB/20E 0008877</t>
  </si>
  <si>
    <t>AB/20E 0008878</t>
  </si>
  <si>
    <t>AB/20E 0008879</t>
  </si>
  <si>
    <t>AB/20E 0008880</t>
  </si>
  <si>
    <t>AB/20E 0008881</t>
  </si>
  <si>
    <t>AB/20E 0008882</t>
  </si>
  <si>
    <t>AB/20E 0008883</t>
  </si>
  <si>
    <t>AB/20E 0008884</t>
  </si>
  <si>
    <t>AB/20E 0008885</t>
  </si>
  <si>
    <t>AB/20E 0008886</t>
  </si>
  <si>
    <t>AB/20E 0008887</t>
  </si>
  <si>
    <t>AB/20E 0008888</t>
  </si>
  <si>
    <t>AB/20E 0008889</t>
  </si>
  <si>
    <t>AB/20E 0008890</t>
  </si>
  <si>
    <t>AB/20E 0008891</t>
  </si>
  <si>
    <t>AB/20E 0008892</t>
  </si>
  <si>
    <t>AB/20E 0008893</t>
  </si>
  <si>
    <t>AB/20E 0008894</t>
  </si>
  <si>
    <t>AB/20E 0008895</t>
  </si>
  <si>
    <t>AB/20E 0008896</t>
  </si>
  <si>
    <t>AB/20E 0008897</t>
  </si>
  <si>
    <t>AB/20E 0008898</t>
  </si>
  <si>
    <t>AB/20E 0008899</t>
  </si>
  <si>
    <t>AB/20E 0008900</t>
  </si>
  <si>
    <t>AB/20E 0008901</t>
  </si>
  <si>
    <t>AB/20E 0008902</t>
  </si>
  <si>
    <t>AB/20E 0008903</t>
  </si>
  <si>
    <t>AB/20E 0008904</t>
  </si>
  <si>
    <t>AB/20E 0008905</t>
  </si>
  <si>
    <t>AB/20E 0008906</t>
  </si>
  <si>
    <t>AB/20E 0008907</t>
  </si>
  <si>
    <t>AB/20E 0008908</t>
  </si>
  <si>
    <t>AB/20E 0008909</t>
  </si>
  <si>
    <t>AB/20E 0008910</t>
  </si>
  <si>
    <t>AB/20E 0008911</t>
  </si>
  <si>
    <t>AB/20E 0008912</t>
  </si>
  <si>
    <t>AB/20E 0008913</t>
  </si>
  <si>
    <t>AB/20E 0008914</t>
  </si>
  <si>
    <t>AB/20E 0008915</t>
  </si>
  <si>
    <t>AB/20E 0008916</t>
  </si>
  <si>
    <t>AB/20E 0008917</t>
  </si>
  <si>
    <t>AB/20E 0008918</t>
  </si>
  <si>
    <t>AB/20E 0008919</t>
  </si>
  <si>
    <t>AB/20E 0008920</t>
  </si>
  <si>
    <t>AB/20E 0008921</t>
  </si>
  <si>
    <t>AB/20E 0008922</t>
  </si>
  <si>
    <t>AB/20E 0008923</t>
  </si>
  <si>
    <t>AB/20E 0008924</t>
  </si>
  <si>
    <t>AB/20E 0008925</t>
  </si>
  <si>
    <t>AB/20E 0008926</t>
  </si>
  <si>
    <t>AB/20E 0008927</t>
  </si>
  <si>
    <t>AB/20E 0008928</t>
  </si>
  <si>
    <t>AB/20E 0008929</t>
  </si>
  <si>
    <t>AB/20E 0008930</t>
  </si>
  <si>
    <t>AB/20E 0008931</t>
  </si>
  <si>
    <t>AB/20E 0008932</t>
  </si>
  <si>
    <t>AB/20E 0008933</t>
  </si>
  <si>
    <t>AB/20E 0008934</t>
  </si>
  <si>
    <t>AB/20E 0008935</t>
  </si>
  <si>
    <t>AB/20E 0008936</t>
  </si>
  <si>
    <t>AB/20E 0008937</t>
  </si>
  <si>
    <t>AB/20E 0008938</t>
  </si>
  <si>
    <t>AB/20E 0008939</t>
  </si>
  <si>
    <t>AB/20E 0008940</t>
  </si>
  <si>
    <t>AB/20E 0008941</t>
  </si>
  <si>
    <t>AB/20E 0008942</t>
  </si>
  <si>
    <t>AB/20E 0008943</t>
  </si>
  <si>
    <t>AB/20E 0008944</t>
  </si>
  <si>
    <t>AB/20E 0008945</t>
  </si>
  <si>
    <t>AB/20E 0008946</t>
  </si>
  <si>
    <t>AB/20E 0008947</t>
  </si>
  <si>
    <t>AB/20E 0008948</t>
  </si>
  <si>
    <t>AB/20E 0008949</t>
  </si>
  <si>
    <t>AB/20E 0008950</t>
  </si>
  <si>
    <t>AB/20E 0008951</t>
  </si>
  <si>
    <t>AB/20E 0008952</t>
  </si>
  <si>
    <t>AB/20E 0008953</t>
  </si>
  <si>
    <t>AB/20E 0008954</t>
  </si>
  <si>
    <t>AB/20E 0008955</t>
  </si>
  <si>
    <t>AB/20E 0008956</t>
  </si>
  <si>
    <t>AB/20E 0008957</t>
  </si>
  <si>
    <t>AB/20E 0008958</t>
  </si>
  <si>
    <t>AB/20E 0008959</t>
  </si>
  <si>
    <t>AB/20E 0008960</t>
  </si>
  <si>
    <t>AB/20E 0008961</t>
  </si>
  <si>
    <t>AB/20E 0008962</t>
  </si>
  <si>
    <t>AB/20E 0008963</t>
  </si>
  <si>
    <t>AB/20E 0008964</t>
  </si>
  <si>
    <t>AB/20E 0008965</t>
  </si>
  <si>
    <t>AB/20E 0008966</t>
  </si>
  <si>
    <t>AB/20E 0008967</t>
  </si>
  <si>
    <t>AB/20E 0008968</t>
  </si>
  <si>
    <t>AB/20E 0008969</t>
  </si>
  <si>
    <t>AB/20E 0008970</t>
  </si>
  <si>
    <t>AB/20E 0008971</t>
  </si>
  <si>
    <t>AB/20E 0008972</t>
  </si>
  <si>
    <t>AB/20E 0008973</t>
  </si>
  <si>
    <t>AB/20E 0008974</t>
  </si>
  <si>
    <t>AB/20E 0008975</t>
  </si>
  <si>
    <t>AB/20E 0008976</t>
  </si>
  <si>
    <t>AB/20E 0008977</t>
  </si>
  <si>
    <t>AB/20E 0008978</t>
  </si>
  <si>
    <t>AB/20E 0008979</t>
  </si>
  <si>
    <t>AB/20E 0008980</t>
  </si>
  <si>
    <t>AB/20E 0008981</t>
  </si>
  <si>
    <t>AB/20E 0008982</t>
  </si>
  <si>
    <t>AB/20E 0008983</t>
  </si>
  <si>
    <t>AB/20E 0008984</t>
  </si>
  <si>
    <t>AB/20E 0008985</t>
  </si>
  <si>
    <t>AB/20E 0008986</t>
  </si>
  <si>
    <t>AB/20E 0008987</t>
  </si>
  <si>
    <t>AB/20E 0008988</t>
  </si>
  <si>
    <t>AB/20E 0008989</t>
  </si>
  <si>
    <t>AB/20E 0008990</t>
  </si>
  <si>
    <t>AB/20E 0008991</t>
  </si>
  <si>
    <t>AB/20E 0008992</t>
  </si>
  <si>
    <t>AB/20E 0008993</t>
  </si>
  <si>
    <t>AB/20E 0008994</t>
  </si>
  <si>
    <t>AB/20E 0008995</t>
  </si>
  <si>
    <t>AB/20E 0008996</t>
  </si>
  <si>
    <t>AB/20E 0008997</t>
  </si>
  <si>
    <t>AB/20E 0008998</t>
  </si>
  <si>
    <t>AB/20E 0008999</t>
  </si>
  <si>
    <t>AB/20E 0009000</t>
  </si>
  <si>
    <t>AB/20E 0009001</t>
  </si>
  <si>
    <t>AB/20E 0009002</t>
  </si>
  <si>
    <t>AB/20E 0009003</t>
  </si>
  <si>
    <t>AB/20E 0009004</t>
  </si>
  <si>
    <t>AB/20E 0009005</t>
  </si>
  <si>
    <t>AB/20E 0009006</t>
  </si>
  <si>
    <t>AB/20E 0009007</t>
  </si>
  <si>
    <t>AB/20E 0009008</t>
  </si>
  <si>
    <t>AB/20E 0009009</t>
  </si>
  <si>
    <t>AB/20E 0009010</t>
  </si>
  <si>
    <t>AB/20E 0009011</t>
  </si>
  <si>
    <t>AB/20E 0009012</t>
  </si>
  <si>
    <t>AB/20E 0009013</t>
  </si>
  <si>
    <t>AB/20E 0009014</t>
  </si>
  <si>
    <t>AB/20E 0009015</t>
  </si>
  <si>
    <t>AB/20E 0009016</t>
  </si>
  <si>
    <t>AB/20E 0009017</t>
  </si>
  <si>
    <t>AB/20E 0009018</t>
  </si>
  <si>
    <t>AB/20E 0009019</t>
  </si>
  <si>
    <t>AB/20E 0009020</t>
  </si>
  <si>
    <t>AB/20E 0009021</t>
  </si>
  <si>
    <t>AB/20E 0009022</t>
  </si>
  <si>
    <t>AB/20E 0009023</t>
  </si>
  <si>
    <t>AB/20E 0009024</t>
  </si>
  <si>
    <t>AB/20E 0009025</t>
  </si>
  <si>
    <t>AB/20E 0009026</t>
  </si>
  <si>
    <t>AB/20E 0009027</t>
  </si>
  <si>
    <t>AB/20E 0009028</t>
  </si>
  <si>
    <t>AB/20E 0009029</t>
  </si>
  <si>
    <t>AB/20E 0009030</t>
  </si>
  <si>
    <t>AB/20E 0009031</t>
  </si>
  <si>
    <t>AB/20E 0009032</t>
  </si>
  <si>
    <t>AB/20E 0009033</t>
  </si>
  <si>
    <t>AB/20E 0009034</t>
  </si>
  <si>
    <t>AB/20E 0009035</t>
  </si>
  <si>
    <t>AB/20E 0009036</t>
  </si>
  <si>
    <t>AB/20E 0009037</t>
  </si>
  <si>
    <t>AB/20E 0009038</t>
  </si>
  <si>
    <t>AB/20E 0009039</t>
  </si>
  <si>
    <t>AB/20E 0009040</t>
  </si>
  <si>
    <t>AB/20E 0009041</t>
  </si>
  <si>
    <t>AB/20E 0009042</t>
  </si>
  <si>
    <t>AB/20E 0009043</t>
  </si>
  <si>
    <t>AB/20E 0009044</t>
  </si>
  <si>
    <t>AB/20E 0009045</t>
  </si>
  <si>
    <t>AB/20E 0009046</t>
  </si>
  <si>
    <t>AB/20E 0009047</t>
  </si>
  <si>
    <t>AB/20E 0009048</t>
  </si>
  <si>
    <t>AB/20E 0009049</t>
  </si>
  <si>
    <t>AB/20E 0009050</t>
  </si>
  <si>
    <t>AB/20E 0009051</t>
  </si>
  <si>
    <t>AB/20E 0009052</t>
  </si>
  <si>
    <t>AB/20E 0009053</t>
  </si>
  <si>
    <t>AB/20E 0009054</t>
  </si>
  <si>
    <t>AB/20E 0009055</t>
  </si>
  <si>
    <t>AB/20E 0009056</t>
  </si>
  <si>
    <t>AB/20E 0009057</t>
  </si>
  <si>
    <t>Phan Thành 	Đạt</t>
  </si>
  <si>
    <t>Nguyễn Minh 	Hy</t>
  </si>
  <si>
    <t>Phan Văn	Phú</t>
  </si>
  <si>
    <t>Lê Văn Trung	Hậu</t>
  </si>
  <si>
    <t>Lê Thành	Danh</t>
  </si>
  <si>
    <t>Đoàn Minh	Thuận</t>
  </si>
  <si>
    <t>Nguyễn Thị Lan	Anh</t>
  </si>
  <si>
    <t>Nguyễn Thanh	Phú</t>
  </si>
  <si>
    <t>Phan Văn Trường	Khang</t>
  </si>
  <si>
    <t>Nguyễn Ngọc	Thanh</t>
  </si>
  <si>
    <t>Huỳnh Lê Bảo	Châu</t>
  </si>
  <si>
    <t>Tạ Ngọc	Duyên</t>
  </si>
  <si>
    <t>Đỗ Đức	Đồng</t>
  </si>
  <si>
    <t>Nguyễn Trọng 	Hiếu</t>
  </si>
  <si>
    <t>Lê Chí	Thiện</t>
  </si>
  <si>
    <t>Nguyễn Thành	Hưng</t>
  </si>
  <si>
    <t>Trần Tuấn	An</t>
  </si>
  <si>
    <t>Hà Văn	Bình</t>
  </si>
  <si>
    <t>Nguyễn Thị Hồng	Nhung</t>
  </si>
  <si>
    <t>Nguyễn Trọng	Hoàng</t>
  </si>
  <si>
    <t>Nguyễn Thành	Thái</t>
  </si>
  <si>
    <t>Nguyễn Thanh	Huy</t>
  </si>
  <si>
    <t>Trương Việt	Hùng</t>
  </si>
  <si>
    <t>Nguyễn Thái	Tài</t>
  </si>
  <si>
    <t>Lê Văn	Đức</t>
  </si>
  <si>
    <t>Ngô Nguyên	Vũ</t>
  </si>
  <si>
    <t>Trần Trung	Nguyên</t>
  </si>
  <si>
    <t>Lê Nguyễn	Trọn</t>
  </si>
  <si>
    <t>Phạm Trung Anh	Dũng</t>
  </si>
  <si>
    <t>Trần Đỗ Minh	Hiếu</t>
  </si>
  <si>
    <t>Phạm Lê Đăng 	Khoa</t>
  </si>
  <si>
    <t>Phan Văn 	Huy</t>
  </si>
  <si>
    <t>Đặng Minh	Phương</t>
  </si>
  <si>
    <t>Mai Phạm Quốc	Tuấn</t>
  </si>
  <si>
    <t>Võ Trọng 	Nguyễn</t>
  </si>
  <si>
    <t>Bùi Ngọc Đại	Cường</t>
  </si>
  <si>
    <t>Phạm Tấn	Minh</t>
  </si>
  <si>
    <t>Phạm Hữu Thành 	Phú</t>
  </si>
  <si>
    <t>Đào Trung	Nghĩa</t>
  </si>
  <si>
    <t>Nguyễn Minh 	Thoại</t>
  </si>
  <si>
    <t>Hồ Quang	Vinh</t>
  </si>
  <si>
    <t>Lê Minh	Khôi</t>
  </si>
  <si>
    <t>Trương Hồ Nhật	Trường</t>
  </si>
  <si>
    <t>Nguyễn Thái	Sơn</t>
  </si>
  <si>
    <t>Nguyễn Dương Ngọc 	Thiện</t>
  </si>
  <si>
    <t>Bành Thanh	Tân</t>
  </si>
  <si>
    <t>Võ Tấn 	Phát</t>
  </si>
  <si>
    <t>Huỳnh Chí	Bảo</t>
  </si>
  <si>
    <t>Nguyễn Võ Minh	Nguyên</t>
  </si>
  <si>
    <t>Nguyễn Thanh Vũ	Luân</t>
  </si>
  <si>
    <t>Trần Đức	Chánh</t>
  </si>
  <si>
    <t>Hoàng Quốc	Việt</t>
  </si>
  <si>
    <t>Đặng Quốc 	Bảo</t>
  </si>
  <si>
    <t>Phạm Thanh	Vũ</t>
  </si>
  <si>
    <t>Trần Gia	Khang</t>
  </si>
  <si>
    <t>Nguyễn Chánh	Tín</t>
  </si>
  <si>
    <t>Khổng Minh	Nhật</t>
  </si>
  <si>
    <t>Nguyễn Thị Kim 	Ngân</t>
  </si>
  <si>
    <t>Phạm Văn 	Sơn</t>
  </si>
  <si>
    <t>Phạm Nguyễn Duy 	Khang</t>
  </si>
  <si>
    <t>Phạm Nguyễn Anh 	Quân</t>
  </si>
  <si>
    <t>Lê Thị Thu	Thùy</t>
  </si>
  <si>
    <t>Nguyễn Lê Tấn	Tài</t>
  </si>
  <si>
    <t>Lê Trọng 	Hiếu</t>
  </si>
  <si>
    <t>Nguyễn Đoàn Ba	Bi</t>
  </si>
  <si>
    <t>Nguyễn Hữu	Phong</t>
  </si>
  <si>
    <t>Lê Đức	Anh</t>
  </si>
  <si>
    <t>Mai Quốc	An</t>
  </si>
  <si>
    <t>Võ Lê Anh	Thư</t>
  </si>
  <si>
    <t>Nguyễn Thanh	Trung</t>
  </si>
  <si>
    <t>Võ Thanh	Sơn</t>
  </si>
  <si>
    <t>Võ Kim 	Long</t>
  </si>
  <si>
    <t>Trần Việt	Hào</t>
  </si>
  <si>
    <t>Nguyễn Hữu	Phát</t>
  </si>
  <si>
    <t>Nguyễn Thanh	Vi</t>
  </si>
  <si>
    <t>Nguyễn Minh	Thuận</t>
  </si>
  <si>
    <t>Nguyễn Thị Như 	Huỳnh</t>
  </si>
  <si>
    <t>Nguyễn Thị Bích 	Thuận</t>
  </si>
  <si>
    <t>Võ Từ 	Dũ</t>
  </si>
  <si>
    <t>Nguyễn Quốc	Thái</t>
  </si>
  <si>
    <t>Bùi Hoàng	Thiện</t>
  </si>
  <si>
    <t>Hồ Hữu	Thắng</t>
  </si>
  <si>
    <t>Phạm Ngọc	Vinh</t>
  </si>
  <si>
    <t>Võ Hoàng	Sơn</t>
  </si>
  <si>
    <t>Trần Đăng	Khoa</t>
  </si>
  <si>
    <t>Nguyễn Tấn 	Thành</t>
  </si>
  <si>
    <t>Lê Văn 	Thành</t>
  </si>
  <si>
    <t>Nguyễn Huỳnh 	Đạt</t>
  </si>
  <si>
    <t>Uông Minh	Đức</t>
  </si>
  <si>
    <t>Nguyễn Thị Tuyết 	Nh</t>
  </si>
  <si>
    <t>Trần Ngô Hải	Đăng</t>
  </si>
  <si>
    <t>Hoàng Tường 	Kha</t>
  </si>
  <si>
    <t>Hồ Đông 	Nam</t>
  </si>
  <si>
    <t>Lê Đức 	Trung</t>
  </si>
  <si>
    <t>Lê Nhật 	Trường</t>
  </si>
  <si>
    <t>Huỳnh Thị Hồng 	Thắm</t>
  </si>
  <si>
    <t>Lê Tấn	Thành</t>
  </si>
  <si>
    <t>Trần Thị Bích 	Huyền</t>
  </si>
  <si>
    <t>Trần Quốc 	Thịnh</t>
  </si>
  <si>
    <t>Đào	Tân</t>
  </si>
  <si>
    <t>Nguyễn Thành	Trung</t>
  </si>
  <si>
    <t>Trịnh Hoàng	Khang</t>
  </si>
  <si>
    <t>Khương Thiên	Long</t>
  </si>
  <si>
    <t>Nguyễn Hoàng	Phúc</t>
  </si>
  <si>
    <t>Hoàng Thiên	Bảo</t>
  </si>
  <si>
    <t>Hoàng Đức	Long</t>
  </si>
  <si>
    <t>Đổ Vân Anh	Nhã</t>
  </si>
  <si>
    <t>Đoàn Nguyễn Bá 	Sơn</t>
  </si>
  <si>
    <t>Nguyễn Thị Thùy	Dung</t>
  </si>
  <si>
    <t>Nguyễn Thị Cẩm	Giang</t>
  </si>
  <si>
    <t>Đặng Nguyễn Thanh	Nhi</t>
  </si>
  <si>
    <t>Nguyễn Trung	Luân</t>
  </si>
  <si>
    <t>Trần Thế	Luyến</t>
  </si>
  <si>
    <t>Nguyễn Lưu Trường	Giang</t>
  </si>
  <si>
    <t>Nguyễn Thanh	Hoàng</t>
  </si>
  <si>
    <t>Nguyễn Trần Hiếu	Giang</t>
  </si>
  <si>
    <t>Nguyễn Trần Ngọc	Hân</t>
  </si>
  <si>
    <t>Thị Mai 	Linh</t>
  </si>
  <si>
    <t>Nguyễn Mai Quang 	Lộc</t>
  </si>
  <si>
    <t>Phan Thanh 	Tánh</t>
  </si>
  <si>
    <t>Lâm Thành	Tài</t>
  </si>
  <si>
    <t>Trần Mạnh	Thìn</t>
  </si>
  <si>
    <t>Nguyễn Trường 	Nhật</t>
  </si>
  <si>
    <t>Phạm Hoàng	Dũng</t>
  </si>
  <si>
    <t>Trần Duy	Khang</t>
  </si>
  <si>
    <t>Trương Gia	Kiệt</t>
  </si>
  <si>
    <t>Hoàng Nhật 	Minh</t>
  </si>
  <si>
    <t>Nguyễn Hoàng	Minh</t>
  </si>
  <si>
    <t>Huỳnh Hữu	Phấn</t>
  </si>
  <si>
    <t>Lục Khải	Minh</t>
  </si>
  <si>
    <t>Lưu Gia	Hân</t>
  </si>
  <si>
    <t>Võ Trường 	Duy</t>
  </si>
  <si>
    <t>Trần Nguyễn	Đạt</t>
  </si>
  <si>
    <t>Hoàng Ngọc Tuấn	Anh</t>
  </si>
  <si>
    <t>Nguyễn Ngọc Khánh	Tâm</t>
  </si>
  <si>
    <t>Trần Minh	Đạt</t>
  </si>
  <si>
    <t>Phan Thị Kiều	Ngân</t>
  </si>
  <si>
    <t>Lê Tâm	Như</t>
  </si>
  <si>
    <t>Trần Văn	Khải</t>
  </si>
  <si>
    <t>Trần Anh 	Quân</t>
  </si>
  <si>
    <t>Lê Thành 	Tài</t>
  </si>
  <si>
    <t>Đặng Phúc	Sang</t>
  </si>
  <si>
    <t>Nguyễn Văn	Vinh</t>
  </si>
  <si>
    <t>Tôn Thất Anh	Khoa</t>
  </si>
  <si>
    <t>Nguyễn Đức	Tài</t>
  </si>
  <si>
    <t>Trần Ngọc	Khởi</t>
  </si>
  <si>
    <t>Nguyễn Trung 	Nhân</t>
  </si>
  <si>
    <t>Lê Đặng Hoài	Thương</t>
  </si>
  <si>
    <t>Lê Kim 	Cương</t>
  </si>
  <si>
    <t>Huỳnh Đỗ Nhật 	Huy</t>
  </si>
  <si>
    <t>Trương Quốc	Phong</t>
  </si>
  <si>
    <t>Bùi Ngọc	Thảo</t>
  </si>
  <si>
    <t>Võ Thanh 	Tâm</t>
  </si>
  <si>
    <t>Đinh Quốc	Bảo</t>
  </si>
  <si>
    <t>Dương Định	Ánh</t>
  </si>
  <si>
    <t>Nguyễn Thành 	Đô</t>
  </si>
  <si>
    <t>Hoàng Minh 	Khôi</t>
  </si>
  <si>
    <t>Lê Trọng 	Cường</t>
  </si>
  <si>
    <t>Trần Mạnh	Định</t>
  </si>
  <si>
    <t>Cao Anh	Thuyên</t>
  </si>
  <si>
    <t>Đỗ Hữu	Thịnh</t>
  </si>
  <si>
    <t>Nguyễn Hoài	Phúc</t>
  </si>
  <si>
    <t>Phan Minh	Nhật</t>
  </si>
  <si>
    <t>Phạm Hoàng	Sơn</t>
  </si>
  <si>
    <t>Bao Minh	Thông</t>
  </si>
  <si>
    <t>Lê Văn	Nhân</t>
  </si>
  <si>
    <t>Trần Trọng 	Thoại</t>
  </si>
  <si>
    <t>Nguyễn Minh 	Tân</t>
  </si>
  <si>
    <t>Nguyễn Bình Phương 	Nam</t>
  </si>
  <si>
    <t>Ngô Xuân 	Lợi</t>
  </si>
  <si>
    <t>Huỳnh 	Út</t>
  </si>
  <si>
    <t>Nguyễn Thanh	Toàn</t>
  </si>
  <si>
    <t>Võ Văn	Mạnh</t>
  </si>
  <si>
    <t>Trương Kiều	Phong</t>
  </si>
  <si>
    <t>Bùi Thị Anh 	Thư</t>
  </si>
  <si>
    <t>Nguyễn Thanh	Lịch</t>
  </si>
  <si>
    <t>Huỳnh Quốc	Thanh</t>
  </si>
  <si>
    <t>Phan Triệu	Quyên</t>
  </si>
  <si>
    <t>Bùi Phạm Thanh	Lâm</t>
  </si>
  <si>
    <t>Huỳnh Lê Anh	Nhựt</t>
  </si>
  <si>
    <t>Cấn Trần Gia	Kiệt</t>
  </si>
  <si>
    <t>Nguyễn Trung	Nghĩa</t>
  </si>
  <si>
    <t>Vũ Thị Phương	Thảo</t>
  </si>
  <si>
    <t>Phan Hà Mai	Quỳnh</t>
  </si>
  <si>
    <t>Nguyễn Hoàng Nhật	Tân</t>
  </si>
  <si>
    <t>Trịnh Thu 	Hương</t>
  </si>
  <si>
    <t>Đoàn Văn 	Phúc</t>
  </si>
  <si>
    <t>Nguyên Thị Hồng	Hạnh</t>
  </si>
  <si>
    <t>Nguyễn Trần Đức	Thuận</t>
  </si>
  <si>
    <t>Nguyễn Minh	Vũ</t>
  </si>
  <si>
    <t>La Công	Danh</t>
  </si>
  <si>
    <t>Trương Ngọc	Vinh</t>
  </si>
  <si>
    <t>Phạm Công	Lý</t>
  </si>
  <si>
    <t>Đằng Hóa 	Thanh</t>
  </si>
  <si>
    <t>Phạm Minh	Trí</t>
  </si>
  <si>
    <t>Lê Gia	Hào</t>
  </si>
  <si>
    <t>Phạm Ngọc 	Thạch</t>
  </si>
  <si>
    <t>Nguyễn Hoàng Minh 	Vương</t>
  </si>
  <si>
    <t>Trần Đông 	Quân</t>
  </si>
  <si>
    <t>Nguyễn Ngọc Gia	Linh</t>
  </si>
  <si>
    <t>Vy Hoàng Yến 	Nhi</t>
  </si>
  <si>
    <t>Nguyễn Ngọc Minh	Trí</t>
  </si>
  <si>
    <t>Nguyễn Quang	Trí</t>
  </si>
  <si>
    <t>Tô Chí 	Trung</t>
  </si>
  <si>
    <t>Nguyễn Trần	Khánh</t>
  </si>
  <si>
    <t>Hồ Ngọc	Phát</t>
  </si>
  <si>
    <t>Vòng Tắc 	Hầu</t>
  </si>
  <si>
    <t>Nguyễn Lê Quỳnh	Hương</t>
  </si>
  <si>
    <t>Huỳnh Uyển	Nhi</t>
  </si>
  <si>
    <t>Phạm Thành	Đạt</t>
  </si>
  <si>
    <t>Đặng Kiến	Khang</t>
  </si>
  <si>
    <t>Bùi Văn Điền	Sang</t>
  </si>
  <si>
    <t>Nguyễn Đức	Phát</t>
  </si>
  <si>
    <t>Dương Quang Quốc	Khôi</t>
  </si>
  <si>
    <t>Huỳnh	Trân</t>
  </si>
  <si>
    <t>Bùi Quốc 	Duy</t>
  </si>
  <si>
    <t>Nguyễn Văn 	Huấn</t>
  </si>
  <si>
    <t>Nguyễn Văn	Mộc</t>
  </si>
  <si>
    <t>Nguyễn Cao	Sang</t>
  </si>
  <si>
    <t>Nguyễn Xuân	Minh</t>
  </si>
  <si>
    <t>Ngô Hoàng	Văn</t>
  </si>
  <si>
    <t>Nguyễn Minh	Trải</t>
  </si>
  <si>
    <t>Lê Xuân	Nguyên</t>
  </si>
  <si>
    <t>Nguyễn Văn Huy	Hoàng</t>
  </si>
  <si>
    <t>Võ Văn	Nhật</t>
  </si>
  <si>
    <t>Lê Hiếu 	Thành</t>
  </si>
  <si>
    <t>Nguyễn Trần Đức 	Duy</t>
  </si>
  <si>
    <t>Nguyễn Trần Thiện 	Minh</t>
  </si>
  <si>
    <t>Đường Bá	Triều</t>
  </si>
  <si>
    <t>Nguyễn Đức	Vương</t>
  </si>
  <si>
    <t>Nguyễn Hoàng Phương	Khang</t>
  </si>
  <si>
    <t>Nguyễn Quang	Minh</t>
  </si>
  <si>
    <t>Trương Thành 	Đạt</t>
  </si>
  <si>
    <t>Phạm Phú	Thắng</t>
  </si>
  <si>
    <t>Nguyễn Bá	Khiêm</t>
  </si>
  <si>
    <t>Huỳnh Thế	Quà</t>
  </si>
  <si>
    <t>Lê Hữu	Vương</t>
  </si>
  <si>
    <t>Nguyễn Minh	Thường</t>
  </si>
  <si>
    <t>Nguyễn Ngọc	Thời</t>
  </si>
  <si>
    <t>Trương Nguyên Thành	Đô</t>
  </si>
  <si>
    <t>Trần Nguyễn Quốc	Duy</t>
  </si>
  <si>
    <t>Trần Tuấn	Kiệt</t>
  </si>
  <si>
    <t>Nguyễn Văn 	Toàn</t>
  </si>
  <si>
    <t>Nguyễn Anh 	Tú</t>
  </si>
  <si>
    <t>Nguyễn Nhật	Trường</t>
  </si>
  <si>
    <t>Nguyễn Văn 	Hoài</t>
  </si>
  <si>
    <t>Trần Ngọc Bảo 	Thy</t>
  </si>
  <si>
    <t>Hoàng Phước Ngọc 	Duy</t>
  </si>
  <si>
    <t>Vũ Phúc Long 	Nhân</t>
  </si>
  <si>
    <t>Nguyễn Công	Bằng</t>
  </si>
  <si>
    <t>Võ Hoàng 	Long</t>
  </si>
  <si>
    <t>Hứa Gia	Thịnh</t>
  </si>
  <si>
    <t>Nguyễn Thị Quỳnh	Như</t>
  </si>
  <si>
    <t>Lệ phí thi CCA tiếng hàn</t>
  </si>
  <si>
    <t>Lệ phí thi CCA tiếng Hàn</t>
  </si>
  <si>
    <t>Lệ phí thi CCA Tiếng Hàn</t>
  </si>
  <si>
    <t>Huỳnh Nguyễn Quang	Duy</t>
  </si>
  <si>
    <t>Phạm Đăng	Luân</t>
  </si>
  <si>
    <t>Trương Trí	Lợi</t>
  </si>
  <si>
    <t>Nguyễn Diễm Tâm	Như</t>
  </si>
  <si>
    <t>Võ Xuân	Tuyên</t>
  </si>
  <si>
    <t>Trần Thanh	Thư</t>
  </si>
  <si>
    <t>Trần Ngọc	Giàu</t>
  </si>
  <si>
    <t>Trần Lại Thái	Sơn</t>
  </si>
  <si>
    <t>Phan Phi	Đoàn</t>
  </si>
  <si>
    <t>Phan Võ Gia	Bảo</t>
  </si>
  <si>
    <t>Lê Anh	Khoa</t>
  </si>
  <si>
    <t>Hoàng Đình Khánh	Như</t>
  </si>
  <si>
    <t>Vũ Đăng	Khoa</t>
  </si>
  <si>
    <t>Lê Trọng	Tấn</t>
  </si>
  <si>
    <t>Nguyễn Vũ Anh	Quân</t>
  </si>
  <si>
    <t>Lê Thị Thanh	Thùy</t>
  </si>
  <si>
    <t>Lê Minh	Sang</t>
  </si>
  <si>
    <t>Nguyễn Quốc	Huy</t>
  </si>
  <si>
    <t>Nguyễn Quý 	Nhân</t>
  </si>
  <si>
    <t>Lữ Đình	Quốc</t>
  </si>
  <si>
    <t>Nguyễn Thị	Thùy</t>
  </si>
  <si>
    <t>Võ Thị Hoài	Linh</t>
  </si>
  <si>
    <t>Lương Tuyết	Linh</t>
  </si>
  <si>
    <t>Tô Hoàng 	Minh</t>
  </si>
  <si>
    <t>Lê Trung	Cang</t>
  </si>
  <si>
    <t>Huỳnh Lê Vĩ	Khang</t>
  </si>
  <si>
    <t>Lê MInh Thuận</t>
  </si>
  <si>
    <t>Huỳnh Thị 	Vy</t>
  </si>
  <si>
    <t>Lê Phan Khánh 	Thy</t>
  </si>
  <si>
    <t>Cai Gia	Ý</t>
  </si>
  <si>
    <t>Lê Văn Minh	Nghĩa</t>
  </si>
  <si>
    <t>Trần Phát	Tài</t>
  </si>
  <si>
    <t>Nguyễn Thành	Nhật</t>
  </si>
  <si>
    <t>Đặng Quốc	Bảo</t>
  </si>
  <si>
    <t>Nguyễn Hoài Phương	Nam</t>
  </si>
  <si>
    <t>Mai Thị Uyên	Phương</t>
  </si>
  <si>
    <t>Hồ Văn	Nhân</t>
  </si>
  <si>
    <t>Lê Minh	Thư</t>
  </si>
  <si>
    <t>Nguyễn Tuấn 	Dũng</t>
  </si>
  <si>
    <t>Lê Minh	Tráng</t>
  </si>
  <si>
    <t>Phạm Thị	Mơ</t>
  </si>
  <si>
    <t>Nguyễn Đức 	Chương</t>
  </si>
  <si>
    <t>Lê Tấn	Tài</t>
  </si>
  <si>
    <t>Lê Nguyễn Bảo	Trâm</t>
  </si>
  <si>
    <t>Trần Phi 	Tuyết</t>
  </si>
  <si>
    <t>Nguyễn Minh 	Sang</t>
  </si>
  <si>
    <t>Phạm Trung 	Hiếu</t>
  </si>
  <si>
    <t>Ngô Đức 	Lương</t>
  </si>
  <si>
    <t>Phạm Khắc 	Nguyên</t>
  </si>
  <si>
    <t>Đỗ Duy 	Thành</t>
  </si>
  <si>
    <t>Nguyễn Thành 	Tài</t>
  </si>
  <si>
    <t>Đỗ Đức 	Thịnh</t>
  </si>
  <si>
    <t>Trần Thành 	Nhân</t>
  </si>
  <si>
    <t>Nguyễn Bá 	Nhã</t>
  </si>
  <si>
    <t>Nguyễn Văn	Đức</t>
  </si>
  <si>
    <t>Nguyễn Khắc	Phong</t>
  </si>
  <si>
    <t>Thới Văn	Minh</t>
  </si>
  <si>
    <t>Trần Công	Văn</t>
  </si>
  <si>
    <t>Trần Đại 	Hiếu</t>
  </si>
  <si>
    <t>Nguyễn Gia	Kiệt</t>
  </si>
  <si>
    <t>Châu Nhật	Phàm</t>
  </si>
  <si>
    <t>Nguyễn Anh	Thư</t>
  </si>
  <si>
    <t>Nguyễn Thị Hà	My</t>
  </si>
  <si>
    <t>Đồng Thị	Hiền</t>
  </si>
  <si>
    <t>Hồ Ngọc	Yến</t>
  </si>
  <si>
    <t>Nguyễn Hồ Bảo	Ngọc</t>
  </si>
  <si>
    <t>Đào Thị Hoa	Quỳnh</t>
  </si>
  <si>
    <t>Nguyễn Mỹ	Chi</t>
  </si>
  <si>
    <t>Bùi Thị Tuyết	Hoa</t>
  </si>
  <si>
    <t>Phạm Thị Cẩm	Tú</t>
  </si>
  <si>
    <t>Nguyễn Thị Thảo	Vy</t>
  </si>
  <si>
    <t>Mỵ Đặng Đại	Phát</t>
  </si>
  <si>
    <t>Trương Thị Hoàng	Anh</t>
  </si>
  <si>
    <t>Trương Thị	Hoài</t>
  </si>
  <si>
    <t>Đỗ Phụng	Linh</t>
  </si>
  <si>
    <t>Nguyễn Thị Ánh	Thư</t>
  </si>
  <si>
    <t>Vũ Khắc 	Cần</t>
  </si>
  <si>
    <t>Lê Thị Bé	Vân</t>
  </si>
  <si>
    <t>Võ Anh	Thư</t>
  </si>
  <si>
    <t>Kim Thị Bích	Luân</t>
  </si>
  <si>
    <t>Nguyễn Bá 	Thịnh</t>
  </si>
  <si>
    <t>Chu Hồng	Anh</t>
  </si>
  <si>
    <t>Nguyễn Thế	Bảo</t>
  </si>
  <si>
    <t>Võ Nhựt 	Minh</t>
  </si>
  <si>
    <t>Nguyễn Tuấn 	Kiên</t>
  </si>
  <si>
    <t>Phan Việt 	Cường</t>
  </si>
  <si>
    <t>Nguyễn Đức	Trình</t>
  </si>
  <si>
    <t>Phạm Thanh	Hùng</t>
  </si>
  <si>
    <t>Huỳnh Đình	Tú</t>
  </si>
  <si>
    <t>Nguyễn Long Thiên	Ân</t>
  </si>
  <si>
    <t>Nguyễn Lê Hoàng	Trâm</t>
  </si>
  <si>
    <t>Lê Hoàng Kim 	Ngân</t>
  </si>
  <si>
    <t>Cao Ngọc	Long</t>
  </si>
  <si>
    <t>Nguyễn Kim	Phong</t>
  </si>
  <si>
    <t>Nguyễn Phi	Vũ</t>
  </si>
  <si>
    <t>Trần Minh	Bảo</t>
  </si>
  <si>
    <t>Lê Trí	Hải</t>
  </si>
  <si>
    <t>Trần Minh	Tâm</t>
  </si>
  <si>
    <t>Nguyễn Duy Thành 	Danh</t>
  </si>
  <si>
    <t>Đặng Thanh 	Tuấn</t>
  </si>
  <si>
    <t>Nguyễn Thanh 	Trường</t>
  </si>
  <si>
    <t>Huỳnh Ngọc Kim 	Hân</t>
  </si>
  <si>
    <t>Mai Cu	A</t>
  </si>
  <si>
    <t>Gian Cẩm 	Hoàng</t>
  </si>
  <si>
    <t>Nguyễn Thái	Anh</t>
  </si>
  <si>
    <t>Trương Thị Quỳnh	Như</t>
  </si>
  <si>
    <t>Đoàn Hoàng	Gia</t>
  </si>
  <si>
    <t>Tống Hoàng Trang	Thanh</t>
  </si>
  <si>
    <t>Huỳnh Thái	Mỹ</t>
  </si>
  <si>
    <t>Phạm Phương 	Anh</t>
  </si>
  <si>
    <t>Ninh Đỗ	Hiệp</t>
  </si>
  <si>
    <t>Bùi Đặng Hoàng	Tuấn</t>
  </si>
  <si>
    <t>Đỗ Nguyễn Nhã	Uyên</t>
  </si>
  <si>
    <t>Trần Lê Thục	Chi</t>
  </si>
  <si>
    <t>Nguyễn Tú 	Phương</t>
  </si>
  <si>
    <t>Nguyễn Ngọc Anh	Thư</t>
  </si>
  <si>
    <t>Hoàng Ngọc Thanh 	Thủy</t>
  </si>
  <si>
    <t>Phạm Bùi Ngọc 	Dung</t>
  </si>
  <si>
    <t>Nguyễn Ngọc Quỳnh 	Giang</t>
  </si>
  <si>
    <t>Phạm Nguyễn Triều	Vỹ</t>
  </si>
  <si>
    <t>Trần Thanh 	Quân</t>
  </si>
  <si>
    <t>Phan Nhật	Tân</t>
  </si>
  <si>
    <t>Dương Thị Bé	Ngân</t>
  </si>
  <si>
    <t>Phạm Ngọc Bảo	Trân</t>
  </si>
  <si>
    <t>Bùi Tiến 	Đạt</t>
  </si>
  <si>
    <t>Phạm Huy	Cường</t>
  </si>
  <si>
    <t>Lý Quỳnh	Nhiên</t>
  </si>
  <si>
    <t>Trương Thị Mỹ	Tâm</t>
  </si>
  <si>
    <t>Nguyễn Nhật 	Huy</t>
  </si>
  <si>
    <t>Huỳnh Phước 	Quang</t>
  </si>
  <si>
    <t>Đặng Văn	Minh</t>
  </si>
  <si>
    <t>Phan Thị Thúy	Vy</t>
  </si>
  <si>
    <t>Bùi Thanh	Trí</t>
  </si>
  <si>
    <t>Phan Quang	Thiện</t>
  </si>
  <si>
    <t>Trần Công 	Thương</t>
  </si>
  <si>
    <t>Huỳnh Bảo Quốc	Thịnh</t>
  </si>
  <si>
    <t>Lê Thanh Hoàn	Nguyên</t>
  </si>
  <si>
    <t>Huỳnh Văn	Trung</t>
  </si>
  <si>
    <t>Ngô Dịp Hoài	Hưng</t>
  </si>
  <si>
    <t>Võ Trung 	Hiếu</t>
  </si>
  <si>
    <t>Đặng Thị 	Vân</t>
  </si>
  <si>
    <t>Võ Ngọc Bảo	Châu</t>
  </si>
  <si>
    <t>Nguyễn Quỳnh Nghinh	Thy</t>
  </si>
  <si>
    <t>Thi Nguyễn Thiên	Kim</t>
  </si>
  <si>
    <t>Nguyễn Thuấn 	Kha</t>
  </si>
  <si>
    <t>Hà   Thanh 	Sang</t>
  </si>
  <si>
    <t>Huỳnh Thanh 	Phú</t>
  </si>
  <si>
    <t>Đặng Quốc 	Vinh</t>
  </si>
  <si>
    <t>Nguyễn Thanh 	Nhân</t>
  </si>
  <si>
    <t>Lư Anh	Phúc</t>
  </si>
  <si>
    <t>Đặng Hoàng 	Nghĩa</t>
  </si>
  <si>
    <t>Huỳnh Tấn 	Hảo</t>
  </si>
  <si>
    <t>Trầm Nhật	Minh</t>
  </si>
  <si>
    <t>Võ Hiếu	Kỳ</t>
  </si>
  <si>
    <t>Nguyễn Quốc	Anh</t>
  </si>
  <si>
    <t>Biện Thành	Thi</t>
  </si>
  <si>
    <t>Nguyễn Hoàng 	Thịnh</t>
  </si>
  <si>
    <t>Nguyễn Quốc	Quí</t>
  </si>
  <si>
    <t>Phan Chí 	Cường</t>
  </si>
  <si>
    <t>Nguyễn Hoàng Bảo	Lâm</t>
  </si>
  <si>
    <t>Huỳnh Vũ	Hào</t>
  </si>
  <si>
    <t>Chu Văn 	Tuân</t>
  </si>
  <si>
    <t>Nguyễn Hùng Tuấn	Anh</t>
  </si>
  <si>
    <t>Nguyễn Đình	Nghĩa</t>
  </si>
  <si>
    <t>Huỳnh Nguyễn Nhật	Duy</t>
  </si>
  <si>
    <t>Lương Ký	Hửu</t>
  </si>
  <si>
    <t>Bành Kim 	Ngân</t>
  </si>
  <si>
    <t>Nguyễn Quốc	Việt</t>
  </si>
  <si>
    <t>Mai Lê Vy	Hưng</t>
  </si>
  <si>
    <t>Tăng Bảo	Duy</t>
  </si>
  <si>
    <t>Trương Minh	Hòa</t>
  </si>
  <si>
    <t>Nguyễn Ngọc 	Khôi</t>
  </si>
  <si>
    <t>Nguyễn Hoài	Linh</t>
  </si>
  <si>
    <t>Nguyễn Thụy Anh	Thư</t>
  </si>
  <si>
    <t>Nguyễn Trần Thị Anh	Thư</t>
  </si>
  <si>
    <t>Nguyễn Quốc	Đại</t>
  </si>
  <si>
    <t>Lê Ngô Thanh	Cường</t>
  </si>
  <si>
    <t>Lê Bảo	Hân</t>
  </si>
  <si>
    <t>Đỗ Thành Kết</t>
  </si>
  <si>
    <t>Nguyễn Anh 	Quân</t>
  </si>
  <si>
    <t>Nguyễn Mai Phương	Bảo</t>
  </si>
  <si>
    <t>Nguyễn Xuân Hoàng	Nam</t>
  </si>
  <si>
    <t>Nguyễn Văn	Linh</t>
  </si>
  <si>
    <t>Đỗ Thành	Kết</t>
  </si>
  <si>
    <t>Phạm Minh	Khoa</t>
  </si>
  <si>
    <t>Đỗ Duy	Tân</t>
  </si>
  <si>
    <t>Nguyễn Lê Quốc	Thắng</t>
  </si>
  <si>
    <t>Lê Phú	Thiên</t>
  </si>
  <si>
    <t>Võ Lê Ánh	Ngọc</t>
  </si>
  <si>
    <t>Lê Dương Mai	Ngân</t>
  </si>
  <si>
    <t>Học phí tiếng Trung - khóa 3</t>
  </si>
  <si>
    <t>Học phí tiếng Hàn - khóa 3</t>
  </si>
  <si>
    <t>AB/20E 0009058</t>
  </si>
  <si>
    <t>AB/20E 0009059</t>
  </si>
  <si>
    <t>AB/20E 0009060</t>
  </si>
  <si>
    <t>AB/20E 0009061</t>
  </si>
  <si>
    <t>AB/20E 0009062</t>
  </si>
  <si>
    <t>AB/20E 0009063</t>
  </si>
  <si>
    <t>AB/20E 0009064</t>
  </si>
  <si>
    <t>AB/20E 0009065</t>
  </si>
  <si>
    <t>AB/20E 0009066</t>
  </si>
  <si>
    <t>AB/20E 0009067</t>
  </si>
  <si>
    <t>AB/20E 0009068</t>
  </si>
  <si>
    <t>AB/20E 0009069</t>
  </si>
  <si>
    <t>AB/20E 0009070</t>
  </si>
  <si>
    <t>AB/20E 0009071</t>
  </si>
  <si>
    <t>AB/20E 0009072</t>
  </si>
  <si>
    <t>AB/20E 0009073</t>
  </si>
  <si>
    <t>AB/20E 0009074</t>
  </si>
  <si>
    <t>AB/20E 0009075</t>
  </si>
  <si>
    <t>AB/20E 0009076</t>
  </si>
  <si>
    <t>AB/20E 0009077</t>
  </si>
  <si>
    <t>AB/20E 0009078</t>
  </si>
  <si>
    <t>AB/20E 0009079</t>
  </si>
  <si>
    <t>AB/20E 0009080</t>
  </si>
  <si>
    <t>AB/20E 0009081</t>
  </si>
  <si>
    <t>AB/20E 0009082</t>
  </si>
  <si>
    <t>AB/20E 0009083</t>
  </si>
  <si>
    <t>AB/20E 0009084</t>
  </si>
  <si>
    <t>AB/20E 0009085</t>
  </si>
  <si>
    <t>AB/20E 0009086</t>
  </si>
  <si>
    <t>AB/20E 0009087</t>
  </si>
  <si>
    <t>AB/20E 0009088</t>
  </si>
  <si>
    <t>AB/20E 0009089</t>
  </si>
  <si>
    <t>AB/20E 0009090</t>
  </si>
  <si>
    <t>AB/20E 0009091</t>
  </si>
  <si>
    <t>AB/20E 0009092</t>
  </si>
  <si>
    <t>AB/20E 0009093</t>
  </si>
  <si>
    <t>AB/20E 0009094</t>
  </si>
  <si>
    <t>AB/20E 0009095</t>
  </si>
  <si>
    <t>AB/20E 0009096</t>
  </si>
  <si>
    <t>AB/20E 0009097</t>
  </si>
  <si>
    <t>AB/20E 0009098</t>
  </si>
  <si>
    <t>AB/20E 0009099</t>
  </si>
  <si>
    <t>AB/20E 0009100</t>
  </si>
  <si>
    <t>AB/20E 0009101</t>
  </si>
  <si>
    <t>AB/20E 0009102</t>
  </si>
  <si>
    <t>AB/20E 0009103</t>
  </si>
  <si>
    <t>AB/20E 0009104</t>
  </si>
  <si>
    <t>AB/20E 0009105</t>
  </si>
  <si>
    <t>AB/20E 0009106</t>
  </si>
  <si>
    <t>AB/20E 0009107</t>
  </si>
  <si>
    <t>AB/20E 0009108</t>
  </si>
  <si>
    <t>AB/20E 0009109</t>
  </si>
  <si>
    <t>AB/20E 0009110</t>
  </si>
  <si>
    <t>AB/20E 0009111</t>
  </si>
  <si>
    <t>AB/20E 0009112</t>
  </si>
  <si>
    <t>AB/20E 0009113</t>
  </si>
  <si>
    <t>AB/20E 0009114</t>
  </si>
  <si>
    <t>AB/20E 0009115</t>
  </si>
  <si>
    <t>AB/20E 0009116</t>
  </si>
  <si>
    <t>AB/20E 0009117</t>
  </si>
  <si>
    <t>AB/20E 0009118</t>
  </si>
  <si>
    <t>AB/20E 0009119</t>
  </si>
  <si>
    <t>AB/20E 0009120</t>
  </si>
  <si>
    <t>AB/20E 0009121</t>
  </si>
  <si>
    <t>AB/20E 0009122</t>
  </si>
  <si>
    <t>AB/20E 0009123</t>
  </si>
  <si>
    <t>AB/20E 0009124</t>
  </si>
  <si>
    <t>AB/20E 0009125</t>
  </si>
  <si>
    <t>AB/20E 0009126</t>
  </si>
  <si>
    <t>AB/20E 0009127</t>
  </si>
  <si>
    <t>AB/20E 0009128</t>
  </si>
  <si>
    <t>AB/20E 0009129</t>
  </si>
  <si>
    <t>AB/20E 0009130</t>
  </si>
  <si>
    <t>AB/20E 0009131</t>
  </si>
  <si>
    <t>AB/20E 0009132</t>
  </si>
  <si>
    <t>AB/20E 0009133</t>
  </si>
  <si>
    <t>AB/20E 0009134</t>
  </si>
  <si>
    <t>AB/20E 0009135</t>
  </si>
  <si>
    <t>AB/20E 0009136</t>
  </si>
  <si>
    <t>AB/20E 0009137</t>
  </si>
  <si>
    <t>AB/20E 0009138</t>
  </si>
  <si>
    <t>AB/20E 0009139</t>
  </si>
  <si>
    <t>AB/20E 0009140</t>
  </si>
  <si>
    <t>AB/20E 0009141</t>
  </si>
  <si>
    <t>AB/20E 0009142</t>
  </si>
  <si>
    <t>AB/20E 0009143</t>
  </si>
  <si>
    <t>AB/20E 0009144</t>
  </si>
  <si>
    <t>AB/20E 0009145</t>
  </si>
  <si>
    <t>AB/20E 0009146</t>
  </si>
  <si>
    <t>AB/20E 0009147</t>
  </si>
  <si>
    <t>AB/20E 0009148</t>
  </si>
  <si>
    <t>AB/20E 0009149</t>
  </si>
  <si>
    <t>AB/20E 0009150</t>
  </si>
  <si>
    <t>AB/20E 0009151</t>
  </si>
  <si>
    <t>AB/20E 0009152</t>
  </si>
  <si>
    <t>AB/20E 0009153</t>
  </si>
  <si>
    <t>AB/20E 0009154</t>
  </si>
  <si>
    <t>AB/20E 0009155</t>
  </si>
  <si>
    <t>AB/20E 0009156</t>
  </si>
  <si>
    <t>AB/20E 0009157</t>
  </si>
  <si>
    <t>AB/20E 0009158</t>
  </si>
  <si>
    <t>AB/20E 0009159</t>
  </si>
  <si>
    <t>AB/20E 0009160</t>
  </si>
  <si>
    <t>AB/20E 0009161</t>
  </si>
  <si>
    <t>AB/20E 0009162</t>
  </si>
  <si>
    <t>AB/20E 0009163</t>
  </si>
  <si>
    <t>AB/20E 0009164</t>
  </si>
  <si>
    <t>AB/20E 0009165</t>
  </si>
  <si>
    <t>AB/20E 0009166</t>
  </si>
  <si>
    <t>AB/20E 0009167</t>
  </si>
  <si>
    <t>AB/20E 0009168</t>
  </si>
  <si>
    <t>AB/20E 0009169</t>
  </si>
  <si>
    <t>AB/20E 0009170</t>
  </si>
  <si>
    <t>AB/20E 0009171</t>
  </si>
  <si>
    <t>AB/20E 0009172</t>
  </si>
  <si>
    <t>AB/20E 0009173</t>
  </si>
  <si>
    <t>AB/20E 0009174</t>
  </si>
  <si>
    <t>AB/20E 0009175</t>
  </si>
  <si>
    <t>AB/20E 0009176</t>
  </si>
  <si>
    <t>AB/20E 0009177</t>
  </si>
  <si>
    <t>AB/20E 0009178</t>
  </si>
  <si>
    <t>AB/20E 0009179</t>
  </si>
  <si>
    <t>AB/20E 0009180</t>
  </si>
  <si>
    <t>AB/20E 0009181</t>
  </si>
  <si>
    <t>AB/20E 0009182</t>
  </si>
  <si>
    <t>AB/20E 0009183</t>
  </si>
  <si>
    <t>AB/20E 0009184</t>
  </si>
  <si>
    <t>AB/20E 0009185</t>
  </si>
  <si>
    <t>AB/20E 0009186</t>
  </si>
  <si>
    <t>AB/20E 0009187</t>
  </si>
  <si>
    <t>AB/20E 0009188</t>
  </si>
  <si>
    <t>AB/20E 0009189</t>
  </si>
  <si>
    <t>AB/20E 0009190</t>
  </si>
  <si>
    <t>AB/20E 0009191</t>
  </si>
  <si>
    <t>AB/20E 0009192</t>
  </si>
  <si>
    <t>AB/20E 0009193</t>
  </si>
  <si>
    <t>AB/20E 0009194</t>
  </si>
  <si>
    <t>AB/20E 0009195</t>
  </si>
  <si>
    <t>AB/20E 0009196</t>
  </si>
  <si>
    <t>AB/20E 0009197</t>
  </si>
  <si>
    <t>AB/20E 0009198</t>
  </si>
  <si>
    <t>AB/20E 0009199</t>
  </si>
  <si>
    <t>AB/20E 0009200</t>
  </si>
  <si>
    <t>AB/20E 0009201</t>
  </si>
  <si>
    <t>AB/20E 0009202</t>
  </si>
  <si>
    <t>AB/20E 0009203</t>
  </si>
  <si>
    <t>AB/20E 0009204</t>
  </si>
  <si>
    <t>AB/20E 0009205</t>
  </si>
  <si>
    <t>AB/20E 0009206</t>
  </si>
  <si>
    <t>AB/20E 0009207</t>
  </si>
  <si>
    <t>AB/20E 0009208</t>
  </si>
  <si>
    <t>AB/20E 0009209</t>
  </si>
  <si>
    <t>AB/20E 0009210</t>
  </si>
  <si>
    <t>AB/20E 0009211</t>
  </si>
  <si>
    <t>AB/20E 0009212</t>
  </si>
  <si>
    <t>AB/20E 0009213</t>
  </si>
  <si>
    <t>AB/20E 0009214</t>
  </si>
  <si>
    <t>AB/20E 0009215</t>
  </si>
  <si>
    <t>AB/20E 0009216</t>
  </si>
  <si>
    <t>AB/20E 0009217</t>
  </si>
  <si>
    <t>AB/20E 0009218</t>
  </si>
  <si>
    <t>AB/20E 0009219</t>
  </si>
  <si>
    <t>AB/20E 0009220</t>
  </si>
  <si>
    <t>AB/20E 0009221</t>
  </si>
  <si>
    <t>AB/20E 0009222</t>
  </si>
  <si>
    <t>AB/20E 0009223</t>
  </si>
  <si>
    <t>AB/20E 0009224</t>
  </si>
  <si>
    <t>AB/20E 0009225</t>
  </si>
  <si>
    <t>AB/20E 0009226</t>
  </si>
  <si>
    <t>AB/20E 0009227</t>
  </si>
  <si>
    <t>AB/20E 0009228</t>
  </si>
  <si>
    <t>AB/20E 0009229</t>
  </si>
  <si>
    <t>AB/20E 0009230</t>
  </si>
  <si>
    <t>AB/20E 0009231</t>
  </si>
  <si>
    <t>AB/20E 0009232</t>
  </si>
  <si>
    <t>AB/20E 0009233</t>
  </si>
  <si>
    <t>AB/20E 0009234</t>
  </si>
  <si>
    <t>AB/20E 0009235</t>
  </si>
  <si>
    <t>AB/20E 0009236</t>
  </si>
  <si>
    <t>AB/20E 0009237</t>
  </si>
  <si>
    <t>AB/20E 0009238</t>
  </si>
  <si>
    <t>AB/20E 0009239</t>
  </si>
  <si>
    <t>AB/20E 0009240</t>
  </si>
  <si>
    <t>AB/20E 0009241</t>
  </si>
  <si>
    <t>AB/20E 0009242</t>
  </si>
  <si>
    <t>AB/20E 0009243</t>
  </si>
  <si>
    <t>AB/20E 0009244</t>
  </si>
  <si>
    <t>AB/20E 0009245</t>
  </si>
  <si>
    <t>AB/20E 0009246</t>
  </si>
  <si>
    <t>AB/20E 0009247</t>
  </si>
  <si>
    <t>AB/20E 0009248</t>
  </si>
  <si>
    <t>AB/20E 0009249</t>
  </si>
  <si>
    <t>AB/20E 0009250</t>
  </si>
  <si>
    <t>AB/20E 0009251</t>
  </si>
  <si>
    <t>AB/20E 0009252</t>
  </si>
  <si>
    <t>AB/20E 0009253</t>
  </si>
  <si>
    <t>AB/20E 0009254</t>
  </si>
  <si>
    <t>AB/20E 0009255</t>
  </si>
  <si>
    <t>AB/20E 0009256</t>
  </si>
  <si>
    <t>AB/20E 0009257</t>
  </si>
  <si>
    <t>AB/20E 0009258</t>
  </si>
  <si>
    <t>AB/20E 0009259</t>
  </si>
  <si>
    <t>AB/20E 0009260</t>
  </si>
  <si>
    <t>AB/20E 0009261</t>
  </si>
  <si>
    <t>AB/20E 0009262</t>
  </si>
  <si>
    <t>AB/20E 0009263</t>
  </si>
  <si>
    <t>AB/20E 0009264</t>
  </si>
  <si>
    <t>AB/20E 0009265</t>
  </si>
  <si>
    <t>AB/20E 0009266</t>
  </si>
  <si>
    <t>AB/20E 0009267</t>
  </si>
  <si>
    <t>AB/20E 0009268</t>
  </si>
  <si>
    <t>AB/20E 0009269</t>
  </si>
  <si>
    <t>AB/20E 0009270</t>
  </si>
  <si>
    <t>AB/20E 0009271</t>
  </si>
  <si>
    <t>AB/20E 0009272</t>
  </si>
  <si>
    <t>AB/20E 0009273</t>
  </si>
  <si>
    <t>AB/20E 0009274</t>
  </si>
  <si>
    <t>AB/20E 0009275</t>
  </si>
  <si>
    <t>AB/20E 0009276</t>
  </si>
  <si>
    <t>AB/20E 0009277</t>
  </si>
  <si>
    <t>AB/20E 0009278</t>
  </si>
  <si>
    <t>AB/20E 0009279</t>
  </si>
  <si>
    <t>AB/20E 0009280</t>
  </si>
  <si>
    <t>AB/20E 0009281</t>
  </si>
  <si>
    <t>AB/20E 0009282</t>
  </si>
  <si>
    <t>AB/20E 0009283</t>
  </si>
  <si>
    <t>AB/20E 0009284</t>
  </si>
  <si>
    <t>AB/20E 0009285</t>
  </si>
  <si>
    <t>AB/20E 0009286</t>
  </si>
  <si>
    <t>AB/20E 0009287</t>
  </si>
  <si>
    <t>AB/20E 0009288</t>
  </si>
  <si>
    <t>AB/20E 0009289</t>
  </si>
  <si>
    <t>AB/20E 0009290</t>
  </si>
  <si>
    <t>AB/20E 0009291</t>
  </si>
  <si>
    <t>AB/20E 0009292</t>
  </si>
  <si>
    <t>AB/20E 0009293</t>
  </si>
  <si>
    <t>AB/20E 0009294</t>
  </si>
  <si>
    <t>AB/20E 0009295</t>
  </si>
  <si>
    <t>AB/20E 0009296</t>
  </si>
  <si>
    <t>AB/20E 0009297</t>
  </si>
  <si>
    <t>AB/20E 0009298</t>
  </si>
  <si>
    <t>AB/20E 0009299</t>
  </si>
  <si>
    <t>AB/20E 0009300</t>
  </si>
  <si>
    <t>AB/20E 0009301</t>
  </si>
  <si>
    <t>AB/20E 0009302</t>
  </si>
  <si>
    <t>AB/20E 0009303</t>
  </si>
  <si>
    <t>AB/20E 0009304</t>
  </si>
  <si>
    <t>AB/20E 0009305</t>
  </si>
  <si>
    <t>AB/20E 0009306</t>
  </si>
  <si>
    <t>AB/20E 0009307</t>
  </si>
  <si>
    <t>AB/20E 0009308</t>
  </si>
  <si>
    <t>AB/20E 0009309</t>
  </si>
  <si>
    <t>AB/20E 0009310</t>
  </si>
  <si>
    <t>AB/20E 0009311</t>
  </si>
  <si>
    <t>AB/20E 0009312</t>
  </si>
  <si>
    <t>AB/20E 0009313</t>
  </si>
  <si>
    <t>AB/20E 0009314</t>
  </si>
  <si>
    <t>AB/20E 0009315</t>
  </si>
  <si>
    <t>AB/20E 0009316</t>
  </si>
  <si>
    <t>AB/20E 0009317</t>
  </si>
  <si>
    <t>AB/20E 0009318</t>
  </si>
  <si>
    <t>AB/20E 0009319</t>
  </si>
  <si>
    <t>AB/20E 0009320</t>
  </si>
  <si>
    <t>AB/20E 0009321</t>
  </si>
  <si>
    <t>AB/20E 0009322</t>
  </si>
  <si>
    <t>AB/20E 0009323</t>
  </si>
  <si>
    <t>AB/20E 0009324</t>
  </si>
  <si>
    <t>AB/20E 0009325</t>
  </si>
  <si>
    <t>AB/20E 0009326</t>
  </si>
  <si>
    <t>AB/20E 0009327</t>
  </si>
  <si>
    <t>AB/20E 0009328</t>
  </si>
  <si>
    <t>AB/20E 0009329</t>
  </si>
  <si>
    <t>AB/20E 0009330</t>
  </si>
  <si>
    <t>AB/20E 0009331</t>
  </si>
  <si>
    <t>AB/20E 0009332</t>
  </si>
  <si>
    <t>AB/20E 0009333</t>
  </si>
  <si>
    <t>AB/20E 0009334</t>
  </si>
  <si>
    <t>AB/20E 0009335</t>
  </si>
  <si>
    <t>AB/20E 0009336</t>
  </si>
  <si>
    <t>AB/20E 0009337</t>
  </si>
  <si>
    <t>AB/20E 0009338</t>
  </si>
  <si>
    <t>AB/20E 0009339</t>
  </si>
  <si>
    <t>AB/20E 0009340</t>
  </si>
  <si>
    <t>AB/20E 0009341</t>
  </si>
  <si>
    <t>AB/20E 0009342</t>
  </si>
  <si>
    <t>Nguyễn Thành Phát</t>
  </si>
  <si>
    <t>Phạm Nguyễn Hưng long</t>
  </si>
  <si>
    <t>Nguyễn Tấn Tài</t>
  </si>
  <si>
    <t>Nguyêễn Đình An Khang</t>
  </si>
  <si>
    <t>Phạm Lê Duy Khôi</t>
  </si>
  <si>
    <t>Phạm Trần Quốc pháp</t>
  </si>
  <si>
    <t>Nguyễn Quốc Trung</t>
  </si>
  <si>
    <t>Nguyễn Quỳnh Như</t>
  </si>
  <si>
    <t>Nông Ngọc Chiến</t>
  </si>
  <si>
    <t>Nguyêễn Minh Chinh</t>
  </si>
  <si>
    <t>Trần Tấn	Đạt</t>
  </si>
  <si>
    <t>Lưu Nhật	Trường</t>
  </si>
  <si>
    <t>Nguyễn Ngọc	Thịnh</t>
  </si>
  <si>
    <t>Nguyễn Tiến	Đạt</t>
  </si>
  <si>
    <t>Trần Duy 	Khang</t>
  </si>
  <si>
    <t>Nguyễn Phúc 	Chấn</t>
  </si>
  <si>
    <t>Huỳnh Kim	Văn</t>
  </si>
  <si>
    <t>Phạm Thành Nguyên	Linh</t>
  </si>
  <si>
    <t>Phạm Hữu	Phúc</t>
  </si>
  <si>
    <t>Trương Thanh 	Bình</t>
  </si>
  <si>
    <t>AB/20E 0009343</t>
  </si>
  <si>
    <t>AB/20E 0009344</t>
  </si>
  <si>
    <t>AB/20E 0009345</t>
  </si>
  <si>
    <t>AB/20E 0009346</t>
  </si>
  <si>
    <t>AB/20E 0009347</t>
  </si>
  <si>
    <t>AB/20E 0009348</t>
  </si>
  <si>
    <t>AB/20E 0009349</t>
  </si>
  <si>
    <t>AB/20E 0009350</t>
  </si>
  <si>
    <t>AB/20E 0009351</t>
  </si>
  <si>
    <t>AB/20E 0009352</t>
  </si>
  <si>
    <t>AB/20E 0009353</t>
  </si>
  <si>
    <t>Lê Quang	Trọng</t>
  </si>
  <si>
    <t>Trần Thị Thanh	Ngân</t>
  </si>
  <si>
    <t>Danh Thị Thu	Hiền</t>
  </si>
  <si>
    <t>Nguyễn Thị Thúy	Vy</t>
  </si>
  <si>
    <t>Mai Thị	Oanh</t>
  </si>
  <si>
    <t>Nguyễn Thanh 	Huy</t>
  </si>
  <si>
    <t>Trần Thị Trúc	Mai</t>
  </si>
  <si>
    <t>Đỗ Hữu 	Lợi</t>
  </si>
  <si>
    <t>Nguyễn Phi 	Âu</t>
  </si>
  <si>
    <t>Trang Sĩ Hữu 	Lợi</t>
  </si>
  <si>
    <t>Hoàng Văn 	Dân</t>
  </si>
  <si>
    <t>Phạm Ngọc 	Phước</t>
  </si>
  <si>
    <t>Trần Huy	Giang</t>
  </si>
  <si>
    <t>Hồ Văn	Khá</t>
  </si>
  <si>
    <t>Nguyễn Lê Hùng 	Vĩ</t>
  </si>
  <si>
    <t>Nguyễn Hồng	Hiếu</t>
  </si>
  <si>
    <t>Nguyễn Giang	Huy</t>
  </si>
  <si>
    <t>Trần Quốc	Vũ</t>
  </si>
  <si>
    <t>Trương Thế	Hòa</t>
  </si>
  <si>
    <t>Trần Minh 	Thư</t>
  </si>
  <si>
    <t>Vũ Quang Đông	Nhi</t>
  </si>
  <si>
    <t>Nguyễn Phùng Lan	Thanh</t>
  </si>
  <si>
    <t>AB/20E 0009354</t>
  </si>
  <si>
    <t>AB/20E 0009355</t>
  </si>
  <si>
    <t>AB/20E 0009356</t>
  </si>
  <si>
    <t>AB/20E 0009357</t>
  </si>
  <si>
    <t>AB/20E 0009358</t>
  </si>
  <si>
    <t>AB/20E 0009359</t>
  </si>
  <si>
    <t>AB/20E 0009360</t>
  </si>
  <si>
    <t>AB/20E 0009361</t>
  </si>
  <si>
    <t>AB/20E 0009362</t>
  </si>
  <si>
    <t>AB/20E 0009363</t>
  </si>
  <si>
    <t>AB/20E 0009364</t>
  </si>
  <si>
    <t>AB/20E 0009365</t>
  </si>
  <si>
    <t>AB/20E 0009366</t>
  </si>
  <si>
    <t>AB/20E 0009367</t>
  </si>
  <si>
    <t>AB/20E 0009368</t>
  </si>
  <si>
    <t>AB/20E 0009369</t>
  </si>
  <si>
    <t>AB/20E 0009370</t>
  </si>
  <si>
    <t>AB/20E 0009371</t>
  </si>
  <si>
    <t>AB/20E 0009372</t>
  </si>
  <si>
    <t>AB/20E 0009373</t>
  </si>
  <si>
    <t>AB/20E 0009374</t>
  </si>
  <si>
    <t>AB/20E 0009375</t>
  </si>
  <si>
    <t>AB/20E 0009376</t>
  </si>
  <si>
    <t>AB/20E 0009377</t>
  </si>
  <si>
    <t>AB/20E 0009378</t>
  </si>
  <si>
    <t>AB/20E 0009379</t>
  </si>
  <si>
    <t>AB/20E 0009380</t>
  </si>
  <si>
    <t>AB/20E 0009381</t>
  </si>
  <si>
    <t>AB/20E 0009382</t>
  </si>
  <si>
    <t>AB/20E 0009383</t>
  </si>
  <si>
    <t>AB/20E 0009384</t>
  </si>
  <si>
    <t>AB/20E 0009385</t>
  </si>
  <si>
    <t>Học phí Anh văn Khóa 41: 73.600.000</t>
  </si>
  <si>
    <t>Học phí tiếng Hàn - khóa 3: 935.000</t>
  </si>
  <si>
    <t>Học phí tiếng Nhật - khóa 2: 3.740.000</t>
  </si>
  <si>
    <t>Học phí tiếng Nhật  khóa 3: 8.415.000</t>
  </si>
  <si>
    <t>Học phí tiếng Trung  khóa 3: 935.000</t>
  </si>
  <si>
    <t>Học phí Tiềng Trung - Khóa 2</t>
  </si>
  <si>
    <t>Học phí tiếng Trung  khóa 2: 935.000</t>
  </si>
  <si>
    <t>Lệ phí thi CCA Anh văn thi ngày 24/01/2021: 5.550.000</t>
  </si>
  <si>
    <t>Lệ phí thi CCA Tiếng Hàn: 7.600.000</t>
  </si>
  <si>
    <t>Lệ phí thi CCA tiếng Nhật: 10.000.000</t>
  </si>
  <si>
    <t>Lệ phí thi CCA tiếng Trung: 16.000.000</t>
  </si>
  <si>
    <t>Lệ phí thi CCB Anh văn thi ngày 24/01/2021: 174.800.000</t>
  </si>
  <si>
    <t>AB/20E 0009386</t>
  </si>
  <si>
    <t>Nguyễn Tấn Đạt</t>
  </si>
  <si>
    <t>Bằng chữ: Ba trăm lẻ hai triệu chín trăm chín ngàn  đồng chẵn</t>
  </si>
  <si>
    <t>AB/20E 0009387</t>
  </si>
  <si>
    <t>AB/20E 0009388</t>
  </si>
  <si>
    <t>AB/20E 0009389</t>
  </si>
  <si>
    <t>AB/20E 0009390</t>
  </si>
  <si>
    <t>AB/20E 0009391</t>
  </si>
  <si>
    <t>AB/20E 0009392</t>
  </si>
  <si>
    <t>AB/20E 0009393</t>
  </si>
  <si>
    <t>AB/20E 0009394</t>
  </si>
  <si>
    <t>AB/20E 0009395</t>
  </si>
  <si>
    <t>AB/20E 0009396</t>
  </si>
  <si>
    <t>AB/20E 0009397</t>
  </si>
  <si>
    <t>AB/20E 0009398</t>
  </si>
  <si>
    <t>AB/20E 0009399</t>
  </si>
  <si>
    <t>AB/20E 0009400</t>
  </si>
  <si>
    <t>AB/20E 0009401</t>
  </si>
  <si>
    <t>AB/20E 0009402</t>
  </si>
  <si>
    <t>AB/20E 0009403</t>
  </si>
  <si>
    <t>AB/20E 0009404</t>
  </si>
  <si>
    <t>AB/20E 0009405</t>
  </si>
  <si>
    <t>AB/20E 0009406</t>
  </si>
  <si>
    <t>AB/20E 0009407</t>
  </si>
  <si>
    <t>AB/20E 0009408</t>
  </si>
  <si>
    <t>AB/20E 0009409</t>
  </si>
  <si>
    <t>AB/20E 0009410</t>
  </si>
  <si>
    <t>AB/20E 0009411</t>
  </si>
  <si>
    <t>AB/20E 0009412</t>
  </si>
  <si>
    <t>AB/20E 0009413</t>
  </si>
  <si>
    <t>AB/20E 0009414</t>
  </si>
  <si>
    <t>AB/20E 0009415</t>
  </si>
  <si>
    <t>AB/20E 0009416</t>
  </si>
  <si>
    <t>AB/20E 0009417</t>
  </si>
  <si>
    <t>AB/20E 0009418</t>
  </si>
  <si>
    <t>AB/20E 0009419</t>
  </si>
  <si>
    <t>AB/20E 0009420</t>
  </si>
  <si>
    <t>AB/20E 0009421</t>
  </si>
  <si>
    <t>AB/20E 0009422</t>
  </si>
  <si>
    <t>AB/20E 0009423</t>
  </si>
  <si>
    <t>AB/20E 0009424</t>
  </si>
  <si>
    <t>AB/20E 0009425</t>
  </si>
  <si>
    <t>AB/20E 0009426</t>
  </si>
  <si>
    <t>AB/20E 0009427</t>
  </si>
  <si>
    <t>AB/20E 0009428</t>
  </si>
  <si>
    <t>AB/20E 0009429</t>
  </si>
  <si>
    <t>AB/20E 0009430</t>
  </si>
  <si>
    <t>AB/20E 0009431</t>
  </si>
  <si>
    <t>AB/20E 0009432</t>
  </si>
  <si>
    <t>AB/20E 0009433</t>
  </si>
  <si>
    <t>AB/20E 0009434</t>
  </si>
  <si>
    <t>AB/20E 0009435</t>
  </si>
  <si>
    <t>AB/20E 0009436</t>
  </si>
  <si>
    <t>AB/20E 0009437</t>
  </si>
  <si>
    <t>AB/20E 0009438</t>
  </si>
  <si>
    <t>AB/20E 0009439</t>
  </si>
  <si>
    <t>AB/20E 0009440</t>
  </si>
  <si>
    <t>AB/20E 0009441</t>
  </si>
  <si>
    <t>AB/20E 0009442</t>
  </si>
  <si>
    <t>AB/20E 0009443</t>
  </si>
  <si>
    <t>AB/20E 0009444</t>
  </si>
  <si>
    <t>AB/20E 0009445</t>
  </si>
  <si>
    <t>AB/20E 0009446</t>
  </si>
  <si>
    <t>AB/20E 0009447</t>
  </si>
  <si>
    <t>AB/20E 0009448</t>
  </si>
  <si>
    <t>AB/20E 0009449</t>
  </si>
  <si>
    <t>AB/20E 0009450</t>
  </si>
  <si>
    <t>AB/20E 0009451</t>
  </si>
  <si>
    <t>AB/20E 0009452</t>
  </si>
  <si>
    <t>AB/20E 0009453</t>
  </si>
  <si>
    <t>AB/20E 0009454</t>
  </si>
  <si>
    <t>AB/20E 0009455</t>
  </si>
  <si>
    <t>AB/20E 0009456</t>
  </si>
  <si>
    <t>AB/20E 0009457</t>
  </si>
  <si>
    <t>AB/20E 0009458</t>
  </si>
  <si>
    <t>AB/20E 0009459</t>
  </si>
  <si>
    <t>AB/20E 0009460</t>
  </si>
  <si>
    <t>AB/20E 0009461</t>
  </si>
  <si>
    <t>AB/20E 0009462</t>
  </si>
  <si>
    <t>AB/20E 0009463</t>
  </si>
  <si>
    <t>AB/20E 0009464</t>
  </si>
  <si>
    <t>AB/20E 0009465</t>
  </si>
  <si>
    <t>AB/20E 0009466</t>
  </si>
  <si>
    <t>AB/20E 0009467</t>
  </si>
  <si>
    <t>AB/20E 0009468</t>
  </si>
  <si>
    <t>AB/20E 0009469</t>
  </si>
  <si>
    <t>AB/20E 0009470</t>
  </si>
  <si>
    <t>AB/20E 0009471</t>
  </si>
  <si>
    <t>AB/20E 0009472</t>
  </si>
  <si>
    <t>AB/20E 0009473</t>
  </si>
  <si>
    <t>AB/20E 0009474</t>
  </si>
  <si>
    <t>AB/20E 0009475</t>
  </si>
  <si>
    <t>AB/20E 0009476</t>
  </si>
  <si>
    <t>AB/20E 0009477</t>
  </si>
  <si>
    <t>AB/20E 0009478</t>
  </si>
  <si>
    <t>AB/20E 0009479</t>
  </si>
  <si>
    <t>AB/20E 0009480</t>
  </si>
  <si>
    <t>AB/20E 0009481</t>
  </si>
  <si>
    <t>AB/20E 0009482</t>
  </si>
  <si>
    <t>AB/20E 0009483</t>
  </si>
  <si>
    <t>AB/20E 0009484</t>
  </si>
  <si>
    <t>AB/20E 0009485</t>
  </si>
  <si>
    <t>AB/20E 0009486</t>
  </si>
  <si>
    <t>AB/20E 0009487</t>
  </si>
  <si>
    <t>AB/20E 0009488</t>
  </si>
  <si>
    <t>AB/20E 0009489</t>
  </si>
  <si>
    <t>AB/20E 0009490</t>
  </si>
  <si>
    <t>AB/20E 0009491</t>
  </si>
  <si>
    <t>AB/20E 0009492</t>
  </si>
  <si>
    <t>AB/20E 0009493</t>
  </si>
  <si>
    <t>AB/20E 0009494</t>
  </si>
  <si>
    <t>AB/20E 0009495</t>
  </si>
  <si>
    <t>AB/20E 0009496</t>
  </si>
  <si>
    <t>AB/20E 0009497</t>
  </si>
  <si>
    <t>AB/20E 0009498</t>
  </si>
  <si>
    <t>AB/20E 0009499</t>
  </si>
  <si>
    <t>AB/20E 0009500</t>
  </si>
  <si>
    <t>AB/20E 0009501</t>
  </si>
  <si>
    <t>AB/20E 0009502</t>
  </si>
  <si>
    <t>AB/20E 0009503</t>
  </si>
  <si>
    <t>AB/20E 0009504</t>
  </si>
  <si>
    <t>AB/20E 0009505</t>
  </si>
  <si>
    <t>AB/20E 0009506</t>
  </si>
  <si>
    <t>AB/20E 0009507</t>
  </si>
  <si>
    <t>AB/20E 0009508</t>
  </si>
  <si>
    <t>AB/20E 0009509</t>
  </si>
  <si>
    <t>AB/20E 0009510</t>
  </si>
  <si>
    <t>AB/20E 0009511</t>
  </si>
  <si>
    <t>AB/20E 0009512</t>
  </si>
  <si>
    <t>AB/20E 0009513</t>
  </si>
  <si>
    <t>AB/20E 0009514</t>
  </si>
  <si>
    <t>AB/20E 0009515</t>
  </si>
  <si>
    <t>AB/20E 0009516</t>
  </si>
  <si>
    <t>AB/20E 0009517</t>
  </si>
  <si>
    <t>AB/20E 0009518</t>
  </si>
  <si>
    <t>AB/20E 0009519</t>
  </si>
  <si>
    <t>AB/20E 0009520</t>
  </si>
  <si>
    <t>AB/20E 0009521</t>
  </si>
  <si>
    <t>AB/20E 0009522</t>
  </si>
  <si>
    <t>AB/20E 0009523</t>
  </si>
  <si>
    <t>AB/20E 0009524</t>
  </si>
  <si>
    <t>Hồ Gia 	Huy</t>
  </si>
  <si>
    <t>Giang Trạch	Vân</t>
  </si>
  <si>
    <t>Lê Vân	Khanh</t>
  </si>
  <si>
    <t>Đỗ Hồng 	Quân</t>
  </si>
  <si>
    <t>Nguyễn Phương	Nam</t>
  </si>
  <si>
    <t>Hoàng Tấn 	Nghĩa</t>
  </si>
  <si>
    <t>Nguyễn Mạnh 	Quỳnh</t>
  </si>
  <si>
    <t>Nguyễn Văn 	Chiến</t>
  </si>
  <si>
    <t>Huỳnh Tấn 	Hoanh</t>
  </si>
  <si>
    <t>Lê Anh 	Tuấn</t>
  </si>
  <si>
    <t>Nguyễn Minh 	Thuận</t>
  </si>
  <si>
    <t>Nguyễn Văn 	Hiệp</t>
  </si>
  <si>
    <t>Nguyễn Trung 	Kiên</t>
  </si>
  <si>
    <t>Trần Nhật 	Hùng</t>
  </si>
  <si>
    <t>Đỗ Duy 	Quang</t>
  </si>
  <si>
    <t>Dương Minh	Đạt</t>
  </si>
  <si>
    <t>Nguyễn Trần Đăng	Trung</t>
  </si>
  <si>
    <t>Trần Tấn 	Cường</t>
  </si>
  <si>
    <t>Nguyễn Minh	 Tuấn</t>
  </si>
  <si>
    <t>Đinh Hoài	Thanh</t>
  </si>
  <si>
    <t>Nguyễn Tiến 	Phát</t>
  </si>
  <si>
    <t>Trần Võ Trung	Hiếu</t>
  </si>
  <si>
    <t>Lã Huy	Phong</t>
  </si>
  <si>
    <t>Mai Vũ Quang	Trung</t>
  </si>
  <si>
    <t>Nguyễn Anh	Quốc</t>
  </si>
  <si>
    <t>Ngô Dương Quốc	Hoàng</t>
  </si>
  <si>
    <t>Đặng Văn	Lâm</t>
  </si>
  <si>
    <t>Nguyễn Thị Thu	Hương</t>
  </si>
  <si>
    <t>Nguyễn Huỳnh Chí	Nghĩa</t>
  </si>
  <si>
    <t>Nguyễn Trung 	Đức</t>
  </si>
  <si>
    <t>Trần Công	Quốc</t>
  </si>
  <si>
    <t>Vũ Đình	Đức</t>
  </si>
  <si>
    <t>Trang Văn	Thạch</t>
  </si>
  <si>
    <t>Hoàng Minh 	Thư</t>
  </si>
  <si>
    <t>Bá Đặng Ngọc	Tiễn</t>
  </si>
  <si>
    <t>Nguyễn Thị Thanh 	Nga</t>
  </si>
  <si>
    <t>Trần Thị Triều	Tiên</t>
  </si>
  <si>
    <t>Tào Thùy 	Duyên</t>
  </si>
  <si>
    <t>Nguyễn Tạ Thiên 	Hương</t>
  </si>
  <si>
    <t>Huỳnh Đức	Huyền</t>
  </si>
  <si>
    <t>Nguyễn Châu	Huy</t>
  </si>
  <si>
    <t>Phạm Tấn	Phát</t>
  </si>
  <si>
    <t>Nguyễn Gia	Huy</t>
  </si>
  <si>
    <t>Lê Tư	Lịnh</t>
  </si>
  <si>
    <t>Lê Quang	Linh</t>
  </si>
  <si>
    <t>Phạm Hùng	Khánh</t>
  </si>
  <si>
    <t>Trần Quốc 	Toản</t>
  </si>
  <si>
    <t>Nguyễn Thanh 	Phong</t>
  </si>
  <si>
    <t>Hồ Tấn 	Kiệt</t>
  </si>
  <si>
    <t>Lê Hoàng 	Thiện</t>
  </si>
  <si>
    <t>Nguyễn Tuấn 	Bằng</t>
  </si>
  <si>
    <t>Phạm Nhật 	Anh</t>
  </si>
  <si>
    <t>Trần Thành 	Lộc</t>
  </si>
  <si>
    <t>Nguyễn Minh 	Tâm</t>
  </si>
  <si>
    <t>Huỳn Trọng 	Nghĩa</t>
  </si>
  <si>
    <t>Đặng Duy 	Hùng</t>
  </si>
  <si>
    <t>Nguyễn Tấn 	Đạt</t>
  </si>
  <si>
    <t>Nguyễn Hoài 	Vũ</t>
  </si>
  <si>
    <t>Trần Lê Quốc 	Anh</t>
  </si>
  <si>
    <t>Nguyễn Quốc 	Thắng</t>
  </si>
  <si>
    <t>Nguyễn Lê Quốc 	Thái</t>
  </si>
  <si>
    <t>Lê Nguyễn Yến 	Nhi</t>
  </si>
  <si>
    <t>Nguyễn Văn 	Châu</t>
  </si>
  <si>
    <t>Nguyễn Công	Thoại</t>
  </si>
  <si>
    <t>Bùi Văn	Trọng</t>
  </si>
  <si>
    <t>Lê Tường	Vũ</t>
  </si>
  <si>
    <t>Trần Nhật 	Thịnh</t>
  </si>
  <si>
    <t>Nguyễn Văn	Hà</t>
  </si>
  <si>
    <t>Nguyễn Nhựt	Duy</t>
  </si>
  <si>
    <t>Phan Nhật Tân</t>
  </si>
  <si>
    <t>Phan Đăng Khoa</t>
  </si>
  <si>
    <t>Trần Thanh	Tiền</t>
  </si>
  <si>
    <t>Hoàng Thị	Hà</t>
  </si>
  <si>
    <t>Phùng Trí	Hùng</t>
  </si>
  <si>
    <t>Trần Hoàng	Nguyên</t>
  </si>
  <si>
    <t>Đỗ Ngọc Hải	Vân</t>
  </si>
  <si>
    <t>Nguyễn Cường 	Quốc</t>
  </si>
  <si>
    <t>Nguyễn Huỳnh Quang	Duy</t>
  </si>
  <si>
    <t>Phạm Thành	Hợp</t>
  </si>
  <si>
    <t>Nguyễn Quốc 	Khánh</t>
  </si>
  <si>
    <t>Lê Nhật	Khang</t>
  </si>
  <si>
    <t>Nguyễn Hữu	Toàn</t>
  </si>
  <si>
    <t>Hồ Chí	Xương</t>
  </si>
  <si>
    <t>Nguyễn Công Trường	Thịnh</t>
  </si>
  <si>
    <t>Nguyễn Hoàng Nhật	Sậm</t>
  </si>
  <si>
    <t>Huỳnh Hữu	Phúc</t>
  </si>
  <si>
    <t>Lê Văn 	Đồng</t>
  </si>
  <si>
    <t>Dương Ngọc Kiều	Thanh</t>
  </si>
  <si>
    <t>Phạm Nguyễn Thu	Ngọc</t>
  </si>
  <si>
    <t>Lê Đình Thảo	My</t>
  </si>
  <si>
    <t>Hoàng Văn	Tiền</t>
  </si>
  <si>
    <t>Trần Quốc	Vỹ</t>
  </si>
  <si>
    <t>Nguyễn Thị Tố 	Quyên</t>
  </si>
  <si>
    <t>Đặng Phương	Nam</t>
  </si>
  <si>
    <t>Võ Đức 	Dục</t>
  </si>
  <si>
    <t>Nguyễn Thành 	Thông</t>
  </si>
  <si>
    <t>Liêng Hót Ha	Khương</t>
  </si>
  <si>
    <t>Lơ Mu	Sepha</t>
  </si>
  <si>
    <t>Đỗ Anh 	Kiệt</t>
  </si>
  <si>
    <t>Trần Quang 	Linh</t>
  </si>
  <si>
    <t>Huỳnh Tấn	Thời</t>
  </si>
  <si>
    <t>Trần Văn	Đặng</t>
  </si>
  <si>
    <t>Nguyễn Quốc	Bảo</t>
  </si>
  <si>
    <t>Đỗ Lương	Duy</t>
  </si>
  <si>
    <t>Bùi Thị Bé	Xinh</t>
  </si>
  <si>
    <t>Nguyễn Ngọc Thảo	Nguyên</t>
  </si>
  <si>
    <t>Trương Minh	Ân</t>
  </si>
  <si>
    <t>Lê Văn	Giang</t>
  </si>
  <si>
    <t>Nguyễn Đình Bá	Phong</t>
  </si>
  <si>
    <t>Đào Quang	Anh</t>
  </si>
  <si>
    <t>Phương Đức	An</t>
  </si>
  <si>
    <t>Ôn Thọ	Khang</t>
  </si>
  <si>
    <t>Trần Thanh 	Mãi</t>
  </si>
  <si>
    <t>Ngô Minh	Lợi</t>
  </si>
  <si>
    <t>Nguyễn Hoàng 	Sang</t>
  </si>
  <si>
    <t>Mai Thanh	Châu</t>
  </si>
  <si>
    <t>Trịnh Hải	Đăng</t>
  </si>
  <si>
    <t>Nguyễn Thị Tuyết	Anh</t>
  </si>
  <si>
    <t>Nguyễn Hoàng	Tiến</t>
  </si>
  <si>
    <t>Trần Quang	Mỹ</t>
  </si>
  <si>
    <t>Nguyễn Văn Hoài	Nam</t>
  </si>
  <si>
    <t>Phạm Minh 	Thái</t>
  </si>
  <si>
    <t>Thới Văn 	Tiến</t>
  </si>
  <si>
    <t>Hoàng Ngọc 	Nhất</t>
  </si>
  <si>
    <t>Lệ phí thi CCB Anh văn thi Đợt tới: 400.000</t>
  </si>
  <si>
    <t>Học phí anh văn B1 + ôn thi</t>
  </si>
  <si>
    <t>Học phí THAO</t>
  </si>
  <si>
    <t>Tin học K21-T246</t>
  </si>
  <si>
    <t>Lê Đức Ân</t>
  </si>
  <si>
    <t>Học phí  THAO khóa 21: 1.280.000</t>
  </si>
  <si>
    <t>Thành phố Hồ Chí Minh, ngày      tháng  3  năm 2021</t>
  </si>
  <si>
    <t>Bằng chữ:  Sáu mươi triệu không trăm sáu mươi ngàn đồng chẵn</t>
  </si>
  <si>
    <t>Học phí Anh văn Khóa 42: 67.380.000</t>
  </si>
  <si>
    <t>Bùi Nguyễn Nhật Thanh</t>
  </si>
  <si>
    <t>Học phí anh văn E3 + ôn thi</t>
  </si>
  <si>
    <t>Học phí anh văn E1</t>
  </si>
  <si>
    <t>AB/20E 0009525</t>
  </si>
  <si>
    <t>AB/20E 0009526</t>
  </si>
  <si>
    <t>AB/20E 0009527</t>
  </si>
  <si>
    <t>AB/20E 0009528</t>
  </si>
  <si>
    <t>AB/20E 0009529</t>
  </si>
  <si>
    <t>AB/20E 0009530</t>
  </si>
  <si>
    <t>AB/20E 0009531</t>
  </si>
  <si>
    <t>AB/20E 0009532</t>
  </si>
  <si>
    <t>AB/20E 0009533</t>
  </si>
  <si>
    <t>AB/20E 0009534</t>
  </si>
  <si>
    <t>AB/20E 0009535</t>
  </si>
  <si>
    <t>AB/20E 0009536</t>
  </si>
  <si>
    <t>AB/20E 0009537</t>
  </si>
  <si>
    <t>AB/20E 0009538</t>
  </si>
  <si>
    <t>AB/20E 0009539</t>
  </si>
  <si>
    <t>AB/20E 0009540</t>
  </si>
  <si>
    <t>AB/20E 0009541</t>
  </si>
  <si>
    <t>AB/20E 0009542</t>
  </si>
  <si>
    <t>AB/20E 0009543</t>
  </si>
  <si>
    <t>AB/20E 0009544</t>
  </si>
  <si>
    <t>AB/20E 0009545</t>
  </si>
  <si>
    <t>AB/20E 0009546</t>
  </si>
  <si>
    <t>AB/20E 0009547</t>
  </si>
  <si>
    <t>AB/20E 0009548</t>
  </si>
  <si>
    <t>AB/20E 0009549</t>
  </si>
  <si>
    <t>AB/20E 0009550</t>
  </si>
  <si>
    <t>AB/20E 0009551</t>
  </si>
  <si>
    <t>AB/20E 0009552</t>
  </si>
  <si>
    <t>AB/20E 0009553</t>
  </si>
  <si>
    <t>AB/20E 0009554</t>
  </si>
  <si>
    <t>AB/20E 0009555</t>
  </si>
  <si>
    <t>AB/20E 0009556</t>
  </si>
  <si>
    <t>AB/20E 0009557</t>
  </si>
  <si>
    <t>AB/20E 0009558</t>
  </si>
  <si>
    <t>AB/20E 0009559</t>
  </si>
  <si>
    <t>AB/20E 0009560</t>
  </si>
  <si>
    <t>AB/20E 0009561</t>
  </si>
  <si>
    <t>AB/20E 0009562</t>
  </si>
  <si>
    <t>AB/20E 0009563</t>
  </si>
  <si>
    <t>AB/20E 0009564</t>
  </si>
  <si>
    <t>AB/20E 0009565</t>
  </si>
  <si>
    <t>AB/20E 0009566</t>
  </si>
  <si>
    <t>AB/20E 0009567</t>
  </si>
  <si>
    <t>AB/20E 0009568</t>
  </si>
  <si>
    <t>AB/20E 0009569</t>
  </si>
  <si>
    <t>AB/20E 0009570</t>
  </si>
  <si>
    <t>AB/20E 0009571</t>
  </si>
  <si>
    <t>AB/20E 0009572</t>
  </si>
  <si>
    <t>AB/20E 0009573</t>
  </si>
  <si>
    <t>AB/20E 0009574</t>
  </si>
  <si>
    <t>AB/20E 0009575</t>
  </si>
  <si>
    <t>AB/20E 0009576</t>
  </si>
  <si>
    <t>AB/20E 0009577</t>
  </si>
  <si>
    <t>AB/20E 0009578</t>
  </si>
  <si>
    <t>AB/20E 0009579</t>
  </si>
  <si>
    <t>AB/20E 0009580</t>
  </si>
  <si>
    <t>AB/20E 0009581</t>
  </si>
  <si>
    <t>AB/20E 0009582</t>
  </si>
  <si>
    <t>AB/20E 0009583</t>
  </si>
  <si>
    <t>AB/20E 0009584</t>
  </si>
  <si>
    <t>AB/20E 0009585</t>
  </si>
  <si>
    <t>AB/20E 0009586</t>
  </si>
  <si>
    <t>AB/20E 0009587</t>
  </si>
  <si>
    <t>AB/20E 0009588</t>
  </si>
  <si>
    <t>AB/20E 0009589</t>
  </si>
  <si>
    <t>AB/20E 0009590</t>
  </si>
  <si>
    <t>AB/20E 0009591</t>
  </si>
  <si>
    <t>AB/20E 0009592</t>
  </si>
  <si>
    <t>AB/20E 0009593</t>
  </si>
  <si>
    <t>AB/20E 0009594</t>
  </si>
  <si>
    <t>AB/20E 0009595</t>
  </si>
  <si>
    <t>AB/20E 0009596</t>
  </si>
  <si>
    <t>AB/20E 0009597</t>
  </si>
  <si>
    <t>AB/20E 0009598</t>
  </si>
  <si>
    <t>AB/20E 0009599</t>
  </si>
  <si>
    <t>AB/20E 0009600</t>
  </si>
  <si>
    <t>AB/20E 0009601</t>
  </si>
  <si>
    <t>AB/20E 0009602</t>
  </si>
  <si>
    <t>AB/20E 0009603</t>
  </si>
  <si>
    <t>AB/20E 0009604</t>
  </si>
  <si>
    <t>AB/20E 0009605</t>
  </si>
  <si>
    <t>AB/20E 0009606</t>
  </si>
  <si>
    <t>AB/20E 0009607</t>
  </si>
  <si>
    <t>AB/20E 0009608</t>
  </si>
  <si>
    <t>AB/20E 0009609</t>
  </si>
  <si>
    <t>AB/20E 0009610</t>
  </si>
  <si>
    <t>AB/20E 0009611</t>
  </si>
  <si>
    <t>AB/20E 0009612</t>
  </si>
  <si>
    <t>AB/20E 0009613</t>
  </si>
  <si>
    <t>AB/20E 0009614</t>
  </si>
  <si>
    <t>AB/20E 0009615</t>
  </si>
  <si>
    <t>AB/20E 0009616</t>
  </si>
  <si>
    <t>AB/20E 0009617</t>
  </si>
  <si>
    <t>AB/20E 0009618</t>
  </si>
  <si>
    <t>AB/20E 0009619</t>
  </si>
  <si>
    <t>AB/20E 0009620</t>
  </si>
  <si>
    <t>AB/20E 0009621</t>
  </si>
  <si>
    <t>AB/20E 0009622</t>
  </si>
  <si>
    <t>AB/20E 0009623</t>
  </si>
  <si>
    <t>AB/20E 0009624</t>
  </si>
  <si>
    <t>AB/20E 0009625</t>
  </si>
  <si>
    <t>AB/20E 0009626</t>
  </si>
  <si>
    <t>AB/20E 0009627</t>
  </si>
  <si>
    <t>AB/20E 0009628</t>
  </si>
  <si>
    <t>AB/20E 0009629</t>
  </si>
  <si>
    <t>AB/20E 0009630</t>
  </si>
  <si>
    <t>AB/20E 0009631</t>
  </si>
  <si>
    <t>AB/20E 0009632</t>
  </si>
  <si>
    <t>AB/20E 0009633</t>
  </si>
  <si>
    <t>AB/20E 0009634</t>
  </si>
  <si>
    <t>AB/20E 0009635</t>
  </si>
  <si>
    <t>AB/20E 0009636</t>
  </si>
  <si>
    <t>AB/20E 0009637</t>
  </si>
  <si>
    <t>AB/20E 0009638</t>
  </si>
  <si>
    <t>AB/20E 0009639</t>
  </si>
  <si>
    <t>AB/20E 0009640</t>
  </si>
  <si>
    <t>AB/20E 0009641</t>
  </si>
  <si>
    <t>AB/20E 0009642</t>
  </si>
  <si>
    <t>AB/20E 0009643</t>
  </si>
  <si>
    <t>AB/20E 0009644</t>
  </si>
  <si>
    <t>AB/20E 0009645</t>
  </si>
  <si>
    <t>AB/20E 0009646</t>
  </si>
  <si>
    <t>AB/20E 0009647</t>
  </si>
  <si>
    <t>AB/20E 0009648</t>
  </si>
  <si>
    <t>AB/20E 0009649</t>
  </si>
  <si>
    <t>AB/20E 0009650</t>
  </si>
  <si>
    <t>AB/20E 0009651</t>
  </si>
  <si>
    <t>AB/20E 0009652</t>
  </si>
  <si>
    <t>AB/20E 0009653</t>
  </si>
  <si>
    <t>AB/20E 0009654</t>
  </si>
  <si>
    <t>AB/20E 0009655</t>
  </si>
  <si>
    <t>AB/20E 0009656</t>
  </si>
  <si>
    <t>AB/20E 0009657</t>
  </si>
  <si>
    <t>AB/20E 0009658</t>
  </si>
  <si>
    <t>AB/20E 0009659</t>
  </si>
  <si>
    <t>AB/20E 0009660</t>
  </si>
  <si>
    <t>AB/20E 0009661</t>
  </si>
  <si>
    <t>AB/20E 0009662</t>
  </si>
  <si>
    <t>AB/20E 0009663</t>
  </si>
  <si>
    <t>AB/20E 0009664</t>
  </si>
  <si>
    <t>AB/20E 0009665</t>
  </si>
  <si>
    <t>AB/20E 0009666</t>
  </si>
  <si>
    <t>AB/20E 0009667</t>
  </si>
  <si>
    <t>AB/20E 0009668</t>
  </si>
  <si>
    <t>AB/20E 0009669</t>
  </si>
  <si>
    <t>AB/20E 0009670</t>
  </si>
  <si>
    <t>AB/20E 0009671</t>
  </si>
  <si>
    <t>AB/20E 0009672</t>
  </si>
  <si>
    <t>AB/20E 0009673</t>
  </si>
  <si>
    <t>AB/20E 0009674</t>
  </si>
  <si>
    <t>AB/20E 0009675</t>
  </si>
  <si>
    <t>AB/20E 0009676</t>
  </si>
  <si>
    <t>AB/20E 0009677</t>
  </si>
  <si>
    <t>AB/20E 0009678</t>
  </si>
  <si>
    <t>AB/20E 0009679</t>
  </si>
  <si>
    <t>AB/20E 0009680</t>
  </si>
  <si>
    <t>AB/20E 0009681</t>
  </si>
  <si>
    <t>AB/20E 0009682</t>
  </si>
  <si>
    <t>AB/20E 0009683</t>
  </si>
  <si>
    <t>AB/20E 0009684</t>
  </si>
  <si>
    <t>AB/20E 0009685</t>
  </si>
  <si>
    <t>AB/20E 0009686</t>
  </si>
  <si>
    <t>AB/20E 0009687</t>
  </si>
  <si>
    <t>AB/20E 0009688</t>
  </si>
  <si>
    <t>AB/20E 0009689</t>
  </si>
  <si>
    <t>AB/20E 0009690</t>
  </si>
  <si>
    <t>AB/20E 0009691</t>
  </si>
  <si>
    <t>AB/20E 0009692</t>
  </si>
  <si>
    <t>AB/20E 0009693</t>
  </si>
  <si>
    <t>AB/20E 0009694</t>
  </si>
  <si>
    <t>AB/20E 0009695</t>
  </si>
  <si>
    <t>AB/20E 0009696</t>
  </si>
  <si>
    <t>AB/20E 0009697</t>
  </si>
  <si>
    <t>AB/20E 0009698</t>
  </si>
  <si>
    <t>AB/20E 0009699</t>
  </si>
  <si>
    <t>AB/20E 0009700</t>
  </si>
  <si>
    <t>AB/20E 0009701</t>
  </si>
  <si>
    <t>AB/20E 0009702</t>
  </si>
  <si>
    <t>AB/20E 0009703</t>
  </si>
  <si>
    <t>AB/20E 0009704</t>
  </si>
  <si>
    <t>AB/20E 0009705</t>
  </si>
  <si>
    <t>AB/20E 0009706</t>
  </si>
  <si>
    <t>AB/20E 0009707</t>
  </si>
  <si>
    <t>AB/20E 0009708</t>
  </si>
  <si>
    <t>AB/20E 0009709</t>
  </si>
  <si>
    <t>AB/20E 0009710</t>
  </si>
  <si>
    <t>AB/20E 0009711</t>
  </si>
  <si>
    <t>AB/20E 0009712</t>
  </si>
  <si>
    <t>AB/20E 0009713</t>
  </si>
  <si>
    <t>AB/20E 0009714</t>
  </si>
  <si>
    <t>AB/20E 0009715</t>
  </si>
  <si>
    <t>AB/20E 0009716</t>
  </si>
  <si>
    <t>AB/20E 0009717</t>
  </si>
  <si>
    <t>AB/20E 0009718</t>
  </si>
  <si>
    <t>AB/20E 0009719</t>
  </si>
  <si>
    <t>AB/20E 0009720</t>
  </si>
  <si>
    <t>AB/20E 0009721</t>
  </si>
  <si>
    <t>AB/20E 0009722</t>
  </si>
  <si>
    <t>AB/20E 0009723</t>
  </si>
  <si>
    <t>AB/20E 0009724</t>
  </si>
  <si>
    <t>AB/20E 0009725</t>
  </si>
  <si>
    <t>AB/20E 0009726</t>
  </si>
  <si>
    <t>AB/20E 0009727</t>
  </si>
  <si>
    <t>AB/20E 0009728</t>
  </si>
  <si>
    <t>AB/20E 0009729</t>
  </si>
  <si>
    <t>AB/20E 0009730</t>
  </si>
  <si>
    <t>AB/20E 0009731</t>
  </si>
  <si>
    <t>AB/20E 0009732</t>
  </si>
  <si>
    <t>AB/20E 0009733</t>
  </si>
  <si>
    <t>AB/20E 0009734</t>
  </si>
  <si>
    <t>AB/20E 0009735</t>
  </si>
  <si>
    <t>AB/20E 0009736</t>
  </si>
  <si>
    <t>AB/20E 0009737</t>
  </si>
  <si>
    <t>AB/20E 0009738</t>
  </si>
  <si>
    <t>AB/20E 0009739</t>
  </si>
  <si>
    <t>AB/20E 0009740</t>
  </si>
  <si>
    <t>AB/20E 0009741</t>
  </si>
  <si>
    <t>AB/20E 0009742</t>
  </si>
  <si>
    <t>AB/20E 0009743</t>
  </si>
  <si>
    <t>AB/20E 0009744</t>
  </si>
  <si>
    <t>AB/20E 0009745</t>
  </si>
  <si>
    <t>AB/20E 0009746</t>
  </si>
  <si>
    <t>AB/20E 0009747</t>
  </si>
  <si>
    <t>AB/20E 0009748</t>
  </si>
  <si>
    <t>AB/20E 0009749</t>
  </si>
  <si>
    <t>AB/20E 0009750</t>
  </si>
  <si>
    <t>AB/20E 0009751</t>
  </si>
  <si>
    <t>AB/20E 0009752</t>
  </si>
  <si>
    <t>AB/20E 0009753</t>
  </si>
  <si>
    <t>AB/20E 0009754</t>
  </si>
  <si>
    <t>AB/20E 0009755</t>
  </si>
  <si>
    <t>AB/20E 0009756</t>
  </si>
  <si>
    <t>AB/20E 0009757</t>
  </si>
  <si>
    <t>AB/20E 0009758</t>
  </si>
  <si>
    <t>AB/20E 0009759</t>
  </si>
  <si>
    <t>AB/20E 0009760</t>
  </si>
  <si>
    <t>AB/20E 0009761</t>
  </si>
  <si>
    <t>Lê Thanh	Phong</t>
  </si>
  <si>
    <t>Hà	Tuấn</t>
  </si>
  <si>
    <t>Phạm Hoàng 	Phương</t>
  </si>
  <si>
    <t>Nguyễn Hoàng	Thiện</t>
  </si>
  <si>
    <t>Nguyễn Văn 	Thanh</t>
  </si>
  <si>
    <t>Lê Trung	Tín</t>
  </si>
  <si>
    <t>Nguyễn Anh	Khoa</t>
  </si>
  <si>
    <t>Võ Xuân	Bình</t>
  </si>
  <si>
    <t>Nguyễn Minh	Tú</t>
  </si>
  <si>
    <t>Kiều Thành	Tựu</t>
  </si>
  <si>
    <t>Phạm Hữu	Trí</t>
  </si>
  <si>
    <t>Nguyễn Văn	Kiên</t>
  </si>
  <si>
    <t>Trần Ngọc	Trường</t>
  </si>
  <si>
    <t>Võ Xuân	Thưởng</t>
  </si>
  <si>
    <t>Nguyễn Đức	Trung</t>
  </si>
  <si>
    <t>Phan Thanh	Tú</t>
  </si>
  <si>
    <t>Trần Ngân	Thanh</t>
  </si>
  <si>
    <t>Hồ Minh	Phụng</t>
  </si>
  <si>
    <t>Đặng Quang	Vinh</t>
  </si>
  <si>
    <t>Dương Ngọc 	Quý</t>
  </si>
  <si>
    <t>Phạm Thành 	Lâm</t>
  </si>
  <si>
    <t>Hồ Huỳnh Bảo	Minh</t>
  </si>
  <si>
    <t>Lê Minh	Hiếu</t>
  </si>
  <si>
    <t>Lê Huỳnh	Đăng</t>
  </si>
  <si>
    <t>Nông Duy	Khánh</t>
  </si>
  <si>
    <t>Nguyễn Chiến 	Thắng</t>
  </si>
  <si>
    <t>Nguyễn Hoàng	Vũ</t>
  </si>
  <si>
    <t>Hoàng  Minh	Đông</t>
  </si>
  <si>
    <t>Nguyễn Bá 	Duy</t>
  </si>
  <si>
    <t>Đặng Văn Được</t>
  </si>
  <si>
    <t>Nguyễn Tuấn Chung</t>
  </si>
  <si>
    <t>Nguyễn Hồng Thiên 	Long</t>
  </si>
  <si>
    <t>Ngô Anh 	Quân</t>
  </si>
  <si>
    <t>Lê Minh 	Trí</t>
  </si>
  <si>
    <t>Sai Trùng	Xanh</t>
  </si>
  <si>
    <t>Mai Dĩ	Khang</t>
  </si>
  <si>
    <t>Nguyễn Thanh 	Quý</t>
  </si>
  <si>
    <t>Đỗ Thành	Lương</t>
  </si>
  <si>
    <t>Vũ Đức 	Tuân</t>
  </si>
  <si>
    <t>Trần Hoàng 	Minh</t>
  </si>
  <si>
    <t>Lương Huỳnh Bảo 	Trân</t>
  </si>
  <si>
    <t>Phan Văn	Linh</t>
  </si>
  <si>
    <t>Huỳnh Minh	Quang</t>
  </si>
  <si>
    <t>Đinh Văn	Hiếu</t>
  </si>
  <si>
    <t>Nguyễn Quốc	Duy</t>
  </si>
  <si>
    <t>Đỗ Mạnh 	Phát</t>
  </si>
  <si>
    <t>Lê Thị Mỹ	Yên</t>
  </si>
  <si>
    <t>Nguyễn Thị Lệ	Thơ</t>
  </si>
  <si>
    <t>H	Rap</t>
  </si>
  <si>
    <t>Nguyễn Lê Thiện	Nhân</t>
  </si>
  <si>
    <t>Nguyễn Thanh	Lợi</t>
  </si>
  <si>
    <t>Phan Khánh	Tuấn</t>
  </si>
  <si>
    <t>Huỳnh Anh 	Phong</t>
  </si>
  <si>
    <t>Châu Ngọc 	Tú</t>
  </si>
  <si>
    <t>Nguyễn Bá Anh 	Lượng</t>
  </si>
  <si>
    <t>Nguyễn Đức Vũ	Nguyên</t>
  </si>
  <si>
    <t>Nguyễn Đức 	Long</t>
  </si>
  <si>
    <t>Dương Trường	Giang</t>
  </si>
  <si>
    <t>Nguyễn Văn Lê	Huy</t>
  </si>
  <si>
    <t>Phạm Quốc	Thanh</t>
  </si>
  <si>
    <t>Nguyễn Hoàng 	Huy</t>
  </si>
  <si>
    <t>Võ Minh 	Thương</t>
  </si>
  <si>
    <t>Trần Thanh	Tài</t>
  </si>
  <si>
    <t>Nguyễn Minh 	Châu</t>
  </si>
  <si>
    <t>Nguyễn Trường 	Thành</t>
  </si>
  <si>
    <t>Nguyễn Trường 	Sơn</t>
  </si>
  <si>
    <t>Huỳnh Quang 	Chí</t>
  </si>
  <si>
    <t>Trương Hoài 	Phương</t>
  </si>
  <si>
    <t>Trần Thanh	Vũ</t>
  </si>
  <si>
    <t>Trần Minh 	Hiếu</t>
  </si>
  <si>
    <t>Trương Phan Ngọc	Pháp</t>
  </si>
  <si>
    <t>Nguyễn Thị Thanh 	Thủy</t>
  </si>
  <si>
    <t>Lương Công	Phương</t>
  </si>
  <si>
    <t>Tô Hoài 	Thanh</t>
  </si>
  <si>
    <t>Phan Tấn 	Phát</t>
  </si>
  <si>
    <t>Phạm Ngọc	Kiên</t>
  </si>
  <si>
    <t>Trần Chí 	Thanh</t>
  </si>
  <si>
    <t>Võ Vinh	Quang</t>
  </si>
  <si>
    <t>Phạm Tiến	Thành</t>
  </si>
  <si>
    <t>Nguyễn Thanh 	Vũ</t>
  </si>
  <si>
    <t>Vũ Thị 	Kiều</t>
  </si>
  <si>
    <t>Võ Như 	Quỳnh</t>
  </si>
  <si>
    <t>Quách Thái Minh	Hà</t>
  </si>
  <si>
    <t>Nguyễn Huỳnh	Đức</t>
  </si>
  <si>
    <t>Đặng Chí	Lel</t>
  </si>
  <si>
    <t>Đỗ Đức Nhân 	Chí</t>
  </si>
  <si>
    <t>Nguyễn Huỳnh Tiến	Nhân</t>
  </si>
  <si>
    <t>Nguyễn Hồng 	Hân</t>
  </si>
  <si>
    <t>Ong Ái 	Phương</t>
  </si>
  <si>
    <t>Nguyễn Đức 	Huy</t>
  </si>
  <si>
    <t>Nguyễn Hoài	Phong</t>
  </si>
  <si>
    <t>Nguyễn Văn	Tuấn</t>
  </si>
  <si>
    <t>Lê Thái Quốc	Minh</t>
  </si>
  <si>
    <t>Lê Minh	Phố</t>
  </si>
  <si>
    <t>Huỳnh Kim	Bảo</t>
  </si>
  <si>
    <t>Đặng Tấn	Hoàng</t>
  </si>
  <si>
    <t>Nguyễn Thành	Nhân</t>
  </si>
  <si>
    <t>Huỳnh Trọng	Đan</t>
  </si>
  <si>
    <t>Đào Minh	Tú</t>
  </si>
  <si>
    <t>Nguyễn Tiến	Phát</t>
  </si>
  <si>
    <t>Hà Hoàn	Phong</t>
  </si>
  <si>
    <t>Lý Minh	Quang</t>
  </si>
  <si>
    <t>Phan Văn	Phước</t>
  </si>
  <si>
    <t>Nguyễn Tấn 	Phát</t>
  </si>
  <si>
    <t>Nguyễn Tấn 	Sang</t>
  </si>
  <si>
    <t>Nguyễn Hoài 	Việt</t>
  </si>
  <si>
    <t>Hoàng Đình	Bão</t>
  </si>
  <si>
    <t>Mai Huỳnh Hoàng	Triệu</t>
  </si>
  <si>
    <t>Phạm Thái	Ân</t>
  </si>
  <si>
    <t>Đỗ Trần 	Phong</t>
  </si>
  <si>
    <t>Đặng Hoàng 	Khang</t>
  </si>
  <si>
    <t>Nguyễn Hồng	Minh</t>
  </si>
  <si>
    <t>Nguyễn Anh 	Đức</t>
  </si>
  <si>
    <t>Thái Đắc Duy	Thanh</t>
  </si>
  <si>
    <t>Tôn Quí	Nhân</t>
  </si>
  <si>
    <t>Nguyễn Thành 	Đạt</t>
  </si>
  <si>
    <t>Nguyễn Tây	Hồ</t>
  </si>
  <si>
    <t>Nguyễn Văn 	Hoàng</t>
  </si>
  <si>
    <t>Huỳnh Phước 	Đạt</t>
  </si>
  <si>
    <t>Nguyễn Minh 	Hiển</t>
  </si>
  <si>
    <t>Hoàng Quyết 	Chí</t>
  </si>
  <si>
    <t>Cao Quốc 	Hào</t>
  </si>
  <si>
    <t>Đào Thiện	Trí</t>
  </si>
  <si>
    <t>Nguyễn Hoàng 	Nghiêm</t>
  </si>
  <si>
    <t>Nguyễn Hồng 	Thái</t>
  </si>
  <si>
    <t>Nguyễn Tấn 	Lộc</t>
  </si>
  <si>
    <t>Trần Ngọc 	Lễ</t>
  </si>
  <si>
    <t>Dương Gia 	Vỹ</t>
  </si>
  <si>
    <t>Phạm Minh	Sơn</t>
  </si>
  <si>
    <t>Huỳnh Minh 	Trung</t>
  </si>
  <si>
    <t>Lâm Hoàng 	Bảo</t>
  </si>
  <si>
    <t>Nguyễn Minh 	Nhật</t>
  </si>
  <si>
    <t>Vũ Thanh 	Lâm</t>
  </si>
  <si>
    <t>Trương Nguyễn Thanh 	Phát</t>
  </si>
  <si>
    <t>Trịnh Ngọc 	Quân</t>
  </si>
  <si>
    <t>Hồ Thế	Dân</t>
  </si>
  <si>
    <t>Nguyễn Phạm Tấn 	Minh</t>
  </si>
  <si>
    <t>Nguyễn Thuận 	Phát</t>
  </si>
  <si>
    <t>Nguyễn Nhựt 	Hào</t>
  </si>
  <si>
    <t>Dương Quốc	Khoa</t>
  </si>
  <si>
    <t>Trần Thanh 	Sang</t>
  </si>
  <si>
    <t>Đặng Lâm	Thông</t>
  </si>
  <si>
    <t>Huỳnh 	Phương</t>
  </si>
  <si>
    <t>Nguyễn Hà Thiên 	Thanh</t>
  </si>
  <si>
    <t>Trần Ngọc 	Hoàng</t>
  </si>
  <si>
    <t>Lệ phí thi CCB Anh văn</t>
  </si>
  <si>
    <t>Đặng Văn Tâm</t>
  </si>
  <si>
    <t>Nguyễn Phước Thịnh</t>
  </si>
  <si>
    <t>AB/20E 0009762</t>
  </si>
  <si>
    <t>AB/20E 0009763</t>
  </si>
  <si>
    <t>AB/20E 0009764</t>
  </si>
  <si>
    <t>AB/20E 0009765</t>
  </si>
  <si>
    <t>AB/20E 0009766</t>
  </si>
  <si>
    <t>AB/20E 0009767</t>
  </si>
  <si>
    <t>AB/20E 0009768</t>
  </si>
  <si>
    <t>AB/20E 0009769</t>
  </si>
  <si>
    <t>AB/20E 0009770</t>
  </si>
  <si>
    <t>AB/20E 0009771</t>
  </si>
  <si>
    <t>AB/20E 0009772</t>
  </si>
  <si>
    <t>AB/20E 0009773</t>
  </si>
  <si>
    <t>AB/20E 0009774</t>
  </si>
  <si>
    <t>AB/20E 0009775</t>
  </si>
  <si>
    <t>AB/20E 0009776</t>
  </si>
  <si>
    <t>AB/20E 0009777</t>
  </si>
  <si>
    <t>AB/20E 0009778</t>
  </si>
  <si>
    <t>AB/20E 0009779</t>
  </si>
  <si>
    <t>AB/20E 0009780</t>
  </si>
  <si>
    <t>AB/20E 0009781</t>
  </si>
  <si>
    <t>AB/20E 0009782</t>
  </si>
  <si>
    <t>AB/20E 0009783</t>
  </si>
  <si>
    <t>AB/20E 0009784</t>
  </si>
  <si>
    <t>AB/20E 0009785</t>
  </si>
  <si>
    <t>AB/20E 0009786</t>
  </si>
  <si>
    <t>AB/20E 0009787</t>
  </si>
  <si>
    <t>AB/20E 0009788</t>
  </si>
  <si>
    <t>AB/20E 0009789</t>
  </si>
  <si>
    <t>AB/20E 0009790</t>
  </si>
  <si>
    <t>AB/20E 0009791</t>
  </si>
  <si>
    <t>AB/20E 0009792</t>
  </si>
  <si>
    <t>AB/20E 0009793</t>
  </si>
  <si>
    <t>AB/20E 0009794</t>
  </si>
  <si>
    <t>AB/20E 0009795</t>
  </si>
  <si>
    <t>AB/20E 0009796</t>
  </si>
  <si>
    <t>AB/20E 0009797</t>
  </si>
  <si>
    <t>AB/20E 0009798</t>
  </si>
  <si>
    <t>AB/20E 0009799</t>
  </si>
  <si>
    <t>AB/20E 0009800</t>
  </si>
  <si>
    <t>AB/20E 0009801</t>
  </si>
  <si>
    <t>AB/20E 0009802</t>
  </si>
  <si>
    <t>AB/20E 0009803</t>
  </si>
  <si>
    <t>AB/20E 0009804</t>
  </si>
  <si>
    <t>AB/20E 0009805</t>
  </si>
  <si>
    <t>AB/20E 0009806</t>
  </si>
  <si>
    <t>AB/20E 0009807</t>
  </si>
  <si>
    <t>AB/20E 0009808</t>
  </si>
  <si>
    <t>AB/20E 0009809</t>
  </si>
  <si>
    <t>AB/20E 0009810</t>
  </si>
  <si>
    <t>AB/20E 0009811</t>
  </si>
  <si>
    <t>AB/20E 0009812</t>
  </si>
  <si>
    <t>AB/20E 0009813</t>
  </si>
  <si>
    <t>AB/20E 0009814</t>
  </si>
  <si>
    <t>AB/20E 0009815</t>
  </si>
  <si>
    <t>AB/20E 0009816</t>
  </si>
  <si>
    <t>AB/20E 0009817</t>
  </si>
  <si>
    <t>AB/20E 0009818</t>
  </si>
  <si>
    <t>AB/20E 0009819</t>
  </si>
  <si>
    <t>AB/20E 0009820</t>
  </si>
  <si>
    <t>AB/20E 0009821</t>
  </si>
  <si>
    <t>AB/20E 0009822</t>
  </si>
  <si>
    <t>AB/20E 0009823</t>
  </si>
  <si>
    <t>AB/20E 0009824</t>
  </si>
  <si>
    <t>AB/20E 0009825</t>
  </si>
  <si>
    <t>AB/20E 0009826</t>
  </si>
  <si>
    <t>AB/20E 0009827</t>
  </si>
  <si>
    <t>AB/20E 0009828</t>
  </si>
  <si>
    <t>AB/20E 0009829</t>
  </si>
  <si>
    <t>AB/20E 0009830</t>
  </si>
  <si>
    <t>AB/20E 0009831</t>
  </si>
  <si>
    <t>AB/20E 0009832</t>
  </si>
  <si>
    <t>AB/20E 0009833</t>
  </si>
  <si>
    <t>AB/20E 0009834</t>
  </si>
  <si>
    <t>AB/20E 0009835</t>
  </si>
  <si>
    <t>AB/20E 0009836</t>
  </si>
  <si>
    <t>AB/20E 0009837</t>
  </si>
  <si>
    <t>AB/20E 0009838</t>
  </si>
  <si>
    <t>AB/20E 0009839</t>
  </si>
  <si>
    <t>AB/20E 0009840</t>
  </si>
  <si>
    <t>AB/20E 0009841</t>
  </si>
  <si>
    <t>AB/20E 0009842</t>
  </si>
  <si>
    <t>AB/20E 0009843</t>
  </si>
  <si>
    <t>AB/20E 0009844</t>
  </si>
  <si>
    <t>AB/20E 0009845</t>
  </si>
  <si>
    <t>AB/20E 0009846</t>
  </si>
  <si>
    <t>AB/20E 0009847</t>
  </si>
  <si>
    <t>AB/20E 0009848</t>
  </si>
  <si>
    <t>AB/20E 0009849</t>
  </si>
  <si>
    <t>AB/20E 0009850</t>
  </si>
  <si>
    <t>AB/20E 0009851</t>
  </si>
  <si>
    <t>AB/20E 0009852</t>
  </si>
  <si>
    <t>AB/20E 0009853</t>
  </si>
  <si>
    <t>AB/20E 0009854</t>
  </si>
  <si>
    <t>AB/20E 0009855</t>
  </si>
  <si>
    <t>AB/20E 0009856</t>
  </si>
  <si>
    <t>AB/20E 0009857</t>
  </si>
  <si>
    <t>Hồ Hoàng Mạnh	Du</t>
  </si>
  <si>
    <t>Trần Quốc	Cường</t>
  </si>
  <si>
    <t>Lại Gia	Bảo</t>
  </si>
  <si>
    <t>Nguyễn Văn 	Lâm</t>
  </si>
  <si>
    <t>Nguyễn Quốc	Phát</t>
  </si>
  <si>
    <t>Nguyễn Đức	Mạnh</t>
  </si>
  <si>
    <t>Nguyễn Thành	Mai</t>
  </si>
  <si>
    <t>Lê Quang	Vinh</t>
  </si>
  <si>
    <t>Võ Anh 	Hào</t>
  </si>
  <si>
    <t>Phạm Nguyễn Thanh	Duy</t>
  </si>
  <si>
    <t>Bùi Nguyễn Minh	Quân</t>
  </si>
  <si>
    <t>Đinh Kim 	Tuyến</t>
  </si>
  <si>
    <t>Trần Vương 	Vũ</t>
  </si>
  <si>
    <t>Huỳnh Phương	Phú</t>
  </si>
  <si>
    <t>Nguyễn Thành 	Văn</t>
  </si>
  <si>
    <t>Phan Hoài 	Vũ</t>
  </si>
  <si>
    <t>Lê Đức 	Quí</t>
  </si>
  <si>
    <t>Phạm Thị Lan	Anh</t>
  </si>
  <si>
    <t>Nguyễn Thị Thảo	Vân</t>
  </si>
  <si>
    <t>Đặng Thanh 	Toàn</t>
  </si>
  <si>
    <t>Phạm Đặng Thảo	Vy</t>
  </si>
  <si>
    <t>Vũ Hoàng	Việt</t>
  </si>
  <si>
    <t>Nguyễn Kiều Hữu 	Khánh</t>
  </si>
  <si>
    <t>Văn Minh 	Nhựt</t>
  </si>
  <si>
    <t>Lê Ngọc 	Nhân</t>
  </si>
  <si>
    <t>Tô Phước 	Vinh</t>
  </si>
  <si>
    <t>Trần Uyên	Linh</t>
  </si>
  <si>
    <t>Trần Hoài 	An</t>
  </si>
  <si>
    <t>Quách Võ Kim	Thanh</t>
  </si>
  <si>
    <t>Dương Tấn 	Hưng</t>
  </si>
  <si>
    <t>Trần Đình 	Phương</t>
  </si>
  <si>
    <t>Trần Thanh	Biêu</t>
  </si>
  <si>
    <t>Trần Hồng 	Sơn</t>
  </si>
  <si>
    <t>Nguyễn Quốc	Thông</t>
  </si>
  <si>
    <t>Giáp Khánh 	Đăng</t>
  </si>
  <si>
    <t>Lê Đức	Hải</t>
  </si>
  <si>
    <t>Nguyễn Văn	Sang</t>
  </si>
  <si>
    <t>Nguyễn Văn	Duy</t>
  </si>
  <si>
    <t>Tô Thanh 	Phong</t>
  </si>
  <si>
    <t>Phạm Tấn 	Trực</t>
  </si>
  <si>
    <t>Đặng Tấn 	Trung</t>
  </si>
  <si>
    <t>Bùi Trần Quang	Khải</t>
  </si>
  <si>
    <t>Trần Khánh	Duy</t>
  </si>
  <si>
    <t>Trương Minh	Nhật</t>
  </si>
  <si>
    <t>Mai Xuân 	Khánh</t>
  </si>
  <si>
    <t>Lê Quốc	Quang</t>
  </si>
  <si>
    <t>Trương Gia	Bảo</t>
  </si>
  <si>
    <t>Võ Thị Kiều	My</t>
  </si>
  <si>
    <t>Đỗ Lê Thảo 	Trang</t>
  </si>
  <si>
    <t>Lê Trần Tiểu	Mi</t>
  </si>
  <si>
    <t>Phùng Khánh	Duy</t>
  </si>
  <si>
    <t>Phan Tiến	Tân</t>
  </si>
  <si>
    <t>Ngụy Huỳnh Minh	Toàn</t>
  </si>
  <si>
    <t>Nguyễn Minh	Nhật</t>
  </si>
  <si>
    <t>Nguyễn Vũ Hồng	Quân</t>
  </si>
  <si>
    <t>Nguyễn Thiện	Phong</t>
  </si>
  <si>
    <t>Huỳnh Quang 	Vĩ</t>
  </si>
  <si>
    <t>Bùi Trí	Thức</t>
  </si>
  <si>
    <t>Trần Ngọc Hồng 	Hải</t>
  </si>
  <si>
    <t>Nguyễn Văn	Quí</t>
  </si>
  <si>
    <t>Nguyễn Tấn	Phong</t>
  </si>
  <si>
    <t>Trần Nguyễn Thành	Đạt</t>
  </si>
  <si>
    <t>Nguyễn Xuân	Hiếu</t>
  </si>
  <si>
    <t>Nguyễn Quang 	Trường</t>
  </si>
  <si>
    <t>Nguyễn Hoàng	Phi</t>
  </si>
  <si>
    <t>Hồ Văn	Lượng</t>
  </si>
  <si>
    <t>Trịnh Thụy Khả	Vi</t>
  </si>
  <si>
    <t>Tống Hải 	Sơn</t>
  </si>
  <si>
    <t>Bùi Khánh	Băng</t>
  </si>
  <si>
    <t>Đỗ Tuấn	Dũng</t>
  </si>
  <si>
    <t>Nguyễn Minh	Vương</t>
  </si>
  <si>
    <t>Đinh Minh	Hân</t>
  </si>
  <si>
    <t>Đào Trường Phát</t>
  </si>
  <si>
    <t>Nguyên Đặng Chí	Cường</t>
  </si>
  <si>
    <t>Nguyễn Võ Hoàng	Khanh</t>
  </si>
  <si>
    <t>Bùi Mai Anh	Khoa</t>
  </si>
  <si>
    <t>Nguyễn Văn	Huy</t>
  </si>
  <si>
    <t>Nguyễn Tấn	Phát</t>
  </si>
  <si>
    <t>Nguyễn Chí	Khanh</t>
  </si>
  <si>
    <t>Nguyễn Văn	Bình</t>
  </si>
  <si>
    <t>Lê Quốc	Tiến</t>
  </si>
  <si>
    <t>Phan Thanh	Huy</t>
  </si>
  <si>
    <t>Phạm Tùng	Khoa</t>
  </si>
  <si>
    <t>Bùi Huy	Hoàng</t>
  </si>
  <si>
    <t>Phạm Minh 	Thiện</t>
  </si>
  <si>
    <t>Trần Phương	Nam</t>
  </si>
  <si>
    <t>Nguyễn Duy 	Nam</t>
  </si>
  <si>
    <t>Nguyễn Thanh 	Tùng</t>
  </si>
  <si>
    <t>Phạm Quốc 	Thắng</t>
  </si>
  <si>
    <t>Đỗ Anh 	Tiến</t>
  </si>
  <si>
    <t>Trương Hoàng 	Luân</t>
  </si>
  <si>
    <t>Trần Quốc	Toản</t>
  </si>
  <si>
    <t>Nguyễn Chí	Sỹ</t>
  </si>
  <si>
    <t>Lê Minh	Thảo</t>
  </si>
  <si>
    <t>Nguyễn Đức	Phương</t>
  </si>
  <si>
    <t>Nguyễn Đinh Hoàng	Trang</t>
  </si>
  <si>
    <t>Phan Minh	Triết</t>
  </si>
  <si>
    <t>Hoàng 	Long</t>
  </si>
  <si>
    <t>Nguyễn Duy	Tâm</t>
  </si>
  <si>
    <t>Nguyễn Tấn	Lập</t>
  </si>
  <si>
    <t>Trần Văn Phú 	Lĩnh</t>
  </si>
  <si>
    <t>Lưu Văn 	Tâm</t>
  </si>
  <si>
    <t>Dương Thành	Phát</t>
  </si>
  <si>
    <t>Võ Huy 	Hoàng</t>
  </si>
  <si>
    <t>Nguyễn Đăng	Khoa</t>
  </si>
  <si>
    <t>Nguyễn Ngọc	Anh</t>
  </si>
  <si>
    <t>Phạm Minh	Hùng</t>
  </si>
  <si>
    <t>Nguyễn Huỳnh Tuyết	Ngân</t>
  </si>
  <si>
    <t>Hồ Thị Ngọc 	Trâm</t>
  </si>
  <si>
    <t>Võ Thị Thanh	Thảo</t>
  </si>
  <si>
    <t>Trần Thị Diệu	Anh</t>
  </si>
  <si>
    <t>Lê Thị Cẩm	Nhung</t>
  </si>
  <si>
    <t>Nguyễn Hoàng	Lan</t>
  </si>
  <si>
    <t>Vũ Hồng 	Hạ</t>
  </si>
  <si>
    <t>Đỗ Khánh 	Vy</t>
  </si>
  <si>
    <t>Lê Ngọc	Hải</t>
  </si>
  <si>
    <t>Hà Dũng	Phong</t>
  </si>
  <si>
    <t>Phạm Thị Lan	Chi</t>
  </si>
  <si>
    <t>Lê Công	Thành</t>
  </si>
  <si>
    <t>Ung Văn	Khoa</t>
  </si>
  <si>
    <t>Trần Văn 	Thế</t>
  </si>
  <si>
    <t>Lê Phương Vỹ	An</t>
  </si>
  <si>
    <t>Phạm Hùng	Tiến</t>
  </si>
  <si>
    <t>Trần Trung	Hải</t>
  </si>
  <si>
    <t>Đào Lê Nguyên 	Ngọc</t>
  </si>
  <si>
    <t>Triệu	Đara</t>
  </si>
  <si>
    <t>Nguyễn Huỳnh	Trường</t>
  </si>
  <si>
    <t>Lê Tấn 	Thành</t>
  </si>
  <si>
    <t>Học phí THAO	K21-T246-101</t>
  </si>
  <si>
    <t>Học phí anh văn E2</t>
  </si>
  <si>
    <t>Nguyễn Thái	 Quý</t>
  </si>
  <si>
    <t>Học phí  THAO khóa 21 : 1.920.000</t>
  </si>
  <si>
    <t>Bằng chữ:  Một trăm sáu mươi tám triệu bảy trăm mười ngàn đồng chẵn</t>
  </si>
  <si>
    <t>Trương Tấn Linh</t>
  </si>
  <si>
    <t>Nguyêễn Đăng Khoa</t>
  </si>
  <si>
    <t>Phạm Hoàng Hy</t>
  </si>
  <si>
    <t>Trần Gia	 Qui</t>
  </si>
  <si>
    <t>Bùi Quốc	 Toàn</t>
  </si>
  <si>
    <t>AB/20E 0009858</t>
  </si>
  <si>
    <t>AB/20E 0009859</t>
  </si>
  <si>
    <t>AB/20E 0009860</t>
  </si>
  <si>
    <t>AB/20E 0009861</t>
  </si>
  <si>
    <t>AB/20E 0009862</t>
  </si>
  <si>
    <t>AB/20E 0009863</t>
  </si>
  <si>
    <t>AB/20E 0009864</t>
  </si>
  <si>
    <t>AB/20E 0009865</t>
  </si>
  <si>
    <t>AB/20E 0009866</t>
  </si>
  <si>
    <t>AB/20E 0009867</t>
  </si>
  <si>
    <t>AB/20E 0009868</t>
  </si>
  <si>
    <t>AB/20E 0009869</t>
  </si>
  <si>
    <t>AB/20E 0009870</t>
  </si>
  <si>
    <t>AB/20E 0009871</t>
  </si>
  <si>
    <t>AB/20E 0009872</t>
  </si>
  <si>
    <t>AB/20E 0009873</t>
  </si>
  <si>
    <t>AB/20E 0009874</t>
  </si>
  <si>
    <t>AB/20E 0009875</t>
  </si>
  <si>
    <t>AB/20E 0009876</t>
  </si>
  <si>
    <t>AB/20E 0009877</t>
  </si>
  <si>
    <t>AB/20E 0009878</t>
  </si>
  <si>
    <t>AB/20E 0009879</t>
  </si>
  <si>
    <t>AB/20E 0009880</t>
  </si>
  <si>
    <t>AB/20E 0009881</t>
  </si>
  <si>
    <t>AB/20E 0009882</t>
  </si>
  <si>
    <t>AB/20E 0009883</t>
  </si>
  <si>
    <t>AB/20E 0009884</t>
  </si>
  <si>
    <t>AB/20E 0009885</t>
  </si>
  <si>
    <t>AB/20E 0009886</t>
  </si>
  <si>
    <t>AB/20E 0009887</t>
  </si>
  <si>
    <t>AB/20E 0009888</t>
  </si>
  <si>
    <t>AB/20E 0009889</t>
  </si>
  <si>
    <t>AB/20E 0009890</t>
  </si>
  <si>
    <t>AB/20E 0009891</t>
  </si>
  <si>
    <t>AB/20E 0009892</t>
  </si>
  <si>
    <t>AB/20E 0009893</t>
  </si>
  <si>
    <t>AB/20E 0009894</t>
  </si>
  <si>
    <t>AB/20E 0009895</t>
  </si>
  <si>
    <t>AB/20E 0009896</t>
  </si>
  <si>
    <t>AB/20E 0009897</t>
  </si>
  <si>
    <t>AB/20E 0009898</t>
  </si>
  <si>
    <t>AB/20E 0009899</t>
  </si>
  <si>
    <t>AB/20E 0009900</t>
  </si>
  <si>
    <t>AB/20E 0009901</t>
  </si>
  <si>
    <t>AB/20E 0009902</t>
  </si>
  <si>
    <t>AB/20E 0009903</t>
  </si>
  <si>
    <t>AB/20E 0009904</t>
  </si>
  <si>
    <t>AB/20E 0009905</t>
  </si>
  <si>
    <t>AB/20E 0009906</t>
  </si>
  <si>
    <t>AB/20E 0009907</t>
  </si>
  <si>
    <t>AB/20E 0009908</t>
  </si>
  <si>
    <t>AB/20E 0009909</t>
  </si>
  <si>
    <t>AB/20E 0009910</t>
  </si>
  <si>
    <t>AB/20E 0009911</t>
  </si>
  <si>
    <t>AB/20E 0009912</t>
  </si>
  <si>
    <t>AB/20E 0009913</t>
  </si>
  <si>
    <t>AB/20E 0009914</t>
  </si>
  <si>
    <t>AB/20E 0009915</t>
  </si>
  <si>
    <t>AB/20E 0009916</t>
  </si>
  <si>
    <t>AB/20E 0009917</t>
  </si>
  <si>
    <t>AB/20E 0009918</t>
  </si>
  <si>
    <t>AB/20E 0009919</t>
  </si>
  <si>
    <t>AB/20E 0009920</t>
  </si>
  <si>
    <t>AB/20E 0009921</t>
  </si>
  <si>
    <t>AB/20E 0009922</t>
  </si>
  <si>
    <t>AB/20E 0009923</t>
  </si>
  <si>
    <t>AB/20E 0009924</t>
  </si>
  <si>
    <t>AB/20E 0009925</t>
  </si>
  <si>
    <t>AB/20E 0009926</t>
  </si>
  <si>
    <t>AB/20E 0009927</t>
  </si>
  <si>
    <t>AB/20E 0009928</t>
  </si>
  <si>
    <t>AB/20E 0009929</t>
  </si>
  <si>
    <t>AB/20E 0009930</t>
  </si>
  <si>
    <t>AB/20E 0009931</t>
  </si>
  <si>
    <t>AB/20E 0009932</t>
  </si>
  <si>
    <t>AB/20E 0009933</t>
  </si>
  <si>
    <t>AB/20E 0009934</t>
  </si>
  <si>
    <t>AB/20E 0009935</t>
  </si>
  <si>
    <t>AB/20E 0009936</t>
  </si>
  <si>
    <t>AB/20E 0009937</t>
  </si>
  <si>
    <t>AB/20E 0009938</t>
  </si>
  <si>
    <t>AB/20E 0009939</t>
  </si>
  <si>
    <t>AB/20E 0009940</t>
  </si>
  <si>
    <t>AB/20E 0009941</t>
  </si>
  <si>
    <t>AB/20E 0009942</t>
  </si>
  <si>
    <t>AB/20E 0009943</t>
  </si>
  <si>
    <t>AB/20E 0009944</t>
  </si>
  <si>
    <t>AB/20E 0009945</t>
  </si>
  <si>
    <t>AB/20E 0009946</t>
  </si>
  <si>
    <t>AB/20E 0009947</t>
  </si>
  <si>
    <t>AB/20E 0009948</t>
  </si>
  <si>
    <t>AB/20E 0009949</t>
  </si>
  <si>
    <t>AB/20E 0009950</t>
  </si>
  <si>
    <t>AB/20E 0009951</t>
  </si>
  <si>
    <t>AB/20E 0009952</t>
  </si>
  <si>
    <t>AB/20E 0009953</t>
  </si>
  <si>
    <t>AB/20E 0009954</t>
  </si>
  <si>
    <t>AB/20E 0009955</t>
  </si>
  <si>
    <t>AB/20E 0009956</t>
  </si>
  <si>
    <t>AB/20E 0009957</t>
  </si>
  <si>
    <t>AB/20E 0009958</t>
  </si>
  <si>
    <t>AB/20E 0009959</t>
  </si>
  <si>
    <t>AB/20E 0009960</t>
  </si>
  <si>
    <t>AB/20E 0009961</t>
  </si>
  <si>
    <t>AB/20E 0009962</t>
  </si>
  <si>
    <t>AB/20E 0009963</t>
  </si>
  <si>
    <t>AB/20E 0009964</t>
  </si>
  <si>
    <t>AB/20E 0009965</t>
  </si>
  <si>
    <t>AB/20E 0009966</t>
  </si>
  <si>
    <t>AB/20E 0009967</t>
  </si>
  <si>
    <t>AB/20E 0009968</t>
  </si>
  <si>
    <t>AB/20E 0009969</t>
  </si>
  <si>
    <t>AB/20E 0009970</t>
  </si>
  <si>
    <t>AB/20E 0009971</t>
  </si>
  <si>
    <t>AB/20E 0009972</t>
  </si>
  <si>
    <t>AB/20E 0009973</t>
  </si>
  <si>
    <t>AB/20E 0009974</t>
  </si>
  <si>
    <t>AB/20E 0009975</t>
  </si>
  <si>
    <t>AB/20E 0009976</t>
  </si>
  <si>
    <t>AB/20E 0009977</t>
  </si>
  <si>
    <t>AB/20E 0009978</t>
  </si>
  <si>
    <t>AB/20E 0009979</t>
  </si>
  <si>
    <t>AB/20E 0009980</t>
  </si>
  <si>
    <t>AB/20E 0009981</t>
  </si>
  <si>
    <t>AB/20E 0009982</t>
  </si>
  <si>
    <t>AB/20E 0009983</t>
  </si>
  <si>
    <t>AB/20E 0009984</t>
  </si>
  <si>
    <t>AB/20E 0009985</t>
  </si>
  <si>
    <t>AB/20E 0009986</t>
  </si>
  <si>
    <t>AB/20E 0009987</t>
  </si>
  <si>
    <t>AB/20E 0009988</t>
  </si>
  <si>
    <t>AB/20E 0009989</t>
  </si>
  <si>
    <t>AB/20E 0009990</t>
  </si>
  <si>
    <t>AB/20E 0009991</t>
  </si>
  <si>
    <t>AB/20E 0009992</t>
  </si>
  <si>
    <t>AB/20E 0009993</t>
  </si>
  <si>
    <t>AB/20E 0009994</t>
  </si>
  <si>
    <t>AB/20E 0009995</t>
  </si>
  <si>
    <t>AB/20E 0009996</t>
  </si>
  <si>
    <t>AB/20E 0009997</t>
  </si>
  <si>
    <t>AB/20E 0009998</t>
  </si>
  <si>
    <t>AB/20E 0009999</t>
  </si>
  <si>
    <t>AB/20E 0010000</t>
  </si>
  <si>
    <t>Nguyễn Xuân	Tân</t>
  </si>
  <si>
    <t>Nguyễn Mạnh	Tiến</t>
  </si>
  <si>
    <t>Nguyễn Thành	Lập</t>
  </si>
  <si>
    <t>Nguyễn Minh	Hiếu</t>
  </si>
  <si>
    <t>Lê Nguyên	Phát</t>
  </si>
  <si>
    <t>Đỗ Thanh	Lễ</t>
  </si>
  <si>
    <t>Nguyễn Hữu	Minh</t>
  </si>
  <si>
    <t>Đàm Mỹ	Linh</t>
  </si>
  <si>
    <t>Nguyễn Huỳnh	Long</t>
  </si>
  <si>
    <t>Thái Ngọc	Cường</t>
  </si>
  <si>
    <t>Bùi Minh	Trí</t>
  </si>
  <si>
    <t>Lý Nguyễn	Phát</t>
  </si>
  <si>
    <t>Lê Thanh	Hiền</t>
  </si>
  <si>
    <t>Nguyễn Lê Trọng	Nghĩa</t>
  </si>
  <si>
    <t>Nguyễn Tiến	Thiên</t>
  </si>
  <si>
    <t>Trấn Quốc	Hưng</t>
  </si>
  <si>
    <t>Lê Hoàng 	Thiên</t>
  </si>
  <si>
    <t>Võ Hồng 	Phong</t>
  </si>
  <si>
    <t>Cao Minh 	Tâm</t>
  </si>
  <si>
    <t>Nguyễn Nhật	Toàn</t>
  </si>
  <si>
    <t>Huỳnh Ngọc 	Phúc</t>
  </si>
  <si>
    <t>Vũ Ngọc	Tỉnh</t>
  </si>
  <si>
    <t>Lê Nhật 	Anh</t>
  </si>
  <si>
    <t>Phạm Lâm Phan	Vũ</t>
  </si>
  <si>
    <t>Trịnh Công 	Đề</t>
  </si>
  <si>
    <t>Nguyễn Hồ Phương	Anh</t>
  </si>
  <si>
    <t>Lê Hoàng 	Ẩn</t>
  </si>
  <si>
    <t>Hà Thanh	Tân</t>
  </si>
  <si>
    <t>Võ Văn 	Thật</t>
  </si>
  <si>
    <t>Huỳnh Nhựt	Thanh</t>
  </si>
  <si>
    <t>Cao Đặng Hoài	Bảo</t>
  </si>
  <si>
    <t>Võ Đặng Thiên	Kim</t>
  </si>
  <si>
    <t>Phạm Đức 	Duy</t>
  </si>
  <si>
    <t>Võ Chí 	Tài</t>
  </si>
  <si>
    <t>Lê Quang 	Dũng</t>
  </si>
  <si>
    <t>Lê Thành 	Đạt</t>
  </si>
  <si>
    <t>Nguyễn Doãn Thanh 	Quang</t>
  </si>
  <si>
    <t>Lương Quốc 	Duy</t>
  </si>
  <si>
    <t>Nguyễn Phương Thành 	Tín</t>
  </si>
  <si>
    <t>Lê Quang 	Minh</t>
  </si>
  <si>
    <t>Nguyễn Đăng	Triệu</t>
  </si>
  <si>
    <t>Bùi Văn	Tân</t>
  </si>
  <si>
    <t>Nguyễn Xuân	Đạt</t>
  </si>
  <si>
    <t>Nguyễn Tuấn	Anh</t>
  </si>
  <si>
    <t>Nguyễn Vạn	Lợi</t>
  </si>
  <si>
    <t>Nguyễn Hoàng 	Dung</t>
  </si>
  <si>
    <t>Nguyễn Trường 	Toàn</t>
  </si>
  <si>
    <t>Lê Công 	Đạt</t>
  </si>
  <si>
    <t>Dương Gia 	Chiêu</t>
  </si>
  <si>
    <t>Trần Kiên	Dũng</t>
  </si>
  <si>
    <t>Phương Bỉnh	Quân</t>
  </si>
  <si>
    <t>Lại Minh 	Trí</t>
  </si>
  <si>
    <t>Lê Minh	Huy</t>
  </si>
  <si>
    <t>Nguyễn Trường 	Tú</t>
  </si>
  <si>
    <t>Nguyễn Hoàng 	Hùng</t>
  </si>
  <si>
    <t>Bùi Thanh 	Nhàn</t>
  </si>
  <si>
    <t>Nguyễn Minh	Tỉ</t>
  </si>
  <si>
    <t>Nguyễn Long	Chánh</t>
  </si>
  <si>
    <t>Ngô Hoàng	Khải</t>
  </si>
  <si>
    <t>Thái Minh	Quân</t>
  </si>
  <si>
    <t>Nguyễn Văn 	Ân</t>
  </si>
  <si>
    <t>Trịnh Tuấn	An</t>
  </si>
  <si>
    <t>Nguyễn Hữu	Quốc</t>
  </si>
  <si>
    <t>Nguyễn Thanh	Nhã</t>
  </si>
  <si>
    <t>Trần Thanh	Quan</t>
  </si>
  <si>
    <t>Trần Hoàng	Vũ</t>
  </si>
  <si>
    <t>Triệu Gia	Bảo</t>
  </si>
  <si>
    <t>Trần Minh	Hùng</t>
  </si>
  <si>
    <t>Nguyễn Bá	Thiện</t>
  </si>
  <si>
    <t>Nguyễn Bảo	Long</t>
  </si>
  <si>
    <t>Dịp Trương	Bảo</t>
  </si>
  <si>
    <t>Nguyễn Khắc Trung	Kiên</t>
  </si>
  <si>
    <t>Hồ Minh	Nhựt</t>
  </si>
  <si>
    <t>Phạm Thế 	Vũ</t>
  </si>
  <si>
    <t>Ngô Công	Bình</t>
  </si>
  <si>
    <t>Trần Văn	Bảo</t>
  </si>
  <si>
    <t>Huỳnh Minh	Chiến</t>
  </si>
  <si>
    <t>Phạm Công	Hậu</t>
  </si>
  <si>
    <t>Lê Bá	Hiếu</t>
  </si>
  <si>
    <t>Võ Đình 	Kỳ</t>
  </si>
  <si>
    <t>Đỗ Hoàng	Sơn</t>
  </si>
  <si>
    <t>Huỳnh Lê Duy</t>
  </si>
  <si>
    <t>Trương Doãn	Lương</t>
  </si>
  <si>
    <t>Phạm Duy	Lâm</t>
  </si>
  <si>
    <t>Nguyễn Liên	Hương</t>
  </si>
  <si>
    <t>Đỗ Võ Tuyết	Hoa</t>
  </si>
  <si>
    <t>Nguyễn Văn	Thông</t>
  </si>
  <si>
    <t>Nguyễn Hoàng 	Nam</t>
  </si>
  <si>
    <t>Nguyễn Đức Mạnh 	Long</t>
  </si>
  <si>
    <t>Lê Văn	Tuấn</t>
  </si>
  <si>
    <t>Đặng Văn	Trường</t>
  </si>
  <si>
    <t>Nguyễn Hoàng	Trọng</t>
  </si>
  <si>
    <t>Phạm Văn	Tuấn</t>
  </si>
  <si>
    <t>Nguyễn Thị Quế 	Trân</t>
  </si>
  <si>
    <t>Lưu Đức 	Toàn</t>
  </si>
  <si>
    <t>Huỳnh Lâm	Duy</t>
  </si>
  <si>
    <t>Nguyễn Võ Dĩ	Khang</t>
  </si>
  <si>
    <t>Ngô Hoài Diễm 	Trinh</t>
  </si>
  <si>
    <t>Trịnh Đạt	Hưng</t>
  </si>
  <si>
    <t>Lê Trung	Tuấn</t>
  </si>
  <si>
    <t>Dương Thị Cẩm Tiên</t>
  </si>
  <si>
    <t>Lê Lâm Gia	Huy</t>
  </si>
  <si>
    <t>Nguyễn Thành Nhân</t>
  </si>
  <si>
    <t>Lê Nguyễn Minh An</t>
  </si>
  <si>
    <t>Vũ Trọng Anh</t>
  </si>
  <si>
    <t>Huỳnh Dương Chí Bảo</t>
  </si>
  <si>
    <t>Nguyễn Trương Quang Huy</t>
  </si>
  <si>
    <t>Nguyễn Trung	Nguyên</t>
  </si>
  <si>
    <t>Đỗ Trung	Quân</t>
  </si>
  <si>
    <t>Nguyễn Trí	Đạt</t>
  </si>
  <si>
    <t>Lê Tấn	Duy</t>
  </si>
  <si>
    <t>Trần Minh	Tấn</t>
  </si>
  <si>
    <t>Nguyễn Quang	Thuận</t>
  </si>
  <si>
    <t>Phạm Tiến Mẩn</t>
  </si>
  <si>
    <t>Trần Nam	Khánh</t>
  </si>
  <si>
    <t>Nguyễn Ngọc Hoài	Minh</t>
  </si>
  <si>
    <t>Đặng Thanh	Tuấn</t>
  </si>
  <si>
    <t>Lê Khả	Đức</t>
  </si>
  <si>
    <t>Hồng Chí	Bằng</t>
  </si>
  <si>
    <t>Thái	Hòa</t>
  </si>
  <si>
    <t>Lương Quang	Phát</t>
  </si>
  <si>
    <t>Nguyễn Cao Quốc	Bình</t>
  </si>
  <si>
    <t>Nguyễn Hữu	Chương</t>
  </si>
  <si>
    <t>Học phí THAO Kh21- T246</t>
  </si>
  <si>
    <t>Học phí anh văn E2 + E3 + ôn thi</t>
  </si>
  <si>
    <t>Lệ phí thi CCB Anh văn thi Đợt tới: 2.000.000</t>
  </si>
  <si>
    <t>Học phí Anh văn Khóa 42: 65.350.000</t>
  </si>
  <si>
    <t>Học phí  THAO khóa 21 : 1.280.000</t>
  </si>
  <si>
    <t>AB/21E 0000001</t>
  </si>
  <si>
    <t>AB/21E 0000002</t>
  </si>
  <si>
    <t>AB/21E 0000003</t>
  </si>
  <si>
    <t>AB/21E 0000004</t>
  </si>
  <si>
    <t>AB/21E 0000005</t>
  </si>
  <si>
    <t>AB/21E 0000006</t>
  </si>
  <si>
    <t>AB/21E 0000007</t>
  </si>
  <si>
    <t>AB/21E 0000008</t>
  </si>
  <si>
    <t>AB/21E 0000009</t>
  </si>
  <si>
    <t>AB/21E 0000010</t>
  </si>
  <si>
    <t>AB/21E 0000011</t>
  </si>
  <si>
    <t>AB/21E 0000012</t>
  </si>
  <si>
    <t>AB/21E 0000013</t>
  </si>
  <si>
    <t>AB/21E 0000014</t>
  </si>
  <si>
    <t>AB/21E 0000015</t>
  </si>
  <si>
    <t>AB/21E 0000016</t>
  </si>
  <si>
    <t>AB/21E 0000017</t>
  </si>
  <si>
    <t>AB/21E 0000018</t>
  </si>
  <si>
    <t>AB/21E 0000019</t>
  </si>
  <si>
    <t>AB/21E 0000020</t>
  </si>
  <si>
    <t>AB/21E 0000021</t>
  </si>
  <si>
    <t>AB/21E 0000022</t>
  </si>
  <si>
    <t>AB/21E 0000023</t>
  </si>
  <si>
    <t>AB/21E 0000024</t>
  </si>
  <si>
    <t>AB/21E 0000025</t>
  </si>
  <si>
    <t>AB/21E 0000026</t>
  </si>
  <si>
    <t>AB/21E 0000027</t>
  </si>
  <si>
    <t>AB/21E 0000028</t>
  </si>
  <si>
    <t>AB/21E 0000029</t>
  </si>
  <si>
    <t>AB/21E 0000030</t>
  </si>
  <si>
    <t>AB/21E 0000031</t>
  </si>
  <si>
    <t>AB/21E 0000032</t>
  </si>
  <si>
    <t>AB/21E 0000033</t>
  </si>
  <si>
    <t>AB/21E 0000034</t>
  </si>
  <si>
    <t>AB/21E 0000035</t>
  </si>
  <si>
    <t>AB/21E 0000036</t>
  </si>
  <si>
    <t>AB/21E 0000037</t>
  </si>
  <si>
    <t>AB/21E 0000038</t>
  </si>
  <si>
    <t>AB/21E 0000039</t>
  </si>
  <si>
    <t>AB/21E 0000040</t>
  </si>
  <si>
    <t>AB/21E 0000041</t>
  </si>
  <si>
    <t>AB/21E 0000042</t>
  </si>
  <si>
    <t>AB/21E 0000043</t>
  </si>
  <si>
    <t>AB/21E 0000044</t>
  </si>
  <si>
    <t>AB/21E 0000045</t>
  </si>
  <si>
    <t>AB/21E 0000046</t>
  </si>
  <si>
    <t>AB/21E 0000047</t>
  </si>
  <si>
    <t>AB/21E 0000048</t>
  </si>
  <si>
    <t>AB/21E 0000049</t>
  </si>
  <si>
    <t>AB/21E 0000050</t>
  </si>
  <si>
    <t>AB/21E 0000051</t>
  </si>
  <si>
    <t>AB/21E 0000052</t>
  </si>
  <si>
    <t>AB/21E 0000053</t>
  </si>
  <si>
    <t>AB/21E 0000054</t>
  </si>
  <si>
    <t>AB/21E 0000055</t>
  </si>
  <si>
    <t>AB/21E 0000056</t>
  </si>
  <si>
    <t>AB/21E 0000057</t>
  </si>
  <si>
    <t>AB/21E 0000058</t>
  </si>
  <si>
    <t>AB/21E 0000059</t>
  </si>
  <si>
    <t>AB/21E 0000060</t>
  </si>
  <si>
    <t>AB/21E 0000061</t>
  </si>
  <si>
    <t>AB/21E 0000062</t>
  </si>
  <si>
    <t>AB/21E 0000063</t>
  </si>
  <si>
    <t>AB/21E 0000064</t>
  </si>
  <si>
    <t>AB/21E 0000065</t>
  </si>
  <si>
    <t>AB/21E 0000066</t>
  </si>
  <si>
    <t>AB/21E 0000067</t>
  </si>
  <si>
    <t>AB/21E 0000068</t>
  </si>
  <si>
    <t>AB/21E 0000069</t>
  </si>
  <si>
    <t>AB/21E 0000070</t>
  </si>
  <si>
    <t>AB/21E 0000071</t>
  </si>
  <si>
    <t>AB/21E 0000072</t>
  </si>
  <si>
    <t>AB/21E 0000073</t>
  </si>
  <si>
    <t>AB/21E 0000074</t>
  </si>
  <si>
    <t>AB/21E 0000075</t>
  </si>
  <si>
    <t>AB/21E 0000076</t>
  </si>
  <si>
    <t>AB/21E 0000077</t>
  </si>
  <si>
    <t>AB/21E 0000078</t>
  </si>
  <si>
    <t>AB/21E 0000079</t>
  </si>
  <si>
    <t>AB/21E 0000080</t>
  </si>
  <si>
    <t>AB/21E 0000081</t>
  </si>
  <si>
    <t>AB/21E 0000082</t>
  </si>
  <si>
    <t>AB/21E 0000083</t>
  </si>
  <si>
    <t>AB/21E 0000084</t>
  </si>
  <si>
    <t>AB/21E 0000085</t>
  </si>
  <si>
    <t>AB/21E 0000086</t>
  </si>
  <si>
    <t>AB/21E 0000087</t>
  </si>
  <si>
    <t>AB/21E 0000088</t>
  </si>
  <si>
    <t>AB/21E 0000089</t>
  </si>
  <si>
    <t>AB/21E 0000090</t>
  </si>
  <si>
    <t>AB/21E 0000091</t>
  </si>
  <si>
    <t>AB/21E 0000092</t>
  </si>
  <si>
    <t>AB/21E 0000093</t>
  </si>
  <si>
    <t>AB/21E 0000094</t>
  </si>
  <si>
    <t>AB/21E 0000095</t>
  </si>
  <si>
    <t>AB/21E 0000096</t>
  </si>
  <si>
    <t>AB/21E 0000097</t>
  </si>
  <si>
    <t>AB/21E 0000098</t>
  </si>
  <si>
    <t>AB/21E 0000099</t>
  </si>
  <si>
    <t>AB/21E 0000100</t>
  </si>
  <si>
    <t>AB/21E 0000101</t>
  </si>
  <si>
    <t>AB/21E 0000102</t>
  </si>
  <si>
    <t>AB/21E 0000103</t>
  </si>
  <si>
    <t>AB/21E 0000104</t>
  </si>
  <si>
    <t>AB/21E 0000105</t>
  </si>
  <si>
    <t>AB/21E 0000106</t>
  </si>
  <si>
    <t>AB/21E 0000107</t>
  </si>
  <si>
    <t>AB/21E 0000108</t>
  </si>
  <si>
    <t>AB/21E 0000109</t>
  </si>
  <si>
    <t>AB/21E 0000110</t>
  </si>
  <si>
    <t>AB/21E 0000111</t>
  </si>
  <si>
    <t>AB/21E 0000112</t>
  </si>
  <si>
    <t>AB/21E 0000113</t>
  </si>
  <si>
    <t>AB/21E 0000114</t>
  </si>
  <si>
    <t>AB/21E 0000115</t>
  </si>
  <si>
    <t>AB/21E 0000116</t>
  </si>
  <si>
    <t>AB/21E 0000117</t>
  </si>
  <si>
    <t>AB/21E 0000118</t>
  </si>
  <si>
    <t>AB/21E 0000119</t>
  </si>
  <si>
    <t>AB/21E 0000120</t>
  </si>
  <si>
    <t>AB/21E 0000121</t>
  </si>
  <si>
    <t>AB/21E 0000122</t>
  </si>
  <si>
    <t>AB/21E 0000123</t>
  </si>
  <si>
    <t>AB/21E 0000124</t>
  </si>
  <si>
    <t>AB/21E 0000125</t>
  </si>
  <si>
    <t>AB/21E 0000126</t>
  </si>
  <si>
    <t>AB/21E 0000127</t>
  </si>
  <si>
    <t>AB/21E 0000128</t>
  </si>
  <si>
    <t>AB/21E 0000129</t>
  </si>
  <si>
    <t>AB/21E 0000130</t>
  </si>
  <si>
    <t>AB/21E 0000131</t>
  </si>
  <si>
    <t>AB/21E 0000132</t>
  </si>
  <si>
    <t>AB/21E 0000133</t>
  </si>
  <si>
    <t>AB/21E 0000134</t>
  </si>
  <si>
    <t>AB/21E 0000135</t>
  </si>
  <si>
    <t>AB/21E 0000136</t>
  </si>
  <si>
    <t>AB/21E 0000137</t>
  </si>
  <si>
    <t>AB/21E 0000138</t>
  </si>
  <si>
    <t>AB/21E 0000139</t>
  </si>
  <si>
    <t>AB/21E 0000140</t>
  </si>
  <si>
    <t>AB/21E 0000141</t>
  </si>
  <si>
    <t>AB/21E 0000142</t>
  </si>
  <si>
    <t>AB/21E 0000143</t>
  </si>
  <si>
    <t>Đỗ Thành	Công</t>
  </si>
  <si>
    <t>Nguyễn Thành	Nam</t>
  </si>
  <si>
    <t>Quách Cao	Đạt</t>
  </si>
  <si>
    <t>Trần Thanh	Phong</t>
  </si>
  <si>
    <t>Nguyễn Chí	Hiếu</t>
  </si>
  <si>
    <t>Võ Gia	Hưng</t>
  </si>
  <si>
    <t>Lê Chiến Hoàng	Quốc</t>
  </si>
  <si>
    <t>Nguyễn Vinh	Quang</t>
  </si>
  <si>
    <t>Nguyễn Phước	Hiền</t>
  </si>
  <si>
    <t>Lý Phan Minh	Tuấn</t>
  </si>
  <si>
    <t>Đỗ Nguyễn Công	Thành</t>
  </si>
  <si>
    <t>Phạm Thuận	Thiên</t>
  </si>
  <si>
    <t>Lê Hoàng	Lộc</t>
  </si>
  <si>
    <t>Nguyễn Hoàng 	Ân</t>
  </si>
  <si>
    <t>Nguyễn Nhật	Tùng</t>
  </si>
  <si>
    <t>Trần Ngọc	Vinh</t>
  </si>
  <si>
    <t>Dịp Bảo	Thuận</t>
  </si>
  <si>
    <t>Trần Anh	Thư</t>
  </si>
  <si>
    <t>Nguyễn Văn 	Vũ</t>
  </si>
  <si>
    <t>Đỗ Ngọc Minh	Quân</t>
  </si>
  <si>
    <t>Đặng Văn	Tiến</t>
  </si>
  <si>
    <t>Phan Minh	Hiếu</t>
  </si>
  <si>
    <t>Trần Ngọc	Hải</t>
  </si>
  <si>
    <t>Hồ Văn	Phước</t>
  </si>
  <si>
    <t>Nguyễn Thanh	Phương</t>
  </si>
  <si>
    <t>Võ Thành	Đạt</t>
  </si>
  <si>
    <t>Nguyễn Thị Mỹ	Lan</t>
  </si>
  <si>
    <t>Lê Việt	Hoàng</t>
  </si>
  <si>
    <t>Hà Trịnh Hoàng	Đạt</t>
  </si>
  <si>
    <t>Lê Minh	Triết</t>
  </si>
  <si>
    <t>Lơ Mu	ELLIS</t>
  </si>
  <si>
    <t>Mai Văn	Tấn</t>
  </si>
  <si>
    <t>Nguyễn Hiền Anh	Pháp</t>
  </si>
  <si>
    <t>Đinh Ánh	Linh</t>
  </si>
  <si>
    <t>Trần Ngọc	Tú</t>
  </si>
  <si>
    <t>Phạm Trần Đức	Dũng</t>
  </si>
  <si>
    <t>Lê Nguyễn Trung	Hiếu</t>
  </si>
  <si>
    <t>Đào Tuấn	Kiệt</t>
  </si>
  <si>
    <t>Huỳnh Gia	Huy</t>
  </si>
  <si>
    <t>Nguyễn Lê Thanh	Bạc</t>
  </si>
  <si>
    <t>Phạm Duy	Tài</t>
  </si>
  <si>
    <t>Nguyễn Gia	Bảo</t>
  </si>
  <si>
    <t>Phan Hoàng 	Phúc</t>
  </si>
  <si>
    <t>Bùi Lê Hùng 	Dũng</t>
  </si>
  <si>
    <t>Ngô Khí 	Tài</t>
  </si>
  <si>
    <t>Võ Thanh 	Sang</t>
  </si>
  <si>
    <t>Nguyễn Văn Thanh	Vũ</t>
  </si>
  <si>
    <t>Mạc Phương 	Minh</t>
  </si>
  <si>
    <t>Trần Cao 	Long</t>
  </si>
  <si>
    <t>Nguyễn Quốc 	Duy</t>
  </si>
  <si>
    <t>Đặng Trung 	Tín</t>
  </si>
  <si>
    <t>Nguyễn Ngọc Chí 	Thanh</t>
  </si>
  <si>
    <t>Võ Hoài 	Nam</t>
  </si>
  <si>
    <t>Lê Đức 	Anh</t>
  </si>
  <si>
    <t>Nguyễn Hoài Phong</t>
  </si>
  <si>
    <t>Phạm Tấn 	Cường</t>
  </si>
  <si>
    <t>Tiêu Trọng Hoàng	Nhân</t>
  </si>
  <si>
    <t>Nguyễn Đức	Phú</t>
  </si>
  <si>
    <t>Lê Trần Thiên	Tài</t>
  </si>
  <si>
    <t>Nguyễn Thị Trang	Thanh</t>
  </si>
  <si>
    <t>Trương Thị Thanh	Thảo</t>
  </si>
  <si>
    <t>Nguyễn Đạt Phúc	Thịnh</t>
  </si>
  <si>
    <t>Hà Huỳnh Phú	Lộc</t>
  </si>
  <si>
    <t>Phạm Thị Trúc	Linh</t>
  </si>
  <si>
    <t>Nguyễn Hồng	Ngân</t>
  </si>
  <si>
    <t>Huỳnh Thanh 	Hùng</t>
  </si>
  <si>
    <t>Nguyễn Thị Thu 	Ngân</t>
  </si>
  <si>
    <t>Phạm Ngọc 	Hải</t>
  </si>
  <si>
    <t>Nguyễn Phi 	Giao</t>
  </si>
  <si>
    <t>Nguyễn Thị Hồng 	Ngọc</t>
  </si>
  <si>
    <t>Phan Thị Kim	Phương</t>
  </si>
  <si>
    <t>Nguyễn Thị 	Mai</t>
  </si>
  <si>
    <t>Pham Đình Phương	Uyên</t>
  </si>
  <si>
    <t>Phan Thế 	Lộc</t>
  </si>
  <si>
    <t>Nguyễn Chí 	Hiếu</t>
  </si>
  <si>
    <t>Nguyễn Việt 	Hùng</t>
  </si>
  <si>
    <t>Phạm Thành 	Tài</t>
  </si>
  <si>
    <t>Mai Lê Trà	My</t>
  </si>
  <si>
    <t>Lê Thị Thanh 	Hương</t>
  </si>
  <si>
    <t>Tô Bạch 	Dương</t>
  </si>
  <si>
    <t>Lương Thị Hồng	Huệ</t>
  </si>
  <si>
    <t>Nguyễn Hồng	Lý</t>
  </si>
  <si>
    <t>Hoàng Văn	Lập</t>
  </si>
  <si>
    <t>Lê Hoàng 	Long</t>
  </si>
  <si>
    <t>Nguyễn Thanh	Danh</t>
  </si>
  <si>
    <t>Huỳnh Minh	Tâm</t>
  </si>
  <si>
    <t>Cao Văn Trường 	Sơn</t>
  </si>
  <si>
    <t>Nguyễn Văn 	Trọng</t>
  </si>
  <si>
    <t>Phan Văn 	Trọng</t>
  </si>
  <si>
    <t>Nguyễn Tiến 	Tài</t>
  </si>
  <si>
    <t>Nguyễn Hoài Bảo	Phương</t>
  </si>
  <si>
    <t>Lại Thanh 	Phong</t>
  </si>
  <si>
    <t>Đỗ Phát 	Tài</t>
  </si>
  <si>
    <t>Nguyễn Trần Anh 	Tuấn</t>
  </si>
  <si>
    <t>Lê Bắc	Nam</t>
  </si>
  <si>
    <t>Đặng Xuân 	Trường</t>
  </si>
  <si>
    <t>Tăng Công	Đạt</t>
  </si>
  <si>
    <t>Lâm Triều 	Vỹ</t>
  </si>
  <si>
    <t>Nguyễn Thành	Tâm</t>
  </si>
  <si>
    <t>Chí Quang 	Phú</t>
  </si>
  <si>
    <t>Phùng Minh	Nhật</t>
  </si>
  <si>
    <t>Nguyễn Thành 	Long</t>
  </si>
  <si>
    <t>Lê Hoàng Anh 	Quân</t>
  </si>
  <si>
    <t>Học phí anh văn E2+E3 + ôn thi</t>
  </si>
  <si>
    <t>Nguyễn Thị Thanh Loan</t>
  </si>
  <si>
    <t>Lê Huỳnh Hải</t>
  </si>
  <si>
    <t>Nguyễn Đức Duy</t>
  </si>
  <si>
    <t>Đoàn Minh Khoa</t>
  </si>
  <si>
    <t>Nguyễn Trường An</t>
  </si>
  <si>
    <t>Học phí lớp Sơn ô tô</t>
  </si>
  <si>
    <t>Hồ Hoàng Mạnh</t>
  </si>
  <si>
    <t>Du</t>
  </si>
  <si>
    <t>19T4- CNÔ3</t>
  </si>
  <si>
    <t>Cường</t>
  </si>
  <si>
    <t>Lại Gia</t>
  </si>
  <si>
    <t>Lê Lâm Gia</t>
  </si>
  <si>
    <t>19T4- CNÔ5</t>
  </si>
  <si>
    <t>Nguyễn Thành</t>
  </si>
  <si>
    <t>Nguyễn Lê Minh</t>
  </si>
  <si>
    <t>Vũ Trọng</t>
  </si>
  <si>
    <t>Huỳnh Dương Chí</t>
  </si>
  <si>
    <t>Nguyễn Trương Quang</t>
  </si>
  <si>
    <t>19C1- TĐH1</t>
  </si>
  <si>
    <t>Lý Minh</t>
  </si>
  <si>
    <t>17C1- CNÔ1</t>
  </si>
  <si>
    <t>18C1- ĐCN1</t>
  </si>
  <si>
    <t>Phan Nhật</t>
  </si>
  <si>
    <t>19C1- CNÔ11</t>
  </si>
  <si>
    <t>Phan Đăng</t>
  </si>
  <si>
    <t>Ngụy Huỳnh Minh</t>
  </si>
  <si>
    <t>19C1- VSL1</t>
  </si>
  <si>
    <t>Nguyễn Châu</t>
  </si>
  <si>
    <t>Phạm Tiến</t>
  </si>
  <si>
    <t>Nguyễn Gia</t>
  </si>
  <si>
    <t>Lê Tư</t>
  </si>
  <si>
    <t>Lịnh</t>
  </si>
  <si>
    <t>Lê Quang</t>
  </si>
  <si>
    <t>Phạm Hùng</t>
  </si>
  <si>
    <t>Trang Văn</t>
  </si>
  <si>
    <t>Thạch</t>
  </si>
  <si>
    <t>Vũ Đình</t>
  </si>
  <si>
    <t>17T4- CCK1</t>
  </si>
  <si>
    <t>Nguyễn Huỳnh Chí</t>
  </si>
  <si>
    <t>Nghĩa</t>
  </si>
  <si>
    <t>Lê Đức</t>
  </si>
  <si>
    <t>Ân</t>
  </si>
  <si>
    <t>19C1- CNÔ7</t>
  </si>
  <si>
    <t>Nguyễn Thị Thu</t>
  </si>
  <si>
    <t>17T4- LTM1</t>
  </si>
  <si>
    <t>Dương Minh</t>
  </si>
  <si>
    <t>18C1- KML1</t>
  </si>
  <si>
    <t>Hoàng Thị</t>
  </si>
  <si>
    <t>Hà</t>
  </si>
  <si>
    <t>18C1- TKD1</t>
  </si>
  <si>
    <t>Phùng Trí</t>
  </si>
  <si>
    <t>Trần Hoàng</t>
  </si>
  <si>
    <t>Đỗ Ngọc Hải</t>
  </si>
  <si>
    <t xml:space="preserve">Nguyễn Cường </t>
  </si>
  <si>
    <t>Nguyễn Hiền Quang</t>
  </si>
  <si>
    <t>Hồ Chí</t>
  </si>
  <si>
    <t>Xương</t>
  </si>
  <si>
    <t>Đỗ Lương</t>
  </si>
  <si>
    <t>Nguyễn Công Trường</t>
  </si>
  <si>
    <t>19C1- CNÔ5</t>
  </si>
  <si>
    <t>Nguyễn Hoàng Nhật</t>
  </si>
  <si>
    <t>Sậm</t>
  </si>
  <si>
    <t>Dương Ngọc Kiều</t>
  </si>
  <si>
    <t>19T4- TCD1</t>
  </si>
  <si>
    <t>Phạm Nguyễn Thu</t>
  </si>
  <si>
    <t>Lê Đình Thảo</t>
  </si>
  <si>
    <t>Tiền</t>
  </si>
  <si>
    <t>Lê Văn</t>
  </si>
  <si>
    <t>18C1-TKD1</t>
  </si>
  <si>
    <t>Trương Minh</t>
  </si>
  <si>
    <t>18C1- QTD1</t>
  </si>
  <si>
    <t>Bùi Mai Anh</t>
  </si>
  <si>
    <t>Nguyễn Tấn</t>
  </si>
  <si>
    <t>19T4- CKC2</t>
  </si>
  <si>
    <t>Nguyễn Đình Bá</t>
  </si>
  <si>
    <t>Đào Quang</t>
  </si>
  <si>
    <t>Phương Đức</t>
  </si>
  <si>
    <t>Ôn Thọ</t>
  </si>
  <si>
    <t>18C1- CCK1</t>
  </si>
  <si>
    <t>17C1- CNÔ10</t>
  </si>
  <si>
    <t>Trần Ngân</t>
  </si>
  <si>
    <t>Hồ Minh</t>
  </si>
  <si>
    <t xml:space="preserve">Dương Ngọc </t>
  </si>
  <si>
    <t>Hoàng Minh</t>
  </si>
  <si>
    <t>Đặng Văn</t>
  </si>
  <si>
    <t>Được</t>
  </si>
  <si>
    <t>Nguyễn Tuấn</t>
  </si>
  <si>
    <t>Chung</t>
  </si>
  <si>
    <t>19C1- CTM1</t>
  </si>
  <si>
    <t>Đinh Minh</t>
  </si>
  <si>
    <t>Đào Trường</t>
  </si>
  <si>
    <t>Phan Thanh</t>
  </si>
  <si>
    <t>18C1- CNÔ3</t>
  </si>
  <si>
    <t>Lê Công</t>
  </si>
  <si>
    <t>Ung Văn</t>
  </si>
  <si>
    <t>Nguyễn Thế</t>
  </si>
  <si>
    <t>19C1- CCK3</t>
  </si>
  <si>
    <t>Lê Phương Vĩ</t>
  </si>
  <si>
    <t>19C1- VSL2</t>
  </si>
  <si>
    <t>Nguyễn Mạnh</t>
  </si>
  <si>
    <t>Lập</t>
  </si>
  <si>
    <t>Lượng</t>
  </si>
  <si>
    <t>Nguyễn Huỳnh</t>
  </si>
  <si>
    <t>19C1- CNÔ3</t>
  </si>
  <si>
    <t>Lê Nguyên</t>
  </si>
  <si>
    <t>Đỗ Thanh</t>
  </si>
  <si>
    <t>Lễ</t>
  </si>
  <si>
    <t>18C1- CNÔ16</t>
  </si>
  <si>
    <t>Thái Ngọc</t>
  </si>
  <si>
    <t>Bùi Minh</t>
  </si>
  <si>
    <t>19C1- ĐCN1</t>
  </si>
  <si>
    <t>Tỉ</t>
  </si>
  <si>
    <t>Nguyễn Long</t>
  </si>
  <si>
    <t>Chánh</t>
  </si>
  <si>
    <t>Ngô Hoàng</t>
  </si>
  <si>
    <t>Thái Minh</t>
  </si>
  <si>
    <t>Trịnh Tuấn</t>
  </si>
  <si>
    <t>Quan</t>
  </si>
  <si>
    <t>Triệu Gia</t>
  </si>
  <si>
    <t>Trần Minh</t>
  </si>
  <si>
    <t>Dịp Trương</t>
  </si>
  <si>
    <t>Nguyễn Khắc Trung</t>
  </si>
  <si>
    <t>Ngô Công</t>
  </si>
  <si>
    <t>19C3 - CNÔ2</t>
  </si>
  <si>
    <t>Nguyễn Anh</t>
  </si>
  <si>
    <t>Phạm Công</t>
  </si>
  <si>
    <t>Huỳnh Lê</t>
  </si>
  <si>
    <t>Trương Doãn</t>
  </si>
  <si>
    <t>Lương</t>
  </si>
  <si>
    <t>18C1- ĐCN3</t>
  </si>
  <si>
    <t>Mẩn</t>
  </si>
  <si>
    <t>Trần Nam</t>
  </si>
  <si>
    <t>Nguyễn Ngọc Hoài</t>
  </si>
  <si>
    <t>Lê Khả</t>
  </si>
  <si>
    <t>Nguyễn Cao Quốc</t>
  </si>
  <si>
    <t>Đỗ Thành</t>
  </si>
  <si>
    <t>19T4- THU1</t>
  </si>
  <si>
    <t>19C1- ĐĐT2</t>
  </si>
  <si>
    <t>Quách Cao</t>
  </si>
  <si>
    <t>17C1- ĐĐT1</t>
  </si>
  <si>
    <t>15CĐ -Ô1</t>
  </si>
  <si>
    <t>1C1- CCK4</t>
  </si>
  <si>
    <t>Võ Gia</t>
  </si>
  <si>
    <t>17C1- CNÔ6</t>
  </si>
  <si>
    <t>Phạm Quang</t>
  </si>
  <si>
    <t>Trần Khánh</t>
  </si>
  <si>
    <t>18C1- CNÔ9</t>
  </si>
  <si>
    <t>Lê Chiến Hoàng</t>
  </si>
  <si>
    <t>Nguyễn Vinh</t>
  </si>
  <si>
    <t>17C1- CCK8</t>
  </si>
  <si>
    <t>Lý Phan Minh</t>
  </si>
  <si>
    <t>Đỗ Nguyễn Công</t>
  </si>
  <si>
    <t>18T4- ĐCN1</t>
  </si>
  <si>
    <t>Phạm Thuận</t>
  </si>
  <si>
    <t>19T4- CTM1</t>
  </si>
  <si>
    <t>Dịp Bảo</t>
  </si>
  <si>
    <t>19C1- CNÔ13</t>
  </si>
  <si>
    <t>Đỗ Ngọc Minh</t>
  </si>
  <si>
    <t>19T4- ĐCN2</t>
  </si>
  <si>
    <t>15CĐ- CTM5</t>
  </si>
  <si>
    <t>19C1- QTM1</t>
  </si>
  <si>
    <t>Võ Thành</t>
  </si>
  <si>
    <t>19T4- CMT1</t>
  </si>
  <si>
    <t>Nguyễn Thị Mỹ</t>
  </si>
  <si>
    <t>19C1 - QTD1</t>
  </si>
  <si>
    <t>Lê Việt</t>
  </si>
  <si>
    <t>Hoàng</t>
  </si>
  <si>
    <t>Hà Trịnh Hoàng</t>
  </si>
  <si>
    <t>18T4- ĐĐT1</t>
  </si>
  <si>
    <t>SBL</t>
  </si>
  <si>
    <t>LỚP</t>
  </si>
  <si>
    <t>Hồ Hoàng Mạnh Du</t>
  </si>
  <si>
    <t>Lệ phí thi Kiểm tra năng lực tiếng anh</t>
  </si>
  <si>
    <t>148 sv</t>
  </si>
  <si>
    <t>15sv</t>
  </si>
  <si>
    <t>Nguyễn Quang	Anh</t>
  </si>
  <si>
    <t>Đồng Ngọc Đăng	Khoa</t>
  </si>
  <si>
    <t>Lưu Kim	Thao</t>
  </si>
  <si>
    <t>Lưu Hùng	Vương</t>
  </si>
  <si>
    <t>Trần Minh	Tiến</t>
  </si>
  <si>
    <t>Trầm Quang	Minh</t>
  </si>
  <si>
    <t>Ninh Quang	Thiện</t>
  </si>
  <si>
    <t>Hồ Thanh	Tâm</t>
  </si>
  <si>
    <t>Nguyễn Thế	Thuận</t>
  </si>
  <si>
    <t>Phạm Quốc	Việt</t>
  </si>
  <si>
    <t>Nguyễn Chí 	Dương</t>
  </si>
  <si>
    <t>Hoàng Xuân	Thành</t>
  </si>
  <si>
    <t>Đặng Quốc	Cường</t>
  </si>
  <si>
    <t>Lý Thị Hà	Tiên</t>
  </si>
  <si>
    <t>Hoàng Nhã 	Linh</t>
  </si>
  <si>
    <t>Mai Thị Kim 	Khánh</t>
  </si>
  <si>
    <t>Đinh Hoàng Như	Quỳnh</t>
  </si>
  <si>
    <t>Nguyễn Thị Mỹ 	Tiên</t>
  </si>
  <si>
    <t>Đàm Gia	Chấn</t>
  </si>
  <si>
    <t>Đinh Tấn 	Thuận</t>
  </si>
  <si>
    <t>Trần Văn	Hoài</t>
  </si>
  <si>
    <t>Lý Trường 	Khang</t>
  </si>
  <si>
    <t>Nguyễn Phước 	Thọ</t>
  </si>
  <si>
    <t>Phạm Hồng 	Tú</t>
  </si>
  <si>
    <t>Trịnh Hữu 	Khương</t>
  </si>
  <si>
    <t>Trần Minh	Đăng</t>
  </si>
  <si>
    <t>Phạm Thái An 	Thuyên</t>
  </si>
  <si>
    <t>Lê Thị Hoài	Phương</t>
  </si>
  <si>
    <t>Nguyễn Lê Nhã	Quyên</t>
  </si>
  <si>
    <t>Lê Sỹ	Toàn</t>
  </si>
  <si>
    <t>Lê Quang 	Tuấn</t>
  </si>
  <si>
    <t>Nguyễn Thị Anh 	Thư</t>
  </si>
  <si>
    <t>Hồ Đình	Quý</t>
  </si>
  <si>
    <t>Võ Thị Thanh	Trúc</t>
  </si>
  <si>
    <t>Lê Thùy	An</t>
  </si>
  <si>
    <t>Đào Đăng	Khôi</t>
  </si>
  <si>
    <t>Lê Công 	Hậu</t>
  </si>
  <si>
    <t>Dương Thanh 	Hào</t>
  </si>
  <si>
    <t>Trần Thụy Minh 	Minh</t>
  </si>
  <si>
    <t>Nguyễn Huỳnh Minh 	Xuân</t>
  </si>
  <si>
    <t>Huỳnh Đông 	Huy</t>
  </si>
  <si>
    <t>Bùi Thụy Phương	Vy</t>
  </si>
  <si>
    <t>Nguyễn Thanh 	Phương</t>
  </si>
  <si>
    <t>Nguyễn Hữu 	Trường</t>
  </si>
  <si>
    <t>Nguyễn Anh 	Thư</t>
  </si>
  <si>
    <t>Cao Quân 	Bảo</t>
  </si>
  <si>
    <t>Nguyễn Lương 	Tuấn</t>
  </si>
  <si>
    <t>Bùi Trần Hướng 	Tinh</t>
  </si>
  <si>
    <t>Nguyễn Hữu Anh 	Hào</t>
  </si>
  <si>
    <t>Phan Nguyễn Thanh 	Thiện</t>
  </si>
  <si>
    <t>Nguyễn Quốc 	Vỹ</t>
  </si>
  <si>
    <t>Trần Quốc 	Hậu</t>
  </si>
  <si>
    <t>Triệu Phước 	Hậu</t>
  </si>
  <si>
    <t>Huỳnh Nhật	Minh</t>
  </si>
  <si>
    <t>Phạm Thanh 	Long</t>
  </si>
  <si>
    <t>Nguyễn Thành 	Khôi</t>
  </si>
  <si>
    <t>Bùi Bách	Xuân</t>
  </si>
  <si>
    <t>Nguyễn Huỳnh Minh	Quang</t>
  </si>
  <si>
    <t>Phạm Hoài	Sơn</t>
  </si>
  <si>
    <t>Nghiêm Triệu	Huy</t>
  </si>
  <si>
    <t>Lương Quang	Hiếu</t>
  </si>
  <si>
    <t>Nguyễn Hoàng 	Quân</t>
  </si>
  <si>
    <t>Nguyễn Tuấn 	Phong</t>
  </si>
  <si>
    <t>Cấn Thanh	Thái</t>
  </si>
  <si>
    <t>Nguyễn Đình 	Hưng</t>
  </si>
  <si>
    <t>Lý Minh 	Thuận</t>
  </si>
  <si>
    <t>Huỳnh Văn 	Long</t>
  </si>
  <si>
    <t>Lê Hoàng 	Tuấn</t>
  </si>
  <si>
    <t>Trần Bảo Gia	Lâm</t>
  </si>
  <si>
    <t>Nguyễn Đức 	Anh</t>
  </si>
  <si>
    <t>Đặng Hữu Công 	Minh</t>
  </si>
  <si>
    <t>Nguyễn Minh 	Hải</t>
  </si>
  <si>
    <t>Nguyễn Thế 	Công</t>
  </si>
  <si>
    <t>Lâm Nguyễn Kiều	Hạnh</t>
  </si>
  <si>
    <t>Phạm Minh 	Huy</t>
  </si>
  <si>
    <t>Trần Quốc 	Bảo</t>
  </si>
  <si>
    <t>Trần Gia	Huy</t>
  </si>
  <si>
    <t>Trần Đức	Huy</t>
  </si>
  <si>
    <t>Phan Anh	Huy</t>
  </si>
  <si>
    <t>Trương Mỹ	Linh</t>
  </si>
  <si>
    <t>Trương Ánh	Linh</t>
  </si>
  <si>
    <t>Nguyễn Hữu Hoàng	Phúc</t>
  </si>
  <si>
    <t>Ngô Gia	Huy</t>
  </si>
  <si>
    <t>Trần Phúc	Khải</t>
  </si>
  <si>
    <t>Ngô Thái	An</t>
  </si>
  <si>
    <t>Nguyễn Đình	Duy</t>
  </si>
  <si>
    <t>Phan Mạnh 	Tân</t>
  </si>
  <si>
    <t>Nguyễn Thị Hoàng 	Lan</t>
  </si>
  <si>
    <t>Trần Thị Hồng 	Dung</t>
  </si>
  <si>
    <t>Vũ Hoàng	Đạo</t>
  </si>
  <si>
    <t>Trịnh Thị Ngọc 	Anh</t>
  </si>
  <si>
    <t>Học phí THAO Kh 21</t>
  </si>
  <si>
    <t>AB/21E 0000144</t>
  </si>
  <si>
    <t>AB/21E 0000145</t>
  </si>
  <si>
    <t>AB/21E 0000146</t>
  </si>
  <si>
    <t>AB/21E 0000147</t>
  </si>
  <si>
    <t>AB/21E 0000148</t>
  </si>
  <si>
    <t>AB/21E 0000149</t>
  </si>
  <si>
    <t>AB/21E 0000150</t>
  </si>
  <si>
    <t>AB/21E 0000151</t>
  </si>
  <si>
    <t>AB/21E 0000152</t>
  </si>
  <si>
    <t>AB/21E 0000153</t>
  </si>
  <si>
    <t>AB/21E 0000154</t>
  </si>
  <si>
    <t>AB/21E 0000155</t>
  </si>
  <si>
    <t>AB/21E 0000156</t>
  </si>
  <si>
    <t>AB/21E 0000157</t>
  </si>
  <si>
    <t>AB/21E 0000158</t>
  </si>
  <si>
    <t>AB/21E 0000159</t>
  </si>
  <si>
    <t>AB/21E 0000160</t>
  </si>
  <si>
    <t>AB/21E 0000161</t>
  </si>
  <si>
    <t>AB/21E 0000162</t>
  </si>
  <si>
    <t>AB/21E 0000163</t>
  </si>
  <si>
    <t>AB/21E 0000164</t>
  </si>
  <si>
    <t>AB/21E 0000165</t>
  </si>
  <si>
    <t>AB/21E 0000166</t>
  </si>
  <si>
    <t>AB/21E 0000167</t>
  </si>
  <si>
    <t>AB/21E 0000168</t>
  </si>
  <si>
    <t>AB/21E 0000169</t>
  </si>
  <si>
    <t>AB/21E 0000170</t>
  </si>
  <si>
    <t>AB/21E 0000171</t>
  </si>
  <si>
    <t>AB/21E 0000172</t>
  </si>
  <si>
    <t>AB/21E 0000173</t>
  </si>
  <si>
    <t>AB/21E 0000174</t>
  </si>
  <si>
    <t>AB/21E 0000175</t>
  </si>
  <si>
    <t>AB/21E 0000176</t>
  </si>
  <si>
    <t>AB/21E 0000177</t>
  </si>
  <si>
    <t>AB/21E 0000178</t>
  </si>
  <si>
    <t>AB/21E 0000179</t>
  </si>
  <si>
    <t>AB/21E 0000180</t>
  </si>
  <si>
    <t>AB/21E 0000181</t>
  </si>
  <si>
    <t>AB/21E 0000182</t>
  </si>
  <si>
    <t>AB/21E 0000183</t>
  </si>
  <si>
    <t>AB/21E 0000184</t>
  </si>
  <si>
    <t>AB/21E 0000185</t>
  </si>
  <si>
    <t>AB/21E 0000186</t>
  </si>
  <si>
    <t>AB/21E 0000187</t>
  </si>
  <si>
    <t>AB/21E 0000188</t>
  </si>
  <si>
    <t>AB/21E 0000189</t>
  </si>
  <si>
    <t>AB/21E 0000190</t>
  </si>
  <si>
    <t>AB/21E 0000191</t>
  </si>
  <si>
    <t>AB/21E 0000192</t>
  </si>
  <si>
    <t>AB/21E 0000193</t>
  </si>
  <si>
    <t>AB/21E 0000194</t>
  </si>
  <si>
    <t>AB/21E 0000195</t>
  </si>
  <si>
    <t>AB/21E 0000196</t>
  </si>
  <si>
    <t>AB/21E 0000197</t>
  </si>
  <si>
    <t>AB/21E 0000198</t>
  </si>
  <si>
    <t>AB/21E 0000199</t>
  </si>
  <si>
    <t>AB/21E 0000200</t>
  </si>
  <si>
    <t>AB/21E 0000201</t>
  </si>
  <si>
    <t>AB/21E 0000202</t>
  </si>
  <si>
    <t>AB/21E 0000203</t>
  </si>
  <si>
    <t>AB/21E 0000204</t>
  </si>
  <si>
    <t>AB/21E 0000205</t>
  </si>
  <si>
    <t>AB/21E 0000206</t>
  </si>
  <si>
    <t>AB/21E 0000207</t>
  </si>
  <si>
    <t>AB/21E 0000208</t>
  </si>
  <si>
    <t>AB/21E 0000209</t>
  </si>
  <si>
    <t>AB/21E 0000210</t>
  </si>
  <si>
    <t>AB/21E 0000211</t>
  </si>
  <si>
    <t>AB/21E 0000212</t>
  </si>
  <si>
    <t>AB/21E 0000213</t>
  </si>
  <si>
    <t>AB/21E 0000214</t>
  </si>
  <si>
    <t>AB/21E 0000215</t>
  </si>
  <si>
    <t>AB/21E 0000216</t>
  </si>
  <si>
    <t>AB/21E 0000217</t>
  </si>
  <si>
    <t>AB/21E 0000218</t>
  </si>
  <si>
    <t>AB/21E 0000219</t>
  </si>
  <si>
    <t>AB/21E 0000220</t>
  </si>
  <si>
    <t>AB/21E 0000221</t>
  </si>
  <si>
    <t>AB/21E 0000222</t>
  </si>
  <si>
    <t>AB/21E 0000223</t>
  </si>
  <si>
    <t>AB/21E 0000224</t>
  </si>
  <si>
    <t>AB/21E 0000225</t>
  </si>
  <si>
    <t>AB/21E 0000226</t>
  </si>
  <si>
    <t>AB/21E 0000227</t>
  </si>
  <si>
    <t>AB/21E 0000228</t>
  </si>
  <si>
    <t>AB/21E 0000229</t>
  </si>
  <si>
    <t>AB/21E 0000230</t>
  </si>
  <si>
    <t>AB/21E 0000231</t>
  </si>
  <si>
    <t>AB/21E 0000232</t>
  </si>
  <si>
    <t>AB/21E 0000233</t>
  </si>
  <si>
    <t>AB/21E 0000234</t>
  </si>
  <si>
    <t>AB/21E 0000235</t>
  </si>
  <si>
    <t>AB/21E 0000236</t>
  </si>
  <si>
    <t>AB/21E 0000237</t>
  </si>
  <si>
    <t>AB/21E 0000238</t>
  </si>
  <si>
    <t>AB/21E 0000239</t>
  </si>
  <si>
    <t>AB/21E 0000240</t>
  </si>
  <si>
    <t>AB/21E 0000241</t>
  </si>
  <si>
    <t>AB/21E 0000242</t>
  </si>
  <si>
    <t>AB/21E 0000243</t>
  </si>
  <si>
    <t>AB/21E 0000244</t>
  </si>
  <si>
    <t>AB/21E 0000245</t>
  </si>
  <si>
    <t>AB/21E 0000246</t>
  </si>
  <si>
    <t>AB/21E 0000247</t>
  </si>
  <si>
    <t>AB/21E 0000248</t>
  </si>
  <si>
    <t>AB/21E 0000249</t>
  </si>
  <si>
    <t>Võ Trí	Phước</t>
  </si>
  <si>
    <t>Phạm Hữu	Thật</t>
  </si>
  <si>
    <t>Lê Bá Khánh	Trường</t>
  </si>
  <si>
    <t>Thạch	Trí</t>
  </si>
  <si>
    <t>Võ Phước	Lộc</t>
  </si>
  <si>
    <t>Nguyễn Anh	Hào</t>
  </si>
  <si>
    <t>Võ Thành 	Thái</t>
  </si>
  <si>
    <t>Nguyễn Tấn	Đạt</t>
  </si>
  <si>
    <t>Trần Duy	Tính</t>
  </si>
  <si>
    <t>Học phí Autocad 2D</t>
  </si>
  <si>
    <t>AB/21E 0000250</t>
  </si>
  <si>
    <t>AB/21E 0000251</t>
  </si>
  <si>
    <t>AB/21E 0000252</t>
  </si>
  <si>
    <t>AB/21E 0000253</t>
  </si>
  <si>
    <t>AB/21E 0000254</t>
  </si>
  <si>
    <t>AB/21E 0000255</t>
  </si>
  <si>
    <t>AB/21E 0000256</t>
  </si>
  <si>
    <t>AB/21E 0000257</t>
  </si>
  <si>
    <t>AB/21E 0000258</t>
  </si>
  <si>
    <t>AB/21E 0000259</t>
  </si>
  <si>
    <t>AB/21E 0000260</t>
  </si>
  <si>
    <t>AB/21E 0000261</t>
  </si>
  <si>
    <t>AB/21E 0000262</t>
  </si>
  <si>
    <t>AB/21E 0000263</t>
  </si>
  <si>
    <t>AB/21E 0000264</t>
  </si>
  <si>
    <t xml:space="preserve">Học phí Autoacd 2D </t>
  </si>
  <si>
    <t>Lệ phí thi CCB Anh văn thi ngày 18/4/2021: 7.200.000</t>
  </si>
  <si>
    <t>Lệ phí thi Kiểm tra năng lực tiếng anh: 11.840.000( thi ngày 11/4/2021)</t>
  </si>
  <si>
    <t>Học phí  THAO khóa 21 : 640.000</t>
  </si>
  <si>
    <t>Học phí Anh văn Khóa 42: 117.620.000</t>
  </si>
  <si>
    <t>Học phí nghề ngắn hạn: 20.200.000</t>
  </si>
  <si>
    <t>Bằng chữ:  Một trăm năm mươi bảy triệu năm trăm ngàn đồng chẵn</t>
  </si>
  <si>
    <t>Thành phố Hồ Chí Minh, ngày  31    tháng  3  năm 2021</t>
  </si>
  <si>
    <t xml:space="preserve">  </t>
  </si>
  <si>
    <t>DANH SÁCH SINH VIÊN DỰ THI TIN HỌC NGÀY 11/4/2020</t>
  </si>
  <si>
    <t xml:space="preserve">Nguyễn Gia </t>
  </si>
  <si>
    <t xml:space="preserve">Nguyễn Minh </t>
  </si>
  <si>
    <t xml:space="preserve">Trần Quang </t>
  </si>
  <si>
    <t xml:space="preserve">Phạm Lê Hoàng </t>
  </si>
  <si>
    <t>Ý</t>
  </si>
  <si>
    <t xml:space="preserve">Phạm Xuân </t>
  </si>
  <si>
    <t>Tình</t>
  </si>
  <si>
    <t xml:space="preserve">Trần Việt </t>
  </si>
  <si>
    <t xml:space="preserve">Bùi Thanh </t>
  </si>
  <si>
    <t xml:space="preserve">Trương Thanh </t>
  </si>
  <si>
    <t>Nguyễn Duy</t>
  </si>
  <si>
    <t>Sang</t>
  </si>
  <si>
    <t xml:space="preserve">Nguyễn Sơn </t>
  </si>
  <si>
    <t xml:space="preserve">Nguyễn Đỗ Anh </t>
  </si>
  <si>
    <t xml:space="preserve">Nguyễn Ngọc </t>
  </si>
  <si>
    <t>Chăm</t>
  </si>
  <si>
    <t xml:space="preserve">Trần Quốc </t>
  </si>
  <si>
    <t xml:space="preserve">Hà Thiên </t>
  </si>
  <si>
    <t>Kim</t>
  </si>
  <si>
    <t xml:space="preserve">Hồ Đức </t>
  </si>
  <si>
    <t>Trung</t>
  </si>
  <si>
    <t xml:space="preserve">Trần Anh </t>
  </si>
  <si>
    <t>Lơ Mu Se</t>
  </si>
  <si>
    <t>Pha</t>
  </si>
  <si>
    <t xml:space="preserve">Huỳnh Phước </t>
  </si>
  <si>
    <t>Thông</t>
  </si>
  <si>
    <t xml:space="preserve">Bùi Duy </t>
  </si>
  <si>
    <t xml:space="preserve">Nguyễn Trần Thanh </t>
  </si>
  <si>
    <t>Danh</t>
  </si>
  <si>
    <t xml:space="preserve">Lý Minh </t>
  </si>
  <si>
    <t>Thức</t>
  </si>
  <si>
    <t xml:space="preserve">Nguyễn Phước </t>
  </si>
  <si>
    <t>Thọ</t>
  </si>
  <si>
    <t xml:space="preserve">Nguyễn Công </t>
  </si>
  <si>
    <t>Thoại</t>
  </si>
  <si>
    <t xml:space="preserve">Vũ Tiến </t>
  </si>
  <si>
    <t xml:space="preserve">Trần Nguyễn Thế </t>
  </si>
  <si>
    <t xml:space="preserve">Hồ Quang </t>
  </si>
  <si>
    <t>Trường</t>
  </si>
  <si>
    <t>Hồ Lê Kim</t>
  </si>
  <si>
    <t xml:space="preserve">Nguyễn Đăng </t>
  </si>
  <si>
    <t>Việt</t>
  </si>
  <si>
    <t>Lê Đình</t>
  </si>
  <si>
    <t>Trang</t>
  </si>
  <si>
    <t xml:space="preserve">Phạm Minh </t>
  </si>
  <si>
    <t xml:space="preserve">Lê Thái Quốc </t>
  </si>
  <si>
    <t xml:space="preserve">Lê Văn </t>
  </si>
  <si>
    <t>Vương</t>
  </si>
  <si>
    <t xml:space="preserve">Hà Đăng </t>
  </si>
  <si>
    <t>Quí</t>
  </si>
  <si>
    <t xml:space="preserve">Võ Đức </t>
  </si>
  <si>
    <t>Dục</t>
  </si>
  <si>
    <t xml:space="preserve">Phạm Công </t>
  </si>
  <si>
    <t>Lý</t>
  </si>
  <si>
    <t xml:space="preserve">Trần Văn </t>
  </si>
  <si>
    <t>Tú</t>
  </si>
  <si>
    <t xml:space="preserve">Trương Quốc </t>
  </si>
  <si>
    <t xml:space="preserve">Nguyễn Tuấn </t>
  </si>
  <si>
    <t xml:space="preserve">Nguyễn Lê Hồng </t>
  </si>
  <si>
    <t>Xuân</t>
  </si>
  <si>
    <t xml:space="preserve">Trần Thị Xuân </t>
  </si>
  <si>
    <t>Nhi</t>
  </si>
  <si>
    <t xml:space="preserve">Lâm Hữu </t>
  </si>
  <si>
    <t xml:space="preserve">Huỳnh Tấn </t>
  </si>
  <si>
    <t xml:space="preserve">Nguyễn Chí </t>
  </si>
  <si>
    <t>Dương</t>
  </si>
  <si>
    <t xml:space="preserve">Hà Nam </t>
  </si>
  <si>
    <t xml:space="preserve">Nguyễn Tiến </t>
  </si>
  <si>
    <t xml:space="preserve">Hồ Thiên </t>
  </si>
  <si>
    <t xml:space="preserve">Trịnh Xuân </t>
  </si>
  <si>
    <t xml:space="preserve">Hồ Văn Hữu </t>
  </si>
  <si>
    <t xml:space="preserve">Vũ Duy </t>
  </si>
  <si>
    <t xml:space="preserve">Nguyễn Quốc </t>
  </si>
  <si>
    <t>Vỹ</t>
  </si>
  <si>
    <t xml:space="preserve">Nguyễn Thành </t>
  </si>
  <si>
    <t xml:space="preserve">Nguyễn Thị Anh </t>
  </si>
  <si>
    <t>Thư</t>
  </si>
  <si>
    <t xml:space="preserve">Trần Hoài </t>
  </si>
  <si>
    <t>Thân</t>
  </si>
  <si>
    <t>Nguyễn Nhựt</t>
  </si>
  <si>
    <t xml:space="preserve">Trần Minh </t>
  </si>
  <si>
    <t xml:space="preserve">Võ Minh </t>
  </si>
  <si>
    <t>Luân</t>
  </si>
  <si>
    <t xml:space="preserve">Đoàn Quang </t>
  </si>
  <si>
    <t xml:space="preserve">Huỳnh Quang </t>
  </si>
  <si>
    <t>Vĩ</t>
  </si>
  <si>
    <t xml:space="preserve">Huỳnh </t>
  </si>
  <si>
    <t>Út</t>
  </si>
  <si>
    <t xml:space="preserve">Nguyễn Mạnh </t>
  </si>
  <si>
    <t xml:space="preserve">Huỳnh Thanh </t>
  </si>
  <si>
    <t>Lâm</t>
  </si>
  <si>
    <t>Ngô Việt</t>
  </si>
  <si>
    <t>Thắng</t>
  </si>
  <si>
    <t>Nguyễn Đức</t>
  </si>
  <si>
    <t xml:space="preserve">Nguyễn Bá </t>
  </si>
  <si>
    <t xml:space="preserve">Trần Khánh </t>
  </si>
  <si>
    <t>Hoàn</t>
  </si>
  <si>
    <t xml:space="preserve">Nguyễn Duy </t>
  </si>
  <si>
    <t xml:space="preserve">Đặng Quốc Hà </t>
  </si>
  <si>
    <t xml:space="preserve">Đồng Văn </t>
  </si>
  <si>
    <t>Toán</t>
  </si>
  <si>
    <t xml:space="preserve">Trương Thành </t>
  </si>
  <si>
    <t xml:space="preserve">Huỳnh Huy </t>
  </si>
  <si>
    <t xml:space="preserve">Trần Thanh </t>
  </si>
  <si>
    <t xml:space="preserve">Đỗ Cao </t>
  </si>
  <si>
    <t>Tấn</t>
  </si>
  <si>
    <t xml:space="preserve">Võ Hoàng </t>
  </si>
  <si>
    <t xml:space="preserve">Trần Mạnh </t>
  </si>
  <si>
    <t>Thìn</t>
  </si>
  <si>
    <t xml:space="preserve">Nguyễn Khánh </t>
  </si>
  <si>
    <t xml:space="preserve">Huỳnh Dương </t>
  </si>
  <si>
    <t>Phi</t>
  </si>
  <si>
    <t>Hòa</t>
  </si>
  <si>
    <t xml:space="preserve">Phạm Hoàng </t>
  </si>
  <si>
    <t xml:space="preserve">Nguyễn Phạm Minh </t>
  </si>
  <si>
    <t>Lê Hồng</t>
  </si>
  <si>
    <t xml:space="preserve">Lê Hoàng </t>
  </si>
  <si>
    <t xml:space="preserve">Nguyễn Hữu </t>
  </si>
  <si>
    <t xml:space="preserve">Trần Đức </t>
  </si>
  <si>
    <t>Vô</t>
  </si>
  <si>
    <t>Hào</t>
  </si>
  <si>
    <t xml:space="preserve">Lê Duy </t>
  </si>
  <si>
    <t>Tâm</t>
  </si>
  <si>
    <t xml:space="preserve">Phan Dĩ </t>
  </si>
  <si>
    <t xml:space="preserve">Phạm Luân </t>
  </si>
  <si>
    <t>Đôn</t>
  </si>
  <si>
    <t>Dũng</t>
  </si>
  <si>
    <t xml:space="preserve">Ngô Thanh </t>
  </si>
  <si>
    <t xml:space="preserve">Nguyễn Hồng </t>
  </si>
  <si>
    <t xml:space="preserve">Quách Minh </t>
  </si>
  <si>
    <t>Phan Phi</t>
  </si>
  <si>
    <t>Kiệt</t>
  </si>
  <si>
    <t xml:space="preserve">Mai Thị Uyên </t>
  </si>
  <si>
    <t xml:space="preserve">Lê Ngọc </t>
  </si>
  <si>
    <t xml:space="preserve">Nguyễn Thùy Bích </t>
  </si>
  <si>
    <t xml:space="preserve">Trần Thị Hoài </t>
  </si>
  <si>
    <t>Kha</t>
  </si>
  <si>
    <t xml:space="preserve">Đinh Tấn </t>
  </si>
  <si>
    <t>Phú</t>
  </si>
  <si>
    <t xml:space="preserve">Nguyễn Thị Trà </t>
  </si>
  <si>
    <t>Tài</t>
  </si>
  <si>
    <t xml:space="preserve">Nguyễn Đại Hồng </t>
  </si>
  <si>
    <t xml:space="preserve">Đoàn Hoàng </t>
  </si>
  <si>
    <t>Gia</t>
  </si>
  <si>
    <t xml:space="preserve">Trần Trọng </t>
  </si>
  <si>
    <t xml:space="preserve">Võ Tấn </t>
  </si>
  <si>
    <t xml:space="preserve">Quách Thái Minh </t>
  </si>
  <si>
    <t xml:space="preserve">Nguyễn Trần </t>
  </si>
  <si>
    <t>Trần Hải</t>
  </si>
  <si>
    <t>Đặng Chí</t>
  </si>
  <si>
    <t>Lel</t>
  </si>
  <si>
    <t xml:space="preserve">Nguyễn Anh </t>
  </si>
  <si>
    <t xml:space="preserve">Phạm Ngọc </t>
  </si>
  <si>
    <t>Võ Vinh</t>
  </si>
  <si>
    <t xml:space="preserve">Nguyễn Lê Hùng </t>
  </si>
  <si>
    <t xml:space="preserve">Dương Thừa </t>
  </si>
  <si>
    <t xml:space="preserve">Huỳnh Mạnh </t>
  </si>
  <si>
    <t xml:space="preserve">Vũ Văn </t>
  </si>
  <si>
    <t>Nhật</t>
  </si>
  <si>
    <t xml:space="preserve">Phạm Nhữ </t>
  </si>
  <si>
    <t>Bùi Nhật</t>
  </si>
  <si>
    <t xml:space="preserve">Nguyễn  Thái </t>
  </si>
  <si>
    <t xml:space="preserve">Ngô Dương Quốc </t>
  </si>
  <si>
    <t xml:space="preserve">Trần Chí </t>
  </si>
  <si>
    <t xml:space="preserve">Hoàng Đình </t>
  </si>
  <si>
    <t>Bão</t>
  </si>
  <si>
    <t xml:space="preserve">Lê Huỳnh </t>
  </si>
  <si>
    <t>Đăng</t>
  </si>
  <si>
    <t xml:space="preserve">Trần Nguyễn </t>
  </si>
  <si>
    <t>Hồ Huỳnh Bảo</t>
  </si>
  <si>
    <t xml:space="preserve">Dương Trường </t>
  </si>
  <si>
    <t xml:space="preserve">Phạm Văn Thanh </t>
  </si>
  <si>
    <t xml:space="preserve">Nguyễn Huỳnh Chí </t>
  </si>
  <si>
    <t xml:space="preserve">Trần Công </t>
  </si>
  <si>
    <t xml:space="preserve">Tạ Công Tiến </t>
  </si>
  <si>
    <t xml:space="preserve">Nông Duy </t>
  </si>
  <si>
    <t xml:space="preserve">Nguyễn Tấn </t>
  </si>
  <si>
    <t>Nguyễn Đỗ Minh</t>
  </si>
  <si>
    <t xml:space="preserve">Phan Văn </t>
  </si>
  <si>
    <t xml:space="preserve">Nguyễn Thị Thu </t>
  </si>
  <si>
    <t xml:space="preserve">Võ Chí </t>
  </si>
  <si>
    <t>Thái</t>
  </si>
  <si>
    <t>Đặng Duy</t>
  </si>
  <si>
    <t xml:space="preserve">Phạm Quốc </t>
  </si>
  <si>
    <t xml:space="preserve">Phạm Hồng </t>
  </si>
  <si>
    <t>Trọng</t>
  </si>
  <si>
    <t xml:space="preserve">Huỳnh Phương </t>
  </si>
  <si>
    <t xml:space="preserve">Nguyễn Đào Tuyết </t>
  </si>
  <si>
    <t xml:space="preserve">Vũ Thanh </t>
  </si>
  <si>
    <t xml:space="preserve">Đặng Phúc </t>
  </si>
  <si>
    <t xml:space="preserve">Lý Thanh </t>
  </si>
  <si>
    <t xml:space="preserve">Lê Tịnh </t>
  </si>
  <si>
    <t xml:space="preserve">Nguyễn Thị Mỹ </t>
  </si>
  <si>
    <t xml:space="preserve">Hoàng Văn </t>
  </si>
  <si>
    <t xml:space="preserve">Tô Bạch </t>
  </si>
  <si>
    <t xml:space="preserve">Hồ Nhật </t>
  </si>
  <si>
    <t xml:space="preserve">Lê Phạm Hoàng </t>
  </si>
  <si>
    <t xml:space="preserve">Đặng Tấn </t>
  </si>
  <si>
    <t xml:space="preserve">Phan Hoài </t>
  </si>
  <si>
    <t xml:space="preserve">Hà </t>
  </si>
  <si>
    <t xml:space="preserve">Lê Trung </t>
  </si>
  <si>
    <t>Tín</t>
  </si>
  <si>
    <t xml:space="preserve">Bùi Quốc </t>
  </si>
  <si>
    <t xml:space="preserve">Nguyễn Phương Đông </t>
  </si>
  <si>
    <t>Á</t>
  </si>
  <si>
    <t xml:space="preserve">Nguyễn Đức </t>
  </si>
  <si>
    <t xml:space="preserve">Phạm Quang </t>
  </si>
  <si>
    <t xml:space="preserve">Trần Vũ </t>
  </si>
  <si>
    <t>Mai</t>
  </si>
  <si>
    <t xml:space="preserve">Võ Bá </t>
  </si>
  <si>
    <t>Khiết</t>
  </si>
  <si>
    <t>Mẫn</t>
  </si>
  <si>
    <t>Lã Huy</t>
  </si>
  <si>
    <t xml:space="preserve">Hoàng Tường </t>
  </si>
  <si>
    <t xml:space="preserve">Phan Minh </t>
  </si>
  <si>
    <t xml:space="preserve">Nguyễn Hoài </t>
  </si>
  <si>
    <t>Quỳnh</t>
  </si>
  <si>
    <t>Đỗ Duy</t>
  </si>
  <si>
    <t xml:space="preserve">Phạm Công Tiến </t>
  </si>
  <si>
    <t xml:space="preserve">Phan Tuấn </t>
  </si>
  <si>
    <t>Trần Đăng</t>
  </si>
  <si>
    <t xml:space="preserve">Phạm Phú </t>
  </si>
  <si>
    <t xml:space="preserve">Nguyễn Quý Phương </t>
  </si>
  <si>
    <t xml:space="preserve">Lê Quốc </t>
  </si>
  <si>
    <t xml:space="preserve">Mai Huỳnh Hoàng </t>
  </si>
  <si>
    <t>Triệu</t>
  </si>
  <si>
    <t>Toãn</t>
  </si>
  <si>
    <t xml:space="preserve">Đỗ Anh </t>
  </si>
  <si>
    <t xml:space="preserve">Mai Vũ Quan </t>
  </si>
  <si>
    <t>Hiệp</t>
  </si>
  <si>
    <t xml:space="preserve">Phạm Duy </t>
  </si>
  <si>
    <t xml:space="preserve">Phạm Thành </t>
  </si>
  <si>
    <t>Hợp</t>
  </si>
  <si>
    <t xml:space="preserve">Trịnh Đạt </t>
  </si>
  <si>
    <t xml:space="preserve">Bùi Trần Hướng </t>
  </si>
  <si>
    <t>Tinh</t>
  </si>
  <si>
    <t xml:space="preserve">Nguyễn Phi </t>
  </si>
  <si>
    <t xml:space="preserve">Bùi Trần Quang </t>
  </si>
  <si>
    <t>Nghiệp</t>
  </si>
  <si>
    <t xml:space="preserve">Nguyễn Lê Anh </t>
  </si>
  <si>
    <t>Khôi</t>
  </si>
  <si>
    <t xml:space="preserve">Trương Minh </t>
  </si>
  <si>
    <t xml:space="preserve">Hoàng Tiến </t>
  </si>
  <si>
    <t xml:space="preserve">Lê Công </t>
  </si>
  <si>
    <t xml:space="preserve">Lê Trần Phước </t>
  </si>
  <si>
    <t xml:space="preserve">Đặng Trung </t>
  </si>
  <si>
    <t>Nguyễn</t>
  </si>
  <si>
    <t xml:space="preserve">Phan Thanh </t>
  </si>
  <si>
    <t>Tánh</t>
  </si>
  <si>
    <t xml:space="preserve">Đỗ Thành </t>
  </si>
  <si>
    <t>Kết</t>
  </si>
  <si>
    <t xml:space="preserve">Phạm Hoài </t>
  </si>
  <si>
    <t>Đặng Hào</t>
  </si>
  <si>
    <t xml:space="preserve"> Phú</t>
  </si>
  <si>
    <t>Rơ Ông Ha</t>
  </si>
  <si>
    <t xml:space="preserve">Trần Nhân </t>
  </si>
  <si>
    <t xml:space="preserve">Trương Cao </t>
  </si>
  <si>
    <t>DANH SÁCH SINH VIÊN DỰ THI KHẢO SÁT ANH VĂN NGÀY 11/4/2020</t>
  </si>
  <si>
    <t>Đặng Tấn</t>
  </si>
  <si>
    <t>Hiển</t>
  </si>
  <si>
    <t>19C1-CNÔ1</t>
  </si>
  <si>
    <t xml:space="preserve">Nguyễn Tường </t>
  </si>
  <si>
    <t>Vi</t>
  </si>
  <si>
    <t>19C2-CCK1</t>
  </si>
  <si>
    <t>Nguyễn Lê Thùy</t>
  </si>
  <si>
    <t>Duyên</t>
  </si>
  <si>
    <t>19C1-TKĐ1</t>
  </si>
  <si>
    <t xml:space="preserve">Bùi Thị Diệp </t>
  </si>
  <si>
    <t>Hoài</t>
  </si>
  <si>
    <t xml:space="preserve">Trần Thị Ngọc </t>
  </si>
  <si>
    <t>Thảo</t>
  </si>
  <si>
    <t xml:space="preserve">Lê Thị Ngọc </t>
  </si>
  <si>
    <t xml:space="preserve">Nguyễn Lê Thanh </t>
  </si>
  <si>
    <t>Yến</t>
  </si>
  <si>
    <t>Nguyễn Trương Gia</t>
  </si>
  <si>
    <t xml:space="preserve">Lê Đăng </t>
  </si>
  <si>
    <t>Khiêm</t>
  </si>
  <si>
    <t xml:space="preserve">Lê Chí </t>
  </si>
  <si>
    <t>Hảo</t>
  </si>
  <si>
    <t xml:space="preserve">Nguyễn Đan </t>
  </si>
  <si>
    <t xml:space="preserve">Trần Ngọc Đức </t>
  </si>
  <si>
    <t xml:space="preserve">Nguyễn Bình </t>
  </si>
  <si>
    <t>Lê Nguyễn Hoàng</t>
  </si>
  <si>
    <t xml:space="preserve">Trần Hồng </t>
  </si>
  <si>
    <t xml:space="preserve">Lê Đức </t>
  </si>
  <si>
    <t xml:space="preserve">Vũ Minh </t>
  </si>
  <si>
    <t xml:space="preserve">Nguyễn Huy </t>
  </si>
  <si>
    <t xml:space="preserve">Đinh Xuân </t>
  </si>
  <si>
    <t xml:space="preserve">Nguyễn Phạm Mỹ </t>
  </si>
  <si>
    <t xml:space="preserve">Nguyễn Lê Hoàng </t>
  </si>
  <si>
    <t xml:space="preserve">Mai Thùy </t>
  </si>
  <si>
    <t xml:space="preserve">Đặng Anh </t>
  </si>
  <si>
    <t>Vũ Hồng Khải</t>
  </si>
  <si>
    <t>19C1-CĐT1</t>
  </si>
  <si>
    <t>Nguyễn Ngọc</t>
  </si>
  <si>
    <t>Tráng</t>
  </si>
  <si>
    <t>Nguyễn Quang</t>
  </si>
  <si>
    <t>Lợi</t>
  </si>
  <si>
    <t>19C1-KXD1</t>
  </si>
  <si>
    <t>Dương Duy</t>
  </si>
  <si>
    <t>19T4-CMT1</t>
  </si>
  <si>
    <t xml:space="preserve">Lê Thị Tuyết </t>
  </si>
  <si>
    <t>Sương</t>
  </si>
  <si>
    <t>19C1-CNÔ9</t>
  </si>
  <si>
    <t>Đinh Hoài</t>
  </si>
  <si>
    <t>Sel</t>
  </si>
  <si>
    <t xml:space="preserve">Đỗ Quang </t>
  </si>
  <si>
    <t xml:space="preserve">Hoàng Thanh </t>
  </si>
  <si>
    <t xml:space="preserve">Nguyễn Thái </t>
  </si>
  <si>
    <t xml:space="preserve">Hồ Chí </t>
  </si>
  <si>
    <t>Nguyện</t>
  </si>
  <si>
    <t xml:space="preserve">Ngô Trung </t>
  </si>
  <si>
    <t xml:space="preserve">Võ Huỳnh </t>
  </si>
  <si>
    <t xml:space="preserve">Phùng Văn </t>
  </si>
  <si>
    <t xml:space="preserve">Mai Thanh </t>
  </si>
  <si>
    <t xml:space="preserve">Hồ Anh </t>
  </si>
  <si>
    <t xml:space="preserve">Lê Hòa </t>
  </si>
  <si>
    <t>Ước</t>
  </si>
  <si>
    <t xml:space="preserve">Bùi Văn </t>
  </si>
  <si>
    <t xml:space="preserve">Nguyễn Văn Hoàng </t>
  </si>
  <si>
    <t xml:space="preserve">Trương Ngọc </t>
  </si>
  <si>
    <t xml:space="preserve">Phan Quốc </t>
  </si>
  <si>
    <t>19C1-CNÔ13</t>
  </si>
  <si>
    <t xml:space="preserve">Đặng Hoài </t>
  </si>
  <si>
    <t>20T4-KTD1</t>
  </si>
  <si>
    <t xml:space="preserve">Nguyễn Hoàng Vân </t>
  </si>
  <si>
    <t xml:space="preserve">Nguyễn Lữ Xuân </t>
  </si>
  <si>
    <t>Vy</t>
  </si>
  <si>
    <t>Đặng Nguyễn Thiên</t>
  </si>
  <si>
    <t xml:space="preserve">Nguyễn Trần Mỹ </t>
  </si>
  <si>
    <t>Tiên</t>
  </si>
  <si>
    <t xml:space="preserve">Hoàng Ngọc </t>
  </si>
  <si>
    <t>Nguyễn Ngọc Bảo</t>
  </si>
  <si>
    <t>Trân</t>
  </si>
  <si>
    <t>Nguyễn Thị Thúy</t>
  </si>
  <si>
    <t xml:space="preserve">Trần Ngọc Mỹ </t>
  </si>
  <si>
    <t xml:space="preserve">Nguyễn Thị Khánh </t>
  </si>
  <si>
    <t>Ly</t>
  </si>
  <si>
    <t xml:space="preserve">Huỳnh Phan Ngọc </t>
  </si>
  <si>
    <t xml:space="preserve">Huỳnh Lê Ái </t>
  </si>
  <si>
    <t xml:space="preserve">Nguyễn Lê Ý </t>
  </si>
  <si>
    <t xml:space="preserve">Phan Trần Hoàng </t>
  </si>
  <si>
    <t xml:space="preserve">Lê Thị Hồng </t>
  </si>
  <si>
    <t>Nhung</t>
  </si>
  <si>
    <t xml:space="preserve">Nguyễn Huỳnh Ngọc </t>
  </si>
  <si>
    <t>Châu</t>
  </si>
  <si>
    <t>Nguyễn Cao Kỳ</t>
  </si>
  <si>
    <t xml:space="preserve">Lê Vũ Tường </t>
  </si>
  <si>
    <t xml:space="preserve">Nguyễn Phan Ngọc </t>
  </si>
  <si>
    <t xml:space="preserve">Võ Thủy Hồng </t>
  </si>
  <si>
    <t xml:space="preserve">Nguyễn Thị Bích </t>
  </si>
  <si>
    <t xml:space="preserve">Võ Phương </t>
  </si>
  <si>
    <t>Trinh</t>
  </si>
  <si>
    <t xml:space="preserve">Vũ Thị </t>
  </si>
  <si>
    <t>Phạm Nguyễn Khánh</t>
  </si>
  <si>
    <t>Phạm Gia</t>
  </si>
  <si>
    <t>20T4-QTD2</t>
  </si>
  <si>
    <t>Nguyễn Thị Ái</t>
  </si>
  <si>
    <t>Như</t>
  </si>
  <si>
    <t>18C1-CNÔ7</t>
  </si>
  <si>
    <t xml:space="preserve">Phạm Ngọc Đoan </t>
  </si>
  <si>
    <t xml:space="preserve">Lê Thị Khánh </t>
  </si>
  <si>
    <t>Lê Thái Minh</t>
  </si>
  <si>
    <t>19C1-LGT1</t>
  </si>
  <si>
    <t>Trần Thị My</t>
  </si>
  <si>
    <t>20C1-QDT1</t>
  </si>
  <si>
    <t xml:space="preserve">Nguyễn Kim </t>
  </si>
  <si>
    <t xml:space="preserve">Hà Minh </t>
  </si>
  <si>
    <t>Thống</t>
  </si>
  <si>
    <t xml:space="preserve">Vũ Quốc </t>
  </si>
  <si>
    <t xml:space="preserve">Trần Phúc </t>
  </si>
  <si>
    <t>19T4-THU1</t>
  </si>
  <si>
    <t xml:space="preserve">Trần Vũ Đăng </t>
  </si>
  <si>
    <t>18T4-VSL2</t>
  </si>
  <si>
    <t>Châu Tấn</t>
  </si>
  <si>
    <t>Pháp</t>
  </si>
  <si>
    <t>Nguyễn Lê Anh</t>
  </si>
  <si>
    <t>Phan Lê Phong</t>
  </si>
  <si>
    <t xml:space="preserve">Trần Dương Quốc </t>
  </si>
  <si>
    <t>Tô Huỳnh Thanh</t>
  </si>
  <si>
    <t xml:space="preserve">Trần Trọng Hải </t>
  </si>
  <si>
    <t>19C2- CNL1</t>
  </si>
  <si>
    <t>Đỗ Hoàng Minh</t>
  </si>
  <si>
    <t xml:space="preserve">Nguyễn Đình </t>
  </si>
  <si>
    <t>Mạnh</t>
  </si>
  <si>
    <t xml:space="preserve">Hoàng Lê Gia </t>
  </si>
  <si>
    <t>20T4-QTM1</t>
  </si>
  <si>
    <t xml:space="preserve">Trần Việt Anh </t>
  </si>
  <si>
    <t>20C2-ĐCN1</t>
  </si>
  <si>
    <t xml:space="preserve">Lê Chiêu </t>
  </si>
  <si>
    <t>Võ Phước</t>
  </si>
  <si>
    <t>Chinh</t>
  </si>
  <si>
    <t xml:space="preserve">Sầu Ngọc </t>
  </si>
  <si>
    <t xml:space="preserve">Lê Thị Quỳnh </t>
  </si>
  <si>
    <t>Quyên</t>
  </si>
  <si>
    <t xml:space="preserve">Võ Lê Hoàng </t>
  </si>
  <si>
    <t>Oanh</t>
  </si>
  <si>
    <t xml:space="preserve">Nguyễn Huỳnh Mạnh </t>
  </si>
  <si>
    <t xml:space="preserve">Võ Long </t>
  </si>
  <si>
    <t xml:space="preserve">Lưu Danh </t>
  </si>
  <si>
    <t xml:space="preserve">Lâm Tường </t>
  </si>
  <si>
    <t>Tô Phạm Thị</t>
  </si>
  <si>
    <t xml:space="preserve">Phạm Như </t>
  </si>
  <si>
    <t xml:space="preserve">Lê Thanh </t>
  </si>
  <si>
    <t>Trần Thị Kim</t>
  </si>
  <si>
    <t>Loan</t>
  </si>
  <si>
    <t>19C1-TKW1</t>
  </si>
  <si>
    <t xml:space="preserve">Nguyễn Đạt Bách </t>
  </si>
  <si>
    <t>Đại</t>
  </si>
  <si>
    <t xml:space="preserve">Đoàn Thanh </t>
  </si>
  <si>
    <t xml:space="preserve">Mohamed Nguyễn Thái </t>
  </si>
  <si>
    <t>San</t>
  </si>
  <si>
    <t xml:space="preserve">Đoàn Văn </t>
  </si>
  <si>
    <t xml:space="preserve">Đỗ Huỳnh Đức </t>
  </si>
  <si>
    <t xml:space="preserve">Hoàng Nguyễn Phương </t>
  </si>
  <si>
    <t>19T4-LTM2</t>
  </si>
  <si>
    <t xml:space="preserve">Trương Thị Kim </t>
  </si>
  <si>
    <t>Nguyễn Hoàng Đức</t>
  </si>
  <si>
    <t>Ngô Thanh</t>
  </si>
  <si>
    <t>Huỳnh Trọng</t>
  </si>
  <si>
    <t>Phạm Ngọc Trúc</t>
  </si>
  <si>
    <t>18T4-QTD2</t>
  </si>
  <si>
    <t>Nguyễn Hoài</t>
  </si>
  <si>
    <t>Phạm Ngọc Đại</t>
  </si>
  <si>
    <t>18C1-CNÔ4</t>
  </si>
  <si>
    <t xml:space="preserve">Phạm Kim </t>
  </si>
  <si>
    <t>Thơ</t>
  </si>
  <si>
    <t>20C1-KTD1</t>
  </si>
  <si>
    <t xml:space="preserve">Lê Thị </t>
  </si>
  <si>
    <t xml:space="preserve">Mai Kim </t>
  </si>
  <si>
    <t>Ngân</t>
  </si>
  <si>
    <t xml:space="preserve">Lê Lương Quốc </t>
  </si>
  <si>
    <t xml:space="preserve">Nguyễ Hoàng </t>
  </si>
  <si>
    <t xml:space="preserve">Tạ Ngọc Minh </t>
  </si>
  <si>
    <t>Thúy</t>
  </si>
  <si>
    <t>Hà Tiểu</t>
  </si>
  <si>
    <t>Cơ</t>
  </si>
  <si>
    <t xml:space="preserve">Cao Thị Ngọc </t>
  </si>
  <si>
    <t xml:space="preserve">Nguyễn Dương Ngọc </t>
  </si>
  <si>
    <t xml:space="preserve">Huỳnh Thị Minh </t>
  </si>
  <si>
    <t>Huệ</t>
  </si>
  <si>
    <t xml:space="preserve">Trần Thị Kim </t>
  </si>
  <si>
    <t>Lê Đào Thùy</t>
  </si>
  <si>
    <t xml:space="preserve">Vũ Thị Thanh </t>
  </si>
  <si>
    <t>Huyền</t>
  </si>
  <si>
    <t xml:space="preserve">Võ Anh </t>
  </si>
  <si>
    <t>Thi</t>
  </si>
  <si>
    <t xml:space="preserve">Nguyễn Ngọc Phương </t>
  </si>
  <si>
    <t xml:space="preserve">Giang Thị Thùy </t>
  </si>
  <si>
    <t xml:space="preserve">Vũ Kim </t>
  </si>
  <si>
    <t xml:space="preserve">Quảng Thị Cẩm </t>
  </si>
  <si>
    <t>Trần Nguyễn Nhật</t>
  </si>
  <si>
    <t xml:space="preserve">Nguyễn Thị Ngọc </t>
  </si>
  <si>
    <t xml:space="preserve">Phan Thị Nữ </t>
  </si>
  <si>
    <t xml:space="preserve">Vương Thị Mỹ </t>
  </si>
  <si>
    <t xml:space="preserve">Nguyễn Thị Diễm </t>
  </si>
  <si>
    <t>Hằng</t>
  </si>
  <si>
    <t xml:space="preserve">Võ Kim </t>
  </si>
  <si>
    <t xml:space="preserve">Nguyễn Trịnh Như </t>
  </si>
  <si>
    <t>20C1-CNL1</t>
  </si>
  <si>
    <t xml:space="preserve">Trần Ngô </t>
  </si>
  <si>
    <t>Quyền</t>
  </si>
  <si>
    <t xml:space="preserve">Nguyễn Mai Thanh </t>
  </si>
  <si>
    <t>20C1-QTD1</t>
  </si>
  <si>
    <t>Huỳnh Huy</t>
  </si>
  <si>
    <t>20C1-CNL2</t>
  </si>
  <si>
    <t xml:space="preserve">Bùi Nguyễn Hoàng </t>
  </si>
  <si>
    <t>19T4-LTM1</t>
  </si>
  <si>
    <t xml:space="preserve">Nhâm Bảo Hiếu </t>
  </si>
  <si>
    <t xml:space="preserve">Trần Ngọc Thành </t>
  </si>
  <si>
    <t xml:space="preserve">Phan Thành </t>
  </si>
  <si>
    <t xml:space="preserve">Nguyễn Trần Thiên </t>
  </si>
  <si>
    <t xml:space="preserve">Lê Thị Cẩm </t>
  </si>
  <si>
    <t>20T4-QNH1</t>
  </si>
  <si>
    <t xml:space="preserve">Nguyễn Thị Cẩm </t>
  </si>
  <si>
    <t>Xuyến</t>
  </si>
  <si>
    <t>Nguyễn Phi</t>
  </si>
  <si>
    <t>19C1-VSL1</t>
  </si>
  <si>
    <t>Quyết</t>
  </si>
  <si>
    <t>Tiếng</t>
  </si>
  <si>
    <t xml:space="preserve">Trương Tam </t>
  </si>
  <si>
    <t xml:space="preserve">Trần Văn Công </t>
  </si>
  <si>
    <t xml:space="preserve">Phan </t>
  </si>
  <si>
    <t xml:space="preserve">Trịnh Minh </t>
  </si>
  <si>
    <t xml:space="preserve">Phạm Tấn </t>
  </si>
  <si>
    <t>Đặng Nhựt</t>
  </si>
  <si>
    <t xml:space="preserve">Võ Nhất </t>
  </si>
  <si>
    <t>20C1-CNÔ7</t>
  </si>
  <si>
    <t xml:space="preserve">Phạm Huỳnh </t>
  </si>
  <si>
    <t xml:space="preserve">Đặng Đình </t>
  </si>
  <si>
    <t>Dinh</t>
  </si>
  <si>
    <t xml:space="preserve">Nguyễn Thị Kim </t>
  </si>
  <si>
    <t>Hoa</t>
  </si>
  <si>
    <t>19C2-KTD1</t>
  </si>
  <si>
    <t>Phú Thị Ngọc</t>
  </si>
  <si>
    <t>20C1-QNH1</t>
  </si>
  <si>
    <t xml:space="preserve">Hoàng Tấn </t>
  </si>
  <si>
    <t>Hoanh</t>
  </si>
  <si>
    <t xml:space="preserve">Lê Anh </t>
  </si>
  <si>
    <t xml:space="preserve">Trần Nhật </t>
  </si>
  <si>
    <t xml:space="preserve">Đỗ Duy </t>
  </si>
  <si>
    <t>Bùi Nguyễn Nhật</t>
  </si>
  <si>
    <t>19C2-ĐĐT1</t>
  </si>
  <si>
    <t xml:space="preserve">Ngô Anh </t>
  </si>
  <si>
    <t xml:space="preserve">Lê Minh </t>
  </si>
  <si>
    <t>19C1-KML2</t>
  </si>
  <si>
    <t>Mai Dĩ</t>
  </si>
  <si>
    <t xml:space="preserve">Vũ Đức </t>
  </si>
  <si>
    <t>Tuân</t>
  </si>
  <si>
    <t xml:space="preserve">Trương Tấn </t>
  </si>
  <si>
    <t xml:space="preserve">Trần Hoàng </t>
  </si>
  <si>
    <t>19C1-TĐH1</t>
  </si>
  <si>
    <t>Trương Phan Ngọc</t>
  </si>
  <si>
    <t xml:space="preserve">Đỗ Đức Nhân </t>
  </si>
  <si>
    <t>Chí</t>
  </si>
  <si>
    <t>19C1-CCK5</t>
  </si>
  <si>
    <t>Phạm Thái</t>
  </si>
  <si>
    <t xml:space="preserve">Đỗ Trần </t>
  </si>
  <si>
    <t xml:space="preserve">Đặng Hoàng </t>
  </si>
  <si>
    <t>19C1- CNÔ10</t>
  </si>
  <si>
    <t>Nguyễn Tây</t>
  </si>
  <si>
    <t>Hồ</t>
  </si>
  <si>
    <t xml:space="preserve">Hoàng Quyết </t>
  </si>
  <si>
    <t xml:space="preserve">Cao Quốc </t>
  </si>
  <si>
    <t>Đào Thiện</t>
  </si>
  <si>
    <t>Nghiêm</t>
  </si>
  <si>
    <t xml:space="preserve">Trần Ngọc </t>
  </si>
  <si>
    <t xml:space="preserve">Dương Gia </t>
  </si>
  <si>
    <t>Phạm Minh</t>
  </si>
  <si>
    <t xml:space="preserve">Huỳnh Minh </t>
  </si>
  <si>
    <t xml:space="preserve">Lâm Hoàng </t>
  </si>
  <si>
    <t xml:space="preserve">Trương Nguyễn Thanh </t>
  </si>
  <si>
    <t xml:space="preserve">Trịnh Ngọc </t>
  </si>
  <si>
    <t>Bùi Nguyễn Minh</t>
  </si>
  <si>
    <t>19T4-CNÔ3</t>
  </si>
  <si>
    <t xml:space="preserve">Trần Ngọc Hồng </t>
  </si>
  <si>
    <t>16CĐ - Ô 5</t>
  </si>
  <si>
    <t>Trần Nguyễn Thành</t>
  </si>
  <si>
    <t xml:space="preserve">Nguyễn Quang </t>
  </si>
  <si>
    <t xml:space="preserve">Cao Minh </t>
  </si>
  <si>
    <t xml:space="preserve">Trịnh Công </t>
  </si>
  <si>
    <t>Đề</t>
  </si>
  <si>
    <t>19C1-VSL2</t>
  </si>
  <si>
    <t>Hà Thanh</t>
  </si>
  <si>
    <t xml:space="preserve">Võ Văn </t>
  </si>
  <si>
    <t>Thật</t>
  </si>
  <si>
    <t>Huỳnh Nhựt</t>
  </si>
  <si>
    <t xml:space="preserve">Phạm Đức </t>
  </si>
  <si>
    <t>18C1- CNÔ7</t>
  </si>
  <si>
    <t xml:space="preserve">Lương Quốc </t>
  </si>
  <si>
    <t>Nguyễn Đăng</t>
  </si>
  <si>
    <t xml:space="preserve">Nguyễn Trường </t>
  </si>
  <si>
    <t>Nhàn</t>
  </si>
  <si>
    <t>19T4-TKW1</t>
  </si>
  <si>
    <t>17T4-ĐCN1</t>
  </si>
  <si>
    <t xml:space="preserve">Phạm Trung </t>
  </si>
  <si>
    <t xml:space="preserve">Nguyễn Đức Mạnh </t>
  </si>
  <si>
    <t>19C2-QTM1</t>
  </si>
  <si>
    <t xml:space="preserve">Lưu Đức </t>
  </si>
  <si>
    <t xml:space="preserve">Phan Hoàng </t>
  </si>
  <si>
    <t>19T4-KXD1</t>
  </si>
  <si>
    <t>18C1- CNÔ1</t>
  </si>
  <si>
    <t xml:space="preserve">Bùi Lê Hùng </t>
  </si>
  <si>
    <t xml:space="preserve">Ngô Khí </t>
  </si>
  <si>
    <t>19C1-TKD1</t>
  </si>
  <si>
    <t xml:space="preserve">Võ Thanh </t>
  </si>
  <si>
    <t xml:space="preserve">Mạc Phương </t>
  </si>
  <si>
    <t xml:space="preserve">Nguyễn Trí </t>
  </si>
  <si>
    <t>18T4-TCD1</t>
  </si>
  <si>
    <t xml:space="preserve">Cao Văn Trường </t>
  </si>
  <si>
    <t>19C1-TKD2</t>
  </si>
  <si>
    <t>Nguyễn Hoài Bảo</t>
  </si>
  <si>
    <t xml:space="preserve">Lại Thanh </t>
  </si>
  <si>
    <t>17C1-LTM1</t>
  </si>
  <si>
    <t xml:space="preserve">Đỗ Phát </t>
  </si>
  <si>
    <t xml:space="preserve">Nguyễn Trần Anh </t>
  </si>
  <si>
    <t>19C1-QTM1</t>
  </si>
  <si>
    <t xml:space="preserve">Lý Trường </t>
  </si>
  <si>
    <t xml:space="preserve">Trịnh Hữu </t>
  </si>
  <si>
    <t>Khương</t>
  </si>
  <si>
    <t>Bùi Thụy Phương</t>
  </si>
  <si>
    <t>Phạm Hoài</t>
  </si>
  <si>
    <t>19C1-ĐCN1</t>
  </si>
  <si>
    <t>Nghiêm Triệu</t>
  </si>
  <si>
    <t>Cấn Thanh</t>
  </si>
  <si>
    <t xml:space="preserve">Huỳnh Văn </t>
  </si>
  <si>
    <t>Trần Bảo Gia</t>
  </si>
  <si>
    <t xml:space="preserve">Nguyễn Thế </t>
  </si>
  <si>
    <t>18C1-CCK4</t>
  </si>
  <si>
    <t xml:space="preserve">Nguyễn Hữu Anh </t>
  </si>
  <si>
    <t>19T4-ĐCN2</t>
  </si>
  <si>
    <t xml:space="preserve">Phan Nguyễn Thanh </t>
  </si>
  <si>
    <t>Huỳnh Nhật</t>
  </si>
  <si>
    <t>18T4-CNÔ4</t>
  </si>
  <si>
    <t xml:space="preserve">Phạm Thanh </t>
  </si>
  <si>
    <t xml:space="preserve">Nguyễn Phạm Quốc </t>
  </si>
  <si>
    <t>Bùi Bách</t>
  </si>
  <si>
    <t>Nguyễn Huỳnh Minh</t>
  </si>
  <si>
    <t>Trương Gia</t>
  </si>
  <si>
    <t>Nguyễn Hữu Hoàng</t>
  </si>
  <si>
    <t>19T4-CĐT1</t>
  </si>
  <si>
    <t>Đào Đăng</t>
  </si>
  <si>
    <t xml:space="preserve">Dương Thanh </t>
  </si>
  <si>
    <t>Lưu Kim</t>
  </si>
  <si>
    <t>Thao</t>
  </si>
  <si>
    <t>Lưu Hùng</t>
  </si>
  <si>
    <t>19T4-ĐCN3</t>
  </si>
  <si>
    <t>19C1-CNL1</t>
  </si>
  <si>
    <t>Hoàng Xuân</t>
  </si>
  <si>
    <t xml:space="preserve">Huỳnh Đông </t>
  </si>
  <si>
    <t>18C1-CCK5</t>
  </si>
  <si>
    <t>Văn</t>
  </si>
  <si>
    <t>14/02/2002</t>
  </si>
  <si>
    <t xml:space="preserve">Dương Vũ Ngọc </t>
  </si>
  <si>
    <t xml:space="preserve">Phạm Nguyễn Hoàng Thanh </t>
  </si>
  <si>
    <t xml:space="preserve">Phan Dương Phương </t>
  </si>
  <si>
    <t>Dung</t>
  </si>
  <si>
    <t xml:space="preserve">Lý Tuấn </t>
  </si>
  <si>
    <t>18C1-CNL1</t>
  </si>
  <si>
    <t xml:space="preserve">Trần Long </t>
  </si>
  <si>
    <t xml:space="preserve">Võ Hải </t>
  </si>
  <si>
    <t xml:space="preserve">Cao Thị Thúy </t>
  </si>
  <si>
    <t>Trần Long</t>
  </si>
  <si>
    <t xml:space="preserve">Chu Thanh </t>
  </si>
  <si>
    <t>Võ Tấn</t>
  </si>
  <si>
    <t>19T4-CNÔ1</t>
  </si>
  <si>
    <t xml:space="preserve">Đinh Thị Kim </t>
  </si>
  <si>
    <t>Phượng</t>
  </si>
  <si>
    <t>20C1-CTM3</t>
  </si>
  <si>
    <t>Nguyễn Thị Bảo</t>
  </si>
  <si>
    <t>Trâm</t>
  </si>
  <si>
    <t xml:space="preserve">Lê Thành </t>
  </si>
  <si>
    <t>Tính</t>
  </si>
  <si>
    <t>20C1-CNÔ9</t>
  </si>
  <si>
    <t xml:space="preserve">Hồ Thanh </t>
  </si>
  <si>
    <t xml:space="preserve">Cao Hoàng </t>
  </si>
  <si>
    <t xml:space="preserve">Lê Xuân </t>
  </si>
  <si>
    <t xml:space="preserve">Vũ Ngọc </t>
  </si>
  <si>
    <t xml:space="preserve">Tào Thanh </t>
  </si>
  <si>
    <t xml:space="preserve">Văn Bảo </t>
  </si>
  <si>
    <t xml:space="preserve">Lư Minh </t>
  </si>
  <si>
    <t xml:space="preserve">Trịnh Tấn </t>
  </si>
  <si>
    <t>Đô</t>
  </si>
  <si>
    <t xml:space="preserve">Phạm Trần Hoàng </t>
  </si>
  <si>
    <t xml:space="preserve">Lâm Thanh </t>
  </si>
  <si>
    <t xml:space="preserve">Nguyễn Văn Khắc </t>
  </si>
  <si>
    <t xml:space="preserve">Trịnh Viết Tài </t>
  </si>
  <si>
    <t xml:space="preserve">Bùi Trương Thế </t>
  </si>
  <si>
    <t xml:space="preserve">Ngô Đình </t>
  </si>
  <si>
    <t xml:space="preserve">Huỳnh Phạm Nhựt </t>
  </si>
  <si>
    <t xml:space="preserve">Dương Thành </t>
  </si>
  <si>
    <t xml:space="preserve">Đặng Minh </t>
  </si>
  <si>
    <t xml:space="preserve">Ngô Tấn </t>
  </si>
  <si>
    <t xml:space="preserve">Đỗ Quốc </t>
  </si>
  <si>
    <t xml:space="preserve">Bùi Trần Anh </t>
  </si>
  <si>
    <t xml:space="preserve">Nguyễn Vũ Hoàng </t>
  </si>
  <si>
    <t>20C1-CNÔ11</t>
  </si>
  <si>
    <t>Nguyễn Vũ</t>
  </si>
  <si>
    <t>Đầy</t>
  </si>
  <si>
    <t>Trương Ngọc</t>
  </si>
  <si>
    <t>Nguyễn Hoàng Anh</t>
  </si>
  <si>
    <t>Trà Phúc</t>
  </si>
  <si>
    <t>Nguyễn Trần Trung</t>
  </si>
  <si>
    <t>Lê Huy</t>
  </si>
  <si>
    <t>Trần Đoàn Đình</t>
  </si>
  <si>
    <t>Nguyễn Tuấn Anh</t>
  </si>
  <si>
    <t>Võ Hoài</t>
  </si>
  <si>
    <t>Nguyễn Kim</t>
  </si>
  <si>
    <t>Mỹ</t>
  </si>
  <si>
    <t>Ngoan</t>
  </si>
  <si>
    <t>Nguyễn Thiên</t>
  </si>
  <si>
    <t>Đỗ Quốc</t>
  </si>
  <si>
    <t>Quế</t>
  </si>
  <si>
    <t>Huỳnh</t>
  </si>
  <si>
    <t>Sách</t>
  </si>
  <si>
    <t>Võ Sĩ</t>
  </si>
  <si>
    <t>Nguyễn Vương</t>
  </si>
  <si>
    <t>Lê Nhật</t>
  </si>
  <si>
    <t>Lê Đặng</t>
  </si>
  <si>
    <t>Tuyên</t>
  </si>
  <si>
    <t>Trương Thanh</t>
  </si>
  <si>
    <t>Huỳnh Quang</t>
  </si>
  <si>
    <t>Lê Tấn</t>
  </si>
  <si>
    <t>Nguyễn Trà</t>
  </si>
  <si>
    <t>Nguyễn Võ Thế</t>
  </si>
  <si>
    <t>Vĩnh</t>
  </si>
  <si>
    <t>Tạ Quang</t>
  </si>
  <si>
    <t>Nguyễn Hồng</t>
  </si>
  <si>
    <t>Lê Trung</t>
  </si>
  <si>
    <t>Võ Văn</t>
  </si>
  <si>
    <t>Trần Anh</t>
  </si>
  <si>
    <t>Đinh Trung</t>
  </si>
  <si>
    <t>Trực</t>
  </si>
  <si>
    <t>19C1- TKD2</t>
  </si>
  <si>
    <t>Dương Nguyễn Thế</t>
  </si>
  <si>
    <t>20T4- QTD2</t>
  </si>
  <si>
    <t>Đoàn Văn Thành</t>
  </si>
  <si>
    <t>Bùi Trương Hoài</t>
  </si>
  <si>
    <t>17C1- CCK5</t>
  </si>
  <si>
    <t>Tân Minh</t>
  </si>
  <si>
    <t>18T4- TCĐ1</t>
  </si>
  <si>
    <t>Lê Ngọc Thanh</t>
  </si>
  <si>
    <t>19T4- ĐCN1</t>
  </si>
  <si>
    <t>18T4- VSL2</t>
  </si>
  <si>
    <t>Nguyễn Phan Gia</t>
  </si>
  <si>
    <t>19C1- CĐT1</t>
  </si>
  <si>
    <t>Nguyễn Thị Trà</t>
  </si>
  <si>
    <t>20C1- QTD1</t>
  </si>
  <si>
    <t>Võ Văn Minh</t>
  </si>
  <si>
    <t>20T4- QTM1</t>
  </si>
  <si>
    <t>20C2- ĐCN1</t>
  </si>
  <si>
    <t>18C1- QTM1</t>
  </si>
  <si>
    <t>18C1- CCK4</t>
  </si>
  <si>
    <t>Vũ Ngọc Mai</t>
  </si>
  <si>
    <t>19T4- CNM1</t>
  </si>
  <si>
    <t>Nguyễn Vũ  Ánh</t>
  </si>
  <si>
    <t>Lê Thùy</t>
  </si>
  <si>
    <t>19T4- LTM1</t>
  </si>
  <si>
    <t>Trịnh Tấn</t>
  </si>
  <si>
    <t>Nguyễn Thị Như</t>
  </si>
  <si>
    <t>Nguyễn Thị Kim</t>
  </si>
  <si>
    <t>20C1- TKD2</t>
  </si>
  <si>
    <t>Lư Đình Sinh</t>
  </si>
  <si>
    <t>Nhiệm</t>
  </si>
  <si>
    <t>Lê Thị Mỹ</t>
  </si>
  <si>
    <t>Đăng Thị Thu</t>
  </si>
  <si>
    <t>Bùi Từ</t>
  </si>
  <si>
    <t>20T4- QNH1</t>
  </si>
  <si>
    <t>Lê Trần Bá</t>
  </si>
  <si>
    <t>Sinh</t>
  </si>
  <si>
    <t>Phan Dương</t>
  </si>
  <si>
    <t>Đoàn Thanh</t>
  </si>
  <si>
    <t>Bùi Xuân</t>
  </si>
  <si>
    <t>Thượng</t>
  </si>
  <si>
    <t>20C1- CNL2</t>
  </si>
  <si>
    <t>Đỗ Minh</t>
  </si>
  <si>
    <t>20C1- LĐL1</t>
  </si>
  <si>
    <t xml:space="preserve">Trần Tiến </t>
  </si>
  <si>
    <t>20C1- CNL1</t>
  </si>
  <si>
    <t>20C1- VSL1</t>
  </si>
  <si>
    <t>Tiêu Viết</t>
  </si>
  <si>
    <t>Nguyễn Phương</t>
  </si>
  <si>
    <t>Trần Cảnh</t>
  </si>
  <si>
    <t>Đinh Võ Thành</t>
  </si>
  <si>
    <t>Trần Ngọc Thảo</t>
  </si>
  <si>
    <t>Đoàn Hồng</t>
  </si>
  <si>
    <t>19C2- QTD1</t>
  </si>
  <si>
    <t>0926255585`</t>
  </si>
  <si>
    <t>Lực</t>
  </si>
  <si>
    <t>Thân Trọng</t>
  </si>
  <si>
    <t>Hồ Tấn</t>
  </si>
  <si>
    <t>Trần Hoài</t>
  </si>
  <si>
    <t>19C1- LGT1</t>
  </si>
  <si>
    <t>Đoàn Trọng</t>
  </si>
  <si>
    <t>Vũ Thanh</t>
  </si>
  <si>
    <t>Đỗ Viết Thành</t>
  </si>
  <si>
    <t>Nguyễn Phú</t>
  </si>
  <si>
    <t>Nguyễn Lê Châu</t>
  </si>
  <si>
    <t>17T4- ĐCN2</t>
  </si>
  <si>
    <t>20C1- QNH1</t>
  </si>
  <si>
    <t>Đào Phước</t>
  </si>
  <si>
    <t>Trần Hạnh Đông</t>
  </si>
  <si>
    <t>Nghi</t>
  </si>
  <si>
    <t>Trần Quang</t>
  </si>
  <si>
    <t>Nhâtk</t>
  </si>
  <si>
    <t>Niên</t>
  </si>
  <si>
    <t>Nguyễn Chín</t>
  </si>
  <si>
    <t>Đặng Thái</t>
  </si>
  <si>
    <t>Nguyễn Tâm</t>
  </si>
  <si>
    <t>Nguyễn Ngọc Thành</t>
  </si>
  <si>
    <t>DẠNH SACH THI KHẢO SÁT ANH VĂNNGÀY 11/4/2021</t>
  </si>
  <si>
    <t>AB/21E 0000265</t>
  </si>
  <si>
    <t>AB/21E 0000266</t>
  </si>
  <si>
    <t>AB/21E 0000267</t>
  </si>
  <si>
    <t>AB/21E 0000268</t>
  </si>
  <si>
    <t>AB/21E 0000269</t>
  </si>
  <si>
    <t>AB/21E 0000270</t>
  </si>
  <si>
    <t>AB/21E 0000271</t>
  </si>
  <si>
    <t>AB/21E 0000272</t>
  </si>
  <si>
    <t>AB/21E 0000273</t>
  </si>
  <si>
    <t>AB/21E 0000274</t>
  </si>
  <si>
    <t>AB/21E 0000275</t>
  </si>
  <si>
    <t>AB/21E 0000276</t>
  </si>
  <si>
    <t>AB/21E 0000277</t>
  </si>
  <si>
    <t>AB/21E 0000278</t>
  </si>
  <si>
    <t>AB/21E 0000279</t>
  </si>
  <si>
    <t>AB/21E 0000280</t>
  </si>
  <si>
    <t>AB/21E 0000281</t>
  </si>
  <si>
    <t>AB/21E 0000282</t>
  </si>
  <si>
    <t>AB/21E 0000283</t>
  </si>
  <si>
    <t>AB/21E 0000284</t>
  </si>
  <si>
    <t>AB/21E 0000285</t>
  </si>
  <si>
    <t>AB/21E 0000286</t>
  </si>
  <si>
    <t>AB/21E 0000287</t>
  </si>
  <si>
    <t>AB/21E 0000288</t>
  </si>
  <si>
    <t>AB/21E 0000289</t>
  </si>
  <si>
    <t>AB/21E 0000290</t>
  </si>
  <si>
    <t>AB/21E 0000291</t>
  </si>
  <si>
    <t>AB/21E 0000292</t>
  </si>
  <si>
    <t>AB/21E 0000293</t>
  </si>
  <si>
    <t>AB/21E 0000294</t>
  </si>
  <si>
    <t>AB/21E 0000295</t>
  </si>
  <si>
    <t>AB/21E 0000296</t>
  </si>
  <si>
    <t>AB/21E 0000297</t>
  </si>
  <si>
    <t>AB/21E 0000298</t>
  </si>
  <si>
    <t>AB/21E 0000299</t>
  </si>
  <si>
    <t>AB/21E 0000300</t>
  </si>
  <si>
    <t>AB/21E 0000301</t>
  </si>
  <si>
    <t>AB/21E 0000302</t>
  </si>
  <si>
    <t>AB/21E 0000303</t>
  </si>
  <si>
    <t>AB/21E 0000304</t>
  </si>
  <si>
    <t>AB/21E 0000305</t>
  </si>
  <si>
    <t>AB/21E 0000306</t>
  </si>
  <si>
    <t>AB/21E 0000307</t>
  </si>
  <si>
    <t>AB/21E 0000308</t>
  </si>
  <si>
    <t>AB/21E 0000309</t>
  </si>
  <si>
    <t>AB/21E 0000310</t>
  </si>
  <si>
    <t>AB/21E 0000311</t>
  </si>
  <si>
    <t>AB/21E 0000312</t>
  </si>
  <si>
    <t>AB/21E 0000313</t>
  </si>
  <si>
    <t>AB/21E 0000314</t>
  </si>
  <si>
    <t>AB/21E 0000315</t>
  </si>
  <si>
    <t>AB/21E 0000316</t>
  </si>
  <si>
    <t>AB/21E 0000317</t>
  </si>
  <si>
    <t>AB/21E 0000318</t>
  </si>
  <si>
    <t>AB/21E 0000319</t>
  </si>
  <si>
    <t>AB/21E 0000320</t>
  </si>
  <si>
    <t>AB/21E 0000321</t>
  </si>
  <si>
    <t>AB/21E 0000322</t>
  </si>
  <si>
    <t>AB/21E 0000323</t>
  </si>
  <si>
    <t>AB/21E 0000324</t>
  </si>
  <si>
    <t>AB/21E 0000325</t>
  </si>
  <si>
    <t>AB/21E 0000326</t>
  </si>
  <si>
    <t>AB/21E 0000327</t>
  </si>
  <si>
    <t>AB/21E 0000328</t>
  </si>
  <si>
    <t>AB/21E 0000329</t>
  </si>
  <si>
    <t>AB/21E 0000330</t>
  </si>
  <si>
    <t>AB/21E 0000331</t>
  </si>
  <si>
    <t>AB/21E 0000332</t>
  </si>
  <si>
    <t>AB/21E 0000333</t>
  </si>
  <si>
    <t>AB/21E 0000334</t>
  </si>
  <si>
    <t>AB/21E 0000335</t>
  </si>
  <si>
    <t>AB/21E 0000336</t>
  </si>
  <si>
    <t>AB/21E 0000337</t>
  </si>
  <si>
    <t>AB/21E 0000338</t>
  </si>
  <si>
    <t>AB/21E 0000339</t>
  </si>
  <si>
    <t>AB/21E 0000340</t>
  </si>
  <si>
    <t>AB/21E 0000341</t>
  </si>
  <si>
    <t>AB/21E 0000342</t>
  </si>
  <si>
    <t>AB/21E 0000343</t>
  </si>
  <si>
    <t>AB/21E 0000344</t>
  </si>
  <si>
    <t>AB/21E 0000345</t>
  </si>
  <si>
    <t>AB/21E 0000346</t>
  </si>
  <si>
    <t>AB/21E 0000347</t>
  </si>
  <si>
    <t>AB/21E 0000348</t>
  </si>
  <si>
    <t>AB/21E 0000349</t>
  </si>
  <si>
    <t>AB/21E 0000350</t>
  </si>
  <si>
    <t>AB/21E 0000351</t>
  </si>
  <si>
    <t>AB/21E 0000352</t>
  </si>
  <si>
    <t>AB/21E 0000353</t>
  </si>
  <si>
    <t>AB/21E 0000354</t>
  </si>
  <si>
    <t>AB/21E 0000355</t>
  </si>
  <si>
    <t>AB/21E 0000356</t>
  </si>
  <si>
    <t>AB/21E 0000357</t>
  </si>
  <si>
    <t>AB/21E 0000358</t>
  </si>
  <si>
    <t>AB/21E 0000359</t>
  </si>
  <si>
    <t>AB/21E 0000360</t>
  </si>
  <si>
    <t>AB/21E 0000361</t>
  </si>
  <si>
    <t>AB/21E 0000362</t>
  </si>
  <si>
    <t>AB/21E 0000363</t>
  </si>
  <si>
    <t>AB/21E 0000364</t>
  </si>
  <si>
    <t>AB/21E 0000365</t>
  </si>
  <si>
    <t>AB/21E 0000366</t>
  </si>
  <si>
    <t>AB/21E 0000367</t>
  </si>
  <si>
    <t>AB/21E 0000368</t>
  </si>
  <si>
    <t>AB/21E 0000369</t>
  </si>
  <si>
    <t>AB/21E 0000370</t>
  </si>
  <si>
    <t>AB/21E 0000371</t>
  </si>
  <si>
    <t>AB/21E 0000372</t>
  </si>
  <si>
    <t>AB/21E 0000373</t>
  </si>
  <si>
    <t>AB/21E 0000374</t>
  </si>
  <si>
    <t>AB/21E 0000375</t>
  </si>
  <si>
    <t>AB/21E 0000376</t>
  </si>
  <si>
    <t>AB/21E 0000377</t>
  </si>
  <si>
    <t>AB/21E 0000378</t>
  </si>
  <si>
    <t>AB/21E 0000379</t>
  </si>
  <si>
    <t>AB/21E 0000380</t>
  </si>
  <si>
    <t>AB/21E 0000381</t>
  </si>
  <si>
    <t>AB/21E 0000382</t>
  </si>
  <si>
    <t>AB/21E 0000383</t>
  </si>
  <si>
    <t>AB/21E 0000384</t>
  </si>
  <si>
    <t>AB/21E 0000385</t>
  </si>
  <si>
    <t>AB/21E 0000386</t>
  </si>
  <si>
    <t>AB/21E 0000387</t>
  </si>
  <si>
    <t>AB/21E 0000388</t>
  </si>
  <si>
    <t>AB/21E 0000389</t>
  </si>
  <si>
    <t>AB/21E 0000390</t>
  </si>
  <si>
    <t>AB/21E 0000391</t>
  </si>
  <si>
    <t>AB/21E 0000392</t>
  </si>
  <si>
    <t>AB/21E 0000393</t>
  </si>
  <si>
    <t>AB/21E 0000394</t>
  </si>
  <si>
    <t>AB/21E 0000395</t>
  </si>
  <si>
    <t>AB/21E 0000396</t>
  </si>
  <si>
    <t>AB/21E 0000397</t>
  </si>
  <si>
    <t>AB/21E 0000398</t>
  </si>
  <si>
    <t>AB/21E 0000399</t>
  </si>
  <si>
    <t>AB/21E 0000400</t>
  </si>
  <si>
    <t>AB/21E 0000401</t>
  </si>
  <si>
    <t>AB/21E 0000402</t>
  </si>
  <si>
    <t>AB/21E 0000403</t>
  </si>
  <si>
    <t>AB/21E 0000404</t>
  </si>
  <si>
    <t>AB/21E 0000405</t>
  </si>
  <si>
    <t>AB/21E 0000406</t>
  </si>
  <si>
    <t>AB/21E 0000407</t>
  </si>
  <si>
    <t>AB/21E 0000408</t>
  </si>
  <si>
    <t>AB/21E 0000409</t>
  </si>
  <si>
    <t>AB/21E 0000410</t>
  </si>
  <si>
    <t>AB/21E 0000411</t>
  </si>
  <si>
    <t>AB/21E 0000412</t>
  </si>
  <si>
    <t>AB/21E 0000413</t>
  </si>
  <si>
    <t>AB/21E 0000414</t>
  </si>
  <si>
    <t>AB/21E 0000415</t>
  </si>
  <si>
    <t>AB/21E 0000416</t>
  </si>
  <si>
    <t>AB/21E 0000417</t>
  </si>
  <si>
    <t>AB/21E 0000418</t>
  </si>
  <si>
    <t>AB/21E 0000419</t>
  </si>
  <si>
    <t>AB/21E 0000420</t>
  </si>
  <si>
    <t>AB/21E 0000421</t>
  </si>
  <si>
    <t>AB/21E 0000422</t>
  </si>
  <si>
    <t>AB/21E 0000423</t>
  </si>
  <si>
    <t>AB/21E 0000424</t>
  </si>
  <si>
    <t>AB/21E 0000425</t>
  </si>
  <si>
    <t>AB/21E 0000426</t>
  </si>
  <si>
    <t>AB/21E 0000427</t>
  </si>
  <si>
    <t>AB/21E 0000428</t>
  </si>
  <si>
    <t>AB/21E 0000429</t>
  </si>
  <si>
    <t>AB/21E 0000430</t>
  </si>
  <si>
    <t>AB/21E 0000431</t>
  </si>
  <si>
    <t>AB/21E 0000432</t>
  </si>
  <si>
    <t>AB/21E 0000433</t>
  </si>
  <si>
    <t>AB/21E 0000434</t>
  </si>
  <si>
    <t>AB/21E 0000435</t>
  </si>
  <si>
    <t>AB/21E 0000436</t>
  </si>
  <si>
    <t>AB/21E 0000437</t>
  </si>
  <si>
    <t>AB/21E 0000438</t>
  </si>
  <si>
    <t>AB/21E 0000439</t>
  </si>
  <si>
    <t>AB/21E 0000440</t>
  </si>
  <si>
    <t>AB/21E 0000441</t>
  </si>
  <si>
    <t>AB/21E 0000442</t>
  </si>
  <si>
    <t>AB/21E 0000443</t>
  </si>
  <si>
    <t>AB/21E 0000444</t>
  </si>
  <si>
    <t>AB/21E 0000445</t>
  </si>
  <si>
    <t>AB/21E 0000446</t>
  </si>
  <si>
    <t>AB/21E 0000447</t>
  </si>
  <si>
    <t>AB/21E 0000448</t>
  </si>
  <si>
    <t>AB/21E 0000449</t>
  </si>
  <si>
    <t>AB/21E 0000450</t>
  </si>
  <si>
    <t>AB/21E 0000451</t>
  </si>
  <si>
    <t>AB/21E 0000452</t>
  </si>
  <si>
    <t>AB/21E 0000453</t>
  </si>
  <si>
    <t>AB/21E 0000454</t>
  </si>
  <si>
    <t>AB/21E 0000455</t>
  </si>
  <si>
    <t>AB/21E 0000456</t>
  </si>
  <si>
    <t>AB/21E 0000457</t>
  </si>
  <si>
    <t>AB/21E 0000458</t>
  </si>
  <si>
    <t>AB/21E 0000459</t>
  </si>
  <si>
    <t>AB/21E 0000460</t>
  </si>
  <si>
    <t>AB/21E 0000461</t>
  </si>
  <si>
    <t>AB/21E 0000462</t>
  </si>
  <si>
    <t>AB/21E 0000463</t>
  </si>
  <si>
    <t>AB/21E 0000464</t>
  </si>
  <si>
    <t>AB/21E 0000465</t>
  </si>
  <si>
    <t>AB/21E 0000466</t>
  </si>
  <si>
    <t>AB/21E 0000467</t>
  </si>
  <si>
    <t>AB/21E 0000468</t>
  </si>
  <si>
    <t>AB/21E 0000469</t>
  </si>
  <si>
    <t>AB/21E 0000470</t>
  </si>
  <si>
    <t>AB/21E 0000471</t>
  </si>
  <si>
    <t>AB/21E 0000472</t>
  </si>
  <si>
    <t>AB/21E 0000473</t>
  </si>
  <si>
    <t>AB/21E 0000474</t>
  </si>
  <si>
    <t>AB/21E 0000475</t>
  </si>
  <si>
    <t>AB/21E 0000476</t>
  </si>
  <si>
    <t>AB/21E 0000477</t>
  </si>
  <si>
    <t>AB/21E 0000478</t>
  </si>
  <si>
    <t>AB/21E 0000479</t>
  </si>
  <si>
    <t>AB/21E 0000480</t>
  </si>
  <si>
    <t>AB/21E 0000481</t>
  </si>
  <si>
    <t>AB/21E 0000482</t>
  </si>
  <si>
    <t>AB/21E 0000483</t>
  </si>
  <si>
    <t>AB/21E 0000484</t>
  </si>
  <si>
    <t>AB/21E 0000485</t>
  </si>
  <si>
    <t>AB/21E 0000486</t>
  </si>
  <si>
    <t>AB/21E 0000487</t>
  </si>
  <si>
    <t>AB/21E 0000488</t>
  </si>
  <si>
    <t>AB/21E 0000489</t>
  </si>
  <si>
    <t>AB/21E 0000490</t>
  </si>
  <si>
    <t>AB/21E 0000491</t>
  </si>
  <si>
    <t>AB/21E 0000492</t>
  </si>
  <si>
    <t>AB/21E 0000493</t>
  </si>
  <si>
    <t>AB/21E 0000494</t>
  </si>
  <si>
    <t>AB/21E 0000495</t>
  </si>
  <si>
    <t>AB/21E 0000496</t>
  </si>
  <si>
    <t>AB/21E 0000497</t>
  </si>
  <si>
    <t>AB/21E 0000498</t>
  </si>
  <si>
    <t>AB/21E 0000499</t>
  </si>
  <si>
    <t>AB/21E 0000500</t>
  </si>
  <si>
    <t>AB/21E 0000501</t>
  </si>
  <si>
    <t>AB/21E 0000502</t>
  </si>
  <si>
    <t>AB/21E 0000503</t>
  </si>
  <si>
    <t>AB/21E 0000504</t>
  </si>
  <si>
    <t>AB/21E 0000505</t>
  </si>
  <si>
    <t>AB/21E 0000506</t>
  </si>
  <si>
    <t>AB/21E 0000507</t>
  </si>
  <si>
    <t>AB/21E 0000508</t>
  </si>
  <si>
    <t>AB/21E 0000509</t>
  </si>
  <si>
    <t>AB/21E 0000510</t>
  </si>
  <si>
    <t>AB/21E 0000511</t>
  </si>
  <si>
    <t>AB/21E 0000512</t>
  </si>
  <si>
    <t>AB/21E 0000513</t>
  </si>
  <si>
    <t>AB/21E 0000514</t>
  </si>
  <si>
    <t>AB/21E 0000515</t>
  </si>
  <si>
    <t>AB/21E 0000516</t>
  </si>
  <si>
    <t>AB/21E 0000517</t>
  </si>
  <si>
    <t>AB/21E 0000518</t>
  </si>
  <si>
    <t>AB/21E 0000519</t>
  </si>
  <si>
    <t>AB/21E 0000520</t>
  </si>
  <si>
    <t>AB/21E 0000521</t>
  </si>
  <si>
    <t>AB/21E 0000522</t>
  </si>
  <si>
    <t>AB/21E 0000523</t>
  </si>
  <si>
    <t>AB/21E 0000524</t>
  </si>
  <si>
    <t>AB/21E 0000525</t>
  </si>
  <si>
    <t>AB/21E 0000526</t>
  </si>
  <si>
    <t>Ha	Công</t>
  </si>
  <si>
    <t>Phạm Thị Mến</t>
  </si>
  <si>
    <t>Lâm Xuân	Trung</t>
  </si>
  <si>
    <t>Nguyễn Văn Thành 	Công</t>
  </si>
  <si>
    <t>Đào Văn 	Minh</t>
  </si>
  <si>
    <t>Nguyễn Nhật 	Hào</t>
  </si>
  <si>
    <t>Cao Tấn 	Lộc</t>
  </si>
  <si>
    <t>Phạm Thùy 	Linh</t>
  </si>
  <si>
    <t>Vân Thị Quỳnh 	Như</t>
  </si>
  <si>
    <t>Nguyễn Hải 	Triều</t>
  </si>
  <si>
    <t>Nguyễn Đại Hồng 	Ân</t>
  </si>
  <si>
    <t>Nguyễn Thanh 	Cường</t>
  </si>
  <si>
    <t>Lê Nguyễn Thùy	Linh</t>
  </si>
  <si>
    <t>Đỗ Quỳnh	Như</t>
  </si>
  <si>
    <t>Trần Phước 	Định</t>
  </si>
  <si>
    <t>Trần Đình 	Khánh</t>
  </si>
  <si>
    <t>Đỗ Trọng 	Tín</t>
  </si>
  <si>
    <t>Nguyễn Phú	Thuận</t>
  </si>
  <si>
    <t>Nguyễn Thị Kim 	Chi</t>
  </si>
  <si>
    <t>Nguyễn Thanh	Liêm</t>
  </si>
  <si>
    <t>Nguyễn Hữu	Công</t>
  </si>
  <si>
    <t>Vũ Phúc Long	Nhân</t>
  </si>
  <si>
    <t>Nguyễn Trọng 	Tâm</t>
  </si>
  <si>
    <t>Hồ Minh 	Nghĩa</t>
  </si>
  <si>
    <t>Nguyễn Linh	Phương</t>
  </si>
  <si>
    <t>Nguyễn Thanh	Hậu</t>
  </si>
  <si>
    <t>Nguyễn Vũ	Hiền</t>
  </si>
  <si>
    <t>Nguyễn Tân	Tiến</t>
  </si>
  <si>
    <t>Đinh Thanh	Nguyên</t>
  </si>
  <si>
    <t>Nguyễn Tuấn	Tài</t>
  </si>
  <si>
    <t>Nguyễn Đình	Nhẫn</t>
  </si>
  <si>
    <t>Nguyễn Văn  Sơn</t>
  </si>
  <si>
    <t>Trần Nguyễn 	Đạt</t>
  </si>
  <si>
    <t>Trần Thị Y	Phụng</t>
  </si>
  <si>
    <t>Hà Thiên	Kim</t>
  </si>
  <si>
    <t>Nguyễn Thanh	Hùng</t>
  </si>
  <si>
    <t>Nguyễn Nhật	Quang</t>
  </si>
  <si>
    <t>Tạ Minh 	Tuấn</t>
  </si>
  <si>
    <t>Trần Chí 	Linh</t>
  </si>
  <si>
    <t>Trần Hải 	Đăng</t>
  </si>
  <si>
    <t>Nguyễn Thủy	Trúc</t>
  </si>
  <si>
    <t>Trần Gia	Thiên</t>
  </si>
  <si>
    <t>Đào Xuân 	Mai</t>
  </si>
  <si>
    <t>Hoàng Trung	Tín</t>
  </si>
  <si>
    <t>Hoàng Minh	Hiếu</t>
  </si>
  <si>
    <t>Cao Bá 	Nhật</t>
  </si>
  <si>
    <t>Lê Văn	Luân</t>
  </si>
  <si>
    <t>Lưu Thế 	Anh</t>
  </si>
  <si>
    <t>Nguyễn Trí	Linh</t>
  </si>
  <si>
    <t>Nguyễn Lăng Phước	An</t>
  </si>
  <si>
    <t>Phạm Minh Tuấn</t>
  </si>
  <si>
    <t>Nguyễn Hoàng	Kha</t>
  </si>
  <si>
    <t>Lương Chí Bảo</t>
  </si>
  <si>
    <t>Nguyễn Chí 	Quang</t>
  </si>
  <si>
    <t>Trần Quốc Khánh</t>
  </si>
  <si>
    <t>Trần Thanh	Phú</t>
  </si>
  <si>
    <t>Nguyễn Hiền Quang	Duy</t>
  </si>
  <si>
    <t>Giang Bảo	Trân</t>
  </si>
  <si>
    <t>Võ Minh Phú</t>
  </si>
  <si>
    <t>Nguyễn Gia 	Bảo</t>
  </si>
  <si>
    <t>Đặng Tấn	Hiển</t>
  </si>
  <si>
    <t>Lương Trúc	Hiền</t>
  </si>
  <si>
    <t>Đinh Thái 	Hòa</t>
  </si>
  <si>
    <t>Bùi Đức 	Huy</t>
  </si>
  <si>
    <t>Cao Thị Kim 	Ngân</t>
  </si>
  <si>
    <t>Liêu Bảo 	Quân</t>
  </si>
  <si>
    <t>Phạm Lê Duy 	Khôi</t>
  </si>
  <si>
    <t>Đặng Nguyễn Ngọc 	Trâm</t>
  </si>
  <si>
    <t>Nguyễn Phương	Tuệ</t>
  </si>
  <si>
    <t>Nguyễn Xuân Tài	Lộc</t>
  </si>
  <si>
    <t>Võ Thị Minh 	Thư</t>
  </si>
  <si>
    <t>Nguyễn Quốc 	Bảo</t>
  </si>
  <si>
    <t>Đinh Trung 	Huy</t>
  </si>
  <si>
    <t>Trầm Duy	Khang</t>
  </si>
  <si>
    <t>Bùi Nguyễn Nhật	Thanh</t>
  </si>
  <si>
    <t>Hà Thanh	Vân</t>
  </si>
  <si>
    <t>Võ Trí	Hoài</t>
  </si>
  <si>
    <t>Huỳnh Thị Thùy	Trang</t>
  </si>
  <si>
    <t>Nguyễn Hoàng Minh	Châu</t>
  </si>
  <si>
    <t>Đinh Trung	Trực</t>
  </si>
  <si>
    <t>Học phí tiếng Trung - Khoa 1</t>
  </si>
  <si>
    <t>Học phí Tiếng Nhật - Khóa 1</t>
  </si>
  <si>
    <t>AB/21E 0000527</t>
  </si>
  <si>
    <t>AB/21E 0000528</t>
  </si>
  <si>
    <t>AB/21E 0000529</t>
  </si>
  <si>
    <t>AB/21E 0000530</t>
  </si>
  <si>
    <t>AB/21E 0000531</t>
  </si>
  <si>
    <t>AB/21E 0000532</t>
  </si>
  <si>
    <t>AB/21E 0000533</t>
  </si>
  <si>
    <t>AB/21E 0000534</t>
  </si>
  <si>
    <t>AB/21E 0000535</t>
  </si>
  <si>
    <t>AB/21E 0000536</t>
  </si>
  <si>
    <t>AB/21E 0000537</t>
  </si>
  <si>
    <t>AB/21E 0000538</t>
  </si>
  <si>
    <t>AB/21E 0000539</t>
  </si>
  <si>
    <t>AB/21E 0000540</t>
  </si>
  <si>
    <t>AB/21E 0000541</t>
  </si>
  <si>
    <t>AB/21E 0000542</t>
  </si>
  <si>
    <t>AB/21E 0000543</t>
  </si>
  <si>
    <t>AB/21E 0000544</t>
  </si>
  <si>
    <t>AB/21E 0000545</t>
  </si>
  <si>
    <t>38sv</t>
  </si>
  <si>
    <t>16sv</t>
  </si>
  <si>
    <t>28sv</t>
  </si>
  <si>
    <t>24sv</t>
  </si>
  <si>
    <t>22sv</t>
  </si>
  <si>
    <t>35sv</t>
  </si>
  <si>
    <t>11sv</t>
  </si>
  <si>
    <t>34sv</t>
  </si>
  <si>
    <t>18sv</t>
  </si>
  <si>
    <t>33sv</t>
  </si>
  <si>
    <t>218sv</t>
  </si>
  <si>
    <t>222sv</t>
  </si>
  <si>
    <t>75sv</t>
  </si>
  <si>
    <t>129sv</t>
  </si>
  <si>
    <t>124sv</t>
  </si>
  <si>
    <t>02sv</t>
  </si>
  <si>
    <t>Nguyễn Hải	Triều</t>
  </si>
  <si>
    <t>Nguyễn Phi	Hoàng</t>
  </si>
  <si>
    <t>Lê Tú Uyên</t>
  </si>
  <si>
    <t>Nguyễn Quốc 	Triệu</t>
  </si>
  <si>
    <t>Nguyễn Thùy Hoàng	Yến</t>
  </si>
  <si>
    <t>Bùi Đức 	Phú</t>
  </si>
  <si>
    <t>Nguyễn Lê Thanh	Bạch</t>
  </si>
  <si>
    <t>Lê Nguyễn Trường	An</t>
  </si>
  <si>
    <t>Bùi Công	Chương</t>
  </si>
  <si>
    <t>Thái Trí	Nguyễn</t>
  </si>
  <si>
    <t>Võ Gia	Huy</t>
  </si>
  <si>
    <t>Nguyễn Văn	Chí</t>
  </si>
  <si>
    <t xml:space="preserve">Lệ phí thi kiểm tra năng lực tiếng anh </t>
  </si>
  <si>
    <t>Nguyễn Tấn Phát</t>
  </si>
  <si>
    <t>Phùng Đức Dương</t>
  </si>
  <si>
    <t>Trần Hồng Sơn</t>
  </si>
  <si>
    <t>Nguyễn Doãn Thanh Quang</t>
  </si>
  <si>
    <t>AB/21E 0000546</t>
  </si>
  <si>
    <t>Trịnh Thụy Khả Vi</t>
  </si>
  <si>
    <t>Nguyễn Thanh Sơn</t>
  </si>
  <si>
    <t>Học phí tiếng Trung - khóa 1: 23.375.000</t>
  </si>
  <si>
    <t>Học phí tiếng Nhật - khóa 1: 935.000</t>
  </si>
  <si>
    <t>Lệ phí thi Kiểm tra năng lực tiếng anh: 64.720.000( thi ngày 11/4/2021)</t>
  </si>
  <si>
    <t>Lệ phí thi CCA Tin học ( ngày 11/4/2021): 60.750.000</t>
  </si>
  <si>
    <t>Lệ phí thi CCB Anh văn thi ngày 18/4/2021: 69.200.000</t>
  </si>
  <si>
    <t>Thành phố Hồ Chí Minh, ngày   tháng  4  năm 2021</t>
  </si>
  <si>
    <t>Phạm Tuấn Anh</t>
  </si>
  <si>
    <t>Đặng Thế Duy</t>
  </si>
  <si>
    <t>Bằng chữ: Hai trăm năm mươi ba triệusáu trăm ngàn đồng chẵn</t>
  </si>
  <si>
    <t>Học phí Anh văn Khóa 42: 32.060.000</t>
  </si>
  <si>
    <t>Học phí  THAO khóa 21 : 2.560.000</t>
  </si>
  <si>
    <t>Học phí tiếng Trung - Khóa 1</t>
  </si>
  <si>
    <t xml:space="preserve"> -   </t>
  </si>
  <si>
    <t>Bằng chữ:  Một trăm sáu mươi sáu triệu bảy trăm ba mươi ngàn đồng chẵn</t>
  </si>
  <si>
    <t>Học phí Anh văn Khóa 42: 160.410.000</t>
  </si>
  <si>
    <t>Lệ phí thi CCB Anh văn thi Đợt tới: 4.400.000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</si>
</sst>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10"/>
      <name val="Calibri"/>
    </font>
    <font>
      <sz val="14"/>
      <name val="Times New Roman"/>
      <family val="1"/>
    </font>
    <font>
      <sz val="14"/>
      <color rgb="FF000000"/>
      <name val="Times New Roman"/>
      <family val="1"/>
    </font>
    <font>
      <sz val="14"/>
      <name val="Times"/>
    </font>
    <font>
      <b/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sz val="10"/>
      <name val="Calibri"/>
      <family val="2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Calibri"/>
      <family val="2"/>
    </font>
    <font>
      <sz val="9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color rgb="FF444444"/>
      <name val="Times New Roman"/>
      <family val="1"/>
    </font>
    <font>
      <sz val="11"/>
      <name val="Calibri"/>
      <family val="2"/>
    </font>
    <font>
      <sz val="10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8"/>
      <color theme="1"/>
      <name val="Calibri"/>
      <family val="2"/>
      <scheme val="minor"/>
    </font>
    <font>
      <sz val="8"/>
      <name val="Times New Roman"/>
      <family val="1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203"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0" applyFont="1" applyBorder="1"/>
    <xf numFmtId="165" fontId="9" fillId="0" borderId="0" xfId="1" applyNumberFormat="1" applyFont="1" applyBorder="1" applyAlignment="1">
      <alignment wrapText="1"/>
    </xf>
    <xf numFmtId="165" fontId="10" fillId="0" borderId="1" xfId="1" applyNumberFormat="1" applyFont="1" applyBorder="1" applyAlignment="1">
      <alignment wrapText="1"/>
    </xf>
    <xf numFmtId="0" fontId="9" fillId="0" borderId="0" xfId="0" applyFont="1" applyBorder="1" applyAlignment="1">
      <alignment horizontal="left"/>
    </xf>
    <xf numFmtId="0" fontId="9" fillId="0" borderId="0" xfId="0" applyFont="1"/>
    <xf numFmtId="0" fontId="8" fillId="0" borderId="0" xfId="2" applyFont="1" applyAlignment="1">
      <alignment horizontal="center"/>
    </xf>
    <xf numFmtId="0" fontId="6" fillId="0" borderId="1" xfId="2" applyFont="1" applyBorder="1" applyAlignment="1">
      <alignment horizontal="center" vertical="center" wrapText="1"/>
    </xf>
    <xf numFmtId="0" fontId="0" fillId="0" borderId="0" xfId="0" applyBorder="1"/>
    <xf numFmtId="0" fontId="11" fillId="0" borderId="0" xfId="0" applyFont="1" applyBorder="1" applyAlignment="1">
      <alignment horizontal="left" vertical="center" wrapText="1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5" fontId="0" fillId="0" borderId="1" xfId="1" applyNumberFormat="1" applyFont="1" applyBorder="1" applyAlignment="1">
      <alignment vertical="center" wrapText="1"/>
    </xf>
    <xf numFmtId="0" fontId="0" fillId="0" borderId="1" xfId="0" applyBorder="1"/>
    <xf numFmtId="165" fontId="0" fillId="0" borderId="0" xfId="0" applyNumberFormat="1"/>
    <xf numFmtId="165" fontId="0" fillId="0" borderId="0" xfId="1" applyNumberFormat="1" applyFont="1" applyFill="1" applyBorder="1" applyAlignment="1">
      <alignment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6" xfId="0" applyFont="1" applyBorder="1"/>
    <xf numFmtId="0" fontId="16" fillId="0" borderId="1" xfId="0" applyFont="1" applyBorder="1" applyAlignment="1">
      <alignment horizontal="center"/>
    </xf>
    <xf numFmtId="0" fontId="17" fillId="0" borderId="0" xfId="0" applyFont="1"/>
    <xf numFmtId="0" fontId="18" fillId="0" borderId="1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center"/>
    </xf>
    <xf numFmtId="0" fontId="17" fillId="0" borderId="1" xfId="0" applyFont="1" applyBorder="1"/>
    <xf numFmtId="0" fontId="16" fillId="0" borderId="1" xfId="0" applyFont="1" applyBorder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13" fillId="0" borderId="1" xfId="0" applyFont="1" applyBorder="1"/>
    <xf numFmtId="14" fontId="13" fillId="0" borderId="1" xfId="0" applyNumberFormat="1" applyFont="1" applyBorder="1" applyAlignment="1">
      <alignment horizontal="center"/>
    </xf>
    <xf numFmtId="0" fontId="19" fillId="2" borderId="1" xfId="0" applyFont="1" applyFill="1" applyBorder="1"/>
    <xf numFmtId="0" fontId="13" fillId="6" borderId="5" xfId="0" applyFont="1" applyFill="1" applyBorder="1" applyAlignment="1">
      <alignment horizontal="center"/>
    </xf>
    <xf numFmtId="0" fontId="13" fillId="6" borderId="5" xfId="0" applyFont="1" applyFill="1" applyBorder="1"/>
    <xf numFmtId="0" fontId="13" fillId="2" borderId="5" xfId="0" applyFont="1" applyFill="1" applyBorder="1" applyAlignment="1">
      <alignment horizontal="center"/>
    </xf>
    <xf numFmtId="0" fontId="13" fillId="2" borderId="5" xfId="0" applyFont="1" applyFill="1" applyBorder="1" applyAlignment="1">
      <alignment horizontal="left"/>
    </xf>
    <xf numFmtId="0" fontId="13" fillId="2" borderId="5" xfId="0" applyFont="1" applyFill="1" applyBorder="1"/>
    <xf numFmtId="0" fontId="20" fillId="2" borderId="0" xfId="0" applyFont="1" applyFill="1"/>
    <xf numFmtId="14" fontId="13" fillId="2" borderId="5" xfId="0" applyNumberFormat="1" applyFont="1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13" fillId="6" borderId="1" xfId="0" applyFont="1" applyFill="1" applyBorder="1"/>
    <xf numFmtId="14" fontId="13" fillId="2" borderId="1" xfId="0" applyNumberFormat="1" applyFont="1" applyFill="1" applyBorder="1" applyAlignment="1">
      <alignment horizontal="center"/>
    </xf>
    <xf numFmtId="0" fontId="13" fillId="2" borderId="1" xfId="0" applyFont="1" applyFill="1" applyBorder="1"/>
    <xf numFmtId="0" fontId="13" fillId="2" borderId="1" xfId="0" applyFont="1" applyFill="1" applyBorder="1" applyAlignment="1">
      <alignment horizontal="left"/>
    </xf>
    <xf numFmtId="0" fontId="13" fillId="2" borderId="7" xfId="0" applyFont="1" applyFill="1" applyBorder="1"/>
    <xf numFmtId="0" fontId="15" fillId="6" borderId="8" xfId="0" applyFont="1" applyFill="1" applyBorder="1" applyAlignment="1">
      <alignment horizontal="center"/>
    </xf>
    <xf numFmtId="0" fontId="15" fillId="6" borderId="9" xfId="0" applyFont="1" applyFill="1" applyBorder="1"/>
    <xf numFmtId="0" fontId="15" fillId="6" borderId="10" xfId="0" applyFont="1" applyFill="1" applyBorder="1"/>
    <xf numFmtId="0" fontId="15" fillId="6" borderId="5" xfId="0" applyFont="1" applyFill="1" applyBorder="1" applyAlignment="1">
      <alignment horizontal="center"/>
    </xf>
    <xf numFmtId="0" fontId="15" fillId="6" borderId="8" xfId="0" applyFont="1" applyFill="1" applyBorder="1" applyAlignment="1">
      <alignment horizontal="left"/>
    </xf>
    <xf numFmtId="0" fontId="13" fillId="6" borderId="6" xfId="0" applyFont="1" applyFill="1" applyBorder="1"/>
    <xf numFmtId="0" fontId="13" fillId="6" borderId="9" xfId="0" applyFont="1" applyFill="1" applyBorder="1" applyAlignment="1">
      <alignment horizontal="center"/>
    </xf>
    <xf numFmtId="0" fontId="13" fillId="6" borderId="9" xfId="0" applyFont="1" applyFill="1" applyBorder="1"/>
    <xf numFmtId="14" fontId="13" fillId="2" borderId="9" xfId="0" applyNumberFormat="1" applyFont="1" applyFill="1" applyBorder="1" applyAlignment="1">
      <alignment horizontal="center"/>
    </xf>
    <xf numFmtId="0" fontId="13" fillId="2" borderId="9" xfId="0" applyFont="1" applyFill="1" applyBorder="1" applyAlignment="1">
      <alignment horizontal="center"/>
    </xf>
    <xf numFmtId="0" fontId="13" fillId="2" borderId="7" xfId="0" applyFont="1" applyFill="1" applyBorder="1" applyAlignment="1">
      <alignment horizontal="left"/>
    </xf>
    <xf numFmtId="0" fontId="13" fillId="6" borderId="11" xfId="0" applyFont="1" applyFill="1" applyBorder="1" applyAlignment="1">
      <alignment horizontal="center"/>
    </xf>
    <xf numFmtId="0" fontId="13" fillId="6" borderId="11" xfId="0" applyFont="1" applyFill="1" applyBorder="1"/>
    <xf numFmtId="0" fontId="13" fillId="2" borderId="11" xfId="0" applyFont="1" applyFill="1" applyBorder="1" applyAlignment="1">
      <alignment horizontal="center"/>
    </xf>
    <xf numFmtId="0" fontId="13" fillId="2" borderId="11" xfId="0" applyFont="1" applyFill="1" applyBorder="1"/>
    <xf numFmtId="0" fontId="13" fillId="2" borderId="12" xfId="0" applyFont="1" applyFill="1" applyBorder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5" fillId="6" borderId="1" xfId="0" applyFont="1" applyFill="1" applyBorder="1"/>
    <xf numFmtId="14" fontId="13" fillId="6" borderId="1" xfId="0" applyNumberFormat="1" applyFont="1" applyFill="1" applyBorder="1" applyAlignment="1">
      <alignment horizontal="center"/>
    </xf>
    <xf numFmtId="165" fontId="0" fillId="0" borderId="0" xfId="1" applyNumberFormat="1" applyFont="1" applyBorder="1" applyAlignment="1">
      <alignment vertical="center" wrapText="1"/>
    </xf>
    <xf numFmtId="0" fontId="9" fillId="0" borderId="0" xfId="0" applyFont="1" applyFill="1" applyBorder="1"/>
    <xf numFmtId="165" fontId="21" fillId="0" borderId="1" xfId="1" applyNumberFormat="1" applyFont="1" applyBorder="1" applyAlignment="1">
      <alignment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22" fillId="0" borderId="1" xfId="0" applyFont="1" applyBorder="1" applyAlignment="1">
      <alignment horizontal="left" vertical="center" wrapText="1"/>
    </xf>
    <xf numFmtId="0" fontId="12" fillId="0" borderId="1" xfId="3" applyFont="1" applyBorder="1" applyAlignment="1">
      <alignment horizontal="left" vertical="center" wrapText="1"/>
    </xf>
    <xf numFmtId="165" fontId="7" fillId="0" borderId="14" xfId="1" applyNumberFormat="1" applyFont="1" applyBorder="1" applyAlignment="1">
      <alignment vertical="center" wrapText="1"/>
    </xf>
    <xf numFmtId="0" fontId="7" fillId="0" borderId="1" xfId="3" applyBorder="1"/>
    <xf numFmtId="0" fontId="12" fillId="0" borderId="14" xfId="0" applyFont="1" applyBorder="1" applyAlignment="1">
      <alignment horizontal="left" vertical="center" wrapText="1"/>
    </xf>
    <xf numFmtId="165" fontId="0" fillId="0" borderId="14" xfId="1" applyNumberFormat="1" applyFont="1" applyBorder="1" applyAlignment="1">
      <alignment vertical="center" wrapText="1"/>
    </xf>
    <xf numFmtId="0" fontId="0" fillId="0" borderId="14" xfId="0" applyBorder="1"/>
    <xf numFmtId="0" fontId="4" fillId="0" borderId="14" xfId="2" applyFont="1" applyBorder="1" applyAlignment="1">
      <alignment horizontal="center" vertical="center" wrapText="1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6" fillId="0" borderId="0" xfId="2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18" fillId="0" borderId="14" xfId="0" applyFont="1" applyBorder="1" applyAlignment="1">
      <alignment horizontal="left"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6" fillId="0" borderId="14" xfId="2" applyFont="1" applyBorder="1" applyAlignment="1">
      <alignment horizontal="center"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23" fillId="0" borderId="14" xfId="0" applyFont="1" applyBorder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15" fillId="0" borderId="6" xfId="0" applyFont="1" applyBorder="1" applyAlignment="1">
      <alignment horizontal="left"/>
    </xf>
    <xf numFmtId="0" fontId="14" fillId="4" borderId="6" xfId="0" applyFont="1" applyFill="1" applyBorder="1"/>
    <xf numFmtId="0" fontId="14" fillId="5" borderId="6" xfId="0" applyFont="1" applyFill="1" applyBorder="1"/>
    <xf numFmtId="0" fontId="15" fillId="5" borderId="6" xfId="0" applyFont="1" applyFill="1" applyBorder="1" applyAlignment="1">
      <alignment horizontal="left"/>
    </xf>
    <xf numFmtId="0" fontId="15" fillId="4" borderId="6" xfId="0" applyFont="1" applyFill="1" applyBorder="1" applyAlignment="1">
      <alignment horizontal="left"/>
    </xf>
    <xf numFmtId="0" fontId="15" fillId="3" borderId="6" xfId="0" applyFont="1" applyFill="1" applyBorder="1" applyAlignment="1">
      <alignment horizontal="left"/>
    </xf>
    <xf numFmtId="0" fontId="24" fillId="0" borderId="14" xfId="0" applyFont="1" applyBorder="1" applyAlignment="1">
      <alignment horizontal="center"/>
    </xf>
    <xf numFmtId="0" fontId="24" fillId="0" borderId="14" xfId="0" applyFont="1" applyBorder="1"/>
    <xf numFmtId="0" fontId="3" fillId="0" borderId="14" xfId="0" applyFont="1" applyBorder="1" applyAlignment="1">
      <alignment horizontal="center"/>
    </xf>
    <xf numFmtId="0" fontId="25" fillId="0" borderId="14" xfId="0" applyFont="1" applyBorder="1" applyAlignment="1">
      <alignment wrapText="1"/>
    </xf>
    <xf numFmtId="0" fontId="3" fillId="0" borderId="14" xfId="0" applyFont="1" applyBorder="1" applyAlignment="1">
      <alignment horizontal="center" vertical="top"/>
    </xf>
    <xf numFmtId="0" fontId="3" fillId="0" borderId="14" xfId="0" applyFont="1" applyBorder="1"/>
    <xf numFmtId="0" fontId="3" fillId="0" borderId="14" xfId="0" applyFont="1" applyBorder="1" applyAlignment="1">
      <alignment horizontal="left"/>
    </xf>
    <xf numFmtId="0" fontId="3" fillId="0" borderId="14" xfId="0" applyFont="1" applyBorder="1" applyAlignment="1">
      <alignment wrapText="1"/>
    </xf>
    <xf numFmtId="0" fontId="3" fillId="0" borderId="14" xfId="0" applyFont="1" applyBorder="1" applyAlignment="1">
      <alignment horizontal="center" wrapText="1"/>
    </xf>
    <xf numFmtId="165" fontId="0" fillId="0" borderId="15" xfId="1" applyNumberFormat="1" applyFont="1" applyFill="1" applyBorder="1" applyAlignment="1">
      <alignment vertical="center" wrapText="1"/>
    </xf>
    <xf numFmtId="165" fontId="26" fillId="0" borderId="14" xfId="1" applyNumberFormat="1" applyFont="1" applyBorder="1"/>
    <xf numFmtId="165" fontId="17" fillId="0" borderId="0" xfId="1" applyNumberFormat="1" applyFont="1" applyFill="1" applyBorder="1" applyAlignment="1">
      <alignment vertical="center" wrapText="1"/>
    </xf>
    <xf numFmtId="165" fontId="17" fillId="0" borderId="0" xfId="0" applyNumberFormat="1" applyFont="1"/>
    <xf numFmtId="0" fontId="27" fillId="0" borderId="14" xfId="0" applyFont="1" applyBorder="1" applyAlignment="1">
      <alignment horizontal="left" vertical="center" wrapText="1"/>
    </xf>
    <xf numFmtId="0" fontId="9" fillId="0" borderId="14" xfId="0" applyFont="1" applyBorder="1"/>
    <xf numFmtId="165" fontId="9" fillId="0" borderId="14" xfId="1" applyNumberFormat="1" applyFont="1" applyBorder="1" applyAlignment="1">
      <alignment vertical="center" wrapText="1"/>
    </xf>
    <xf numFmtId="0" fontId="28" fillId="0" borderId="14" xfId="0" applyFont="1" applyBorder="1"/>
    <xf numFmtId="0" fontId="11" fillId="0" borderId="14" xfId="0" applyFont="1" applyBorder="1"/>
    <xf numFmtId="165" fontId="11" fillId="0" borderId="14" xfId="1" applyNumberFormat="1" applyFont="1" applyBorder="1"/>
    <xf numFmtId="0" fontId="29" fillId="0" borderId="14" xfId="0" applyFont="1" applyBorder="1"/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6" fillId="0" borderId="0" xfId="2" applyFont="1" applyBorder="1" applyAlignment="1">
      <alignment horizontal="center"/>
    </xf>
    <xf numFmtId="0" fontId="9" fillId="0" borderId="0" xfId="0" applyFont="1" applyBorder="1" applyAlignment="1">
      <alignment horizontal="left"/>
    </xf>
    <xf numFmtId="0" fontId="4" fillId="0" borderId="0" xfId="2" applyFont="1" applyBorder="1" applyAlignment="1">
      <alignment horizontal="center"/>
    </xf>
    <xf numFmtId="0" fontId="30" fillId="0" borderId="0" xfId="0" applyFont="1"/>
    <xf numFmtId="0" fontId="14" fillId="0" borderId="14" xfId="0" applyFont="1" applyBorder="1" applyAlignment="1">
      <alignment horizontal="center"/>
    </xf>
    <xf numFmtId="0" fontId="14" fillId="0" borderId="14" xfId="0" applyFont="1" applyBorder="1"/>
    <xf numFmtId="0" fontId="13" fillId="0" borderId="14" xfId="0" applyFont="1" applyBorder="1" applyAlignment="1">
      <alignment horizontal="center"/>
    </xf>
    <xf numFmtId="0" fontId="16" fillId="0" borderId="14" xfId="0" applyFont="1" applyFill="1" applyBorder="1" applyAlignment="1">
      <alignment horizontal="center"/>
    </xf>
    <xf numFmtId="0" fontId="13" fillId="0" borderId="14" xfId="0" applyFont="1" applyBorder="1"/>
    <xf numFmtId="0" fontId="14" fillId="0" borderId="5" xfId="0" applyFont="1" applyBorder="1"/>
    <xf numFmtId="0" fontId="30" fillId="0" borderId="14" xfId="0" applyFont="1" applyBorder="1"/>
    <xf numFmtId="0" fontId="13" fillId="0" borderId="14" xfId="0" applyFont="1" applyBorder="1" applyAlignment="1">
      <alignment horizontal="left"/>
    </xf>
    <xf numFmtId="0" fontId="13" fillId="6" borderId="14" xfId="0" applyFont="1" applyFill="1" applyBorder="1" applyAlignment="1">
      <alignment horizontal="center"/>
    </xf>
    <xf numFmtId="0" fontId="13" fillId="6" borderId="14" xfId="0" applyFont="1" applyFill="1" applyBorder="1"/>
    <xf numFmtId="0" fontId="15" fillId="6" borderId="14" xfId="0" applyFont="1" applyFill="1" applyBorder="1" applyAlignment="1">
      <alignment horizontal="center"/>
    </xf>
    <xf numFmtId="0" fontId="15" fillId="6" borderId="14" xfId="0" applyFont="1" applyFill="1" applyBorder="1"/>
    <xf numFmtId="0" fontId="13" fillId="6" borderId="14" xfId="0" applyFont="1" applyFill="1" applyBorder="1" applyAlignment="1">
      <alignment horizontal="center" wrapText="1"/>
    </xf>
    <xf numFmtId="0" fontId="13" fillId="6" borderId="14" xfId="0" applyFont="1" applyFill="1" applyBorder="1" applyAlignment="1">
      <alignment wrapText="1"/>
    </xf>
    <xf numFmtId="0" fontId="13" fillId="2" borderId="14" xfId="0" applyFont="1" applyFill="1" applyBorder="1" applyAlignment="1">
      <alignment horizontal="center"/>
    </xf>
    <xf numFmtId="0" fontId="13" fillId="2" borderId="14" xfId="0" applyFont="1" applyFill="1" applyBorder="1"/>
    <xf numFmtId="0" fontId="15" fillId="0" borderId="14" xfId="0" applyFont="1" applyBorder="1" applyAlignment="1">
      <alignment wrapText="1"/>
    </xf>
    <xf numFmtId="0" fontId="15" fillId="0" borderId="4" xfId="0" applyFont="1" applyBorder="1" applyAlignment="1">
      <alignment wrapText="1"/>
    </xf>
    <xf numFmtId="0" fontId="14" fillId="0" borderId="5" xfId="0" applyFont="1" applyBorder="1" applyAlignment="1">
      <alignment horizontal="right"/>
    </xf>
    <xf numFmtId="0" fontId="14" fillId="0" borderId="18" xfId="0" applyFont="1" applyBorder="1"/>
    <xf numFmtId="0" fontId="30" fillId="0" borderId="19" xfId="0" applyFont="1" applyBorder="1"/>
    <xf numFmtId="0" fontId="30" fillId="0" borderId="0" xfId="0" applyFont="1" applyBorder="1"/>
    <xf numFmtId="0" fontId="13" fillId="0" borderId="0" xfId="0" applyFont="1" applyBorder="1" applyAlignment="1">
      <alignment horizontal="center"/>
    </xf>
    <xf numFmtId="0" fontId="13" fillId="0" borderId="0" xfId="0" applyFont="1" applyBorder="1"/>
    <xf numFmtId="0" fontId="14" fillId="7" borderId="14" xfId="0" applyFont="1" applyFill="1" applyBorder="1" applyAlignment="1">
      <alignment horizontal="center" vertical="center"/>
    </xf>
    <xf numFmtId="0" fontId="14" fillId="7" borderId="14" xfId="0" applyFont="1" applyFill="1" applyBorder="1" applyAlignment="1">
      <alignment vertical="center"/>
    </xf>
    <xf numFmtId="0" fontId="14" fillId="7" borderId="14" xfId="0" applyFont="1" applyFill="1" applyBorder="1" applyAlignment="1">
      <alignment horizontal="left" vertical="center"/>
    </xf>
    <xf numFmtId="0" fontId="19" fillId="2" borderId="11" xfId="0" applyFont="1" applyFill="1" applyBorder="1"/>
    <xf numFmtId="0" fontId="13" fillId="2" borderId="9" xfId="0" applyFont="1" applyFill="1" applyBorder="1" applyAlignment="1">
      <alignment horizontal="left"/>
    </xf>
    <xf numFmtId="0" fontId="13" fillId="2" borderId="9" xfId="0" applyFont="1" applyFill="1" applyBorder="1"/>
    <xf numFmtId="0" fontId="0" fillId="0" borderId="14" xfId="0" applyFill="1" applyBorder="1"/>
    <xf numFmtId="0" fontId="17" fillId="0" borderId="19" xfId="0" applyFont="1" applyBorder="1"/>
    <xf numFmtId="0" fontId="0" fillId="8" borderId="0" xfId="0" applyFill="1"/>
    <xf numFmtId="165" fontId="0" fillId="8" borderId="14" xfId="1" applyNumberFormat="1" applyFont="1" applyFill="1" applyBorder="1" applyAlignment="1">
      <alignment vertical="center" wrapText="1"/>
    </xf>
    <xf numFmtId="0" fontId="6" fillId="8" borderId="14" xfId="2" applyFont="1" applyFill="1" applyBorder="1" applyAlignment="1">
      <alignment horizontal="center" vertical="center" wrapText="1"/>
    </xf>
    <xf numFmtId="0" fontId="32" fillId="0" borderId="14" xfId="0" applyFont="1" applyBorder="1"/>
    <xf numFmtId="0" fontId="33" fillId="0" borderId="14" xfId="0" applyFont="1" applyBorder="1" applyAlignment="1">
      <alignment horizontal="left" vertical="center" wrapText="1"/>
    </xf>
    <xf numFmtId="3" fontId="0" fillId="0" borderId="0" xfId="0" applyNumberFormat="1"/>
    <xf numFmtId="3" fontId="34" fillId="3" borderId="0" xfId="0" applyNumberFormat="1" applyFont="1" applyFill="1"/>
    <xf numFmtId="0" fontId="34" fillId="0" borderId="0" xfId="0" applyFont="1"/>
    <xf numFmtId="0" fontId="3" fillId="0" borderId="16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17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3" fontId="9" fillId="0" borderId="0" xfId="0" applyNumberFormat="1" applyFont="1" applyBorder="1" applyAlignment="1">
      <alignment horizontal="left"/>
    </xf>
    <xf numFmtId="0" fontId="3" fillId="0" borderId="0" xfId="2" applyFont="1" applyAlignment="1">
      <alignment horizontal="center"/>
    </xf>
    <xf numFmtId="0" fontId="8" fillId="0" borderId="0" xfId="2" applyFont="1" applyAlignment="1">
      <alignment horizontal="center"/>
    </xf>
    <xf numFmtId="0" fontId="4" fillId="0" borderId="13" xfId="2" applyFont="1" applyBorder="1" applyAlignment="1">
      <alignment horizontal="center"/>
    </xf>
    <xf numFmtId="0" fontId="5" fillId="0" borderId="2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right" vertical="top" wrapText="1"/>
    </xf>
    <xf numFmtId="0" fontId="5" fillId="0" borderId="4" xfId="2" applyFont="1" applyBorder="1" applyAlignment="1">
      <alignment horizontal="right" vertical="top" wrapText="1"/>
    </xf>
    <xf numFmtId="0" fontId="4" fillId="0" borderId="2" xfId="2" applyFont="1" applyBorder="1" applyAlignment="1">
      <alignment horizontal="lef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3" fillId="0" borderId="0" xfId="2" applyFont="1" applyBorder="1" applyAlignment="1">
      <alignment horizontal="right"/>
    </xf>
    <xf numFmtId="0" fontId="5" fillId="0" borderId="1" xfId="2" applyFont="1" applyBorder="1" applyAlignment="1">
      <alignment horizontal="right" vertical="top" wrapText="1"/>
    </xf>
    <xf numFmtId="0" fontId="4" fillId="0" borderId="0" xfId="2" applyFont="1" applyBorder="1" applyAlignment="1">
      <alignment horizontal="center"/>
    </xf>
    <xf numFmtId="0" fontId="16" fillId="0" borderId="0" xfId="0" applyFont="1" applyAlignment="1">
      <alignment horizontal="center"/>
    </xf>
    <xf numFmtId="0" fontId="31" fillId="0" borderId="0" xfId="0" applyFont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90"/>
  <sheetViews>
    <sheetView tabSelected="1" topLeftCell="A277" workbookViewId="0">
      <selection activeCell="J286" sqref="J286"/>
    </sheetView>
  </sheetViews>
  <sheetFormatPr defaultRowHeight="15" x14ac:dyDescent="0.25"/>
  <cols>
    <col min="1" max="1" width="5.5703125" customWidth="1"/>
    <col min="2" max="2" width="17.140625" customWidth="1"/>
    <col min="3" max="3" width="21.28515625" customWidth="1"/>
    <col min="4" max="4" width="27.140625" customWidth="1"/>
    <col min="5" max="5" width="14.5703125" customWidth="1"/>
    <col min="6" max="6" width="12" customWidth="1"/>
    <col min="7" max="7" width="14.42578125" customWidth="1"/>
    <col min="8" max="8" width="15.5703125" customWidth="1"/>
    <col min="11" max="11" width="14.28515625" bestFit="1" customWidth="1"/>
  </cols>
  <sheetData>
    <row r="1" spans="1:10" ht="15.75" x14ac:dyDescent="0.25">
      <c r="A1" s="189" t="s">
        <v>0</v>
      </c>
      <c r="B1" s="189"/>
      <c r="C1" s="189"/>
      <c r="D1" s="189"/>
      <c r="E1" s="189"/>
      <c r="F1" s="189"/>
    </row>
    <row r="2" spans="1:10" ht="15.75" x14ac:dyDescent="0.25">
      <c r="A2" s="190" t="s">
        <v>1</v>
      </c>
      <c r="B2" s="190"/>
      <c r="C2" s="190"/>
      <c r="D2" s="190"/>
      <c r="E2" s="190"/>
      <c r="F2" s="190"/>
    </row>
    <row r="3" spans="1:10" ht="15.75" x14ac:dyDescent="0.25">
      <c r="A3" s="138"/>
      <c r="B3" s="138"/>
      <c r="C3" s="138"/>
      <c r="D3" s="138"/>
      <c r="E3" s="138"/>
      <c r="F3" s="138"/>
    </row>
    <row r="4" spans="1:10" ht="15.75" x14ac:dyDescent="0.25">
      <c r="A4" s="191" t="s">
        <v>2</v>
      </c>
      <c r="B4" s="191"/>
      <c r="C4" s="191"/>
      <c r="D4" s="191"/>
      <c r="E4" s="191"/>
      <c r="F4" s="191"/>
    </row>
    <row r="5" spans="1:10" x14ac:dyDescent="0.25">
      <c r="A5" s="17" t="s">
        <v>3</v>
      </c>
      <c r="B5" s="17" t="s">
        <v>4</v>
      </c>
      <c r="C5" s="18" t="s">
        <v>5</v>
      </c>
      <c r="D5" s="17" t="s">
        <v>6</v>
      </c>
      <c r="E5" s="19" t="s">
        <v>7</v>
      </c>
      <c r="F5" s="13" t="s">
        <v>8</v>
      </c>
    </row>
    <row r="6" spans="1:10" x14ac:dyDescent="0.25">
      <c r="A6" s="17">
        <v>1</v>
      </c>
      <c r="B6" s="20" t="s">
        <v>4970</v>
      </c>
      <c r="C6" s="96" t="s">
        <v>249</v>
      </c>
      <c r="D6" s="90" t="s">
        <v>2652</v>
      </c>
      <c r="E6" s="89">
        <v>560000</v>
      </c>
      <c r="F6" s="13"/>
      <c r="G6" s="89">
        <v>560000</v>
      </c>
      <c r="J6">
        <f>935*3</f>
        <v>2805</v>
      </c>
    </row>
    <row r="7" spans="1:10" x14ac:dyDescent="0.25">
      <c r="A7" s="17">
        <v>2</v>
      </c>
      <c r="B7" s="20" t="s">
        <v>4971</v>
      </c>
      <c r="C7" s="96" t="s">
        <v>249</v>
      </c>
      <c r="D7" s="90" t="s">
        <v>3036</v>
      </c>
      <c r="E7" s="89">
        <v>400000</v>
      </c>
      <c r="F7" s="101"/>
      <c r="G7" s="89">
        <v>400000</v>
      </c>
    </row>
    <row r="8" spans="1:10" x14ac:dyDescent="0.25">
      <c r="A8" s="17">
        <v>3</v>
      </c>
      <c r="B8" s="20" t="s">
        <v>4972</v>
      </c>
      <c r="C8" s="96" t="s">
        <v>5232</v>
      </c>
      <c r="D8" s="90" t="s">
        <v>2652</v>
      </c>
      <c r="E8" s="89">
        <v>560000</v>
      </c>
      <c r="F8" s="101"/>
      <c r="G8" s="89">
        <v>560000</v>
      </c>
    </row>
    <row r="9" spans="1:10" x14ac:dyDescent="0.25">
      <c r="A9" s="17">
        <v>4</v>
      </c>
      <c r="B9" s="20" t="s">
        <v>4973</v>
      </c>
      <c r="C9" s="96" t="s">
        <v>5232</v>
      </c>
      <c r="D9" s="90" t="s">
        <v>3036</v>
      </c>
      <c r="E9" s="89">
        <v>400000</v>
      </c>
      <c r="F9" s="101"/>
      <c r="G9" s="89">
        <v>400000</v>
      </c>
    </row>
    <row r="10" spans="1:10" x14ac:dyDescent="0.25">
      <c r="A10" s="17">
        <v>5</v>
      </c>
      <c r="B10" s="20" t="s">
        <v>4974</v>
      </c>
      <c r="C10" s="96" t="s">
        <v>5233</v>
      </c>
      <c r="D10" s="178" t="s">
        <v>3963</v>
      </c>
      <c r="E10" s="89">
        <v>3040000</v>
      </c>
      <c r="F10" s="101" t="s">
        <v>5333</v>
      </c>
      <c r="G10" s="89">
        <v>3040000</v>
      </c>
    </row>
    <row r="11" spans="1:10" x14ac:dyDescent="0.25">
      <c r="A11" s="17">
        <v>6</v>
      </c>
      <c r="B11" s="20" t="s">
        <v>4975</v>
      </c>
      <c r="C11" s="96" t="s">
        <v>5234</v>
      </c>
      <c r="D11" s="90" t="s">
        <v>3036</v>
      </c>
      <c r="E11" s="89">
        <v>400000</v>
      </c>
      <c r="F11" s="101"/>
      <c r="H11" s="89">
        <v>400000</v>
      </c>
    </row>
    <row r="12" spans="1:10" x14ac:dyDescent="0.25">
      <c r="A12" s="17">
        <v>7</v>
      </c>
      <c r="B12" s="20" t="s">
        <v>4976</v>
      </c>
      <c r="C12" s="96" t="s">
        <v>5235</v>
      </c>
      <c r="D12" s="90" t="s">
        <v>4057</v>
      </c>
      <c r="E12" s="89">
        <v>640000</v>
      </c>
      <c r="F12" s="101"/>
      <c r="H12" s="89">
        <v>640000</v>
      </c>
    </row>
    <row r="13" spans="1:10" x14ac:dyDescent="0.25">
      <c r="A13" s="17">
        <v>8</v>
      </c>
      <c r="B13" s="20" t="s">
        <v>4977</v>
      </c>
      <c r="C13" s="96" t="s">
        <v>5236</v>
      </c>
      <c r="D13" s="90" t="s">
        <v>3036</v>
      </c>
      <c r="E13" s="89">
        <v>400000</v>
      </c>
      <c r="F13" s="101"/>
      <c r="H13" s="89">
        <v>400000</v>
      </c>
    </row>
    <row r="14" spans="1:10" x14ac:dyDescent="0.25">
      <c r="A14" s="17">
        <v>9</v>
      </c>
      <c r="B14" s="20" t="s">
        <v>4978</v>
      </c>
      <c r="C14" s="96" t="s">
        <v>5237</v>
      </c>
      <c r="D14" s="90" t="s">
        <v>3036</v>
      </c>
      <c r="E14" s="89">
        <v>400000</v>
      </c>
      <c r="F14" s="101"/>
      <c r="H14" s="89">
        <v>400000</v>
      </c>
    </row>
    <row r="15" spans="1:10" x14ac:dyDescent="0.25">
      <c r="A15" s="17">
        <v>10</v>
      </c>
      <c r="B15" s="20" t="s">
        <v>4979</v>
      </c>
      <c r="C15" s="96" t="s">
        <v>5238</v>
      </c>
      <c r="D15" s="90" t="s">
        <v>2652</v>
      </c>
      <c r="E15" s="89">
        <v>560000</v>
      </c>
      <c r="F15" s="101"/>
      <c r="H15" s="89">
        <v>560000</v>
      </c>
    </row>
    <row r="16" spans="1:10" x14ac:dyDescent="0.25">
      <c r="A16" s="17">
        <v>11</v>
      </c>
      <c r="B16" s="20" t="s">
        <v>4980</v>
      </c>
      <c r="C16" s="96" t="s">
        <v>5239</v>
      </c>
      <c r="D16" s="90" t="s">
        <v>2652</v>
      </c>
      <c r="E16" s="89">
        <v>560000</v>
      </c>
      <c r="F16" s="101"/>
      <c r="H16" s="89">
        <v>560000</v>
      </c>
    </row>
    <row r="17" spans="1:8" x14ac:dyDescent="0.25">
      <c r="A17" s="17">
        <v>12</v>
      </c>
      <c r="B17" s="20" t="s">
        <v>4981</v>
      </c>
      <c r="C17" s="96" t="s">
        <v>5240</v>
      </c>
      <c r="D17" s="90" t="s">
        <v>2652</v>
      </c>
      <c r="E17" s="89">
        <v>560000</v>
      </c>
      <c r="F17" s="101"/>
      <c r="H17" s="89">
        <v>560000</v>
      </c>
    </row>
    <row r="18" spans="1:8" x14ac:dyDescent="0.25">
      <c r="A18" s="17">
        <v>13</v>
      </c>
      <c r="B18" s="20" t="s">
        <v>4982</v>
      </c>
      <c r="C18" s="96" t="s">
        <v>5240</v>
      </c>
      <c r="D18" s="90" t="s">
        <v>3036</v>
      </c>
      <c r="E18" s="89">
        <v>400000</v>
      </c>
      <c r="F18" s="101"/>
      <c r="H18" s="89">
        <v>400000</v>
      </c>
    </row>
    <row r="19" spans="1:8" x14ac:dyDescent="0.25">
      <c r="A19" s="17">
        <v>14</v>
      </c>
      <c r="B19" s="20" t="s">
        <v>4983</v>
      </c>
      <c r="C19" s="96" t="s">
        <v>2912</v>
      </c>
      <c r="D19" s="90" t="s">
        <v>3036</v>
      </c>
      <c r="E19" s="89">
        <v>400000</v>
      </c>
      <c r="F19" s="101"/>
      <c r="H19" s="89">
        <v>400000</v>
      </c>
    </row>
    <row r="20" spans="1:8" x14ac:dyDescent="0.25">
      <c r="A20" s="17">
        <v>15</v>
      </c>
      <c r="B20" s="20" t="s">
        <v>4984</v>
      </c>
      <c r="C20" s="96" t="s">
        <v>662</v>
      </c>
      <c r="D20" s="90" t="s">
        <v>3036</v>
      </c>
      <c r="E20" s="89">
        <v>400000</v>
      </c>
      <c r="F20" s="101"/>
      <c r="G20" s="89">
        <v>400000</v>
      </c>
    </row>
    <row r="21" spans="1:8" x14ac:dyDescent="0.25">
      <c r="A21" s="17">
        <v>16</v>
      </c>
      <c r="B21" s="20" t="s">
        <v>4985</v>
      </c>
      <c r="C21" s="96" t="s">
        <v>5241</v>
      </c>
      <c r="D21" s="90" t="s">
        <v>3036</v>
      </c>
      <c r="E21" s="89">
        <v>400000</v>
      </c>
      <c r="F21" s="101"/>
      <c r="H21" s="89">
        <v>400000</v>
      </c>
    </row>
    <row r="22" spans="1:8" x14ac:dyDescent="0.25">
      <c r="A22" s="17">
        <v>17</v>
      </c>
      <c r="B22" s="20" t="s">
        <v>4986</v>
      </c>
      <c r="C22" s="96" t="s">
        <v>5242</v>
      </c>
      <c r="D22" s="90" t="s">
        <v>3036</v>
      </c>
      <c r="E22" s="89">
        <v>400000</v>
      </c>
      <c r="F22" s="101"/>
      <c r="H22" s="89">
        <v>400000</v>
      </c>
    </row>
    <row r="23" spans="1:8" x14ac:dyDescent="0.25">
      <c r="A23" s="17">
        <v>18</v>
      </c>
      <c r="B23" s="20" t="s">
        <v>4987</v>
      </c>
      <c r="C23" s="96" t="s">
        <v>5243</v>
      </c>
      <c r="D23" s="90" t="s">
        <v>2653</v>
      </c>
      <c r="E23" s="89">
        <v>430000</v>
      </c>
      <c r="F23" s="101"/>
      <c r="H23" s="89">
        <v>430000</v>
      </c>
    </row>
    <row r="24" spans="1:8" x14ac:dyDescent="0.25">
      <c r="A24" s="17">
        <v>19</v>
      </c>
      <c r="B24" s="20" t="s">
        <v>4988</v>
      </c>
      <c r="C24" s="96" t="s">
        <v>5244</v>
      </c>
      <c r="D24" s="90" t="s">
        <v>2652</v>
      </c>
      <c r="E24" s="89">
        <v>560000</v>
      </c>
      <c r="F24" s="101"/>
      <c r="H24" s="89">
        <v>560000</v>
      </c>
    </row>
    <row r="25" spans="1:8" x14ac:dyDescent="0.25">
      <c r="A25" s="17">
        <v>20</v>
      </c>
      <c r="B25" s="20" t="s">
        <v>4989</v>
      </c>
      <c r="C25" s="96" t="s">
        <v>2536</v>
      </c>
      <c r="D25" s="90" t="s">
        <v>3036</v>
      </c>
      <c r="E25" s="89">
        <v>400000</v>
      </c>
      <c r="F25" s="101"/>
      <c r="H25" s="89">
        <v>400000</v>
      </c>
    </row>
    <row r="26" spans="1:8" x14ac:dyDescent="0.25">
      <c r="A26" s="17">
        <v>21</v>
      </c>
      <c r="B26" s="20" t="s">
        <v>4990</v>
      </c>
      <c r="C26" s="96" t="s">
        <v>3155</v>
      </c>
      <c r="D26" s="90" t="s">
        <v>3036</v>
      </c>
      <c r="E26" s="89">
        <v>400000</v>
      </c>
      <c r="F26" s="101"/>
      <c r="H26" s="89">
        <v>400000</v>
      </c>
    </row>
    <row r="27" spans="1:8" x14ac:dyDescent="0.25">
      <c r="A27" s="17">
        <v>22</v>
      </c>
      <c r="B27" s="20" t="s">
        <v>4991</v>
      </c>
      <c r="C27" s="96" t="s">
        <v>5245</v>
      </c>
      <c r="D27" s="90" t="s">
        <v>3036</v>
      </c>
      <c r="E27" s="89">
        <v>400000</v>
      </c>
      <c r="F27" s="101"/>
      <c r="H27" s="89">
        <v>400000</v>
      </c>
    </row>
    <row r="28" spans="1:8" x14ac:dyDescent="0.25">
      <c r="A28" s="17">
        <v>23</v>
      </c>
      <c r="B28" s="20" t="s">
        <v>4992</v>
      </c>
      <c r="C28" s="96" t="s">
        <v>3152</v>
      </c>
      <c r="D28" s="90" t="s">
        <v>3036</v>
      </c>
      <c r="E28" s="89">
        <v>400000</v>
      </c>
      <c r="F28" s="101"/>
      <c r="H28" s="89">
        <v>400000</v>
      </c>
    </row>
    <row r="29" spans="1:8" x14ac:dyDescent="0.25">
      <c r="A29" s="17">
        <v>24</v>
      </c>
      <c r="B29" s="20" t="s">
        <v>4993</v>
      </c>
      <c r="C29" s="96" t="s">
        <v>997</v>
      </c>
      <c r="D29" s="90" t="s">
        <v>3036</v>
      </c>
      <c r="E29" s="89">
        <v>400000</v>
      </c>
      <c r="F29" s="101"/>
      <c r="H29" s="89">
        <v>400000</v>
      </c>
    </row>
    <row r="30" spans="1:8" x14ac:dyDescent="0.25">
      <c r="A30" s="17">
        <v>25</v>
      </c>
      <c r="B30" s="20" t="s">
        <v>4994</v>
      </c>
      <c r="C30" s="96" t="s">
        <v>2538</v>
      </c>
      <c r="D30" s="90" t="s">
        <v>3036</v>
      </c>
      <c r="E30" s="89">
        <v>400000</v>
      </c>
      <c r="F30" s="101"/>
      <c r="H30" s="89">
        <v>400000</v>
      </c>
    </row>
    <row r="31" spans="1:8" x14ac:dyDescent="0.25">
      <c r="A31" s="17">
        <v>26</v>
      </c>
      <c r="B31" s="20" t="s">
        <v>4995</v>
      </c>
      <c r="C31" s="96" t="s">
        <v>5246</v>
      </c>
      <c r="D31" s="90" t="s">
        <v>2652</v>
      </c>
      <c r="E31" s="89">
        <v>560000</v>
      </c>
      <c r="F31" s="101"/>
      <c r="H31" s="89">
        <v>560000</v>
      </c>
    </row>
    <row r="32" spans="1:8" x14ac:dyDescent="0.25">
      <c r="A32" s="17">
        <v>27</v>
      </c>
      <c r="B32" s="20" t="s">
        <v>4996</v>
      </c>
      <c r="C32" s="96" t="s">
        <v>5247</v>
      </c>
      <c r="D32" s="90" t="s">
        <v>3036</v>
      </c>
      <c r="E32" s="89">
        <v>400000</v>
      </c>
      <c r="F32" s="101"/>
      <c r="H32" s="89">
        <v>400000</v>
      </c>
    </row>
    <row r="33" spans="1:8" x14ac:dyDescent="0.25">
      <c r="A33" s="17">
        <v>28</v>
      </c>
      <c r="B33" s="20" t="s">
        <v>4997</v>
      </c>
      <c r="C33" s="96" t="s">
        <v>3245</v>
      </c>
      <c r="D33" s="90" t="s">
        <v>3036</v>
      </c>
      <c r="E33" s="89">
        <v>400000</v>
      </c>
      <c r="F33" s="101"/>
      <c r="H33" s="89">
        <v>400000</v>
      </c>
    </row>
    <row r="34" spans="1:8" x14ac:dyDescent="0.25">
      <c r="A34" s="17">
        <v>29</v>
      </c>
      <c r="B34" s="20" t="s">
        <v>4998</v>
      </c>
      <c r="C34" s="96" t="s">
        <v>3246</v>
      </c>
      <c r="D34" s="90" t="s">
        <v>3036</v>
      </c>
      <c r="E34" s="89">
        <v>400000</v>
      </c>
      <c r="F34" s="101"/>
      <c r="H34" s="89">
        <v>400000</v>
      </c>
    </row>
    <row r="35" spans="1:8" x14ac:dyDescent="0.25">
      <c r="A35" s="17">
        <v>30</v>
      </c>
      <c r="B35" s="20" t="s">
        <v>4999</v>
      </c>
      <c r="C35" s="96" t="s">
        <v>3244</v>
      </c>
      <c r="D35" s="90" t="s">
        <v>3036</v>
      </c>
      <c r="E35" s="89">
        <v>400000</v>
      </c>
      <c r="F35" s="101"/>
      <c r="H35" s="89">
        <v>400000</v>
      </c>
    </row>
    <row r="36" spans="1:8" x14ac:dyDescent="0.25">
      <c r="A36" s="17">
        <v>31</v>
      </c>
      <c r="B36" s="20" t="s">
        <v>5000</v>
      </c>
      <c r="C36" s="96" t="s">
        <v>3247</v>
      </c>
      <c r="D36" s="90" t="s">
        <v>3036</v>
      </c>
      <c r="E36" s="89">
        <v>400000</v>
      </c>
      <c r="F36" s="101"/>
      <c r="H36" s="89">
        <v>400000</v>
      </c>
    </row>
    <row r="37" spans="1:8" x14ac:dyDescent="0.25">
      <c r="A37" s="17">
        <v>32</v>
      </c>
      <c r="B37" s="20" t="s">
        <v>5001</v>
      </c>
      <c r="C37" s="96" t="s">
        <v>5248</v>
      </c>
      <c r="D37" s="90" t="s">
        <v>2652</v>
      </c>
      <c r="E37" s="89">
        <v>560000</v>
      </c>
      <c r="F37" s="101"/>
      <c r="H37" s="89">
        <v>560000</v>
      </c>
    </row>
    <row r="38" spans="1:8" x14ac:dyDescent="0.25">
      <c r="A38" s="17">
        <v>33</v>
      </c>
      <c r="B38" s="20" t="s">
        <v>5002</v>
      </c>
      <c r="C38" s="96" t="s">
        <v>2975</v>
      </c>
      <c r="D38" s="90" t="s">
        <v>3036</v>
      </c>
      <c r="E38" s="89">
        <v>400000</v>
      </c>
      <c r="F38" s="101"/>
      <c r="H38" s="89">
        <v>400000</v>
      </c>
    </row>
    <row r="39" spans="1:8" x14ac:dyDescent="0.25">
      <c r="A39" s="17">
        <v>34</v>
      </c>
      <c r="B39" s="20" t="s">
        <v>5003</v>
      </c>
      <c r="C39" s="96" t="s">
        <v>5249</v>
      </c>
      <c r="D39" s="90" t="s">
        <v>2652</v>
      </c>
      <c r="E39" s="89">
        <v>560000</v>
      </c>
      <c r="F39" s="101"/>
      <c r="G39" s="89">
        <v>560000</v>
      </c>
    </row>
    <row r="40" spans="1:8" x14ac:dyDescent="0.25">
      <c r="A40" s="17">
        <v>35</v>
      </c>
      <c r="B40" s="20" t="s">
        <v>5004</v>
      </c>
      <c r="C40" s="96" t="s">
        <v>639</v>
      </c>
      <c r="D40" s="90" t="s">
        <v>3036</v>
      </c>
      <c r="E40" s="89">
        <v>400000</v>
      </c>
      <c r="F40" s="101"/>
      <c r="G40" s="89">
        <v>400000</v>
      </c>
    </row>
    <row r="41" spans="1:8" x14ac:dyDescent="0.25">
      <c r="A41" s="17">
        <v>36</v>
      </c>
      <c r="B41" s="20" t="s">
        <v>5005</v>
      </c>
      <c r="C41" s="96" t="s">
        <v>5250</v>
      </c>
      <c r="D41" s="90" t="s">
        <v>5380</v>
      </c>
      <c r="E41" s="89">
        <v>935000</v>
      </c>
      <c r="F41" s="101"/>
      <c r="G41" s="89">
        <v>935000</v>
      </c>
      <c r="H41" s="89"/>
    </row>
    <row r="42" spans="1:8" x14ac:dyDescent="0.25">
      <c r="A42" s="17">
        <v>37</v>
      </c>
      <c r="B42" s="20" t="s">
        <v>5006</v>
      </c>
      <c r="C42" s="96" t="s">
        <v>1113</v>
      </c>
      <c r="D42" s="90" t="s">
        <v>3036</v>
      </c>
      <c r="E42" s="89">
        <v>400000</v>
      </c>
      <c r="F42" s="101"/>
      <c r="G42" s="89">
        <v>400000</v>
      </c>
      <c r="H42" s="89"/>
    </row>
    <row r="43" spans="1:8" x14ac:dyDescent="0.25">
      <c r="A43" s="17">
        <v>38</v>
      </c>
      <c r="B43" s="20" t="s">
        <v>5007</v>
      </c>
      <c r="C43" s="96" t="s">
        <v>5251</v>
      </c>
      <c r="D43" s="90" t="s">
        <v>3036</v>
      </c>
      <c r="E43" s="89">
        <v>400000</v>
      </c>
      <c r="F43" s="101"/>
      <c r="G43" s="89">
        <v>400000</v>
      </c>
      <c r="H43" s="89"/>
    </row>
    <row r="44" spans="1:8" x14ac:dyDescent="0.25">
      <c r="A44" s="17">
        <v>39</v>
      </c>
      <c r="B44" s="20" t="s">
        <v>5008</v>
      </c>
      <c r="C44" s="96" t="s">
        <v>5252</v>
      </c>
      <c r="D44" s="90" t="s">
        <v>3036</v>
      </c>
      <c r="E44" s="89">
        <v>400000</v>
      </c>
      <c r="F44" s="101"/>
      <c r="G44" s="89">
        <v>400000</v>
      </c>
      <c r="H44" s="89"/>
    </row>
    <row r="45" spans="1:8" x14ac:dyDescent="0.25">
      <c r="A45" s="17">
        <v>40</v>
      </c>
      <c r="B45" s="20" t="s">
        <v>5009</v>
      </c>
      <c r="C45" s="96" t="s">
        <v>5253</v>
      </c>
      <c r="D45" s="90" t="s">
        <v>3036</v>
      </c>
      <c r="E45" s="89">
        <v>400000</v>
      </c>
      <c r="F45" s="101"/>
      <c r="G45" s="89">
        <v>400000</v>
      </c>
      <c r="H45" s="89"/>
    </row>
    <row r="46" spans="1:8" x14ac:dyDescent="0.25">
      <c r="A46" s="17">
        <v>41</v>
      </c>
      <c r="B46" s="20" t="s">
        <v>5010</v>
      </c>
      <c r="C46" s="96" t="s">
        <v>5254</v>
      </c>
      <c r="D46" s="90" t="s">
        <v>2652</v>
      </c>
      <c r="E46" s="89">
        <v>560000</v>
      </c>
      <c r="F46" s="101"/>
      <c r="G46" s="89">
        <v>560000</v>
      </c>
      <c r="H46" s="89"/>
    </row>
    <row r="47" spans="1:8" x14ac:dyDescent="0.25">
      <c r="A47" s="17">
        <v>42</v>
      </c>
      <c r="B47" s="20" t="s">
        <v>5011</v>
      </c>
      <c r="C47" s="96" t="s">
        <v>5254</v>
      </c>
      <c r="D47" s="90" t="s">
        <v>3036</v>
      </c>
      <c r="E47" s="89">
        <v>400000</v>
      </c>
      <c r="F47" s="101"/>
      <c r="G47" s="89">
        <v>400000</v>
      </c>
      <c r="H47" s="89"/>
    </row>
    <row r="48" spans="1:8" x14ac:dyDescent="0.25">
      <c r="A48" s="17">
        <v>43</v>
      </c>
      <c r="B48" s="20" t="s">
        <v>5012</v>
      </c>
      <c r="C48" s="96" t="s">
        <v>2949</v>
      </c>
      <c r="D48" s="90" t="s">
        <v>3036</v>
      </c>
      <c r="E48" s="89">
        <v>400000</v>
      </c>
      <c r="F48" s="101"/>
      <c r="G48" s="89">
        <v>400000</v>
      </c>
      <c r="H48" s="89"/>
    </row>
    <row r="49" spans="1:11" x14ac:dyDescent="0.25">
      <c r="A49" s="17">
        <v>44</v>
      </c>
      <c r="B49" s="20" t="s">
        <v>5013</v>
      </c>
      <c r="C49" s="96" t="s">
        <v>1820</v>
      </c>
      <c r="D49" s="90" t="s">
        <v>2652</v>
      </c>
      <c r="E49" s="89">
        <v>560000</v>
      </c>
      <c r="F49" s="101"/>
      <c r="G49" s="89">
        <v>560000</v>
      </c>
      <c r="H49" s="89"/>
    </row>
    <row r="50" spans="1:11" x14ac:dyDescent="0.25">
      <c r="A50" s="17">
        <v>45</v>
      </c>
      <c r="B50" s="20" t="s">
        <v>5014</v>
      </c>
      <c r="C50" s="96" t="s">
        <v>5255</v>
      </c>
      <c r="D50" s="90" t="s">
        <v>3264</v>
      </c>
      <c r="E50" s="89">
        <v>480000</v>
      </c>
      <c r="F50" s="101"/>
      <c r="G50" s="89">
        <v>480000</v>
      </c>
      <c r="H50" s="89"/>
    </row>
    <row r="51" spans="1:11" x14ac:dyDescent="0.25">
      <c r="A51" s="17">
        <v>46</v>
      </c>
      <c r="B51" s="20" t="s">
        <v>5015</v>
      </c>
      <c r="C51" s="96" t="s">
        <v>3470</v>
      </c>
      <c r="D51" s="90" t="s">
        <v>3036</v>
      </c>
      <c r="E51" s="89">
        <v>400000</v>
      </c>
      <c r="F51" s="101"/>
      <c r="G51" s="89">
        <v>400000</v>
      </c>
      <c r="H51" s="89"/>
    </row>
    <row r="52" spans="1:11" x14ac:dyDescent="0.25">
      <c r="A52" s="17">
        <v>47</v>
      </c>
      <c r="B52" s="20" t="s">
        <v>5016</v>
      </c>
      <c r="C52" s="96" t="s">
        <v>3465</v>
      </c>
      <c r="D52" s="90" t="s">
        <v>3036</v>
      </c>
      <c r="E52" s="89">
        <v>400000</v>
      </c>
      <c r="F52" s="101"/>
      <c r="G52" s="89">
        <v>400000</v>
      </c>
      <c r="H52" s="89"/>
      <c r="J52">
        <f>14*2550</f>
        <v>35700</v>
      </c>
    </row>
    <row r="53" spans="1:11" x14ac:dyDescent="0.25">
      <c r="A53" s="17">
        <v>48</v>
      </c>
      <c r="B53" s="20" t="s">
        <v>5017</v>
      </c>
      <c r="C53" s="96" t="s">
        <v>5256</v>
      </c>
      <c r="D53" s="90" t="s">
        <v>4057</v>
      </c>
      <c r="E53" s="89">
        <v>640000</v>
      </c>
      <c r="F53" s="101"/>
      <c r="G53" s="89">
        <v>640000</v>
      </c>
    </row>
    <row r="54" spans="1:11" x14ac:dyDescent="0.25">
      <c r="A54" s="17">
        <v>49</v>
      </c>
      <c r="B54" s="20" t="s">
        <v>5018</v>
      </c>
      <c r="C54" s="96" t="s">
        <v>3172</v>
      </c>
      <c r="D54" s="90" t="s">
        <v>2652</v>
      </c>
      <c r="E54" s="89">
        <v>560000</v>
      </c>
      <c r="F54" s="101"/>
      <c r="G54" s="89">
        <v>560000</v>
      </c>
    </row>
    <row r="55" spans="1:11" x14ac:dyDescent="0.25">
      <c r="A55" s="17">
        <v>50</v>
      </c>
      <c r="B55" s="20" t="s">
        <v>5019</v>
      </c>
      <c r="C55" s="96" t="s">
        <v>3172</v>
      </c>
      <c r="D55" s="90" t="s">
        <v>3036</v>
      </c>
      <c r="E55" s="89">
        <v>400000</v>
      </c>
      <c r="F55" s="101"/>
      <c r="G55" s="89">
        <v>400000</v>
      </c>
    </row>
    <row r="56" spans="1:11" x14ac:dyDescent="0.25">
      <c r="A56" s="17">
        <v>51</v>
      </c>
      <c r="B56" s="20" t="s">
        <v>5020</v>
      </c>
      <c r="C56" s="96" t="s">
        <v>1031</v>
      </c>
      <c r="D56" s="90" t="s">
        <v>2652</v>
      </c>
      <c r="E56" s="89">
        <v>560000</v>
      </c>
      <c r="F56" s="101"/>
      <c r="G56" s="89">
        <v>560000</v>
      </c>
    </row>
    <row r="57" spans="1:11" x14ac:dyDescent="0.25">
      <c r="A57" s="17">
        <v>52</v>
      </c>
      <c r="B57" s="20" t="s">
        <v>5021</v>
      </c>
      <c r="C57" s="96" t="s">
        <v>1031</v>
      </c>
      <c r="D57" s="90" t="s">
        <v>3036</v>
      </c>
      <c r="E57" s="89">
        <v>400000</v>
      </c>
      <c r="F57" s="101"/>
      <c r="G57" s="89">
        <v>400000</v>
      </c>
    </row>
    <row r="58" spans="1:11" x14ac:dyDescent="0.25">
      <c r="A58" s="17">
        <v>53</v>
      </c>
      <c r="B58" s="20" t="s">
        <v>5022</v>
      </c>
      <c r="C58" s="96" t="s">
        <v>5257</v>
      </c>
      <c r="D58" s="178" t="s">
        <v>3963</v>
      </c>
      <c r="E58" s="89">
        <v>1280000</v>
      </c>
      <c r="F58" s="101" t="s">
        <v>5334</v>
      </c>
      <c r="G58" s="89">
        <v>1280000</v>
      </c>
    </row>
    <row r="59" spans="1:11" x14ac:dyDescent="0.25">
      <c r="A59" s="17">
        <v>54</v>
      </c>
      <c r="B59" s="20" t="s">
        <v>5023</v>
      </c>
      <c r="C59" s="96" t="s">
        <v>5258</v>
      </c>
      <c r="D59" s="178" t="s">
        <v>3963</v>
      </c>
      <c r="E59" s="89">
        <v>2240000</v>
      </c>
      <c r="F59" s="101" t="s">
        <v>5335</v>
      </c>
      <c r="G59" s="89">
        <v>2240000</v>
      </c>
    </row>
    <row r="60" spans="1:11" x14ac:dyDescent="0.25">
      <c r="A60" s="17">
        <v>55</v>
      </c>
      <c r="B60" s="20" t="s">
        <v>5024</v>
      </c>
      <c r="C60" s="96" t="s">
        <v>5259</v>
      </c>
      <c r="D60" s="90" t="s">
        <v>3036</v>
      </c>
      <c r="E60" s="89">
        <v>400000</v>
      </c>
      <c r="F60" s="101"/>
      <c r="G60" s="89">
        <v>400000</v>
      </c>
    </row>
    <row r="61" spans="1:11" x14ac:dyDescent="0.25">
      <c r="A61" s="17">
        <v>56</v>
      </c>
      <c r="B61" s="20" t="s">
        <v>5025</v>
      </c>
      <c r="C61" s="96" t="s">
        <v>5260</v>
      </c>
      <c r="D61" s="90" t="s">
        <v>5312</v>
      </c>
      <c r="E61" s="89">
        <v>935000</v>
      </c>
      <c r="F61" s="101"/>
      <c r="G61" s="89">
        <v>935000</v>
      </c>
    </row>
    <row r="62" spans="1:11" x14ac:dyDescent="0.25">
      <c r="A62" s="17">
        <v>57</v>
      </c>
      <c r="B62" s="20" t="s">
        <v>5026</v>
      </c>
      <c r="C62" s="96" t="s">
        <v>2966</v>
      </c>
      <c r="D62" s="90" t="s">
        <v>3036</v>
      </c>
      <c r="E62" s="89">
        <v>400000</v>
      </c>
      <c r="F62" s="101"/>
      <c r="H62" s="89">
        <v>400000</v>
      </c>
    </row>
    <row r="63" spans="1:11" x14ac:dyDescent="0.25">
      <c r="A63" s="17">
        <v>58</v>
      </c>
      <c r="B63" s="20" t="s">
        <v>5027</v>
      </c>
      <c r="C63" s="96" t="s">
        <v>2968</v>
      </c>
      <c r="D63" s="90" t="s">
        <v>3036</v>
      </c>
      <c r="E63" s="89">
        <v>400000</v>
      </c>
      <c r="F63" s="101"/>
      <c r="H63" s="89">
        <v>400000</v>
      </c>
      <c r="K63">
        <f>480+560+400</f>
        <v>1440</v>
      </c>
    </row>
    <row r="64" spans="1:11" x14ac:dyDescent="0.25">
      <c r="A64" s="17">
        <v>59</v>
      </c>
      <c r="B64" s="20" t="s">
        <v>5028</v>
      </c>
      <c r="C64" s="96" t="s">
        <v>5261</v>
      </c>
      <c r="D64" s="90" t="s">
        <v>3540</v>
      </c>
      <c r="E64" s="89">
        <v>1040000</v>
      </c>
      <c r="F64" s="101"/>
      <c r="H64" s="89">
        <v>1040000</v>
      </c>
    </row>
    <row r="65" spans="1:8" x14ac:dyDescent="0.25">
      <c r="A65" s="17">
        <v>60</v>
      </c>
      <c r="B65" s="20" t="s">
        <v>5029</v>
      </c>
      <c r="C65" s="96" t="s">
        <v>5261</v>
      </c>
      <c r="D65" s="90" t="s">
        <v>3036</v>
      </c>
      <c r="E65" s="89">
        <v>400000</v>
      </c>
      <c r="F65" s="101"/>
      <c r="H65" s="89">
        <v>400000</v>
      </c>
    </row>
    <row r="66" spans="1:8" x14ac:dyDescent="0.25">
      <c r="A66" s="17">
        <v>61</v>
      </c>
      <c r="B66" s="20" t="s">
        <v>5030</v>
      </c>
      <c r="C66" s="96" t="s">
        <v>251</v>
      </c>
      <c r="D66" s="90" t="s">
        <v>2652</v>
      </c>
      <c r="E66" s="89">
        <v>560000</v>
      </c>
      <c r="F66" s="101"/>
      <c r="H66" s="89">
        <v>560000</v>
      </c>
    </row>
    <row r="67" spans="1:8" x14ac:dyDescent="0.25">
      <c r="A67" s="17">
        <v>62</v>
      </c>
      <c r="B67" s="20" t="s">
        <v>5031</v>
      </c>
      <c r="C67" s="96" t="s">
        <v>2323</v>
      </c>
      <c r="D67" s="90" t="s">
        <v>2652</v>
      </c>
      <c r="E67" s="89">
        <v>560000</v>
      </c>
      <c r="F67" s="101"/>
      <c r="H67" s="89">
        <v>560000</v>
      </c>
    </row>
    <row r="68" spans="1:8" x14ac:dyDescent="0.25">
      <c r="A68" s="17">
        <v>63</v>
      </c>
      <c r="B68" s="20" t="s">
        <v>5032</v>
      </c>
      <c r="C68" s="96" t="s">
        <v>2323</v>
      </c>
      <c r="D68" s="90" t="s">
        <v>3036</v>
      </c>
      <c r="E68" s="89">
        <v>400000</v>
      </c>
      <c r="F68" s="101"/>
      <c r="H68" s="89">
        <v>400000</v>
      </c>
    </row>
    <row r="69" spans="1:8" x14ac:dyDescent="0.25">
      <c r="A69" s="17">
        <v>64</v>
      </c>
      <c r="B69" s="20" t="s">
        <v>5033</v>
      </c>
      <c r="C69" s="96" t="s">
        <v>3439</v>
      </c>
      <c r="D69" s="90" t="s">
        <v>3036</v>
      </c>
      <c r="E69" s="89">
        <v>400000</v>
      </c>
      <c r="F69" s="101"/>
      <c r="H69" s="89">
        <v>400000</v>
      </c>
    </row>
    <row r="70" spans="1:8" x14ac:dyDescent="0.25">
      <c r="A70" s="17">
        <v>65</v>
      </c>
      <c r="B70" s="20" t="s">
        <v>5034</v>
      </c>
      <c r="C70" s="96" t="s">
        <v>3463</v>
      </c>
      <c r="D70" s="90" t="s">
        <v>3036</v>
      </c>
      <c r="E70" s="89">
        <v>400000</v>
      </c>
      <c r="F70" s="101"/>
      <c r="H70" s="89">
        <v>400000</v>
      </c>
    </row>
    <row r="71" spans="1:8" x14ac:dyDescent="0.25">
      <c r="A71" s="17">
        <v>66</v>
      </c>
      <c r="B71" s="20" t="s">
        <v>5035</v>
      </c>
      <c r="C71" s="96" t="s">
        <v>2521</v>
      </c>
      <c r="D71" s="90" t="s">
        <v>3036</v>
      </c>
      <c r="E71" s="89">
        <v>400000</v>
      </c>
      <c r="F71" s="101"/>
      <c r="H71" s="89">
        <v>400000</v>
      </c>
    </row>
    <row r="72" spans="1:8" x14ac:dyDescent="0.25">
      <c r="A72" s="17">
        <v>67</v>
      </c>
      <c r="B72" s="20" t="s">
        <v>5036</v>
      </c>
      <c r="C72" s="96" t="s">
        <v>2311</v>
      </c>
      <c r="D72" s="90" t="s">
        <v>3036</v>
      </c>
      <c r="E72" s="89">
        <v>400000</v>
      </c>
      <c r="F72" s="101"/>
      <c r="H72" s="89">
        <v>400000</v>
      </c>
    </row>
    <row r="73" spans="1:8" x14ac:dyDescent="0.25">
      <c r="A73" s="17">
        <v>68</v>
      </c>
      <c r="B73" s="20" t="s">
        <v>5037</v>
      </c>
      <c r="C73" s="96" t="s">
        <v>1728</v>
      </c>
      <c r="D73" s="90" t="s">
        <v>3036</v>
      </c>
      <c r="E73" s="89">
        <v>400000</v>
      </c>
      <c r="F73" s="101"/>
      <c r="H73" s="89">
        <v>400000</v>
      </c>
    </row>
    <row r="74" spans="1:8" x14ac:dyDescent="0.25">
      <c r="A74" s="17">
        <v>69</v>
      </c>
      <c r="B74" s="20" t="s">
        <v>5038</v>
      </c>
      <c r="C74" s="96" t="s">
        <v>5262</v>
      </c>
      <c r="D74" s="90" t="s">
        <v>3036</v>
      </c>
      <c r="E74" s="89">
        <v>400000</v>
      </c>
      <c r="F74" s="101"/>
      <c r="G74" s="89">
        <v>400000</v>
      </c>
    </row>
    <row r="75" spans="1:8" x14ac:dyDescent="0.25">
      <c r="A75" s="17">
        <v>70</v>
      </c>
      <c r="B75" s="20" t="s">
        <v>5039</v>
      </c>
      <c r="C75" s="96" t="s">
        <v>5263</v>
      </c>
      <c r="D75" s="90" t="s">
        <v>3036</v>
      </c>
      <c r="E75" s="89">
        <v>400000</v>
      </c>
      <c r="F75" s="101"/>
      <c r="G75" s="89">
        <v>400000</v>
      </c>
    </row>
    <row r="76" spans="1:8" x14ac:dyDescent="0.25">
      <c r="A76" s="17">
        <v>71</v>
      </c>
      <c r="B76" s="20" t="s">
        <v>5040</v>
      </c>
      <c r="C76" s="96" t="s">
        <v>1778</v>
      </c>
      <c r="D76" s="90" t="s">
        <v>3036</v>
      </c>
      <c r="E76" s="89">
        <v>400000</v>
      </c>
      <c r="F76" s="101"/>
      <c r="G76" s="89">
        <v>400000</v>
      </c>
    </row>
    <row r="77" spans="1:8" x14ac:dyDescent="0.25">
      <c r="A77" s="17">
        <v>72</v>
      </c>
      <c r="B77" s="20" t="s">
        <v>5041</v>
      </c>
      <c r="C77" s="96" t="s">
        <v>2586</v>
      </c>
      <c r="D77" s="90" t="s">
        <v>3036</v>
      </c>
      <c r="E77" s="89">
        <v>400000</v>
      </c>
      <c r="F77" s="101"/>
      <c r="G77" s="89">
        <v>400000</v>
      </c>
    </row>
    <row r="78" spans="1:8" x14ac:dyDescent="0.25">
      <c r="A78" s="17">
        <v>73</v>
      </c>
      <c r="B78" s="20" t="s">
        <v>5042</v>
      </c>
      <c r="C78" s="96" t="s">
        <v>2609</v>
      </c>
      <c r="D78" s="90" t="s">
        <v>3036</v>
      </c>
      <c r="E78" s="89">
        <v>400000</v>
      </c>
      <c r="F78" s="101"/>
      <c r="G78" s="89">
        <v>400000</v>
      </c>
    </row>
    <row r="79" spans="1:8" x14ac:dyDescent="0.25">
      <c r="A79" s="17">
        <v>74</v>
      </c>
      <c r="B79" s="20" t="s">
        <v>5043</v>
      </c>
      <c r="C79" s="96" t="s">
        <v>5375</v>
      </c>
      <c r="D79" s="90" t="s">
        <v>4057</v>
      </c>
      <c r="E79" s="89">
        <v>640000</v>
      </c>
      <c r="F79" s="177"/>
      <c r="G79" s="175"/>
      <c r="H79" s="176">
        <v>640000</v>
      </c>
    </row>
    <row r="80" spans="1:8" x14ac:dyDescent="0.25">
      <c r="A80" s="17">
        <v>75</v>
      </c>
      <c r="B80" s="20" t="s">
        <v>5044</v>
      </c>
      <c r="C80" s="96" t="s">
        <v>5264</v>
      </c>
      <c r="D80" s="90" t="s">
        <v>3036</v>
      </c>
      <c r="E80" s="89">
        <v>400000</v>
      </c>
      <c r="F80" s="101"/>
      <c r="H80" s="89">
        <v>400000</v>
      </c>
    </row>
    <row r="81" spans="1:8" x14ac:dyDescent="0.25">
      <c r="A81" s="17">
        <v>76</v>
      </c>
      <c r="B81" s="20" t="s">
        <v>5045</v>
      </c>
      <c r="C81" s="96" t="s">
        <v>3195</v>
      </c>
      <c r="D81" s="90" t="s">
        <v>3036</v>
      </c>
      <c r="E81" s="89">
        <v>400000</v>
      </c>
      <c r="F81" s="101"/>
      <c r="H81" s="89">
        <v>400000</v>
      </c>
    </row>
    <row r="82" spans="1:8" x14ac:dyDescent="0.25">
      <c r="A82" s="17">
        <v>77</v>
      </c>
      <c r="B82" s="20" t="s">
        <v>5046</v>
      </c>
      <c r="C82" s="96" t="s">
        <v>2291</v>
      </c>
      <c r="D82" s="90" t="s">
        <v>3036</v>
      </c>
      <c r="E82" s="89">
        <v>400000</v>
      </c>
      <c r="F82" s="101"/>
      <c r="H82" s="89">
        <v>400000</v>
      </c>
    </row>
    <row r="83" spans="1:8" x14ac:dyDescent="0.25">
      <c r="A83" s="17">
        <v>78</v>
      </c>
      <c r="B83" s="20" t="s">
        <v>5047</v>
      </c>
      <c r="C83" s="96" t="s">
        <v>5376</v>
      </c>
      <c r="D83" s="90" t="s">
        <v>2653</v>
      </c>
      <c r="E83" s="89">
        <v>430000</v>
      </c>
      <c r="F83" s="177"/>
      <c r="G83" s="175"/>
      <c r="H83" s="176">
        <v>430000</v>
      </c>
    </row>
    <row r="84" spans="1:8" x14ac:dyDescent="0.25">
      <c r="A84" s="17">
        <v>79</v>
      </c>
      <c r="B84" s="20" t="s">
        <v>5048</v>
      </c>
      <c r="C84" s="96" t="s">
        <v>602</v>
      </c>
      <c r="D84" s="90" t="s">
        <v>3036</v>
      </c>
      <c r="E84" s="89">
        <v>400000</v>
      </c>
      <c r="F84" s="101"/>
      <c r="H84" s="89">
        <v>400000</v>
      </c>
    </row>
    <row r="85" spans="1:8" x14ac:dyDescent="0.25">
      <c r="A85" s="17">
        <v>80</v>
      </c>
      <c r="B85" s="20" t="s">
        <v>5049</v>
      </c>
      <c r="C85" s="96" t="s">
        <v>3526</v>
      </c>
      <c r="D85" s="90" t="s">
        <v>3036</v>
      </c>
      <c r="E85" s="89">
        <v>400000</v>
      </c>
      <c r="F85" s="101"/>
      <c r="H85" s="89">
        <v>400000</v>
      </c>
    </row>
    <row r="86" spans="1:8" x14ac:dyDescent="0.25">
      <c r="A86" s="17">
        <v>81</v>
      </c>
      <c r="B86" s="20" t="s">
        <v>5050</v>
      </c>
      <c r="C86" s="96" t="s">
        <v>3525</v>
      </c>
      <c r="D86" s="90" t="s">
        <v>3036</v>
      </c>
      <c r="E86" s="89">
        <v>400000</v>
      </c>
      <c r="F86" s="101"/>
      <c r="H86" s="89">
        <v>400000</v>
      </c>
    </row>
    <row r="87" spans="1:8" x14ac:dyDescent="0.25">
      <c r="A87" s="17">
        <v>82</v>
      </c>
      <c r="B87" s="20" t="s">
        <v>5051</v>
      </c>
      <c r="C87" s="96" t="s">
        <v>2892</v>
      </c>
      <c r="D87" s="90" t="s">
        <v>3036</v>
      </c>
      <c r="E87" s="89">
        <v>400000</v>
      </c>
      <c r="F87" s="101"/>
      <c r="H87" s="89">
        <v>400000</v>
      </c>
    </row>
    <row r="88" spans="1:8" x14ac:dyDescent="0.25">
      <c r="A88" s="17">
        <v>83</v>
      </c>
      <c r="B88" s="20" t="s">
        <v>5052</v>
      </c>
      <c r="C88" s="96" t="s">
        <v>2895</v>
      </c>
      <c r="D88" s="90" t="s">
        <v>3036</v>
      </c>
      <c r="E88" s="89">
        <v>400000</v>
      </c>
      <c r="F88" s="101"/>
      <c r="H88" s="89">
        <v>400000</v>
      </c>
    </row>
    <row r="89" spans="1:8" x14ac:dyDescent="0.25">
      <c r="A89" s="17">
        <v>84</v>
      </c>
      <c r="B89" s="20" t="s">
        <v>5053</v>
      </c>
      <c r="C89" s="96" t="s">
        <v>2894</v>
      </c>
      <c r="D89" s="90" t="s">
        <v>3036</v>
      </c>
      <c r="E89" s="89">
        <v>400000</v>
      </c>
      <c r="F89" s="101"/>
      <c r="H89" s="89">
        <v>400000</v>
      </c>
    </row>
    <row r="90" spans="1:8" x14ac:dyDescent="0.25">
      <c r="A90" s="17">
        <v>85</v>
      </c>
      <c r="B90" s="20" t="s">
        <v>5054</v>
      </c>
      <c r="C90" s="96" t="s">
        <v>2896</v>
      </c>
      <c r="D90" s="90" t="s">
        <v>3036</v>
      </c>
      <c r="E90" s="89">
        <v>400000</v>
      </c>
      <c r="F90" s="101"/>
      <c r="H90" s="89">
        <v>400000</v>
      </c>
    </row>
    <row r="91" spans="1:8" x14ac:dyDescent="0.25">
      <c r="A91" s="17">
        <v>86</v>
      </c>
      <c r="B91" s="20" t="s">
        <v>5055</v>
      </c>
      <c r="C91" s="96" t="s">
        <v>274</v>
      </c>
      <c r="D91" s="90" t="s">
        <v>3036</v>
      </c>
      <c r="E91" s="89">
        <v>400000</v>
      </c>
      <c r="F91" s="101"/>
      <c r="H91" s="89">
        <v>400000</v>
      </c>
    </row>
    <row r="92" spans="1:8" x14ac:dyDescent="0.25">
      <c r="A92" s="17">
        <v>87</v>
      </c>
      <c r="B92" s="20" t="s">
        <v>5056</v>
      </c>
      <c r="C92" s="96" t="s">
        <v>303</v>
      </c>
      <c r="D92" s="90" t="s">
        <v>3036</v>
      </c>
      <c r="E92" s="89">
        <v>400000</v>
      </c>
      <c r="F92" s="101"/>
      <c r="H92" s="89">
        <v>400000</v>
      </c>
    </row>
    <row r="93" spans="1:8" x14ac:dyDescent="0.25">
      <c r="A93" s="17">
        <v>88</v>
      </c>
      <c r="B93" s="20" t="s">
        <v>5057</v>
      </c>
      <c r="C93" s="96" t="s">
        <v>3243</v>
      </c>
      <c r="D93" s="90" t="s">
        <v>3036</v>
      </c>
      <c r="E93" s="89">
        <v>400000</v>
      </c>
      <c r="F93" s="101"/>
      <c r="H93" s="89">
        <v>400000</v>
      </c>
    </row>
    <row r="94" spans="1:8" x14ac:dyDescent="0.25">
      <c r="A94" s="17">
        <v>89</v>
      </c>
      <c r="B94" s="20" t="s">
        <v>5058</v>
      </c>
      <c r="C94" s="96" t="s">
        <v>2553</v>
      </c>
      <c r="D94" s="90" t="s">
        <v>3036</v>
      </c>
      <c r="E94" s="89">
        <v>400000</v>
      </c>
      <c r="F94" s="101"/>
      <c r="H94" s="89">
        <v>400000</v>
      </c>
    </row>
    <row r="95" spans="1:8" x14ac:dyDescent="0.25">
      <c r="A95" s="17">
        <v>90</v>
      </c>
      <c r="B95" s="20" t="s">
        <v>5059</v>
      </c>
      <c r="C95" s="96" t="s">
        <v>2555</v>
      </c>
      <c r="D95" s="90" t="s">
        <v>3036</v>
      </c>
      <c r="E95" s="89">
        <v>400000</v>
      </c>
      <c r="F95" s="101"/>
      <c r="H95" s="89">
        <v>400000</v>
      </c>
    </row>
    <row r="96" spans="1:8" x14ac:dyDescent="0.25">
      <c r="A96" s="17">
        <v>91</v>
      </c>
      <c r="B96" s="20" t="s">
        <v>5060</v>
      </c>
      <c r="C96" s="96" t="s">
        <v>2556</v>
      </c>
      <c r="D96" s="90" t="s">
        <v>3036</v>
      </c>
      <c r="E96" s="89">
        <v>400000</v>
      </c>
      <c r="F96" s="101"/>
      <c r="H96" s="89">
        <v>400000</v>
      </c>
    </row>
    <row r="97" spans="1:11" x14ac:dyDescent="0.25">
      <c r="A97" s="17">
        <v>92</v>
      </c>
      <c r="B97" s="20" t="s">
        <v>5061</v>
      </c>
      <c r="C97" s="96" t="s">
        <v>642</v>
      </c>
      <c r="D97" s="90" t="s">
        <v>3036</v>
      </c>
      <c r="E97" s="89">
        <v>400000</v>
      </c>
      <c r="F97" s="101"/>
      <c r="H97" s="89">
        <v>400000</v>
      </c>
    </row>
    <row r="98" spans="1:11" x14ac:dyDescent="0.25">
      <c r="A98" s="17">
        <v>93</v>
      </c>
      <c r="B98" s="20" t="s">
        <v>5062</v>
      </c>
      <c r="C98" s="96" t="s">
        <v>5265</v>
      </c>
      <c r="D98" s="90" t="s">
        <v>3036</v>
      </c>
      <c r="E98" s="89">
        <v>400000</v>
      </c>
      <c r="F98" s="101"/>
      <c r="H98" s="89">
        <v>400000</v>
      </c>
    </row>
    <row r="99" spans="1:11" x14ac:dyDescent="0.25">
      <c r="A99" s="17">
        <v>94</v>
      </c>
      <c r="B99" s="20" t="s">
        <v>5063</v>
      </c>
      <c r="C99" s="96" t="s">
        <v>5265</v>
      </c>
      <c r="D99" s="90" t="s">
        <v>2652</v>
      </c>
      <c r="E99" s="89">
        <v>560000</v>
      </c>
      <c r="F99" s="101"/>
      <c r="H99" s="89">
        <v>560000</v>
      </c>
    </row>
    <row r="100" spans="1:11" x14ac:dyDescent="0.25">
      <c r="A100" s="17">
        <v>95</v>
      </c>
      <c r="B100" s="20" t="s">
        <v>5064</v>
      </c>
      <c r="C100" s="96" t="s">
        <v>5248</v>
      </c>
      <c r="D100" s="90" t="s">
        <v>3036</v>
      </c>
      <c r="E100" s="89">
        <v>400000</v>
      </c>
      <c r="F100" s="101"/>
      <c r="H100" s="89">
        <v>400000</v>
      </c>
    </row>
    <row r="101" spans="1:11" x14ac:dyDescent="0.25">
      <c r="A101" s="17">
        <v>96</v>
      </c>
      <c r="B101" s="20" t="s">
        <v>5065</v>
      </c>
      <c r="C101" s="96" t="s">
        <v>236</v>
      </c>
      <c r="D101" s="90" t="s">
        <v>3036</v>
      </c>
      <c r="E101" s="89">
        <v>400000</v>
      </c>
      <c r="F101" s="101"/>
      <c r="H101" s="89">
        <v>400000</v>
      </c>
    </row>
    <row r="102" spans="1:11" x14ac:dyDescent="0.25">
      <c r="A102" s="17">
        <v>97</v>
      </c>
      <c r="B102" s="20" t="s">
        <v>5066</v>
      </c>
      <c r="C102" s="96" t="s">
        <v>2957</v>
      </c>
      <c r="D102" s="90" t="s">
        <v>3036</v>
      </c>
      <c r="E102" s="89">
        <v>400000</v>
      </c>
      <c r="F102" s="101"/>
      <c r="H102" s="89">
        <v>400000</v>
      </c>
    </row>
    <row r="103" spans="1:11" x14ac:dyDescent="0.25">
      <c r="A103" s="17">
        <v>98</v>
      </c>
      <c r="B103" s="20" t="s">
        <v>5067</v>
      </c>
      <c r="C103" s="96" t="s">
        <v>2557</v>
      </c>
      <c r="D103" s="90" t="s">
        <v>3036</v>
      </c>
      <c r="E103" s="89">
        <v>400000</v>
      </c>
      <c r="F103" s="101"/>
      <c r="H103" s="89">
        <v>400000</v>
      </c>
    </row>
    <row r="104" spans="1:11" x14ac:dyDescent="0.25">
      <c r="A104" s="17">
        <v>99</v>
      </c>
      <c r="B104" s="20" t="s">
        <v>5068</v>
      </c>
      <c r="C104" s="96" t="s">
        <v>1820</v>
      </c>
      <c r="D104" s="90" t="s">
        <v>3264</v>
      </c>
      <c r="E104" s="89">
        <v>480000</v>
      </c>
      <c r="F104" s="101"/>
      <c r="H104" s="89">
        <v>480000</v>
      </c>
      <c r="K104">
        <f>480+560+400</f>
        <v>1440</v>
      </c>
    </row>
    <row r="105" spans="1:11" x14ac:dyDescent="0.25">
      <c r="A105" s="17">
        <v>100</v>
      </c>
      <c r="B105" s="20" t="s">
        <v>5069</v>
      </c>
      <c r="C105" s="96" t="s">
        <v>1820</v>
      </c>
      <c r="D105" s="90" t="s">
        <v>3036</v>
      </c>
      <c r="E105" s="89">
        <v>400000</v>
      </c>
      <c r="F105" s="101"/>
      <c r="H105" s="89">
        <v>400000</v>
      </c>
    </row>
    <row r="106" spans="1:11" x14ac:dyDescent="0.25">
      <c r="A106" s="17">
        <v>101</v>
      </c>
      <c r="B106" s="20" t="s">
        <v>5070</v>
      </c>
      <c r="C106" s="96" t="s">
        <v>3189</v>
      </c>
      <c r="D106" s="90" t="s">
        <v>3036</v>
      </c>
      <c r="E106" s="89">
        <v>400000</v>
      </c>
      <c r="F106" s="101"/>
      <c r="H106" s="89">
        <v>400000</v>
      </c>
    </row>
    <row r="107" spans="1:11" x14ac:dyDescent="0.25">
      <c r="A107" s="17">
        <v>102</v>
      </c>
      <c r="B107" s="20" t="s">
        <v>5071</v>
      </c>
      <c r="C107" s="96" t="s">
        <v>3464</v>
      </c>
      <c r="D107" s="90" t="s">
        <v>3036</v>
      </c>
      <c r="E107" s="89">
        <v>400000</v>
      </c>
      <c r="F107" s="101"/>
      <c r="G107" s="89">
        <v>400000</v>
      </c>
    </row>
    <row r="108" spans="1:11" x14ac:dyDescent="0.25">
      <c r="A108" s="17">
        <v>103</v>
      </c>
      <c r="B108" s="20" t="s">
        <v>5072</v>
      </c>
      <c r="C108" s="96" t="s">
        <v>2913</v>
      </c>
      <c r="D108" s="90" t="s">
        <v>3036</v>
      </c>
      <c r="E108" s="89">
        <v>400000</v>
      </c>
      <c r="F108" s="101"/>
      <c r="G108" s="89">
        <v>400000</v>
      </c>
    </row>
    <row r="109" spans="1:11" x14ac:dyDescent="0.25">
      <c r="A109" s="17">
        <v>104</v>
      </c>
      <c r="B109" s="20" t="s">
        <v>5073</v>
      </c>
      <c r="C109" s="96" t="s">
        <v>3755</v>
      </c>
      <c r="D109" s="90" t="s">
        <v>3036</v>
      </c>
      <c r="E109" s="89">
        <v>400000</v>
      </c>
      <c r="F109" s="101"/>
      <c r="G109" s="89">
        <v>400000</v>
      </c>
    </row>
    <row r="110" spans="1:11" x14ac:dyDescent="0.25">
      <c r="A110" s="17">
        <v>105</v>
      </c>
      <c r="B110" s="20" t="s">
        <v>5074</v>
      </c>
      <c r="C110" s="96" t="s">
        <v>2585</v>
      </c>
      <c r="D110" s="90" t="s">
        <v>3036</v>
      </c>
      <c r="E110" s="89">
        <v>400000</v>
      </c>
      <c r="F110" s="101"/>
      <c r="G110" s="89">
        <v>400000</v>
      </c>
    </row>
    <row r="111" spans="1:11" x14ac:dyDescent="0.25">
      <c r="A111" s="17">
        <v>106</v>
      </c>
      <c r="B111" s="20" t="s">
        <v>5075</v>
      </c>
      <c r="C111" s="96" t="s">
        <v>1594</v>
      </c>
      <c r="D111" s="90" t="s">
        <v>3036</v>
      </c>
      <c r="E111" s="89">
        <v>400000</v>
      </c>
      <c r="F111" s="101"/>
      <c r="G111" s="89">
        <v>400000</v>
      </c>
    </row>
    <row r="112" spans="1:11" x14ac:dyDescent="0.25">
      <c r="A112" s="17">
        <v>107</v>
      </c>
      <c r="B112" s="20" t="s">
        <v>5076</v>
      </c>
      <c r="C112" s="96" t="s">
        <v>1597</v>
      </c>
      <c r="D112" s="90" t="s">
        <v>3036</v>
      </c>
      <c r="E112" s="89">
        <v>400000</v>
      </c>
      <c r="F112" s="101"/>
      <c r="G112" s="89">
        <v>400000</v>
      </c>
    </row>
    <row r="113" spans="1:11" x14ac:dyDescent="0.25">
      <c r="A113" s="17">
        <v>108</v>
      </c>
      <c r="B113" s="20" t="s">
        <v>5077</v>
      </c>
      <c r="C113" s="96" t="s">
        <v>3467</v>
      </c>
      <c r="D113" s="90" t="s">
        <v>3036</v>
      </c>
      <c r="E113" s="89">
        <v>400000</v>
      </c>
      <c r="F113" s="101"/>
      <c r="G113" s="89">
        <v>400000</v>
      </c>
    </row>
    <row r="114" spans="1:11" x14ac:dyDescent="0.25">
      <c r="A114" s="17">
        <v>109</v>
      </c>
      <c r="B114" s="20" t="s">
        <v>5078</v>
      </c>
      <c r="C114" s="96" t="s">
        <v>5266</v>
      </c>
      <c r="D114" s="90" t="s">
        <v>5312</v>
      </c>
      <c r="E114" s="89">
        <v>935000</v>
      </c>
      <c r="F114" s="101"/>
      <c r="G114" s="89">
        <v>935000</v>
      </c>
    </row>
    <row r="115" spans="1:11" x14ac:dyDescent="0.25">
      <c r="A115" s="17">
        <v>110</v>
      </c>
      <c r="B115" s="20" t="s">
        <v>5079</v>
      </c>
      <c r="C115" s="96" t="s">
        <v>2633</v>
      </c>
      <c r="D115" s="90" t="s">
        <v>3036</v>
      </c>
      <c r="E115" s="89">
        <v>400000</v>
      </c>
      <c r="F115" s="101"/>
      <c r="G115" s="89">
        <v>400000</v>
      </c>
    </row>
    <row r="116" spans="1:11" x14ac:dyDescent="0.25">
      <c r="A116" s="17">
        <v>111</v>
      </c>
      <c r="B116" s="20" t="s">
        <v>5080</v>
      </c>
      <c r="C116" s="96" t="s">
        <v>2965</v>
      </c>
      <c r="D116" s="90" t="s">
        <v>3036</v>
      </c>
      <c r="E116" s="89">
        <v>400000</v>
      </c>
      <c r="F116" s="101"/>
      <c r="G116" s="89">
        <v>400000</v>
      </c>
    </row>
    <row r="117" spans="1:11" x14ac:dyDescent="0.25">
      <c r="A117" s="17">
        <v>112</v>
      </c>
      <c r="B117" s="20" t="s">
        <v>5081</v>
      </c>
      <c r="C117" s="96" t="s">
        <v>2994</v>
      </c>
      <c r="D117" s="90" t="s">
        <v>3036</v>
      </c>
      <c r="E117" s="89">
        <v>400000</v>
      </c>
      <c r="F117" s="101"/>
      <c r="G117" s="89">
        <v>400000</v>
      </c>
    </row>
    <row r="118" spans="1:11" x14ac:dyDescent="0.25">
      <c r="A118" s="17">
        <v>113</v>
      </c>
      <c r="B118" s="20" t="s">
        <v>5082</v>
      </c>
      <c r="C118" s="96" t="s">
        <v>2996</v>
      </c>
      <c r="D118" s="90" t="s">
        <v>3036</v>
      </c>
      <c r="E118" s="89">
        <v>400000</v>
      </c>
      <c r="F118" s="101"/>
      <c r="G118" s="89">
        <v>400000</v>
      </c>
    </row>
    <row r="119" spans="1:11" x14ac:dyDescent="0.25">
      <c r="A119" s="17">
        <v>114</v>
      </c>
      <c r="B119" s="20" t="s">
        <v>5083</v>
      </c>
      <c r="C119" s="96" t="s">
        <v>3154</v>
      </c>
      <c r="D119" s="90" t="s">
        <v>3036</v>
      </c>
      <c r="E119" s="89">
        <v>400000</v>
      </c>
      <c r="F119" s="101"/>
      <c r="G119" s="89">
        <v>400000</v>
      </c>
    </row>
    <row r="120" spans="1:11" x14ac:dyDescent="0.25">
      <c r="A120" s="17">
        <v>115</v>
      </c>
      <c r="B120" s="20" t="s">
        <v>5084</v>
      </c>
      <c r="C120" s="96" t="s">
        <v>2995</v>
      </c>
      <c r="D120" s="90" t="s">
        <v>3036</v>
      </c>
      <c r="E120" s="89">
        <v>400000</v>
      </c>
      <c r="F120" s="101"/>
      <c r="G120" s="89">
        <v>400000</v>
      </c>
    </row>
    <row r="121" spans="1:11" x14ac:dyDescent="0.25">
      <c r="A121" s="17">
        <v>116</v>
      </c>
      <c r="B121" s="20" t="s">
        <v>5085</v>
      </c>
      <c r="C121" s="96" t="s">
        <v>3030</v>
      </c>
      <c r="D121" s="90" t="s">
        <v>3036</v>
      </c>
      <c r="E121" s="89">
        <v>400000</v>
      </c>
      <c r="F121" s="101"/>
      <c r="G121" s="89">
        <v>400000</v>
      </c>
    </row>
    <row r="122" spans="1:11" x14ac:dyDescent="0.25">
      <c r="A122" s="17">
        <v>117</v>
      </c>
      <c r="B122" s="20" t="s">
        <v>5086</v>
      </c>
      <c r="C122" s="96" t="s">
        <v>682</v>
      </c>
      <c r="D122" s="90" t="s">
        <v>3036</v>
      </c>
      <c r="E122" s="89">
        <v>400000</v>
      </c>
      <c r="F122" s="101"/>
      <c r="G122" s="89">
        <v>400000</v>
      </c>
    </row>
    <row r="123" spans="1:11" x14ac:dyDescent="0.25">
      <c r="A123" s="17">
        <v>118</v>
      </c>
      <c r="B123" s="20" t="s">
        <v>5087</v>
      </c>
      <c r="C123" s="96" t="s">
        <v>2937</v>
      </c>
      <c r="D123" s="90" t="s">
        <v>3036</v>
      </c>
      <c r="E123" s="89">
        <v>400000</v>
      </c>
      <c r="F123" s="101"/>
      <c r="G123" s="89">
        <v>400000</v>
      </c>
    </row>
    <row r="124" spans="1:11" x14ac:dyDescent="0.25">
      <c r="A124" s="17">
        <v>119</v>
      </c>
      <c r="B124" s="20" t="s">
        <v>5088</v>
      </c>
      <c r="C124" s="96" t="s">
        <v>2939</v>
      </c>
      <c r="D124" s="90" t="s">
        <v>3036</v>
      </c>
      <c r="E124" s="89">
        <v>400000</v>
      </c>
      <c r="F124" s="101"/>
      <c r="G124" s="89">
        <v>400000</v>
      </c>
      <c r="K124">
        <f>15700+3700</f>
        <v>19400</v>
      </c>
    </row>
    <row r="125" spans="1:11" x14ac:dyDescent="0.25">
      <c r="A125" s="17">
        <v>120</v>
      </c>
      <c r="B125" s="20" t="s">
        <v>5089</v>
      </c>
      <c r="C125" s="96" t="s">
        <v>2938</v>
      </c>
      <c r="D125" s="90" t="s">
        <v>3036</v>
      </c>
      <c r="E125" s="89">
        <v>400000</v>
      </c>
      <c r="F125" s="101"/>
      <c r="G125" s="89">
        <v>400000</v>
      </c>
      <c r="K125">
        <f>23100-19400</f>
        <v>3700</v>
      </c>
    </row>
    <row r="126" spans="1:11" x14ac:dyDescent="0.25">
      <c r="A126" s="17">
        <v>121</v>
      </c>
      <c r="B126" s="20" t="s">
        <v>5090</v>
      </c>
      <c r="C126" s="96" t="s">
        <v>3153</v>
      </c>
      <c r="D126" s="90" t="s">
        <v>3036</v>
      </c>
      <c r="E126" s="89">
        <v>400000</v>
      </c>
      <c r="F126" s="101"/>
      <c r="G126" s="89">
        <v>400000</v>
      </c>
    </row>
    <row r="127" spans="1:11" x14ac:dyDescent="0.25">
      <c r="A127" s="17">
        <v>122</v>
      </c>
      <c r="B127" s="20" t="s">
        <v>5091</v>
      </c>
      <c r="C127" s="96" t="s">
        <v>5267</v>
      </c>
      <c r="D127" s="90" t="s">
        <v>3036</v>
      </c>
      <c r="E127" s="89">
        <v>400000</v>
      </c>
      <c r="F127" s="101"/>
      <c r="H127" s="89">
        <v>400000</v>
      </c>
    </row>
    <row r="128" spans="1:11" x14ac:dyDescent="0.25">
      <c r="A128" s="17">
        <v>123</v>
      </c>
      <c r="B128" s="20" t="s">
        <v>5092</v>
      </c>
      <c r="C128" s="96" t="s">
        <v>3199</v>
      </c>
      <c r="D128" s="90" t="s">
        <v>3036</v>
      </c>
      <c r="E128" s="89">
        <v>400000</v>
      </c>
      <c r="F128" s="101"/>
      <c r="H128" s="89">
        <v>400000</v>
      </c>
    </row>
    <row r="129" spans="1:11" x14ac:dyDescent="0.25">
      <c r="A129" s="17">
        <v>124</v>
      </c>
      <c r="B129" s="20" t="s">
        <v>5093</v>
      </c>
      <c r="C129" s="96" t="s">
        <v>2540</v>
      </c>
      <c r="D129" s="90" t="s">
        <v>3036</v>
      </c>
      <c r="E129" s="89">
        <v>400000</v>
      </c>
      <c r="F129" s="101"/>
      <c r="H129" s="89">
        <v>400000</v>
      </c>
    </row>
    <row r="130" spans="1:11" x14ac:dyDescent="0.25">
      <c r="A130" s="17">
        <v>125</v>
      </c>
      <c r="B130" s="20" t="s">
        <v>5094</v>
      </c>
      <c r="C130" s="96" t="s">
        <v>1708</v>
      </c>
      <c r="D130" s="90" t="s">
        <v>3036</v>
      </c>
      <c r="E130" s="89">
        <v>400000</v>
      </c>
      <c r="F130" s="101"/>
      <c r="H130" s="89">
        <v>400000</v>
      </c>
    </row>
    <row r="131" spans="1:11" x14ac:dyDescent="0.25">
      <c r="A131" s="17">
        <v>126</v>
      </c>
      <c r="B131" s="20" t="s">
        <v>5095</v>
      </c>
      <c r="C131" s="96" t="s">
        <v>1713</v>
      </c>
      <c r="D131" s="90" t="s">
        <v>3036</v>
      </c>
      <c r="E131" s="89">
        <v>400000</v>
      </c>
      <c r="F131" s="101"/>
      <c r="H131" s="89">
        <v>400000</v>
      </c>
    </row>
    <row r="132" spans="1:11" x14ac:dyDescent="0.25">
      <c r="A132" s="17">
        <v>127</v>
      </c>
      <c r="B132" s="20" t="s">
        <v>5096</v>
      </c>
      <c r="C132" s="96" t="s">
        <v>5268</v>
      </c>
      <c r="D132" s="90" t="s">
        <v>3036</v>
      </c>
      <c r="E132" s="89">
        <v>400000</v>
      </c>
      <c r="F132" s="101"/>
      <c r="H132" s="89">
        <v>400000</v>
      </c>
    </row>
    <row r="133" spans="1:11" x14ac:dyDescent="0.25">
      <c r="A133" s="17">
        <v>128</v>
      </c>
      <c r="B133" s="20" t="s">
        <v>5097</v>
      </c>
      <c r="C133" s="96" t="s">
        <v>5269</v>
      </c>
      <c r="D133" s="90" t="s">
        <v>3036</v>
      </c>
      <c r="E133" s="89">
        <v>400000</v>
      </c>
      <c r="F133" s="101"/>
      <c r="H133" s="89">
        <v>400000</v>
      </c>
    </row>
    <row r="134" spans="1:11" x14ac:dyDescent="0.25">
      <c r="A134" s="17">
        <v>129</v>
      </c>
      <c r="B134" s="20" t="s">
        <v>5098</v>
      </c>
      <c r="C134" s="96" t="s">
        <v>3771</v>
      </c>
      <c r="D134" s="90" t="s">
        <v>3036</v>
      </c>
      <c r="E134" s="89">
        <v>400000</v>
      </c>
      <c r="F134" s="101"/>
      <c r="H134" s="89">
        <v>400000</v>
      </c>
    </row>
    <row r="135" spans="1:11" x14ac:dyDescent="0.25">
      <c r="A135" s="17">
        <v>130</v>
      </c>
      <c r="B135" s="20" t="s">
        <v>5099</v>
      </c>
      <c r="C135" s="96" t="s">
        <v>5270</v>
      </c>
      <c r="D135" s="90" t="s">
        <v>3264</v>
      </c>
      <c r="E135" s="89">
        <v>480000</v>
      </c>
      <c r="F135" s="101"/>
      <c r="H135" s="89">
        <v>480000</v>
      </c>
    </row>
    <row r="136" spans="1:11" x14ac:dyDescent="0.25">
      <c r="A136" s="17">
        <v>131</v>
      </c>
      <c r="B136" s="20" t="s">
        <v>5100</v>
      </c>
      <c r="C136" s="96" t="s">
        <v>5271</v>
      </c>
      <c r="D136" s="90" t="s">
        <v>3264</v>
      </c>
      <c r="E136" s="89">
        <v>480000</v>
      </c>
      <c r="F136" s="101"/>
      <c r="H136" s="89">
        <v>480000</v>
      </c>
    </row>
    <row r="137" spans="1:11" x14ac:dyDescent="0.25">
      <c r="A137" s="17">
        <v>132</v>
      </c>
      <c r="B137" s="20" t="s">
        <v>5101</v>
      </c>
      <c r="C137" s="96" t="s">
        <v>5272</v>
      </c>
      <c r="D137" s="90" t="s">
        <v>5312</v>
      </c>
      <c r="E137" s="89">
        <v>935000</v>
      </c>
      <c r="F137" s="101"/>
      <c r="H137" s="89">
        <v>935000</v>
      </c>
    </row>
    <row r="138" spans="1:11" x14ac:dyDescent="0.25">
      <c r="A138" s="17">
        <v>133</v>
      </c>
      <c r="B138" s="20" t="s">
        <v>5102</v>
      </c>
      <c r="C138" s="96" t="s">
        <v>5273</v>
      </c>
      <c r="D138" s="90" t="s">
        <v>5312</v>
      </c>
      <c r="E138" s="89">
        <v>935000</v>
      </c>
      <c r="F138" s="101"/>
      <c r="H138" s="89">
        <v>935000</v>
      </c>
    </row>
    <row r="139" spans="1:11" x14ac:dyDescent="0.25">
      <c r="A139" s="17">
        <v>134</v>
      </c>
      <c r="B139" s="20" t="s">
        <v>5103</v>
      </c>
      <c r="C139" s="96" t="s">
        <v>5274</v>
      </c>
      <c r="D139" s="90" t="s">
        <v>5312</v>
      </c>
      <c r="E139" s="89">
        <v>935000</v>
      </c>
      <c r="F139" s="101"/>
      <c r="H139" s="89">
        <v>935000</v>
      </c>
    </row>
    <row r="140" spans="1:11" x14ac:dyDescent="0.25">
      <c r="A140" s="17">
        <v>135</v>
      </c>
      <c r="B140" s="20" t="s">
        <v>5104</v>
      </c>
      <c r="C140" s="96" t="s">
        <v>382</v>
      </c>
      <c r="D140" s="90" t="s">
        <v>3036</v>
      </c>
      <c r="E140" s="89">
        <v>400000</v>
      </c>
      <c r="F140" s="101"/>
      <c r="H140" s="89">
        <v>400000</v>
      </c>
    </row>
    <row r="141" spans="1:11" x14ac:dyDescent="0.25">
      <c r="A141" s="17">
        <v>136</v>
      </c>
      <c r="B141" s="20" t="s">
        <v>5105</v>
      </c>
      <c r="C141" s="96" t="s">
        <v>5275</v>
      </c>
      <c r="D141" s="90" t="s">
        <v>2652</v>
      </c>
      <c r="E141" s="89">
        <v>560000</v>
      </c>
      <c r="F141" s="101"/>
      <c r="H141" s="89">
        <v>560000</v>
      </c>
    </row>
    <row r="142" spans="1:11" x14ac:dyDescent="0.25">
      <c r="A142" s="17">
        <v>137</v>
      </c>
      <c r="B142" s="20" t="s">
        <v>5106</v>
      </c>
      <c r="C142" s="96" t="s">
        <v>5276</v>
      </c>
      <c r="D142" s="90" t="s">
        <v>3036</v>
      </c>
      <c r="E142" s="89">
        <v>400000</v>
      </c>
      <c r="F142" s="101"/>
      <c r="H142" s="89">
        <v>400000</v>
      </c>
    </row>
    <row r="143" spans="1:11" x14ac:dyDescent="0.25">
      <c r="A143" s="17">
        <v>138</v>
      </c>
      <c r="B143" s="20" t="s">
        <v>5107</v>
      </c>
      <c r="C143" s="96" t="s">
        <v>624</v>
      </c>
      <c r="D143" s="90" t="s">
        <v>3036</v>
      </c>
      <c r="E143" s="89">
        <v>400000</v>
      </c>
      <c r="F143" s="101"/>
      <c r="H143" s="89">
        <v>400000</v>
      </c>
    </row>
    <row r="144" spans="1:11" x14ac:dyDescent="0.25">
      <c r="A144" s="17">
        <v>139</v>
      </c>
      <c r="B144" s="20" t="s">
        <v>5108</v>
      </c>
      <c r="C144" s="96" t="s">
        <v>3202</v>
      </c>
      <c r="D144" s="90" t="s">
        <v>3036</v>
      </c>
      <c r="E144" s="89">
        <v>400000</v>
      </c>
      <c r="F144" s="101"/>
      <c r="G144" s="89">
        <v>400000</v>
      </c>
      <c r="K144">
        <f>4500+1800+9300+200</f>
        <v>15800</v>
      </c>
    </row>
    <row r="145" spans="1:7" x14ac:dyDescent="0.25">
      <c r="A145" s="17">
        <v>140</v>
      </c>
      <c r="B145" s="20" t="s">
        <v>5109</v>
      </c>
      <c r="C145" s="96" t="s">
        <v>3203</v>
      </c>
      <c r="D145" s="90" t="s">
        <v>3036</v>
      </c>
      <c r="E145" s="89">
        <v>400000</v>
      </c>
      <c r="F145" s="101"/>
      <c r="G145" s="89">
        <v>400000</v>
      </c>
    </row>
    <row r="146" spans="1:7" x14ac:dyDescent="0.25">
      <c r="A146" s="17">
        <v>141</v>
      </c>
      <c r="B146" s="20" t="s">
        <v>5110</v>
      </c>
      <c r="C146" s="96" t="s">
        <v>4011</v>
      </c>
      <c r="D146" s="90" t="s">
        <v>3036</v>
      </c>
      <c r="E146" s="89">
        <v>400000</v>
      </c>
      <c r="F146" s="101"/>
      <c r="G146" s="89">
        <v>400000</v>
      </c>
    </row>
    <row r="147" spans="1:7" x14ac:dyDescent="0.25">
      <c r="A147" s="17">
        <v>142</v>
      </c>
      <c r="B147" s="20" t="s">
        <v>5111</v>
      </c>
      <c r="C147" s="96" t="s">
        <v>5277</v>
      </c>
      <c r="D147" s="90" t="s">
        <v>2652</v>
      </c>
      <c r="E147" s="89">
        <v>560000</v>
      </c>
      <c r="F147" s="101"/>
      <c r="G147" s="89">
        <v>560000</v>
      </c>
    </row>
    <row r="148" spans="1:7" x14ac:dyDescent="0.25">
      <c r="A148" s="17">
        <v>143</v>
      </c>
      <c r="B148" s="20" t="s">
        <v>5112</v>
      </c>
      <c r="C148" s="96" t="s">
        <v>5277</v>
      </c>
      <c r="D148" s="90" t="s">
        <v>3036</v>
      </c>
      <c r="E148" s="89">
        <v>400000</v>
      </c>
      <c r="F148" s="101"/>
      <c r="G148" s="89">
        <v>400000</v>
      </c>
    </row>
    <row r="149" spans="1:7" x14ac:dyDescent="0.25">
      <c r="A149" s="17">
        <v>144</v>
      </c>
      <c r="B149" s="20" t="s">
        <v>5113</v>
      </c>
      <c r="C149" s="96" t="s">
        <v>3429</v>
      </c>
      <c r="D149" s="90" t="s">
        <v>3036</v>
      </c>
      <c r="E149" s="89">
        <v>400000</v>
      </c>
      <c r="F149" s="101"/>
      <c r="G149" s="89">
        <v>400000</v>
      </c>
    </row>
    <row r="150" spans="1:7" x14ac:dyDescent="0.25">
      <c r="A150" s="17">
        <v>145</v>
      </c>
      <c r="B150" s="20" t="s">
        <v>5114</v>
      </c>
      <c r="C150" s="96" t="s">
        <v>3156</v>
      </c>
      <c r="D150" s="90" t="s">
        <v>3036</v>
      </c>
      <c r="E150" s="89">
        <v>400000</v>
      </c>
      <c r="F150" s="101"/>
      <c r="G150" s="89">
        <v>400000</v>
      </c>
    </row>
    <row r="151" spans="1:7" x14ac:dyDescent="0.25">
      <c r="A151" s="17">
        <v>146</v>
      </c>
      <c r="B151" s="20" t="s">
        <v>5115</v>
      </c>
      <c r="C151" s="96" t="s">
        <v>2947</v>
      </c>
      <c r="D151" s="90" t="s">
        <v>3036</v>
      </c>
      <c r="E151" s="89">
        <v>400000</v>
      </c>
      <c r="F151" s="101"/>
      <c r="G151" s="89">
        <v>400000</v>
      </c>
    </row>
    <row r="152" spans="1:7" x14ac:dyDescent="0.25">
      <c r="A152" s="17">
        <v>147</v>
      </c>
      <c r="B152" s="20" t="s">
        <v>5116</v>
      </c>
      <c r="C152" s="96" t="s">
        <v>2610</v>
      </c>
      <c r="D152" s="90" t="s">
        <v>3036</v>
      </c>
      <c r="E152" s="89">
        <v>400000</v>
      </c>
      <c r="F152" s="101"/>
      <c r="G152" s="89">
        <v>400000</v>
      </c>
    </row>
    <row r="153" spans="1:7" x14ac:dyDescent="0.25">
      <c r="A153" s="17">
        <v>148</v>
      </c>
      <c r="B153" s="20" t="s">
        <v>5117</v>
      </c>
      <c r="C153" s="96" t="s">
        <v>3157</v>
      </c>
      <c r="D153" s="90" t="s">
        <v>3036</v>
      </c>
      <c r="E153" s="89">
        <v>400000</v>
      </c>
      <c r="F153" s="101"/>
      <c r="G153" s="89">
        <v>400000</v>
      </c>
    </row>
    <row r="154" spans="1:7" x14ac:dyDescent="0.25">
      <c r="A154" s="17">
        <v>149</v>
      </c>
      <c r="B154" s="20" t="s">
        <v>5118</v>
      </c>
      <c r="C154" s="96" t="s">
        <v>1653</v>
      </c>
      <c r="D154" s="90" t="s">
        <v>3036</v>
      </c>
      <c r="E154" s="89">
        <v>400000</v>
      </c>
      <c r="F154" s="101"/>
      <c r="G154" s="89">
        <v>400000</v>
      </c>
    </row>
    <row r="155" spans="1:7" x14ac:dyDescent="0.25">
      <c r="A155" s="17">
        <v>150</v>
      </c>
      <c r="B155" s="20" t="s">
        <v>5119</v>
      </c>
      <c r="C155" s="96" t="s">
        <v>1653</v>
      </c>
      <c r="D155" s="90" t="s">
        <v>2652</v>
      </c>
      <c r="E155" s="89">
        <v>560000</v>
      </c>
      <c r="F155" s="101"/>
      <c r="G155" s="89">
        <v>560000</v>
      </c>
    </row>
    <row r="156" spans="1:7" x14ac:dyDescent="0.25">
      <c r="A156" s="17">
        <v>151</v>
      </c>
      <c r="B156" s="20" t="s">
        <v>5120</v>
      </c>
      <c r="C156" s="96" t="s">
        <v>1723</v>
      </c>
      <c r="D156" s="90" t="s">
        <v>2652</v>
      </c>
      <c r="E156" s="89">
        <v>560000</v>
      </c>
      <c r="F156" s="101"/>
      <c r="G156" s="89">
        <v>560000</v>
      </c>
    </row>
    <row r="157" spans="1:7" x14ac:dyDescent="0.25">
      <c r="A157" s="17">
        <v>152</v>
      </c>
      <c r="B157" s="20" t="s">
        <v>5121</v>
      </c>
      <c r="C157" s="96" t="s">
        <v>1723</v>
      </c>
      <c r="D157" s="90" t="s">
        <v>3036</v>
      </c>
      <c r="E157" s="89">
        <v>400000</v>
      </c>
      <c r="F157" s="101"/>
      <c r="G157" s="89">
        <v>400000</v>
      </c>
    </row>
    <row r="158" spans="1:7" x14ac:dyDescent="0.25">
      <c r="A158" s="17">
        <v>153</v>
      </c>
      <c r="B158" s="20" t="s">
        <v>5122</v>
      </c>
      <c r="C158" s="96" t="s">
        <v>3258</v>
      </c>
      <c r="D158" s="90" t="s">
        <v>3036</v>
      </c>
      <c r="E158" s="89">
        <v>400000</v>
      </c>
      <c r="F158" s="101"/>
      <c r="G158" s="89">
        <v>400000</v>
      </c>
    </row>
    <row r="159" spans="1:7" x14ac:dyDescent="0.25">
      <c r="A159" s="17">
        <v>154</v>
      </c>
      <c r="B159" s="20" t="s">
        <v>5123</v>
      </c>
      <c r="C159" s="96" t="s">
        <v>2963</v>
      </c>
      <c r="D159" s="90" t="s">
        <v>3036</v>
      </c>
      <c r="E159" s="89">
        <v>400000</v>
      </c>
      <c r="F159" s="101"/>
      <c r="G159" s="89">
        <v>400000</v>
      </c>
    </row>
    <row r="160" spans="1:7" x14ac:dyDescent="0.25">
      <c r="A160" s="17">
        <v>155</v>
      </c>
      <c r="B160" s="20" t="s">
        <v>5124</v>
      </c>
      <c r="C160" s="96" t="s">
        <v>3235</v>
      </c>
      <c r="D160" s="90" t="s">
        <v>3036</v>
      </c>
      <c r="E160" s="89">
        <v>400000</v>
      </c>
      <c r="F160" s="101"/>
      <c r="G160" s="89">
        <v>400000</v>
      </c>
    </row>
    <row r="161" spans="1:7" x14ac:dyDescent="0.25">
      <c r="A161" s="17">
        <v>156</v>
      </c>
      <c r="B161" s="20" t="s">
        <v>5125</v>
      </c>
      <c r="C161" s="96" t="s">
        <v>2964</v>
      </c>
      <c r="D161" s="90" t="s">
        <v>3036</v>
      </c>
      <c r="E161" s="89">
        <v>400000</v>
      </c>
      <c r="F161" s="101"/>
      <c r="G161" s="89">
        <v>400000</v>
      </c>
    </row>
    <row r="162" spans="1:7" x14ac:dyDescent="0.25">
      <c r="A162" s="17">
        <v>157</v>
      </c>
      <c r="B162" s="20" t="s">
        <v>5126</v>
      </c>
      <c r="C162" s="96" t="s">
        <v>2545</v>
      </c>
      <c r="D162" s="90" t="s">
        <v>3264</v>
      </c>
      <c r="E162" s="89">
        <v>480000</v>
      </c>
      <c r="F162" s="101"/>
      <c r="G162" s="89">
        <v>480000</v>
      </c>
    </row>
    <row r="163" spans="1:7" x14ac:dyDescent="0.25">
      <c r="A163" s="17">
        <v>158</v>
      </c>
      <c r="B163" s="20" t="s">
        <v>5127</v>
      </c>
      <c r="C163" s="96" t="s">
        <v>5278</v>
      </c>
      <c r="D163" s="178" t="s">
        <v>3963</v>
      </c>
      <c r="E163" s="89">
        <v>1920000</v>
      </c>
      <c r="F163" s="101" t="s">
        <v>5336</v>
      </c>
      <c r="G163" s="89">
        <v>1920000</v>
      </c>
    </row>
    <row r="164" spans="1:7" x14ac:dyDescent="0.25">
      <c r="A164" s="17">
        <v>159</v>
      </c>
      <c r="B164" s="20" t="s">
        <v>5128</v>
      </c>
      <c r="C164" s="96" t="s">
        <v>2583</v>
      </c>
      <c r="D164" s="90" t="s">
        <v>3036</v>
      </c>
      <c r="E164" s="89">
        <v>400000</v>
      </c>
      <c r="F164" s="101"/>
      <c r="G164" s="89">
        <v>400000</v>
      </c>
    </row>
    <row r="165" spans="1:7" x14ac:dyDescent="0.25">
      <c r="A165" s="17">
        <v>160</v>
      </c>
      <c r="B165" s="20" t="s">
        <v>5129</v>
      </c>
      <c r="C165" s="96" t="s">
        <v>3219</v>
      </c>
      <c r="D165" s="90" t="s">
        <v>3036</v>
      </c>
      <c r="E165" s="89">
        <v>400000</v>
      </c>
      <c r="F165" s="101"/>
      <c r="G165" s="89">
        <v>400000</v>
      </c>
    </row>
    <row r="166" spans="1:7" x14ac:dyDescent="0.25">
      <c r="A166" s="17">
        <v>161</v>
      </c>
      <c r="B166" s="20" t="s">
        <v>5130</v>
      </c>
      <c r="C166" s="96" t="s">
        <v>3783</v>
      </c>
      <c r="D166" s="90" t="s">
        <v>3036</v>
      </c>
      <c r="E166" s="89">
        <v>400000</v>
      </c>
      <c r="F166" s="101"/>
      <c r="G166" s="89">
        <v>400000</v>
      </c>
    </row>
    <row r="167" spans="1:7" x14ac:dyDescent="0.25">
      <c r="A167" s="17">
        <v>162</v>
      </c>
      <c r="B167" s="20" t="s">
        <v>5131</v>
      </c>
      <c r="C167" s="96" t="s">
        <v>5279</v>
      </c>
      <c r="D167" s="90" t="s">
        <v>3036</v>
      </c>
      <c r="E167" s="89">
        <v>400000</v>
      </c>
      <c r="F167" s="101"/>
      <c r="G167" s="89">
        <v>400000</v>
      </c>
    </row>
    <row r="168" spans="1:7" x14ac:dyDescent="0.25">
      <c r="A168" s="17">
        <v>163</v>
      </c>
      <c r="B168" s="20" t="s">
        <v>5132</v>
      </c>
      <c r="C168" s="96" t="s">
        <v>5279</v>
      </c>
      <c r="D168" s="90" t="s">
        <v>2652</v>
      </c>
      <c r="E168" s="89">
        <v>560000</v>
      </c>
      <c r="F168" s="101"/>
      <c r="G168" s="89">
        <v>560000</v>
      </c>
    </row>
    <row r="169" spans="1:7" x14ac:dyDescent="0.25">
      <c r="A169" s="17">
        <v>164</v>
      </c>
      <c r="B169" s="20" t="s">
        <v>5133</v>
      </c>
      <c r="C169" s="96" t="s">
        <v>5280</v>
      </c>
      <c r="D169" s="178" t="s">
        <v>3963</v>
      </c>
      <c r="E169" s="89">
        <v>1760000</v>
      </c>
      <c r="F169" s="101" t="s">
        <v>5337</v>
      </c>
      <c r="G169" s="89">
        <v>1760000</v>
      </c>
    </row>
    <row r="170" spans="1:7" x14ac:dyDescent="0.25">
      <c r="A170" s="17">
        <v>165</v>
      </c>
      <c r="B170" s="20" t="s">
        <v>5134</v>
      </c>
      <c r="C170" s="96" t="s">
        <v>2568</v>
      </c>
      <c r="D170" s="90" t="s">
        <v>3036</v>
      </c>
      <c r="E170" s="89">
        <v>400000</v>
      </c>
      <c r="F170" s="101"/>
      <c r="G170" s="89">
        <v>400000</v>
      </c>
    </row>
    <row r="171" spans="1:7" x14ac:dyDescent="0.25">
      <c r="A171" s="17">
        <v>166</v>
      </c>
      <c r="B171" s="20" t="s">
        <v>5135</v>
      </c>
      <c r="C171" s="96" t="s">
        <v>1133</v>
      </c>
      <c r="D171" s="90" t="s">
        <v>3036</v>
      </c>
      <c r="E171" s="89">
        <v>400000</v>
      </c>
      <c r="F171" s="101"/>
      <c r="G171" s="89">
        <v>400000</v>
      </c>
    </row>
    <row r="172" spans="1:7" x14ac:dyDescent="0.25">
      <c r="A172" s="17">
        <v>167</v>
      </c>
      <c r="B172" s="20" t="s">
        <v>5136</v>
      </c>
      <c r="C172" s="96" t="s">
        <v>1133</v>
      </c>
      <c r="D172" s="90" t="s">
        <v>2652</v>
      </c>
      <c r="E172" s="89">
        <v>560000</v>
      </c>
      <c r="F172" s="101"/>
      <c r="G172" s="89">
        <v>560000</v>
      </c>
    </row>
    <row r="173" spans="1:7" x14ac:dyDescent="0.25">
      <c r="A173" s="17">
        <v>168</v>
      </c>
      <c r="B173" s="20" t="s">
        <v>5137</v>
      </c>
      <c r="C173" s="96" t="s">
        <v>937</v>
      </c>
      <c r="D173" s="90" t="s">
        <v>2652</v>
      </c>
      <c r="E173" s="89">
        <v>560000</v>
      </c>
      <c r="F173" s="101"/>
      <c r="G173" s="89">
        <v>560000</v>
      </c>
    </row>
    <row r="174" spans="1:7" x14ac:dyDescent="0.25">
      <c r="A174" s="17">
        <v>169</v>
      </c>
      <c r="B174" s="20" t="s">
        <v>5138</v>
      </c>
      <c r="C174" s="96" t="s">
        <v>937</v>
      </c>
      <c r="D174" s="90" t="s">
        <v>3036</v>
      </c>
      <c r="E174" s="89">
        <v>400000</v>
      </c>
      <c r="F174" s="101"/>
      <c r="G174" s="89">
        <v>400000</v>
      </c>
    </row>
    <row r="175" spans="1:7" x14ac:dyDescent="0.25">
      <c r="A175" s="17">
        <v>170</v>
      </c>
      <c r="B175" s="20" t="s">
        <v>5139</v>
      </c>
      <c r="C175" s="96" t="s">
        <v>3204</v>
      </c>
      <c r="D175" s="90" t="s">
        <v>3036</v>
      </c>
      <c r="E175" s="89">
        <v>400000</v>
      </c>
      <c r="F175" s="101"/>
      <c r="G175" s="89">
        <v>400000</v>
      </c>
    </row>
    <row r="176" spans="1:7" x14ac:dyDescent="0.25">
      <c r="A176" s="17">
        <v>171</v>
      </c>
      <c r="B176" s="20" t="s">
        <v>5140</v>
      </c>
      <c r="C176" s="96" t="s">
        <v>2916</v>
      </c>
      <c r="D176" s="90" t="s">
        <v>3036</v>
      </c>
      <c r="E176" s="89">
        <v>400000</v>
      </c>
      <c r="F176" s="101"/>
      <c r="G176" s="89">
        <v>400000</v>
      </c>
    </row>
    <row r="177" spans="1:8" x14ac:dyDescent="0.25">
      <c r="A177" s="17">
        <v>172</v>
      </c>
      <c r="B177" s="20" t="s">
        <v>5141</v>
      </c>
      <c r="C177" s="96" t="s">
        <v>5281</v>
      </c>
      <c r="D177" s="178" t="s">
        <v>3963</v>
      </c>
      <c r="E177" s="89">
        <v>2800000</v>
      </c>
      <c r="F177" s="101" t="s">
        <v>5338</v>
      </c>
      <c r="G177" s="89">
        <v>2800000</v>
      </c>
    </row>
    <row r="178" spans="1:8" x14ac:dyDescent="0.25">
      <c r="A178" s="17">
        <v>173</v>
      </c>
      <c r="B178" s="20" t="s">
        <v>5142</v>
      </c>
      <c r="C178" s="96" t="s">
        <v>2614</v>
      </c>
      <c r="D178" s="90" t="s">
        <v>3036</v>
      </c>
      <c r="E178" s="89">
        <v>400000</v>
      </c>
      <c r="F178" s="101"/>
      <c r="G178" s="89">
        <v>400000</v>
      </c>
    </row>
    <row r="179" spans="1:8" x14ac:dyDescent="0.25">
      <c r="A179" s="17">
        <v>174</v>
      </c>
      <c r="B179" s="20" t="s">
        <v>5143</v>
      </c>
      <c r="C179" s="96" t="s">
        <v>2615</v>
      </c>
      <c r="D179" s="90" t="s">
        <v>3036</v>
      </c>
      <c r="E179" s="89">
        <v>400000</v>
      </c>
      <c r="F179" s="101"/>
      <c r="G179" s="89">
        <v>400000</v>
      </c>
    </row>
    <row r="180" spans="1:8" x14ac:dyDescent="0.25">
      <c r="A180" s="17">
        <v>175</v>
      </c>
      <c r="B180" s="20" t="s">
        <v>5144</v>
      </c>
      <c r="C180" s="96" t="s">
        <v>3419</v>
      </c>
      <c r="D180" s="178" t="s">
        <v>3963</v>
      </c>
      <c r="E180" s="89">
        <v>880000</v>
      </c>
      <c r="F180" s="101" t="s">
        <v>5339</v>
      </c>
      <c r="G180" s="89">
        <v>880000</v>
      </c>
    </row>
    <row r="181" spans="1:8" x14ac:dyDescent="0.25">
      <c r="A181" s="17">
        <v>176</v>
      </c>
      <c r="B181" s="20" t="s">
        <v>5145</v>
      </c>
      <c r="C181" s="96" t="s">
        <v>3430</v>
      </c>
      <c r="D181" s="90" t="s">
        <v>3036</v>
      </c>
      <c r="E181" s="89">
        <v>400000</v>
      </c>
      <c r="F181" s="101"/>
      <c r="G181" s="89">
        <v>400000</v>
      </c>
    </row>
    <row r="182" spans="1:8" x14ac:dyDescent="0.25">
      <c r="A182" s="17">
        <v>177</v>
      </c>
      <c r="B182" s="20" t="s">
        <v>5146</v>
      </c>
      <c r="C182" s="96" t="s">
        <v>697</v>
      </c>
      <c r="D182" s="90" t="s">
        <v>3036</v>
      </c>
      <c r="E182" s="89">
        <v>400000</v>
      </c>
      <c r="F182" s="101"/>
      <c r="G182" s="89">
        <v>400000</v>
      </c>
    </row>
    <row r="183" spans="1:8" x14ac:dyDescent="0.25">
      <c r="A183" s="17">
        <v>178</v>
      </c>
      <c r="B183" s="20" t="s">
        <v>5147</v>
      </c>
      <c r="C183" s="96" t="s">
        <v>3514</v>
      </c>
      <c r="D183" s="90" t="s">
        <v>3036</v>
      </c>
      <c r="E183" s="89">
        <v>400000</v>
      </c>
      <c r="F183" s="101"/>
      <c r="G183" s="89">
        <v>400000</v>
      </c>
    </row>
    <row r="184" spans="1:8" x14ac:dyDescent="0.25">
      <c r="A184" s="17">
        <v>179</v>
      </c>
      <c r="B184" s="20" t="s">
        <v>5148</v>
      </c>
      <c r="C184" s="96" t="s">
        <v>5282</v>
      </c>
      <c r="D184" s="178" t="s">
        <v>3963</v>
      </c>
      <c r="E184" s="89">
        <v>2720000</v>
      </c>
      <c r="F184" s="101" t="s">
        <v>5340</v>
      </c>
      <c r="H184" s="89">
        <v>2720000</v>
      </c>
    </row>
    <row r="185" spans="1:8" x14ac:dyDescent="0.25">
      <c r="A185" s="17">
        <v>180</v>
      </c>
      <c r="B185" s="20" t="s">
        <v>5149</v>
      </c>
      <c r="C185" s="96" t="s">
        <v>1048</v>
      </c>
      <c r="D185" s="90" t="s">
        <v>3036</v>
      </c>
      <c r="E185" s="89">
        <v>400000</v>
      </c>
      <c r="F185" s="101"/>
      <c r="H185" s="89">
        <v>400000</v>
      </c>
    </row>
    <row r="186" spans="1:8" x14ac:dyDescent="0.25">
      <c r="A186" s="17">
        <v>181</v>
      </c>
      <c r="B186" s="20" t="s">
        <v>5150</v>
      </c>
      <c r="C186" s="96" t="s">
        <v>5283</v>
      </c>
      <c r="D186" s="90" t="s">
        <v>3036</v>
      </c>
      <c r="E186" s="89">
        <v>400000</v>
      </c>
      <c r="F186" s="101"/>
      <c r="H186" s="89">
        <v>400000</v>
      </c>
    </row>
    <row r="187" spans="1:8" x14ac:dyDescent="0.25">
      <c r="A187" s="17">
        <v>182</v>
      </c>
      <c r="B187" s="20" t="s">
        <v>5151</v>
      </c>
      <c r="C187" s="96" t="s">
        <v>5284</v>
      </c>
      <c r="D187" s="178" t="s">
        <v>3963</v>
      </c>
      <c r="E187" s="89">
        <v>2800000</v>
      </c>
      <c r="F187" s="101" t="s">
        <v>5338</v>
      </c>
      <c r="H187" s="89">
        <v>2800000</v>
      </c>
    </row>
    <row r="188" spans="1:8" x14ac:dyDescent="0.25">
      <c r="A188" s="17">
        <v>183</v>
      </c>
      <c r="B188" s="20" t="s">
        <v>5152</v>
      </c>
      <c r="C188" s="96" t="s">
        <v>3524</v>
      </c>
      <c r="D188" s="90" t="s">
        <v>3036</v>
      </c>
      <c r="E188" s="89">
        <v>400000</v>
      </c>
      <c r="F188" s="101"/>
      <c r="H188" s="89">
        <v>400000</v>
      </c>
    </row>
    <row r="189" spans="1:8" x14ac:dyDescent="0.25">
      <c r="A189" s="17">
        <v>184</v>
      </c>
      <c r="B189" s="20" t="s">
        <v>5153</v>
      </c>
      <c r="C189" s="96" t="s">
        <v>2552</v>
      </c>
      <c r="D189" s="90" t="s">
        <v>3036</v>
      </c>
      <c r="E189" s="89">
        <v>400000</v>
      </c>
      <c r="F189" s="101"/>
      <c r="H189" s="89">
        <v>400000</v>
      </c>
    </row>
    <row r="190" spans="1:8" x14ac:dyDescent="0.25">
      <c r="A190" s="17">
        <v>185</v>
      </c>
      <c r="B190" s="20" t="s">
        <v>5154</v>
      </c>
      <c r="C190" s="96" t="s">
        <v>5285</v>
      </c>
      <c r="D190" s="90" t="s">
        <v>5312</v>
      </c>
      <c r="E190" s="89">
        <v>935000</v>
      </c>
      <c r="F190" s="101"/>
      <c r="H190" s="89">
        <v>935000</v>
      </c>
    </row>
    <row r="191" spans="1:8" x14ac:dyDescent="0.25">
      <c r="A191" s="17">
        <v>186</v>
      </c>
      <c r="B191" s="20" t="s">
        <v>5155</v>
      </c>
      <c r="C191" s="96" t="s">
        <v>5286</v>
      </c>
      <c r="D191" s="178" t="s">
        <v>3963</v>
      </c>
      <c r="E191" s="89">
        <v>1440000</v>
      </c>
      <c r="F191" s="101" t="s">
        <v>5341</v>
      </c>
      <c r="H191" s="89">
        <v>1440000</v>
      </c>
    </row>
    <row r="192" spans="1:8" x14ac:dyDescent="0.25">
      <c r="A192" s="17">
        <v>187</v>
      </c>
      <c r="B192" s="20" t="s">
        <v>5156</v>
      </c>
      <c r="C192" s="96" t="s">
        <v>2294</v>
      </c>
      <c r="D192" s="90" t="s">
        <v>2652</v>
      </c>
      <c r="E192" s="89">
        <v>560000</v>
      </c>
      <c r="F192" s="101"/>
      <c r="H192" s="89">
        <v>560000</v>
      </c>
    </row>
    <row r="193" spans="1:11" x14ac:dyDescent="0.25">
      <c r="A193" s="17">
        <v>188</v>
      </c>
      <c r="B193" s="20" t="s">
        <v>5157</v>
      </c>
      <c r="C193" s="96" t="s">
        <v>2294</v>
      </c>
      <c r="D193" s="90" t="s">
        <v>3036</v>
      </c>
      <c r="E193" s="89">
        <v>400000</v>
      </c>
      <c r="F193" s="101"/>
      <c r="H193" s="89">
        <v>400000</v>
      </c>
    </row>
    <row r="194" spans="1:11" x14ac:dyDescent="0.25">
      <c r="A194" s="17">
        <v>189</v>
      </c>
      <c r="B194" s="20" t="s">
        <v>5158</v>
      </c>
      <c r="C194" s="96" t="s">
        <v>1127</v>
      </c>
      <c r="D194" s="90" t="s">
        <v>3036</v>
      </c>
      <c r="E194" s="89">
        <v>400000</v>
      </c>
      <c r="F194" s="101"/>
      <c r="H194" s="89">
        <v>400000</v>
      </c>
    </row>
    <row r="195" spans="1:11" x14ac:dyDescent="0.25">
      <c r="A195" s="17">
        <v>190</v>
      </c>
      <c r="B195" s="20" t="s">
        <v>5159</v>
      </c>
      <c r="C195" s="96" t="s">
        <v>1127</v>
      </c>
      <c r="D195" s="90" t="s">
        <v>2652</v>
      </c>
      <c r="E195" s="89">
        <v>560000</v>
      </c>
      <c r="F195" s="101"/>
      <c r="H195" s="89">
        <v>560000</v>
      </c>
    </row>
    <row r="196" spans="1:11" x14ac:dyDescent="0.25">
      <c r="A196" s="17">
        <v>191</v>
      </c>
      <c r="B196" s="20" t="s">
        <v>5160</v>
      </c>
      <c r="C196" s="96" t="s">
        <v>1612</v>
      </c>
      <c r="D196" s="90" t="s">
        <v>3036</v>
      </c>
      <c r="E196" s="89">
        <v>400000</v>
      </c>
      <c r="F196" s="101"/>
      <c r="H196" s="89">
        <v>400000</v>
      </c>
    </row>
    <row r="197" spans="1:11" x14ac:dyDescent="0.25">
      <c r="A197" s="17">
        <v>192</v>
      </c>
      <c r="B197" s="20" t="s">
        <v>5161</v>
      </c>
      <c r="C197" s="96" t="s">
        <v>3455</v>
      </c>
      <c r="D197" s="90" t="s">
        <v>3036</v>
      </c>
      <c r="E197" s="89">
        <v>400000</v>
      </c>
      <c r="F197" s="101"/>
      <c r="H197" s="89">
        <v>400000</v>
      </c>
    </row>
    <row r="198" spans="1:11" x14ac:dyDescent="0.25">
      <c r="A198" s="17">
        <v>193</v>
      </c>
      <c r="B198" s="20" t="s">
        <v>5162</v>
      </c>
      <c r="C198" s="96" t="s">
        <v>629</v>
      </c>
      <c r="D198" s="90" t="s">
        <v>2652</v>
      </c>
      <c r="E198" s="89">
        <v>560000</v>
      </c>
      <c r="F198" s="101"/>
      <c r="H198" s="89">
        <v>560000</v>
      </c>
    </row>
    <row r="199" spans="1:11" x14ac:dyDescent="0.25">
      <c r="A199" s="17">
        <v>194</v>
      </c>
      <c r="B199" s="20" t="s">
        <v>5163</v>
      </c>
      <c r="C199" s="96" t="s">
        <v>629</v>
      </c>
      <c r="D199" s="90" t="s">
        <v>3036</v>
      </c>
      <c r="E199" s="89">
        <v>400000</v>
      </c>
      <c r="F199" s="101"/>
      <c r="H199" s="89">
        <v>400000</v>
      </c>
    </row>
    <row r="200" spans="1:11" x14ac:dyDescent="0.25">
      <c r="A200" s="17">
        <v>195</v>
      </c>
      <c r="B200" s="20" t="s">
        <v>5164</v>
      </c>
      <c r="C200" s="96" t="s">
        <v>5287</v>
      </c>
      <c r="D200" s="90" t="s">
        <v>3036</v>
      </c>
      <c r="E200" s="89">
        <v>400000</v>
      </c>
      <c r="F200" s="101"/>
      <c r="H200" s="89">
        <v>400000</v>
      </c>
    </row>
    <row r="201" spans="1:11" x14ac:dyDescent="0.25">
      <c r="A201" s="17">
        <v>196</v>
      </c>
      <c r="B201" s="20" t="s">
        <v>5165</v>
      </c>
      <c r="C201" s="96" t="s">
        <v>5288</v>
      </c>
      <c r="D201" s="90" t="s">
        <v>3264</v>
      </c>
      <c r="E201" s="89">
        <v>480000</v>
      </c>
      <c r="F201" s="101"/>
      <c r="H201" s="89">
        <v>480000</v>
      </c>
    </row>
    <row r="202" spans="1:11" x14ac:dyDescent="0.25">
      <c r="A202" s="17">
        <v>197</v>
      </c>
      <c r="B202" s="20" t="s">
        <v>5166</v>
      </c>
      <c r="C202" s="96" t="s">
        <v>2591</v>
      </c>
      <c r="D202" s="90" t="s">
        <v>3264</v>
      </c>
      <c r="E202" s="89">
        <v>480000</v>
      </c>
      <c r="F202" s="101"/>
      <c r="H202" s="89">
        <v>480000</v>
      </c>
    </row>
    <row r="203" spans="1:11" x14ac:dyDescent="0.25">
      <c r="A203" s="17">
        <v>198</v>
      </c>
      <c r="B203" s="20" t="s">
        <v>5167</v>
      </c>
      <c r="C203" s="96" t="s">
        <v>2590</v>
      </c>
      <c r="D203" s="90" t="s">
        <v>3264</v>
      </c>
      <c r="E203" s="89">
        <v>480000</v>
      </c>
      <c r="F203" s="101"/>
      <c r="H203" s="89">
        <v>480000</v>
      </c>
    </row>
    <row r="204" spans="1:11" x14ac:dyDescent="0.25">
      <c r="A204" s="17">
        <v>199</v>
      </c>
      <c r="B204" s="20" t="s">
        <v>5168</v>
      </c>
      <c r="C204" s="96" t="s">
        <v>5249</v>
      </c>
      <c r="D204" s="90" t="s">
        <v>3036</v>
      </c>
      <c r="E204" s="89">
        <v>400000</v>
      </c>
      <c r="F204" s="101"/>
      <c r="H204" s="89">
        <v>400000</v>
      </c>
    </row>
    <row r="205" spans="1:11" x14ac:dyDescent="0.25">
      <c r="A205" s="17">
        <v>200</v>
      </c>
      <c r="B205" s="20" t="s">
        <v>5169</v>
      </c>
      <c r="C205" s="96" t="s">
        <v>5289</v>
      </c>
      <c r="D205" s="90" t="s">
        <v>5313</v>
      </c>
      <c r="E205" s="89">
        <v>935000</v>
      </c>
      <c r="F205" s="101"/>
      <c r="H205" s="89">
        <v>935000</v>
      </c>
    </row>
    <row r="206" spans="1:11" x14ac:dyDescent="0.25">
      <c r="A206" s="17">
        <v>201</v>
      </c>
      <c r="B206" s="20" t="s">
        <v>5170</v>
      </c>
      <c r="C206" s="96" t="s">
        <v>354</v>
      </c>
      <c r="D206" s="90" t="s">
        <v>3036</v>
      </c>
      <c r="E206" s="89">
        <v>400000</v>
      </c>
      <c r="F206" s="101"/>
      <c r="H206" s="89">
        <v>400000</v>
      </c>
    </row>
    <row r="207" spans="1:11" x14ac:dyDescent="0.25">
      <c r="A207" s="17">
        <v>202</v>
      </c>
      <c r="B207" s="20" t="s">
        <v>5171</v>
      </c>
      <c r="C207" s="96" t="s">
        <v>5290</v>
      </c>
      <c r="D207" s="178" t="s">
        <v>3963</v>
      </c>
      <c r="E207" s="89">
        <v>2640000</v>
      </c>
      <c r="F207" s="101" t="s">
        <v>5342</v>
      </c>
      <c r="H207" s="89">
        <v>2640000</v>
      </c>
      <c r="K207">
        <f>935*2</f>
        <v>1870</v>
      </c>
    </row>
    <row r="208" spans="1:11" x14ac:dyDescent="0.25">
      <c r="A208" s="17">
        <v>203</v>
      </c>
      <c r="B208" s="20" t="s">
        <v>5172</v>
      </c>
      <c r="C208" s="96" t="s">
        <v>616</v>
      </c>
      <c r="D208" s="90" t="s">
        <v>3036</v>
      </c>
      <c r="E208" s="89">
        <v>400000</v>
      </c>
      <c r="F208" s="101"/>
      <c r="H208" s="89">
        <v>400000</v>
      </c>
    </row>
    <row r="209" spans="1:8" x14ac:dyDescent="0.25">
      <c r="A209" s="17">
        <v>204</v>
      </c>
      <c r="B209" s="20" t="s">
        <v>5173</v>
      </c>
      <c r="C209" s="96" t="s">
        <v>3231</v>
      </c>
      <c r="D209" s="90" t="s">
        <v>3264</v>
      </c>
      <c r="E209" s="89">
        <v>480000</v>
      </c>
      <c r="F209" s="101"/>
      <c r="H209" s="89">
        <v>480000</v>
      </c>
    </row>
    <row r="210" spans="1:8" x14ac:dyDescent="0.25">
      <c r="A210" s="17">
        <v>205</v>
      </c>
      <c r="B210" s="20" t="s">
        <v>5174</v>
      </c>
      <c r="C210" s="96" t="s">
        <v>2905</v>
      </c>
      <c r="D210" s="90" t="s">
        <v>3264</v>
      </c>
      <c r="E210" s="89">
        <v>480000</v>
      </c>
      <c r="F210" s="101"/>
      <c r="H210" s="89">
        <v>480000</v>
      </c>
    </row>
    <row r="211" spans="1:8" x14ac:dyDescent="0.25">
      <c r="A211" s="17">
        <v>206</v>
      </c>
      <c r="B211" s="20" t="s">
        <v>5175</v>
      </c>
      <c r="C211" s="96" t="s">
        <v>2906</v>
      </c>
      <c r="D211" s="90" t="s">
        <v>3264</v>
      </c>
      <c r="E211" s="89">
        <v>480000</v>
      </c>
      <c r="F211" s="101"/>
      <c r="H211" s="89">
        <v>480000</v>
      </c>
    </row>
    <row r="212" spans="1:8" x14ac:dyDescent="0.25">
      <c r="A212" s="17">
        <v>207</v>
      </c>
      <c r="B212" s="20" t="s">
        <v>5176</v>
      </c>
      <c r="C212" s="96" t="s">
        <v>2899</v>
      </c>
      <c r="D212" s="90" t="s">
        <v>3264</v>
      </c>
      <c r="E212" s="89">
        <v>480000</v>
      </c>
      <c r="F212" s="101"/>
      <c r="H212" s="89">
        <v>480000</v>
      </c>
    </row>
    <row r="213" spans="1:8" x14ac:dyDescent="0.25">
      <c r="A213" s="17">
        <v>208</v>
      </c>
      <c r="B213" s="20" t="s">
        <v>5177</v>
      </c>
      <c r="C213" s="96" t="s">
        <v>2900</v>
      </c>
      <c r="D213" s="90" t="s">
        <v>3264</v>
      </c>
      <c r="E213" s="89">
        <v>480000</v>
      </c>
      <c r="F213" s="101"/>
      <c r="H213" s="89">
        <v>480000</v>
      </c>
    </row>
    <row r="214" spans="1:8" x14ac:dyDescent="0.25">
      <c r="A214" s="17">
        <v>209</v>
      </c>
      <c r="B214" s="20" t="s">
        <v>5178</v>
      </c>
      <c r="C214" s="96" t="s">
        <v>5291</v>
      </c>
      <c r="D214" s="90" t="s">
        <v>1070</v>
      </c>
      <c r="E214" s="89">
        <v>19350000</v>
      </c>
      <c r="F214" s="101" t="s">
        <v>5346</v>
      </c>
      <c r="H214" s="89">
        <v>19350000</v>
      </c>
    </row>
    <row r="215" spans="1:8" x14ac:dyDescent="0.25">
      <c r="A215" s="17">
        <v>210</v>
      </c>
      <c r="B215" s="20" t="s">
        <v>5179</v>
      </c>
      <c r="C215" s="96" t="s">
        <v>5292</v>
      </c>
      <c r="D215" s="178" t="s">
        <v>3963</v>
      </c>
      <c r="E215" s="89">
        <v>17440000</v>
      </c>
      <c r="F215" s="101" t="s">
        <v>5343</v>
      </c>
      <c r="H215" s="89">
        <v>17440000</v>
      </c>
    </row>
    <row r="216" spans="1:8" x14ac:dyDescent="0.25">
      <c r="A216" s="17">
        <v>211</v>
      </c>
      <c r="B216" s="20" t="s">
        <v>5180</v>
      </c>
      <c r="C216" s="96" t="s">
        <v>5293</v>
      </c>
      <c r="D216" s="90" t="s">
        <v>5312</v>
      </c>
      <c r="E216" s="89">
        <v>935000</v>
      </c>
      <c r="F216" s="101"/>
      <c r="H216" s="89">
        <v>935000</v>
      </c>
    </row>
    <row r="217" spans="1:8" x14ac:dyDescent="0.25">
      <c r="A217" s="17">
        <v>212</v>
      </c>
      <c r="B217" s="20" t="s">
        <v>5181</v>
      </c>
      <c r="C217" s="96" t="s">
        <v>5294</v>
      </c>
      <c r="D217" s="90" t="s">
        <v>5312</v>
      </c>
      <c r="E217" s="89">
        <v>935000</v>
      </c>
      <c r="F217" s="101"/>
      <c r="H217" s="89">
        <v>935000</v>
      </c>
    </row>
    <row r="218" spans="1:8" x14ac:dyDescent="0.25">
      <c r="A218" s="17">
        <v>213</v>
      </c>
      <c r="B218" s="20" t="s">
        <v>5182</v>
      </c>
      <c r="C218" s="96" t="s">
        <v>2624</v>
      </c>
      <c r="D218" s="90" t="s">
        <v>3264</v>
      </c>
      <c r="E218" s="89">
        <v>480000</v>
      </c>
      <c r="F218" s="101"/>
      <c r="H218" s="89">
        <v>480000</v>
      </c>
    </row>
    <row r="219" spans="1:8" x14ac:dyDescent="0.25">
      <c r="A219" s="17">
        <v>214</v>
      </c>
      <c r="B219" s="20" t="s">
        <v>5183</v>
      </c>
      <c r="C219" s="96" t="s">
        <v>5295</v>
      </c>
      <c r="D219" s="90" t="s">
        <v>3036</v>
      </c>
      <c r="E219" s="89">
        <v>400000</v>
      </c>
      <c r="F219" s="101"/>
      <c r="H219" s="89">
        <v>400000</v>
      </c>
    </row>
    <row r="220" spans="1:8" x14ac:dyDescent="0.25">
      <c r="A220" s="17">
        <v>215</v>
      </c>
      <c r="B220" s="20" t="s">
        <v>5184</v>
      </c>
      <c r="C220" s="96" t="s">
        <v>2974</v>
      </c>
      <c r="D220" s="90" t="s">
        <v>1070</v>
      </c>
      <c r="E220" s="89">
        <v>18600000</v>
      </c>
      <c r="F220" s="101" t="s">
        <v>5347</v>
      </c>
      <c r="H220" s="89">
        <v>18600000</v>
      </c>
    </row>
    <row r="221" spans="1:8" x14ac:dyDescent="0.25">
      <c r="A221" s="17">
        <v>216</v>
      </c>
      <c r="B221" s="20" t="s">
        <v>5185</v>
      </c>
      <c r="C221" s="96" t="s">
        <v>2628</v>
      </c>
      <c r="D221" s="90" t="s">
        <v>3264</v>
      </c>
      <c r="E221" s="89">
        <v>480000</v>
      </c>
      <c r="F221" s="101"/>
      <c r="H221" s="89">
        <v>480000</v>
      </c>
    </row>
    <row r="222" spans="1:8" x14ac:dyDescent="0.25">
      <c r="A222" s="17">
        <v>217</v>
      </c>
      <c r="B222" s="20" t="s">
        <v>5186</v>
      </c>
      <c r="C222" s="96" t="s">
        <v>2629</v>
      </c>
      <c r="D222" s="90" t="s">
        <v>3264</v>
      </c>
      <c r="E222" s="89">
        <v>480000</v>
      </c>
      <c r="F222" s="101"/>
      <c r="H222" s="89">
        <v>480000</v>
      </c>
    </row>
    <row r="223" spans="1:8" x14ac:dyDescent="0.25">
      <c r="A223" s="17">
        <v>218</v>
      </c>
      <c r="B223" s="20" t="s">
        <v>5187</v>
      </c>
      <c r="C223" s="96" t="s">
        <v>2523</v>
      </c>
      <c r="D223" s="90" t="s">
        <v>3264</v>
      </c>
      <c r="E223" s="89">
        <v>480000</v>
      </c>
      <c r="F223" s="101"/>
      <c r="H223" s="89">
        <v>480000</v>
      </c>
    </row>
    <row r="224" spans="1:8" x14ac:dyDescent="0.25">
      <c r="A224" s="17">
        <v>219</v>
      </c>
      <c r="B224" s="20" t="s">
        <v>5188</v>
      </c>
      <c r="C224" s="96" t="s">
        <v>2983</v>
      </c>
      <c r="D224" s="90" t="s">
        <v>3036</v>
      </c>
      <c r="E224" s="89">
        <v>400000</v>
      </c>
      <c r="F224" s="101"/>
      <c r="H224" s="89">
        <v>400000</v>
      </c>
    </row>
    <row r="225" spans="1:11" x14ac:dyDescent="0.25">
      <c r="A225" s="17">
        <v>220</v>
      </c>
      <c r="B225" s="20" t="s">
        <v>5189</v>
      </c>
      <c r="C225" s="96" t="s">
        <v>2632</v>
      </c>
      <c r="D225" s="90" t="s">
        <v>3036</v>
      </c>
      <c r="E225" s="89">
        <v>400000</v>
      </c>
      <c r="F225" s="101"/>
      <c r="H225" s="89">
        <v>400000</v>
      </c>
    </row>
    <row r="226" spans="1:11" x14ac:dyDescent="0.25">
      <c r="A226" s="17">
        <v>221</v>
      </c>
      <c r="B226" s="20" t="s">
        <v>5190</v>
      </c>
      <c r="C226" s="96" t="s">
        <v>2631</v>
      </c>
      <c r="D226" s="90" t="s">
        <v>3036</v>
      </c>
      <c r="E226" s="89">
        <v>400000</v>
      </c>
      <c r="F226" s="101"/>
      <c r="H226" s="89">
        <v>400000</v>
      </c>
    </row>
    <row r="227" spans="1:11" x14ac:dyDescent="0.25">
      <c r="A227" s="17">
        <v>222</v>
      </c>
      <c r="B227" s="20" t="s">
        <v>5191</v>
      </c>
      <c r="C227" s="96" t="s">
        <v>5296</v>
      </c>
      <c r="D227" s="90" t="s">
        <v>5312</v>
      </c>
      <c r="E227" s="89">
        <v>935000</v>
      </c>
      <c r="F227" s="101"/>
      <c r="H227" s="89">
        <v>935000</v>
      </c>
    </row>
    <row r="228" spans="1:11" x14ac:dyDescent="0.25">
      <c r="A228" s="17">
        <v>223</v>
      </c>
      <c r="B228" s="20" t="s">
        <v>5192</v>
      </c>
      <c r="C228" s="96" t="s">
        <v>337</v>
      </c>
      <c r="D228" s="90" t="s">
        <v>3036</v>
      </c>
      <c r="E228" s="89">
        <v>400000</v>
      </c>
      <c r="F228" s="101"/>
      <c r="H228" s="89">
        <v>400000</v>
      </c>
      <c r="K228">
        <f>15700+3700</f>
        <v>19400</v>
      </c>
    </row>
    <row r="229" spans="1:11" x14ac:dyDescent="0.25">
      <c r="A229" s="17">
        <v>224</v>
      </c>
      <c r="B229" s="20" t="s">
        <v>5193</v>
      </c>
      <c r="C229" s="96" t="s">
        <v>2604</v>
      </c>
      <c r="D229" s="90" t="s">
        <v>3036</v>
      </c>
      <c r="E229" s="89">
        <v>400000</v>
      </c>
      <c r="F229" s="101"/>
      <c r="H229" s="89">
        <v>400000</v>
      </c>
      <c r="K229">
        <f>23100-K228</f>
        <v>3700</v>
      </c>
    </row>
    <row r="230" spans="1:11" x14ac:dyDescent="0.25">
      <c r="A230" s="17">
        <v>225</v>
      </c>
      <c r="B230" s="20" t="s">
        <v>5194</v>
      </c>
      <c r="C230" s="96" t="s">
        <v>5297</v>
      </c>
      <c r="D230" s="90" t="s">
        <v>5312</v>
      </c>
      <c r="E230" s="89">
        <v>935000</v>
      </c>
      <c r="F230" s="101"/>
      <c r="H230" s="89">
        <v>935000</v>
      </c>
    </row>
    <row r="231" spans="1:11" x14ac:dyDescent="0.25">
      <c r="A231" s="17">
        <v>226</v>
      </c>
      <c r="B231" s="20" t="s">
        <v>5195</v>
      </c>
      <c r="C231" s="96" t="s">
        <v>248</v>
      </c>
      <c r="D231" s="90" t="s">
        <v>2652</v>
      </c>
      <c r="E231" s="89">
        <v>560000</v>
      </c>
      <c r="F231" s="101"/>
      <c r="H231" s="89">
        <v>560000</v>
      </c>
    </row>
    <row r="232" spans="1:11" x14ac:dyDescent="0.25">
      <c r="A232" s="17">
        <v>227</v>
      </c>
      <c r="B232" s="20" t="s">
        <v>5196</v>
      </c>
      <c r="C232" s="96" t="s">
        <v>248</v>
      </c>
      <c r="D232" s="90" t="s">
        <v>3036</v>
      </c>
      <c r="E232" s="89">
        <v>400000</v>
      </c>
      <c r="F232" s="101"/>
      <c r="H232" s="89">
        <v>400000</v>
      </c>
    </row>
    <row r="233" spans="1:11" x14ac:dyDescent="0.25">
      <c r="A233" s="17">
        <v>228</v>
      </c>
      <c r="B233" s="20" t="s">
        <v>5197</v>
      </c>
      <c r="C233" s="96" t="s">
        <v>625</v>
      </c>
      <c r="D233" s="90" t="s">
        <v>5312</v>
      </c>
      <c r="E233" s="89">
        <v>935000</v>
      </c>
      <c r="F233" s="101"/>
      <c r="H233" s="89">
        <v>935000</v>
      </c>
    </row>
    <row r="234" spans="1:11" x14ac:dyDescent="0.25">
      <c r="A234" s="17">
        <v>229</v>
      </c>
      <c r="B234" s="20" t="s">
        <v>5198</v>
      </c>
      <c r="C234" s="96" t="s">
        <v>3534</v>
      </c>
      <c r="D234" s="90" t="s">
        <v>3036</v>
      </c>
      <c r="E234" s="89">
        <v>400000</v>
      </c>
      <c r="F234" s="101"/>
      <c r="H234" s="89">
        <v>400000</v>
      </c>
      <c r="K234">
        <f>6*400</f>
        <v>2400</v>
      </c>
    </row>
    <row r="235" spans="1:11" x14ac:dyDescent="0.25">
      <c r="A235" s="17">
        <v>230</v>
      </c>
      <c r="B235" s="20" t="s">
        <v>5199</v>
      </c>
      <c r="C235" s="96" t="s">
        <v>5298</v>
      </c>
      <c r="D235" s="90" t="s">
        <v>5312</v>
      </c>
      <c r="E235" s="89">
        <v>935000</v>
      </c>
      <c r="F235" s="101"/>
      <c r="H235" s="89">
        <v>935000</v>
      </c>
    </row>
    <row r="236" spans="1:11" x14ac:dyDescent="0.25">
      <c r="A236" s="17">
        <v>231</v>
      </c>
      <c r="B236" s="20" t="s">
        <v>5200</v>
      </c>
      <c r="C236" s="96" t="s">
        <v>3781</v>
      </c>
      <c r="D236" s="90" t="s">
        <v>3036</v>
      </c>
      <c r="E236" s="89">
        <v>400000</v>
      </c>
      <c r="F236" s="101"/>
      <c r="H236" s="89">
        <v>400000</v>
      </c>
    </row>
    <row r="237" spans="1:11" x14ac:dyDescent="0.25">
      <c r="A237" s="17">
        <v>232</v>
      </c>
      <c r="B237" s="20" t="s">
        <v>5201</v>
      </c>
      <c r="C237" s="96" t="s">
        <v>5299</v>
      </c>
      <c r="D237" s="90" t="s">
        <v>5312</v>
      </c>
      <c r="E237" s="89">
        <v>935000</v>
      </c>
      <c r="F237" s="101"/>
      <c r="H237" s="89">
        <v>935000</v>
      </c>
    </row>
    <row r="238" spans="1:11" x14ac:dyDescent="0.25">
      <c r="A238" s="17">
        <v>233</v>
      </c>
      <c r="B238" s="20" t="s">
        <v>5202</v>
      </c>
      <c r="C238" s="96" t="s">
        <v>5300</v>
      </c>
      <c r="D238" s="90" t="s">
        <v>5312</v>
      </c>
      <c r="E238" s="89">
        <v>935000</v>
      </c>
      <c r="F238" s="101"/>
      <c r="H238" s="89">
        <v>935000</v>
      </c>
    </row>
    <row r="239" spans="1:11" x14ac:dyDescent="0.25">
      <c r="A239" s="17">
        <v>234</v>
      </c>
      <c r="B239" s="20" t="s">
        <v>5203</v>
      </c>
      <c r="C239" s="96" t="s">
        <v>5301</v>
      </c>
      <c r="D239" s="90" t="s">
        <v>3036</v>
      </c>
      <c r="E239" s="89">
        <v>400000</v>
      </c>
      <c r="F239" s="101"/>
      <c r="H239" s="89">
        <v>400000</v>
      </c>
    </row>
    <row r="240" spans="1:11" x14ac:dyDescent="0.25">
      <c r="A240" s="17">
        <v>235</v>
      </c>
      <c r="B240" s="20" t="s">
        <v>5204</v>
      </c>
      <c r="C240" s="96" t="s">
        <v>5302</v>
      </c>
      <c r="D240" s="90" t="s">
        <v>5312</v>
      </c>
      <c r="E240" s="89">
        <v>935000</v>
      </c>
      <c r="F240" s="101"/>
      <c r="H240" s="89">
        <v>935000</v>
      </c>
    </row>
    <row r="241" spans="1:11" x14ac:dyDescent="0.25">
      <c r="A241" s="17">
        <v>236</v>
      </c>
      <c r="B241" s="20" t="s">
        <v>5205</v>
      </c>
      <c r="C241" s="96" t="s">
        <v>5303</v>
      </c>
      <c r="D241" s="90" t="s">
        <v>3540</v>
      </c>
      <c r="E241" s="89">
        <v>1040000</v>
      </c>
      <c r="F241" s="101"/>
      <c r="H241" s="89">
        <v>1040000</v>
      </c>
    </row>
    <row r="242" spans="1:11" x14ac:dyDescent="0.25">
      <c r="A242" s="17">
        <v>237</v>
      </c>
      <c r="B242" s="20" t="s">
        <v>5206</v>
      </c>
      <c r="C242" s="96" t="s">
        <v>5303</v>
      </c>
      <c r="D242" s="90" t="s">
        <v>3036</v>
      </c>
      <c r="E242" s="89">
        <v>400000</v>
      </c>
      <c r="F242" s="101"/>
      <c r="H242" s="89">
        <v>400000</v>
      </c>
    </row>
    <row r="243" spans="1:11" x14ac:dyDescent="0.25">
      <c r="A243" s="17">
        <v>238</v>
      </c>
      <c r="B243" s="20" t="s">
        <v>5207</v>
      </c>
      <c r="C243" s="96" t="s">
        <v>1016</v>
      </c>
      <c r="D243" s="90" t="s">
        <v>3036</v>
      </c>
      <c r="E243" s="89">
        <v>400000</v>
      </c>
      <c r="F243" s="101"/>
      <c r="H243" s="89">
        <v>400000</v>
      </c>
    </row>
    <row r="244" spans="1:11" x14ac:dyDescent="0.25">
      <c r="A244" s="17">
        <v>239</v>
      </c>
      <c r="B244" s="20" t="s">
        <v>5208</v>
      </c>
      <c r="C244" s="96" t="s">
        <v>2537</v>
      </c>
      <c r="D244" s="90" t="s">
        <v>3036</v>
      </c>
      <c r="E244" s="89">
        <v>400000</v>
      </c>
      <c r="F244" s="101"/>
      <c r="H244" s="89">
        <v>400000</v>
      </c>
    </row>
    <row r="245" spans="1:11" x14ac:dyDescent="0.25">
      <c r="A245" s="17">
        <v>240</v>
      </c>
      <c r="B245" s="20" t="s">
        <v>5209</v>
      </c>
      <c r="C245" s="96" t="s">
        <v>5304</v>
      </c>
      <c r="D245" s="90" t="s">
        <v>1070</v>
      </c>
      <c r="E245" s="89">
        <v>300000</v>
      </c>
      <c r="F245" s="101" t="s">
        <v>5348</v>
      </c>
      <c r="H245" s="89">
        <v>300000</v>
      </c>
    </row>
    <row r="246" spans="1:11" x14ac:dyDescent="0.25">
      <c r="A246" s="17">
        <v>241</v>
      </c>
      <c r="B246" s="20" t="s">
        <v>5210</v>
      </c>
      <c r="C246" s="96" t="s">
        <v>307</v>
      </c>
      <c r="D246" s="90" t="s">
        <v>3036</v>
      </c>
      <c r="E246" s="89">
        <v>400000</v>
      </c>
      <c r="F246" s="101"/>
      <c r="H246" s="89">
        <v>400000</v>
      </c>
    </row>
    <row r="247" spans="1:11" x14ac:dyDescent="0.25">
      <c r="A247" s="17">
        <v>242</v>
      </c>
      <c r="B247" s="20" t="s">
        <v>5211</v>
      </c>
      <c r="C247" s="96" t="s">
        <v>3176</v>
      </c>
      <c r="D247" s="90" t="s">
        <v>3036</v>
      </c>
      <c r="E247" s="89">
        <v>400000</v>
      </c>
      <c r="F247" s="101"/>
      <c r="H247" s="89">
        <v>400000</v>
      </c>
    </row>
    <row r="248" spans="1:11" x14ac:dyDescent="0.25">
      <c r="A248" s="17">
        <v>243</v>
      </c>
      <c r="B248" s="20" t="s">
        <v>5212</v>
      </c>
      <c r="C248" s="96" t="s">
        <v>2625</v>
      </c>
      <c r="D248" s="90" t="s">
        <v>3264</v>
      </c>
      <c r="E248" s="89">
        <v>480000</v>
      </c>
      <c r="F248" s="101"/>
      <c r="H248" s="89">
        <v>480000</v>
      </c>
    </row>
    <row r="249" spans="1:11" x14ac:dyDescent="0.25">
      <c r="A249" s="17">
        <v>244</v>
      </c>
      <c r="B249" s="20" t="s">
        <v>5213</v>
      </c>
      <c r="C249" s="96" t="s">
        <v>5305</v>
      </c>
      <c r="D249" s="90" t="s">
        <v>3036</v>
      </c>
      <c r="E249" s="89">
        <v>400000</v>
      </c>
      <c r="F249" s="101"/>
      <c r="H249" s="89">
        <v>400000</v>
      </c>
      <c r="J249">
        <f>480</f>
        <v>480</v>
      </c>
      <c r="K249">
        <f>480*5</f>
        <v>2400</v>
      </c>
    </row>
    <row r="250" spans="1:11" x14ac:dyDescent="0.25">
      <c r="A250" s="17">
        <v>245</v>
      </c>
      <c r="B250" s="20" t="s">
        <v>5214</v>
      </c>
      <c r="C250" s="96" t="s">
        <v>5306</v>
      </c>
      <c r="D250" s="178" t="s">
        <v>3963</v>
      </c>
      <c r="E250" s="89">
        <v>17760000</v>
      </c>
      <c r="F250" s="101" t="s">
        <v>5344</v>
      </c>
      <c r="H250" s="89">
        <v>17760000</v>
      </c>
    </row>
    <row r="251" spans="1:11" x14ac:dyDescent="0.25">
      <c r="A251" s="17">
        <v>246</v>
      </c>
      <c r="B251" s="20" t="s">
        <v>5215</v>
      </c>
      <c r="C251" s="96" t="s">
        <v>5307</v>
      </c>
      <c r="D251" s="90" t="s">
        <v>5312</v>
      </c>
      <c r="E251" s="89">
        <v>935000</v>
      </c>
      <c r="F251" s="101"/>
      <c r="G251" s="89">
        <v>935000</v>
      </c>
      <c r="H251" s="24">
        <f>SUM(H11:H250)</f>
        <v>152680000</v>
      </c>
    </row>
    <row r="252" spans="1:11" x14ac:dyDescent="0.25">
      <c r="A252" s="17">
        <v>247</v>
      </c>
      <c r="B252" s="20" t="s">
        <v>5216</v>
      </c>
      <c r="C252" s="96" t="s">
        <v>2596</v>
      </c>
      <c r="D252" s="90" t="s">
        <v>3036</v>
      </c>
      <c r="E252" s="89">
        <v>400000</v>
      </c>
      <c r="F252" s="101"/>
      <c r="G252" s="89">
        <v>400000</v>
      </c>
    </row>
    <row r="253" spans="1:11" x14ac:dyDescent="0.25">
      <c r="A253" s="17">
        <v>248</v>
      </c>
      <c r="B253" s="20" t="s">
        <v>5217</v>
      </c>
      <c r="C253" s="96" t="s">
        <v>5308</v>
      </c>
      <c r="D253" s="90" t="s">
        <v>1070</v>
      </c>
      <c r="E253" s="89">
        <v>11250000</v>
      </c>
      <c r="F253" s="101" t="s">
        <v>5345</v>
      </c>
      <c r="G253" s="89">
        <v>11250000</v>
      </c>
    </row>
    <row r="254" spans="1:11" x14ac:dyDescent="0.25">
      <c r="A254" s="17">
        <v>249</v>
      </c>
      <c r="B254" s="20" t="s">
        <v>5218</v>
      </c>
      <c r="C254" s="96" t="s">
        <v>5251</v>
      </c>
      <c r="D254" s="90" t="s">
        <v>1070</v>
      </c>
      <c r="E254" s="89">
        <v>11250000</v>
      </c>
      <c r="F254" s="101" t="s">
        <v>5345</v>
      </c>
      <c r="G254" s="89">
        <v>11250000</v>
      </c>
    </row>
    <row r="255" spans="1:11" x14ac:dyDescent="0.25">
      <c r="A255" s="17">
        <v>250</v>
      </c>
      <c r="B255" s="20" t="s">
        <v>5219</v>
      </c>
      <c r="C255" s="96" t="s">
        <v>5309</v>
      </c>
      <c r="D255" s="90" t="s">
        <v>5312</v>
      </c>
      <c r="E255" s="89">
        <v>935000</v>
      </c>
      <c r="F255" s="101"/>
      <c r="G255" s="89">
        <v>935000</v>
      </c>
    </row>
    <row r="256" spans="1:11" x14ac:dyDescent="0.25">
      <c r="A256" s="17">
        <v>251</v>
      </c>
      <c r="B256" s="20" t="s">
        <v>5220</v>
      </c>
      <c r="C256" s="96" t="s">
        <v>5310</v>
      </c>
      <c r="D256" s="90" t="s">
        <v>5312</v>
      </c>
      <c r="E256" s="89">
        <v>935000</v>
      </c>
      <c r="F256" s="101"/>
      <c r="G256" s="89">
        <v>935000</v>
      </c>
    </row>
    <row r="257" spans="1:7" x14ac:dyDescent="0.25">
      <c r="A257" s="17">
        <v>252</v>
      </c>
      <c r="B257" s="20" t="s">
        <v>5221</v>
      </c>
      <c r="C257" s="96" t="s">
        <v>3981</v>
      </c>
      <c r="D257" s="90" t="s">
        <v>3036</v>
      </c>
      <c r="E257" s="89">
        <v>400000</v>
      </c>
      <c r="F257" s="101"/>
      <c r="G257" s="89">
        <v>400000</v>
      </c>
    </row>
    <row r="258" spans="1:7" x14ac:dyDescent="0.25">
      <c r="A258" s="17">
        <v>253</v>
      </c>
      <c r="B258" s="20" t="s">
        <v>5222</v>
      </c>
      <c r="C258" s="96" t="s">
        <v>5311</v>
      </c>
      <c r="D258" s="178" t="s">
        <v>5361</v>
      </c>
      <c r="E258" s="89">
        <v>6000000</v>
      </c>
      <c r="F258" s="101" t="s">
        <v>5345</v>
      </c>
      <c r="G258" s="89">
        <v>6000000</v>
      </c>
    </row>
    <row r="259" spans="1:7" x14ac:dyDescent="0.25">
      <c r="A259" s="17">
        <v>254</v>
      </c>
      <c r="B259" s="20" t="s">
        <v>5223</v>
      </c>
      <c r="C259" s="96" t="s">
        <v>5349</v>
      </c>
      <c r="D259" s="90" t="s">
        <v>5312</v>
      </c>
      <c r="E259" s="89">
        <v>935000</v>
      </c>
      <c r="F259" s="101"/>
      <c r="G259" s="89">
        <v>935000</v>
      </c>
    </row>
    <row r="260" spans="1:7" x14ac:dyDescent="0.25">
      <c r="A260" s="17">
        <v>255</v>
      </c>
      <c r="B260" s="20" t="s">
        <v>5224</v>
      </c>
      <c r="C260" s="96" t="s">
        <v>3966</v>
      </c>
      <c r="D260" s="90" t="s">
        <v>5312</v>
      </c>
      <c r="E260" s="89">
        <v>935000</v>
      </c>
      <c r="F260" s="101"/>
      <c r="G260" s="89">
        <v>935000</v>
      </c>
    </row>
    <row r="261" spans="1:7" x14ac:dyDescent="0.25">
      <c r="A261" s="17">
        <v>256</v>
      </c>
      <c r="B261" s="20" t="s">
        <v>5225</v>
      </c>
      <c r="C261" s="96" t="s">
        <v>5350</v>
      </c>
      <c r="D261" s="90" t="s">
        <v>5312</v>
      </c>
      <c r="E261" s="89">
        <v>935000</v>
      </c>
      <c r="F261" s="101"/>
      <c r="G261" s="89">
        <v>935000</v>
      </c>
    </row>
    <row r="262" spans="1:7" x14ac:dyDescent="0.25">
      <c r="A262" s="17">
        <v>257</v>
      </c>
      <c r="B262" s="20" t="s">
        <v>5226</v>
      </c>
      <c r="C262" s="96" t="s">
        <v>5351</v>
      </c>
      <c r="D262" s="90" t="s">
        <v>5312</v>
      </c>
      <c r="E262" s="89">
        <v>935000</v>
      </c>
      <c r="F262" s="101"/>
      <c r="G262" s="89">
        <v>935000</v>
      </c>
    </row>
    <row r="263" spans="1:7" x14ac:dyDescent="0.25">
      <c r="A263" s="17">
        <v>258</v>
      </c>
      <c r="B263" s="20" t="s">
        <v>5227</v>
      </c>
      <c r="C263" s="96" t="s">
        <v>5352</v>
      </c>
      <c r="D263" s="90" t="s">
        <v>3036</v>
      </c>
      <c r="E263" s="89">
        <v>400000</v>
      </c>
      <c r="F263" s="101"/>
      <c r="G263" s="89">
        <v>400000</v>
      </c>
    </row>
    <row r="264" spans="1:7" x14ac:dyDescent="0.25">
      <c r="A264" s="17">
        <v>259</v>
      </c>
      <c r="B264" s="20" t="s">
        <v>5228</v>
      </c>
      <c r="C264" s="96" t="s">
        <v>5353</v>
      </c>
      <c r="D264" s="90" t="s">
        <v>5312</v>
      </c>
      <c r="E264" s="89">
        <v>935000</v>
      </c>
      <c r="F264" s="101"/>
      <c r="G264" s="89">
        <v>935000</v>
      </c>
    </row>
    <row r="265" spans="1:7" x14ac:dyDescent="0.25">
      <c r="A265" s="17">
        <v>260</v>
      </c>
      <c r="B265" s="20" t="s">
        <v>5229</v>
      </c>
      <c r="C265" s="96" t="s">
        <v>1898</v>
      </c>
      <c r="D265" s="90" t="s">
        <v>3036</v>
      </c>
      <c r="E265" s="89">
        <v>400000</v>
      </c>
      <c r="F265" s="101"/>
      <c r="G265" s="89">
        <v>400000</v>
      </c>
    </row>
    <row r="266" spans="1:7" x14ac:dyDescent="0.25">
      <c r="A266" s="17">
        <v>261</v>
      </c>
      <c r="B266" s="20" t="s">
        <v>5230</v>
      </c>
      <c r="C266" s="96" t="s">
        <v>3198</v>
      </c>
      <c r="D266" s="90" t="s">
        <v>3264</v>
      </c>
      <c r="E266" s="89">
        <v>480000</v>
      </c>
      <c r="F266" s="101"/>
      <c r="G266" s="89">
        <v>480000</v>
      </c>
    </row>
    <row r="267" spans="1:7" x14ac:dyDescent="0.25">
      <c r="A267" s="17">
        <v>262</v>
      </c>
      <c r="B267" s="20" t="s">
        <v>5231</v>
      </c>
      <c r="C267" s="96" t="s">
        <v>2909</v>
      </c>
      <c r="D267" s="90" t="s">
        <v>3036</v>
      </c>
      <c r="E267" s="89">
        <v>400000</v>
      </c>
      <c r="F267" s="101"/>
      <c r="G267" s="89">
        <v>400000</v>
      </c>
    </row>
    <row r="268" spans="1:7" x14ac:dyDescent="0.25">
      <c r="A268" s="17">
        <v>263</v>
      </c>
      <c r="B268" s="20" t="s">
        <v>5314</v>
      </c>
      <c r="C268" s="96" t="s">
        <v>5354</v>
      </c>
      <c r="D268" s="90" t="s">
        <v>2652</v>
      </c>
      <c r="E268" s="89">
        <v>560000</v>
      </c>
      <c r="F268" s="101"/>
      <c r="G268" s="89">
        <v>560000</v>
      </c>
    </row>
    <row r="269" spans="1:7" x14ac:dyDescent="0.25">
      <c r="A269" s="17">
        <v>264</v>
      </c>
      <c r="B269" s="20" t="s">
        <v>5315</v>
      </c>
      <c r="C269" s="96" t="s">
        <v>5354</v>
      </c>
      <c r="D269" s="90" t="s">
        <v>3036</v>
      </c>
      <c r="E269" s="89">
        <v>400000</v>
      </c>
      <c r="F269" s="101"/>
      <c r="G269" s="89">
        <v>400000</v>
      </c>
    </row>
    <row r="270" spans="1:7" x14ac:dyDescent="0.25">
      <c r="A270" s="17">
        <v>265</v>
      </c>
      <c r="B270" s="20" t="s">
        <v>5316</v>
      </c>
      <c r="C270" s="96" t="s">
        <v>3725</v>
      </c>
      <c r="D270" s="90" t="s">
        <v>3264</v>
      </c>
      <c r="E270" s="89">
        <v>480000</v>
      </c>
      <c r="F270" s="101"/>
      <c r="G270" s="89">
        <v>480000</v>
      </c>
    </row>
    <row r="271" spans="1:7" x14ac:dyDescent="0.25">
      <c r="A271" s="17">
        <v>266</v>
      </c>
      <c r="B271" s="20" t="s">
        <v>5317</v>
      </c>
      <c r="C271" s="96" t="s">
        <v>5355</v>
      </c>
      <c r="D271" s="90" t="s">
        <v>3264</v>
      </c>
      <c r="E271" s="89">
        <v>480000</v>
      </c>
      <c r="F271" s="101"/>
      <c r="G271" s="89">
        <v>480000</v>
      </c>
    </row>
    <row r="272" spans="1:7" x14ac:dyDescent="0.25">
      <c r="A272" s="17">
        <v>267</v>
      </c>
      <c r="B272" s="20" t="s">
        <v>5318</v>
      </c>
      <c r="C272" s="96" t="s">
        <v>2627</v>
      </c>
      <c r="D272" s="90" t="s">
        <v>3264</v>
      </c>
      <c r="E272" s="89">
        <v>480000</v>
      </c>
      <c r="F272" s="101"/>
      <c r="G272" s="89">
        <v>480000</v>
      </c>
    </row>
    <row r="273" spans="1:10" x14ac:dyDescent="0.25">
      <c r="A273" s="17">
        <v>268</v>
      </c>
      <c r="B273" s="20" t="s">
        <v>5319</v>
      </c>
      <c r="C273" s="96" t="s">
        <v>2621</v>
      </c>
      <c r="D273" s="90" t="s">
        <v>3264</v>
      </c>
      <c r="E273" s="89">
        <v>480000</v>
      </c>
      <c r="F273" s="101"/>
      <c r="G273" s="89">
        <v>480000</v>
      </c>
    </row>
    <row r="274" spans="1:10" x14ac:dyDescent="0.25">
      <c r="A274" s="17">
        <v>269</v>
      </c>
      <c r="B274" s="20" t="s">
        <v>5320</v>
      </c>
      <c r="C274" s="96" t="s">
        <v>5356</v>
      </c>
      <c r="D274" s="90" t="s">
        <v>3036</v>
      </c>
      <c r="E274" s="89">
        <v>400000</v>
      </c>
      <c r="F274" s="101"/>
      <c r="G274" s="89">
        <v>400000</v>
      </c>
    </row>
    <row r="275" spans="1:10" x14ac:dyDescent="0.25">
      <c r="A275" s="17">
        <v>270</v>
      </c>
      <c r="B275" s="20" t="s">
        <v>5321</v>
      </c>
      <c r="C275" s="96" t="s">
        <v>5357</v>
      </c>
      <c r="D275" s="90" t="s">
        <v>3036</v>
      </c>
      <c r="E275" s="89">
        <v>400000</v>
      </c>
      <c r="F275" s="101"/>
      <c r="G275" s="89">
        <v>400000</v>
      </c>
    </row>
    <row r="276" spans="1:10" x14ac:dyDescent="0.25">
      <c r="A276" s="17">
        <v>271</v>
      </c>
      <c r="B276" s="20" t="s">
        <v>5322</v>
      </c>
      <c r="C276" s="96" t="s">
        <v>5358</v>
      </c>
      <c r="D276" s="90" t="s">
        <v>3264</v>
      </c>
      <c r="E276" s="89">
        <v>480000</v>
      </c>
      <c r="F276" s="101"/>
      <c r="G276" s="89">
        <v>480000</v>
      </c>
    </row>
    <row r="277" spans="1:10" x14ac:dyDescent="0.25">
      <c r="A277" s="17">
        <v>272</v>
      </c>
      <c r="B277" s="20" t="s">
        <v>5323</v>
      </c>
      <c r="C277" s="96" t="s">
        <v>3967</v>
      </c>
      <c r="D277" s="90" t="s">
        <v>3264</v>
      </c>
      <c r="E277" s="89">
        <v>480000</v>
      </c>
      <c r="F277" s="101"/>
      <c r="G277" s="89">
        <v>480000</v>
      </c>
    </row>
    <row r="278" spans="1:10" x14ac:dyDescent="0.25">
      <c r="A278" s="17">
        <v>273</v>
      </c>
      <c r="B278" s="20" t="s">
        <v>5324</v>
      </c>
      <c r="C278" s="96" t="s">
        <v>5359</v>
      </c>
      <c r="D278" s="90" t="s">
        <v>5312</v>
      </c>
      <c r="E278" s="89">
        <v>935000</v>
      </c>
      <c r="F278" s="13"/>
      <c r="G278" s="89">
        <v>935000</v>
      </c>
    </row>
    <row r="279" spans="1:10" x14ac:dyDescent="0.25">
      <c r="A279" s="17">
        <v>274</v>
      </c>
      <c r="B279" s="20" t="s">
        <v>5325</v>
      </c>
      <c r="C279" s="96" t="s">
        <v>1799</v>
      </c>
      <c r="D279" s="90" t="s">
        <v>3264</v>
      </c>
      <c r="E279" s="89">
        <v>480000</v>
      </c>
      <c r="F279" s="13"/>
      <c r="G279" s="89">
        <v>480000</v>
      </c>
    </row>
    <row r="280" spans="1:10" x14ac:dyDescent="0.25">
      <c r="A280" s="17">
        <v>275</v>
      </c>
      <c r="B280" s="20" t="s">
        <v>5326</v>
      </c>
      <c r="C280" s="96" t="s">
        <v>5360</v>
      </c>
      <c r="D280" s="90" t="s">
        <v>4057</v>
      </c>
      <c r="E280" s="89">
        <v>640000</v>
      </c>
      <c r="F280" s="13"/>
      <c r="G280" s="89">
        <v>640000</v>
      </c>
    </row>
    <row r="281" spans="1:10" x14ac:dyDescent="0.25">
      <c r="A281" s="17">
        <v>276</v>
      </c>
      <c r="B281" s="20" t="s">
        <v>5327</v>
      </c>
      <c r="C281" s="96" t="s">
        <v>2299</v>
      </c>
      <c r="D281" s="90" t="s">
        <v>3036</v>
      </c>
      <c r="E281" s="89">
        <v>400000</v>
      </c>
      <c r="F281" s="13"/>
      <c r="G281" s="89">
        <v>400000</v>
      </c>
    </row>
    <row r="282" spans="1:10" x14ac:dyDescent="0.25">
      <c r="A282" s="17">
        <v>277</v>
      </c>
      <c r="B282" s="20" t="s">
        <v>5328</v>
      </c>
      <c r="C282" s="130" t="s">
        <v>5362</v>
      </c>
      <c r="D282" s="90" t="s">
        <v>3264</v>
      </c>
      <c r="E282" s="89">
        <v>480000</v>
      </c>
      <c r="F282" s="13"/>
      <c r="G282" s="89">
        <v>480000</v>
      </c>
    </row>
    <row r="283" spans="1:10" x14ac:dyDescent="0.25">
      <c r="A283" s="17">
        <v>278</v>
      </c>
      <c r="B283" s="20" t="s">
        <v>5329</v>
      </c>
      <c r="C283" s="130" t="s">
        <v>5363</v>
      </c>
      <c r="D283" s="90" t="s">
        <v>3036</v>
      </c>
      <c r="E283" s="89">
        <v>400000</v>
      </c>
      <c r="F283" s="101"/>
      <c r="G283" s="89">
        <v>400000</v>
      </c>
    </row>
    <row r="284" spans="1:10" x14ac:dyDescent="0.25">
      <c r="A284" s="17">
        <v>279</v>
      </c>
      <c r="B284" s="20" t="s">
        <v>5330</v>
      </c>
      <c r="C284" s="130" t="s">
        <v>5364</v>
      </c>
      <c r="D284" s="90" t="s">
        <v>3036</v>
      </c>
      <c r="E284" s="89">
        <v>400000</v>
      </c>
      <c r="F284" s="101"/>
      <c r="G284" s="89">
        <v>400000</v>
      </c>
    </row>
    <row r="285" spans="1:10" x14ac:dyDescent="0.25">
      <c r="A285" s="17">
        <v>280</v>
      </c>
      <c r="B285" s="20" t="s">
        <v>5331</v>
      </c>
      <c r="C285" s="179" t="s">
        <v>5365</v>
      </c>
      <c r="D285" s="90" t="s">
        <v>3036</v>
      </c>
      <c r="E285" s="89">
        <v>400000</v>
      </c>
      <c r="F285" s="101"/>
      <c r="G285" s="89">
        <v>400000</v>
      </c>
    </row>
    <row r="286" spans="1:10" x14ac:dyDescent="0.25">
      <c r="A286" s="17">
        <v>281</v>
      </c>
      <c r="B286" s="20" t="s">
        <v>5332</v>
      </c>
      <c r="C286" s="179" t="s">
        <v>5367</v>
      </c>
      <c r="D286" s="90" t="s">
        <v>3036</v>
      </c>
      <c r="E286" s="89">
        <v>400000</v>
      </c>
      <c r="F286" s="101"/>
      <c r="G286" s="89">
        <v>400000</v>
      </c>
    </row>
    <row r="287" spans="1:10" x14ac:dyDescent="0.25">
      <c r="A287" s="17">
        <v>282</v>
      </c>
      <c r="B287" s="20" t="s">
        <v>5366</v>
      </c>
      <c r="C287" s="179" t="s">
        <v>5368</v>
      </c>
      <c r="D287" s="90" t="s">
        <v>3264</v>
      </c>
      <c r="E287" s="89">
        <v>480000</v>
      </c>
      <c r="F287" s="13"/>
      <c r="G287" s="89">
        <v>480000</v>
      </c>
    </row>
    <row r="288" spans="1:10" ht="15.75" x14ac:dyDescent="0.25">
      <c r="A288" s="192" t="s">
        <v>9</v>
      </c>
      <c r="B288" s="193"/>
      <c r="C288" s="193"/>
      <c r="D288" s="194"/>
      <c r="E288" s="9">
        <f>SUM(E6:E287)</f>
        <v>253600000</v>
      </c>
      <c r="F288" s="2"/>
      <c r="G288" s="24">
        <f>SUM(G6:G287)</f>
        <v>100920000</v>
      </c>
      <c r="J288">
        <f>3*480</f>
        <v>1440</v>
      </c>
    </row>
    <row r="289" spans="1:8" ht="15.75" x14ac:dyDescent="0.25">
      <c r="A289" s="195" t="s">
        <v>5377</v>
      </c>
      <c r="B289" s="196"/>
      <c r="C289" s="196"/>
      <c r="D289" s="196"/>
      <c r="E289" s="196"/>
      <c r="F289" s="197"/>
    </row>
    <row r="290" spans="1:8" ht="15.75" x14ac:dyDescent="0.25">
      <c r="A290" s="183" t="s">
        <v>5374</v>
      </c>
      <c r="B290" s="183"/>
      <c r="C290" s="183"/>
      <c r="D290" s="183"/>
      <c r="E290" s="183"/>
      <c r="F290" s="183"/>
    </row>
    <row r="291" spans="1:8" ht="15.75" x14ac:dyDescent="0.25">
      <c r="A291" s="184" t="s">
        <v>10</v>
      </c>
      <c r="B291" s="184"/>
      <c r="C291" s="139" t="s">
        <v>11</v>
      </c>
      <c r="D291" s="139" t="s">
        <v>12</v>
      </c>
      <c r="E291" s="185" t="s">
        <v>13</v>
      </c>
      <c r="F291" s="185"/>
      <c r="H291">
        <f>31630+1920+70000+64720+23375+935+60750</f>
        <v>253330</v>
      </c>
    </row>
    <row r="292" spans="1:8" ht="15.75" x14ac:dyDescent="0.25">
      <c r="A292" s="139"/>
      <c r="B292" s="139"/>
      <c r="C292" s="139"/>
      <c r="D292" s="139"/>
      <c r="E292" s="137"/>
      <c r="F292" s="137"/>
    </row>
    <row r="293" spans="1:8" ht="15.75" x14ac:dyDescent="0.25">
      <c r="A293" s="139"/>
      <c r="B293" s="139"/>
      <c r="C293" s="139"/>
      <c r="D293" s="139"/>
      <c r="E293" s="137"/>
      <c r="F293" s="137"/>
    </row>
    <row r="294" spans="1:8" ht="15.75" x14ac:dyDescent="0.25">
      <c r="A294" s="139"/>
      <c r="B294" s="139"/>
      <c r="C294" s="139"/>
      <c r="D294" s="139"/>
      <c r="E294" s="137"/>
      <c r="F294" s="137"/>
    </row>
    <row r="295" spans="1:8" ht="15.75" x14ac:dyDescent="0.25">
      <c r="A295" s="139"/>
      <c r="B295" s="139"/>
      <c r="C295" s="141" t="s">
        <v>14</v>
      </c>
      <c r="D295" s="141" t="s">
        <v>15</v>
      </c>
      <c r="E295" s="185" t="s">
        <v>16</v>
      </c>
      <c r="F295" s="185"/>
    </row>
    <row r="296" spans="1:8" ht="15.75" x14ac:dyDescent="0.25">
      <c r="A296" s="140" t="s">
        <v>17</v>
      </c>
      <c r="B296" s="140"/>
      <c r="C296" s="15"/>
      <c r="D296" s="16"/>
      <c r="E296" s="137"/>
      <c r="F296" s="137"/>
      <c r="H296">
        <v>32060</v>
      </c>
    </row>
    <row r="297" spans="1:8" x14ac:dyDescent="0.25">
      <c r="A297" s="140" t="s">
        <v>5378</v>
      </c>
      <c r="B297" s="140"/>
      <c r="C297" s="140"/>
      <c r="D297" s="7"/>
      <c r="E297" s="8"/>
      <c r="F297" s="4"/>
      <c r="H297">
        <v>2560</v>
      </c>
    </row>
    <row r="298" spans="1:8" x14ac:dyDescent="0.25">
      <c r="A298" s="14" t="s">
        <v>5379</v>
      </c>
      <c r="B298" s="140"/>
      <c r="C298" s="140"/>
      <c r="D298" s="7"/>
      <c r="E298" s="8"/>
      <c r="F298" s="4"/>
      <c r="H298">
        <v>69200</v>
      </c>
    </row>
    <row r="299" spans="1:8" x14ac:dyDescent="0.25">
      <c r="A299" s="7" t="s">
        <v>5373</v>
      </c>
      <c r="B299" s="7"/>
      <c r="C299" s="7"/>
      <c r="D299" s="7"/>
      <c r="E299" s="11"/>
      <c r="F299" s="11"/>
      <c r="H299">
        <v>60750</v>
      </c>
    </row>
    <row r="300" spans="1:8" x14ac:dyDescent="0.25">
      <c r="A300" s="188" t="s">
        <v>5372</v>
      </c>
      <c r="B300" s="188"/>
      <c r="C300" s="188"/>
      <c r="D300" s="188"/>
      <c r="E300" s="11"/>
      <c r="F300" s="11"/>
      <c r="H300">
        <v>64720</v>
      </c>
    </row>
    <row r="301" spans="1:8" x14ac:dyDescent="0.25">
      <c r="A301" s="186" t="s">
        <v>5371</v>
      </c>
      <c r="B301" s="187"/>
      <c r="C301" s="187"/>
      <c r="D301" s="187"/>
      <c r="H301">
        <v>23375</v>
      </c>
    </row>
    <row r="302" spans="1:8" x14ac:dyDescent="0.25">
      <c r="A302" s="140" t="s">
        <v>5369</v>
      </c>
      <c r="B302" s="140"/>
      <c r="C302" s="140"/>
      <c r="D302" s="140"/>
      <c r="H302">
        <v>935</v>
      </c>
    </row>
    <row r="303" spans="1:8" x14ac:dyDescent="0.25">
      <c r="A303" s="140" t="s">
        <v>5370</v>
      </c>
      <c r="B303" s="140"/>
      <c r="C303" s="140"/>
      <c r="D303" s="140"/>
      <c r="H303">
        <f>SUM(H296:H302)</f>
        <v>253600</v>
      </c>
    </row>
    <row r="304" spans="1:8" x14ac:dyDescent="0.25">
      <c r="A304" s="140"/>
      <c r="B304" s="140"/>
      <c r="C304" s="140"/>
      <c r="D304" s="140"/>
    </row>
    <row r="305" spans="1:4" x14ac:dyDescent="0.25">
      <c r="A305" s="140"/>
      <c r="B305" s="140"/>
      <c r="C305" s="140"/>
      <c r="D305" s="140"/>
    </row>
    <row r="306" spans="1:4" x14ac:dyDescent="0.25">
      <c r="A306" s="140"/>
      <c r="B306" s="140"/>
      <c r="C306" s="140"/>
      <c r="D306" s="140"/>
    </row>
    <row r="338" spans="1:7" ht="15.75" x14ac:dyDescent="0.25">
      <c r="A338" s="189" t="s">
        <v>0</v>
      </c>
      <c r="B338" s="189"/>
      <c r="C338" s="189"/>
      <c r="D338" s="189"/>
      <c r="E338" s="189"/>
      <c r="F338" s="189"/>
    </row>
    <row r="339" spans="1:7" ht="15.75" x14ac:dyDescent="0.25">
      <c r="A339" s="190" t="s">
        <v>1</v>
      </c>
      <c r="B339" s="190"/>
      <c r="C339" s="190"/>
      <c r="D339" s="190"/>
      <c r="E339" s="190"/>
      <c r="F339" s="190"/>
    </row>
    <row r="340" spans="1:7" ht="15.75" x14ac:dyDescent="0.25">
      <c r="A340" s="109"/>
      <c r="B340" s="109"/>
      <c r="C340" s="109"/>
      <c r="D340" s="109"/>
      <c r="E340" s="109"/>
      <c r="F340" s="109"/>
    </row>
    <row r="341" spans="1:7" ht="15.75" x14ac:dyDescent="0.25">
      <c r="A341" s="191" t="s">
        <v>2</v>
      </c>
      <c r="B341" s="191"/>
      <c r="C341" s="191"/>
      <c r="D341" s="191"/>
      <c r="E341" s="191"/>
      <c r="F341" s="191"/>
    </row>
    <row r="342" spans="1:7" x14ac:dyDescent="0.25">
      <c r="A342" s="17" t="s">
        <v>3</v>
      </c>
      <c r="B342" s="17" t="s">
        <v>4</v>
      </c>
      <c r="C342" s="18" t="s">
        <v>5</v>
      </c>
      <c r="D342" s="17" t="s">
        <v>6</v>
      </c>
      <c r="E342" s="19" t="s">
        <v>7</v>
      </c>
      <c r="F342" s="13" t="s">
        <v>8</v>
      </c>
    </row>
    <row r="343" spans="1:7" x14ac:dyDescent="0.25">
      <c r="A343" s="17">
        <v>1</v>
      </c>
      <c r="B343" s="20" t="s">
        <v>3544</v>
      </c>
      <c r="C343" s="130" t="s">
        <v>3687</v>
      </c>
      <c r="D343" s="131" t="s">
        <v>2653</v>
      </c>
      <c r="E343" s="132">
        <v>430000</v>
      </c>
      <c r="F343" s="13"/>
      <c r="G343" s="89">
        <v>430000</v>
      </c>
    </row>
    <row r="344" spans="1:7" x14ac:dyDescent="0.25">
      <c r="A344" s="17">
        <v>2</v>
      </c>
      <c r="B344" s="20" t="s">
        <v>3545</v>
      </c>
      <c r="C344" s="130" t="s">
        <v>3688</v>
      </c>
      <c r="D344" s="131" t="s">
        <v>2653</v>
      </c>
      <c r="E344" s="132">
        <v>430000</v>
      </c>
      <c r="F344" s="13"/>
      <c r="G344" s="89">
        <v>430000</v>
      </c>
    </row>
    <row r="345" spans="1:7" x14ac:dyDescent="0.25">
      <c r="A345" s="17">
        <v>3</v>
      </c>
      <c r="B345" s="20" t="s">
        <v>3546</v>
      </c>
      <c r="C345" s="130" t="s">
        <v>3689</v>
      </c>
      <c r="D345" s="131" t="s">
        <v>2653</v>
      </c>
      <c r="E345" s="132">
        <v>430000</v>
      </c>
      <c r="F345" s="13"/>
      <c r="G345" s="89">
        <v>430000</v>
      </c>
    </row>
    <row r="346" spans="1:7" x14ac:dyDescent="0.25">
      <c r="A346" s="17">
        <v>4</v>
      </c>
      <c r="B346" s="20" t="s">
        <v>3547</v>
      </c>
      <c r="C346" s="130" t="s">
        <v>3690</v>
      </c>
      <c r="D346" s="131" t="s">
        <v>2653</v>
      </c>
      <c r="E346" s="132">
        <v>430000</v>
      </c>
      <c r="F346" s="13"/>
      <c r="G346" s="89">
        <v>430000</v>
      </c>
    </row>
    <row r="347" spans="1:7" x14ac:dyDescent="0.25">
      <c r="A347" s="17">
        <v>5</v>
      </c>
      <c r="B347" s="20" t="s">
        <v>3548</v>
      </c>
      <c r="C347" s="130" t="s">
        <v>3691</v>
      </c>
      <c r="D347" s="131" t="s">
        <v>2653</v>
      </c>
      <c r="E347" s="132">
        <v>430000</v>
      </c>
      <c r="F347" s="13"/>
      <c r="G347" s="89">
        <v>430000</v>
      </c>
    </row>
    <row r="348" spans="1:7" x14ac:dyDescent="0.25">
      <c r="A348" s="17">
        <v>6</v>
      </c>
      <c r="B348" s="20" t="s">
        <v>3549</v>
      </c>
      <c r="C348" s="130" t="s">
        <v>3692</v>
      </c>
      <c r="D348" s="131" t="s">
        <v>2653</v>
      </c>
      <c r="E348" s="132">
        <v>430000</v>
      </c>
      <c r="F348" s="13"/>
      <c r="G348" s="89">
        <v>430000</v>
      </c>
    </row>
    <row r="349" spans="1:7" x14ac:dyDescent="0.25">
      <c r="A349" s="17">
        <v>7</v>
      </c>
      <c r="B349" s="20" t="s">
        <v>3550</v>
      </c>
      <c r="C349" s="130" t="s">
        <v>234</v>
      </c>
      <c r="D349" s="131" t="s">
        <v>2653</v>
      </c>
      <c r="E349" s="132">
        <v>430000</v>
      </c>
      <c r="F349" s="13"/>
      <c r="G349" s="89">
        <v>430000</v>
      </c>
    </row>
    <row r="350" spans="1:7" x14ac:dyDescent="0.25">
      <c r="A350" s="17">
        <v>8</v>
      </c>
      <c r="B350" s="20" t="s">
        <v>3551</v>
      </c>
      <c r="C350" s="130" t="s">
        <v>3177</v>
      </c>
      <c r="D350" s="131" t="s">
        <v>2653</v>
      </c>
      <c r="E350" s="132">
        <v>430000</v>
      </c>
      <c r="F350" s="13"/>
      <c r="G350" s="89">
        <v>430000</v>
      </c>
    </row>
    <row r="351" spans="1:7" x14ac:dyDescent="0.25">
      <c r="A351" s="17">
        <v>9</v>
      </c>
      <c r="B351" s="20" t="s">
        <v>3552</v>
      </c>
      <c r="C351" s="130" t="s">
        <v>3693</v>
      </c>
      <c r="D351" s="131" t="s">
        <v>2653</v>
      </c>
      <c r="E351" s="132">
        <v>430000</v>
      </c>
      <c r="F351" s="13"/>
      <c r="G351" s="89">
        <v>430000</v>
      </c>
    </row>
    <row r="352" spans="1:7" x14ac:dyDescent="0.25">
      <c r="A352" s="17">
        <v>10</v>
      </c>
      <c r="B352" s="20" t="s">
        <v>3553</v>
      </c>
      <c r="C352" s="130" t="s">
        <v>3694</v>
      </c>
      <c r="D352" s="131" t="s">
        <v>2653</v>
      </c>
      <c r="E352" s="132">
        <v>430000</v>
      </c>
      <c r="F352" s="13"/>
      <c r="G352" s="89">
        <v>430000</v>
      </c>
    </row>
    <row r="353" spans="1:7" x14ac:dyDescent="0.25">
      <c r="A353" s="17">
        <v>11</v>
      </c>
      <c r="B353" s="20" t="s">
        <v>3554</v>
      </c>
      <c r="C353" s="130" t="s">
        <v>3695</v>
      </c>
      <c r="D353" s="131" t="s">
        <v>2653</v>
      </c>
      <c r="E353" s="132">
        <v>430000</v>
      </c>
      <c r="F353" s="13"/>
      <c r="G353" s="89">
        <v>430000</v>
      </c>
    </row>
    <row r="354" spans="1:7" x14ac:dyDescent="0.25">
      <c r="A354" s="17">
        <v>12</v>
      </c>
      <c r="B354" s="20" t="s">
        <v>3555</v>
      </c>
      <c r="C354" s="130" t="s">
        <v>3696</v>
      </c>
      <c r="D354" s="131" t="s">
        <v>2653</v>
      </c>
      <c r="E354" s="132">
        <v>430000</v>
      </c>
      <c r="F354" s="13"/>
      <c r="G354" s="89">
        <v>430000</v>
      </c>
    </row>
    <row r="355" spans="1:7" x14ac:dyDescent="0.25">
      <c r="A355" s="17">
        <v>13</v>
      </c>
      <c r="B355" s="20" t="s">
        <v>3556</v>
      </c>
      <c r="C355" s="130" t="s">
        <v>3697</v>
      </c>
      <c r="D355" s="131" t="s">
        <v>2653</v>
      </c>
      <c r="E355" s="132">
        <v>430000</v>
      </c>
      <c r="F355" s="13"/>
      <c r="G355" s="89">
        <v>430000</v>
      </c>
    </row>
    <row r="356" spans="1:7" x14ac:dyDescent="0.25">
      <c r="A356" s="17">
        <v>14</v>
      </c>
      <c r="B356" s="20" t="s">
        <v>3557</v>
      </c>
      <c r="C356" s="130" t="s">
        <v>3698</v>
      </c>
      <c r="D356" s="131" t="s">
        <v>2653</v>
      </c>
      <c r="E356" s="132">
        <v>430000</v>
      </c>
      <c r="F356" s="13"/>
      <c r="G356" s="89">
        <v>430000</v>
      </c>
    </row>
    <row r="357" spans="1:7" x14ac:dyDescent="0.25">
      <c r="A357" s="17">
        <v>15</v>
      </c>
      <c r="B357" s="20" t="s">
        <v>3558</v>
      </c>
      <c r="C357" s="130" t="s">
        <v>3699</v>
      </c>
      <c r="D357" s="131" t="s">
        <v>2653</v>
      </c>
      <c r="E357" s="132">
        <v>430000</v>
      </c>
      <c r="F357" s="13"/>
      <c r="G357" s="89">
        <v>430000</v>
      </c>
    </row>
    <row r="358" spans="1:7" x14ac:dyDescent="0.25">
      <c r="A358" s="17">
        <v>16</v>
      </c>
      <c r="B358" s="20" t="s">
        <v>3559</v>
      </c>
      <c r="C358" s="130" t="s">
        <v>3700</v>
      </c>
      <c r="D358" s="131" t="s">
        <v>2653</v>
      </c>
      <c r="E358" s="132">
        <v>430000</v>
      </c>
      <c r="F358" s="13"/>
      <c r="G358" s="89">
        <v>430000</v>
      </c>
    </row>
    <row r="359" spans="1:7" x14ac:dyDescent="0.25">
      <c r="A359" s="17">
        <v>17</v>
      </c>
      <c r="B359" s="20" t="s">
        <v>3560</v>
      </c>
      <c r="C359" s="130" t="s">
        <v>3701</v>
      </c>
      <c r="D359" s="131" t="s">
        <v>2653</v>
      </c>
      <c r="E359" s="132">
        <v>430000</v>
      </c>
      <c r="F359" s="13"/>
      <c r="G359" s="89">
        <v>430000</v>
      </c>
    </row>
    <row r="360" spans="1:7" x14ac:dyDescent="0.25">
      <c r="A360" s="17">
        <v>18</v>
      </c>
      <c r="B360" s="20" t="s">
        <v>3561</v>
      </c>
      <c r="C360" s="130" t="s">
        <v>3702</v>
      </c>
      <c r="D360" s="131" t="s">
        <v>2653</v>
      </c>
      <c r="E360" s="132">
        <v>430000</v>
      </c>
      <c r="F360" s="13"/>
      <c r="G360" s="89">
        <v>430000</v>
      </c>
    </row>
    <row r="361" spans="1:7" x14ac:dyDescent="0.25">
      <c r="A361" s="17">
        <v>19</v>
      </c>
      <c r="B361" s="20" t="s">
        <v>3562</v>
      </c>
      <c r="C361" s="130" t="s">
        <v>3703</v>
      </c>
      <c r="D361" s="131" t="s">
        <v>2653</v>
      </c>
      <c r="E361" s="132">
        <v>430000</v>
      </c>
      <c r="F361" s="13"/>
      <c r="G361" s="89">
        <v>430000</v>
      </c>
    </row>
    <row r="362" spans="1:7" x14ac:dyDescent="0.25">
      <c r="A362" s="17">
        <v>20</v>
      </c>
      <c r="B362" s="20" t="s">
        <v>3563</v>
      </c>
      <c r="C362" s="130" t="s">
        <v>3704</v>
      </c>
      <c r="D362" s="131" t="s">
        <v>2653</v>
      </c>
      <c r="E362" s="132">
        <v>430000</v>
      </c>
      <c r="F362" s="13"/>
      <c r="G362" s="89">
        <v>430000</v>
      </c>
    </row>
    <row r="363" spans="1:7" x14ac:dyDescent="0.25">
      <c r="A363" s="17">
        <v>21</v>
      </c>
      <c r="B363" s="20" t="s">
        <v>3564</v>
      </c>
      <c r="C363" s="130" t="s">
        <v>3705</v>
      </c>
      <c r="D363" s="131" t="s">
        <v>2653</v>
      </c>
      <c r="E363" s="132">
        <v>430000</v>
      </c>
      <c r="F363" s="13"/>
      <c r="G363" s="89">
        <v>430000</v>
      </c>
    </row>
    <row r="364" spans="1:7" x14ac:dyDescent="0.25">
      <c r="A364" s="17">
        <v>22</v>
      </c>
      <c r="B364" s="20" t="s">
        <v>3565</v>
      </c>
      <c r="C364" s="130" t="s">
        <v>3706</v>
      </c>
      <c r="D364" s="131" t="s">
        <v>2653</v>
      </c>
      <c r="E364" s="132">
        <v>430000</v>
      </c>
      <c r="F364" s="13"/>
      <c r="G364" s="89">
        <v>430000</v>
      </c>
    </row>
    <row r="365" spans="1:7" x14ac:dyDescent="0.25">
      <c r="A365" s="17">
        <v>23</v>
      </c>
      <c r="B365" s="20" t="s">
        <v>3566</v>
      </c>
      <c r="C365" s="130" t="s">
        <v>3707</v>
      </c>
      <c r="D365" s="131" t="s">
        <v>2653</v>
      </c>
      <c r="E365" s="132">
        <v>430000</v>
      </c>
      <c r="F365" s="13"/>
      <c r="G365" s="89">
        <v>430000</v>
      </c>
    </row>
    <row r="366" spans="1:7" x14ac:dyDescent="0.25">
      <c r="A366" s="17">
        <v>24</v>
      </c>
      <c r="B366" s="20" t="s">
        <v>3567</v>
      </c>
      <c r="C366" s="130" t="s">
        <v>3708</v>
      </c>
      <c r="D366" s="131" t="s">
        <v>2653</v>
      </c>
      <c r="E366" s="132">
        <v>430000</v>
      </c>
      <c r="F366" s="13"/>
      <c r="G366" s="89">
        <v>430000</v>
      </c>
    </row>
    <row r="367" spans="1:7" x14ac:dyDescent="0.25">
      <c r="A367" s="17">
        <v>25</v>
      </c>
      <c r="B367" s="20" t="s">
        <v>3568</v>
      </c>
      <c r="C367" s="130" t="s">
        <v>3709</v>
      </c>
      <c r="D367" s="131" t="s">
        <v>2653</v>
      </c>
      <c r="E367" s="132">
        <v>430000</v>
      </c>
      <c r="F367" s="13"/>
      <c r="G367" s="89">
        <v>430000</v>
      </c>
    </row>
    <row r="368" spans="1:7" x14ac:dyDescent="0.25">
      <c r="A368" s="17">
        <v>26</v>
      </c>
      <c r="B368" s="20" t="s">
        <v>3569</v>
      </c>
      <c r="C368" s="130" t="s">
        <v>3710</v>
      </c>
      <c r="D368" s="131" t="s">
        <v>2653</v>
      </c>
      <c r="E368" s="132">
        <v>430000</v>
      </c>
      <c r="F368" s="13"/>
      <c r="G368" s="89">
        <v>430000</v>
      </c>
    </row>
    <row r="369" spans="1:7" x14ac:dyDescent="0.25">
      <c r="A369" s="17">
        <v>27</v>
      </c>
      <c r="B369" s="20" t="s">
        <v>3570</v>
      </c>
      <c r="C369" s="130" t="s">
        <v>3711</v>
      </c>
      <c r="D369" s="131" t="s">
        <v>2653</v>
      </c>
      <c r="E369" s="132">
        <v>430000</v>
      </c>
      <c r="F369" s="13"/>
      <c r="G369" s="89">
        <v>430000</v>
      </c>
    </row>
    <row r="370" spans="1:7" x14ac:dyDescent="0.25">
      <c r="A370" s="17">
        <v>28</v>
      </c>
      <c r="B370" s="20" t="s">
        <v>3571</v>
      </c>
      <c r="C370" s="130" t="s">
        <v>3712</v>
      </c>
      <c r="D370" s="131" t="s">
        <v>2653</v>
      </c>
      <c r="E370" s="132">
        <v>430000</v>
      </c>
      <c r="F370" s="13"/>
      <c r="G370" s="89">
        <v>430000</v>
      </c>
    </row>
    <row r="371" spans="1:7" x14ac:dyDescent="0.25">
      <c r="A371" s="17">
        <v>29</v>
      </c>
      <c r="B371" s="20" t="s">
        <v>3572</v>
      </c>
      <c r="C371" s="130" t="s">
        <v>3713</v>
      </c>
      <c r="D371" s="131" t="s">
        <v>2653</v>
      </c>
      <c r="E371" s="132">
        <v>430000</v>
      </c>
      <c r="F371" s="13"/>
      <c r="G371" s="89">
        <v>430000</v>
      </c>
    </row>
    <row r="372" spans="1:7" x14ac:dyDescent="0.25">
      <c r="A372" s="17">
        <v>30</v>
      </c>
      <c r="B372" s="20" t="s">
        <v>3573</v>
      </c>
      <c r="C372" s="130" t="s">
        <v>3714</v>
      </c>
      <c r="D372" s="131" t="s">
        <v>2653</v>
      </c>
      <c r="E372" s="132">
        <v>430000</v>
      </c>
      <c r="F372" s="13"/>
      <c r="G372" s="89">
        <v>430000</v>
      </c>
    </row>
    <row r="373" spans="1:7" x14ac:dyDescent="0.25">
      <c r="A373" s="17">
        <v>31</v>
      </c>
      <c r="B373" s="20" t="s">
        <v>3574</v>
      </c>
      <c r="C373" s="130" t="s">
        <v>3715</v>
      </c>
      <c r="D373" s="131" t="s">
        <v>2653</v>
      </c>
      <c r="E373" s="132">
        <v>430000</v>
      </c>
      <c r="F373" s="13"/>
      <c r="G373" s="89">
        <v>430000</v>
      </c>
    </row>
    <row r="374" spans="1:7" x14ac:dyDescent="0.25">
      <c r="A374" s="17">
        <v>32</v>
      </c>
      <c r="B374" s="20" t="s">
        <v>3575</v>
      </c>
      <c r="C374" s="130" t="s">
        <v>3716</v>
      </c>
      <c r="D374" s="131" t="s">
        <v>2653</v>
      </c>
      <c r="E374" s="132">
        <v>430000</v>
      </c>
      <c r="F374" s="13"/>
      <c r="G374" s="89">
        <v>430000</v>
      </c>
    </row>
    <row r="375" spans="1:7" x14ac:dyDescent="0.25">
      <c r="A375" s="17">
        <v>33</v>
      </c>
      <c r="B375" s="20" t="s">
        <v>3576</v>
      </c>
      <c r="C375" s="130" t="s">
        <v>3717</v>
      </c>
      <c r="D375" s="131" t="s">
        <v>2653</v>
      </c>
      <c r="E375" s="132">
        <v>430000</v>
      </c>
      <c r="F375" s="13"/>
      <c r="G375" s="89">
        <v>430000</v>
      </c>
    </row>
    <row r="376" spans="1:7" x14ac:dyDescent="0.25">
      <c r="A376" s="17">
        <v>34</v>
      </c>
      <c r="B376" s="20" t="s">
        <v>3577</v>
      </c>
      <c r="C376" s="130" t="s">
        <v>3718</v>
      </c>
      <c r="D376" s="131" t="s">
        <v>2653</v>
      </c>
      <c r="E376" s="132">
        <v>430000</v>
      </c>
      <c r="F376" s="13"/>
      <c r="G376" s="89">
        <v>430000</v>
      </c>
    </row>
    <row r="377" spans="1:7" x14ac:dyDescent="0.25">
      <c r="A377" s="17">
        <v>35</v>
      </c>
      <c r="B377" s="20" t="s">
        <v>3578</v>
      </c>
      <c r="C377" s="130" t="s">
        <v>3791</v>
      </c>
      <c r="D377" s="131" t="s">
        <v>2653</v>
      </c>
      <c r="E377" s="132">
        <v>430000</v>
      </c>
      <c r="F377" s="13"/>
      <c r="G377" s="89">
        <v>430000</v>
      </c>
    </row>
    <row r="378" spans="1:7" x14ac:dyDescent="0.25">
      <c r="A378" s="17">
        <v>36</v>
      </c>
      <c r="B378" s="20" t="s">
        <v>3579</v>
      </c>
      <c r="C378" s="130" t="s">
        <v>3719</v>
      </c>
      <c r="D378" s="131" t="s">
        <v>2653</v>
      </c>
      <c r="E378" s="132">
        <v>430000</v>
      </c>
      <c r="F378" s="13"/>
      <c r="G378" s="89">
        <v>430000</v>
      </c>
    </row>
    <row r="379" spans="1:7" x14ac:dyDescent="0.25">
      <c r="A379" s="17">
        <v>37</v>
      </c>
      <c r="B379" s="20" t="s">
        <v>3580</v>
      </c>
      <c r="C379" s="130" t="s">
        <v>3720</v>
      </c>
      <c r="D379" s="131" t="s">
        <v>2653</v>
      </c>
      <c r="E379" s="132">
        <v>430000</v>
      </c>
      <c r="F379" s="13"/>
      <c r="G379" s="89">
        <v>430000</v>
      </c>
    </row>
    <row r="380" spans="1:7" x14ac:dyDescent="0.25">
      <c r="A380" s="17">
        <v>38</v>
      </c>
      <c r="B380" s="20" t="s">
        <v>3581</v>
      </c>
      <c r="C380" s="130" t="s">
        <v>3721</v>
      </c>
      <c r="D380" s="131" t="s">
        <v>2653</v>
      </c>
      <c r="E380" s="132">
        <v>430000</v>
      </c>
      <c r="F380" s="13"/>
      <c r="G380" s="89">
        <v>430000</v>
      </c>
    </row>
    <row r="381" spans="1:7" x14ac:dyDescent="0.25">
      <c r="A381" s="17">
        <v>39</v>
      </c>
      <c r="B381" s="20" t="s">
        <v>3582</v>
      </c>
      <c r="C381" s="130" t="s">
        <v>3722</v>
      </c>
      <c r="D381" s="131" t="s">
        <v>2653</v>
      </c>
      <c r="E381" s="132">
        <v>430000</v>
      </c>
      <c r="F381" s="13"/>
      <c r="G381" s="89">
        <v>430000</v>
      </c>
    </row>
    <row r="382" spans="1:7" x14ac:dyDescent="0.25">
      <c r="A382" s="17">
        <v>40</v>
      </c>
      <c r="B382" s="20" t="s">
        <v>3583</v>
      </c>
      <c r="C382" s="130" t="s">
        <v>3723</v>
      </c>
      <c r="D382" s="131" t="s">
        <v>2653</v>
      </c>
      <c r="E382" s="132">
        <v>430000</v>
      </c>
      <c r="F382" s="13"/>
      <c r="G382" s="89">
        <v>430000</v>
      </c>
    </row>
    <row r="383" spans="1:7" x14ac:dyDescent="0.25">
      <c r="A383" s="17">
        <v>41</v>
      </c>
      <c r="B383" s="20" t="s">
        <v>3584</v>
      </c>
      <c r="C383" s="130" t="s">
        <v>3724</v>
      </c>
      <c r="D383" s="131" t="s">
        <v>2653</v>
      </c>
      <c r="E383" s="132">
        <v>430000</v>
      </c>
      <c r="F383" s="13"/>
      <c r="G383" s="89">
        <v>430000</v>
      </c>
    </row>
    <row r="384" spans="1:7" x14ac:dyDescent="0.25">
      <c r="A384" s="17">
        <v>42</v>
      </c>
      <c r="B384" s="20" t="s">
        <v>3585</v>
      </c>
      <c r="C384" s="130" t="s">
        <v>1123</v>
      </c>
      <c r="D384" s="131" t="s">
        <v>2653</v>
      </c>
      <c r="E384" s="132">
        <v>430000</v>
      </c>
      <c r="F384" s="13"/>
      <c r="G384" s="89">
        <v>430000</v>
      </c>
    </row>
    <row r="385" spans="1:8" x14ac:dyDescent="0.25">
      <c r="A385" s="17">
        <v>43</v>
      </c>
      <c r="B385" s="20" t="s">
        <v>3586</v>
      </c>
      <c r="C385" s="130" t="s">
        <v>374</v>
      </c>
      <c r="D385" s="131" t="s">
        <v>2653</v>
      </c>
      <c r="E385" s="132">
        <v>430000</v>
      </c>
      <c r="F385" s="101"/>
      <c r="G385" s="89">
        <v>430000</v>
      </c>
    </row>
    <row r="386" spans="1:8" x14ac:dyDescent="0.25">
      <c r="A386" s="17">
        <v>44</v>
      </c>
      <c r="B386" s="20" t="s">
        <v>3587</v>
      </c>
      <c r="C386" s="130" t="s">
        <v>3725</v>
      </c>
      <c r="D386" s="131" t="s">
        <v>2653</v>
      </c>
      <c r="E386" s="132">
        <v>430000</v>
      </c>
      <c r="F386" s="101"/>
      <c r="H386" s="89">
        <v>430000</v>
      </c>
    </row>
    <row r="387" spans="1:8" x14ac:dyDescent="0.25">
      <c r="A387" s="17">
        <v>45</v>
      </c>
      <c r="B387" s="20" t="s">
        <v>3588</v>
      </c>
      <c r="C387" s="130" t="s">
        <v>3726</v>
      </c>
      <c r="D387" s="131" t="s">
        <v>2653</v>
      </c>
      <c r="E387" s="132">
        <v>430000</v>
      </c>
      <c r="F387" s="101"/>
      <c r="H387" s="89">
        <v>430000</v>
      </c>
    </row>
    <row r="388" spans="1:8" x14ac:dyDescent="0.25">
      <c r="A388" s="17">
        <v>46</v>
      </c>
      <c r="B388" s="20" t="s">
        <v>3589</v>
      </c>
      <c r="C388" s="130" t="s">
        <v>3727</v>
      </c>
      <c r="D388" s="131" t="s">
        <v>2653</v>
      </c>
      <c r="E388" s="132">
        <v>430000</v>
      </c>
      <c r="F388" s="101"/>
      <c r="H388" s="89">
        <v>430000</v>
      </c>
    </row>
    <row r="389" spans="1:8" x14ac:dyDescent="0.25">
      <c r="A389" s="17">
        <v>47</v>
      </c>
      <c r="B389" s="20" t="s">
        <v>3590</v>
      </c>
      <c r="C389" s="130" t="s">
        <v>3728</v>
      </c>
      <c r="D389" s="131" t="s">
        <v>2653</v>
      </c>
      <c r="E389" s="132">
        <v>430000</v>
      </c>
      <c r="F389" s="101"/>
      <c r="H389" s="89">
        <v>430000</v>
      </c>
    </row>
    <row r="390" spans="1:8" x14ac:dyDescent="0.25">
      <c r="A390" s="17">
        <v>48</v>
      </c>
      <c r="B390" s="20" t="s">
        <v>3591</v>
      </c>
      <c r="C390" s="130" t="s">
        <v>3729</v>
      </c>
      <c r="D390" s="131" t="s">
        <v>2653</v>
      </c>
      <c r="E390" s="132">
        <v>430000</v>
      </c>
      <c r="F390" s="101"/>
      <c r="H390" s="89">
        <v>430000</v>
      </c>
    </row>
    <row r="391" spans="1:8" x14ac:dyDescent="0.25">
      <c r="A391" s="17">
        <v>49</v>
      </c>
      <c r="B391" s="20" t="s">
        <v>3592</v>
      </c>
      <c r="C391" s="130" t="s">
        <v>3730</v>
      </c>
      <c r="D391" s="131" t="s">
        <v>2653</v>
      </c>
      <c r="E391" s="132">
        <v>430000</v>
      </c>
      <c r="F391" s="101"/>
      <c r="H391" s="89">
        <v>430000</v>
      </c>
    </row>
    <row r="392" spans="1:8" x14ac:dyDescent="0.25">
      <c r="A392" s="17">
        <v>50</v>
      </c>
      <c r="B392" s="20" t="s">
        <v>3593</v>
      </c>
      <c r="C392" s="130" t="s">
        <v>3731</v>
      </c>
      <c r="D392" s="131" t="s">
        <v>2653</v>
      </c>
      <c r="E392" s="132">
        <v>430000</v>
      </c>
      <c r="F392" s="101"/>
      <c r="H392" s="89">
        <v>430000</v>
      </c>
    </row>
    <row r="393" spans="1:8" x14ac:dyDescent="0.25">
      <c r="A393" s="17">
        <v>51</v>
      </c>
      <c r="B393" s="20" t="s">
        <v>3594</v>
      </c>
      <c r="C393" s="130" t="s">
        <v>3732</v>
      </c>
      <c r="D393" s="131" t="s">
        <v>2653</v>
      </c>
      <c r="E393" s="132">
        <v>430000</v>
      </c>
      <c r="F393" s="101"/>
      <c r="H393" s="89">
        <v>430000</v>
      </c>
    </row>
    <row r="394" spans="1:8" x14ac:dyDescent="0.25">
      <c r="A394" s="17">
        <v>52</v>
      </c>
      <c r="B394" s="20" t="s">
        <v>3595</v>
      </c>
      <c r="C394" s="130" t="s">
        <v>3733</v>
      </c>
      <c r="D394" s="131" t="s">
        <v>2653</v>
      </c>
      <c r="E394" s="132">
        <v>430000</v>
      </c>
      <c r="F394" s="101"/>
      <c r="H394" s="89">
        <v>430000</v>
      </c>
    </row>
    <row r="395" spans="1:8" x14ac:dyDescent="0.25">
      <c r="A395" s="17">
        <v>53</v>
      </c>
      <c r="B395" s="20" t="s">
        <v>3596</v>
      </c>
      <c r="C395" s="130" t="s">
        <v>3734</v>
      </c>
      <c r="D395" s="131" t="s">
        <v>2653</v>
      </c>
      <c r="E395" s="132">
        <v>430000</v>
      </c>
      <c r="F395" s="101"/>
      <c r="H395" s="89">
        <v>430000</v>
      </c>
    </row>
    <row r="396" spans="1:8" x14ac:dyDescent="0.25">
      <c r="A396" s="17">
        <v>54</v>
      </c>
      <c r="B396" s="20" t="s">
        <v>3597</v>
      </c>
      <c r="C396" s="130" t="s">
        <v>1799</v>
      </c>
      <c r="D396" s="131" t="s">
        <v>2653</v>
      </c>
      <c r="E396" s="132">
        <v>430000</v>
      </c>
      <c r="F396" s="101"/>
      <c r="H396" s="89">
        <v>430000</v>
      </c>
    </row>
    <row r="397" spans="1:8" x14ac:dyDescent="0.25">
      <c r="A397" s="17">
        <v>55</v>
      </c>
      <c r="B397" s="20" t="s">
        <v>3598</v>
      </c>
      <c r="C397" s="130" t="s">
        <v>3735</v>
      </c>
      <c r="D397" s="131" t="s">
        <v>2653</v>
      </c>
      <c r="E397" s="132">
        <v>430000</v>
      </c>
      <c r="F397" s="101"/>
      <c r="H397" s="89">
        <v>430000</v>
      </c>
    </row>
    <row r="398" spans="1:8" x14ac:dyDescent="0.25">
      <c r="A398" s="17">
        <v>56</v>
      </c>
      <c r="B398" s="20" t="s">
        <v>3599</v>
      </c>
      <c r="C398" s="130" t="s">
        <v>3736</v>
      </c>
      <c r="D398" s="131" t="s">
        <v>2653</v>
      </c>
      <c r="E398" s="132">
        <v>430000</v>
      </c>
      <c r="F398" s="101"/>
      <c r="H398" s="89">
        <v>430000</v>
      </c>
    </row>
    <row r="399" spans="1:8" x14ac:dyDescent="0.25">
      <c r="A399" s="17">
        <v>57</v>
      </c>
      <c r="B399" s="20" t="s">
        <v>3600</v>
      </c>
      <c r="C399" s="130" t="s">
        <v>3737</v>
      </c>
      <c r="D399" s="131" t="s">
        <v>2653</v>
      </c>
      <c r="E399" s="132">
        <v>430000</v>
      </c>
      <c r="F399" s="101"/>
      <c r="H399" s="89">
        <v>430000</v>
      </c>
    </row>
    <row r="400" spans="1:8" x14ac:dyDescent="0.25">
      <c r="A400" s="17">
        <v>58</v>
      </c>
      <c r="B400" s="20" t="s">
        <v>3601</v>
      </c>
      <c r="C400" s="130" t="s">
        <v>3738</v>
      </c>
      <c r="D400" s="131" t="s">
        <v>2653</v>
      </c>
      <c r="E400" s="132">
        <v>430000</v>
      </c>
      <c r="F400" s="101"/>
      <c r="H400" s="89">
        <v>430000</v>
      </c>
    </row>
    <row r="401" spans="1:11" x14ac:dyDescent="0.25">
      <c r="A401" s="17">
        <v>59</v>
      </c>
      <c r="B401" s="20" t="s">
        <v>3602</v>
      </c>
      <c r="C401" s="130" t="s">
        <v>3739</v>
      </c>
      <c r="D401" s="131" t="s">
        <v>2653</v>
      </c>
      <c r="E401" s="132">
        <v>430000</v>
      </c>
      <c r="F401" s="101"/>
      <c r="H401" s="89">
        <v>430000</v>
      </c>
    </row>
    <row r="402" spans="1:11" x14ac:dyDescent="0.25">
      <c r="A402" s="17">
        <v>60</v>
      </c>
      <c r="B402" s="20" t="s">
        <v>3603</v>
      </c>
      <c r="C402" s="130" t="s">
        <v>3740</v>
      </c>
      <c r="D402" s="131" t="s">
        <v>2653</v>
      </c>
      <c r="E402" s="132">
        <v>430000</v>
      </c>
      <c r="F402" s="101"/>
      <c r="H402" s="89">
        <v>430000</v>
      </c>
    </row>
    <row r="403" spans="1:11" x14ac:dyDescent="0.25">
      <c r="A403" s="17">
        <v>61</v>
      </c>
      <c r="B403" s="20" t="s">
        <v>3604</v>
      </c>
      <c r="C403" s="130" t="s">
        <v>3741</v>
      </c>
      <c r="D403" s="131" t="s">
        <v>4189</v>
      </c>
      <c r="E403" s="132">
        <v>6000000</v>
      </c>
      <c r="F403" s="101" t="s">
        <v>3965</v>
      </c>
      <c r="H403" s="89">
        <v>6000000</v>
      </c>
    </row>
    <row r="404" spans="1:11" x14ac:dyDescent="0.25">
      <c r="A404" s="17">
        <v>62</v>
      </c>
      <c r="B404" s="20" t="s">
        <v>3605</v>
      </c>
      <c r="C404" s="130" t="s">
        <v>3742</v>
      </c>
      <c r="D404" s="131" t="s">
        <v>2652</v>
      </c>
      <c r="E404" s="132">
        <v>560000</v>
      </c>
      <c r="F404" s="101"/>
      <c r="H404" s="89">
        <v>560000</v>
      </c>
    </row>
    <row r="405" spans="1:11" x14ac:dyDescent="0.25">
      <c r="A405" s="17">
        <v>63</v>
      </c>
      <c r="B405" s="20" t="s">
        <v>3606</v>
      </c>
      <c r="C405" s="130" t="s">
        <v>679</v>
      </c>
      <c r="D405" s="131" t="s">
        <v>2652</v>
      </c>
      <c r="E405" s="132">
        <v>560000</v>
      </c>
      <c r="F405" s="101"/>
      <c r="H405" s="89">
        <v>560000</v>
      </c>
    </row>
    <row r="406" spans="1:11" x14ac:dyDescent="0.25">
      <c r="A406" s="17">
        <v>64</v>
      </c>
      <c r="B406" s="20" t="s">
        <v>3607</v>
      </c>
      <c r="C406" s="130" t="s">
        <v>2520</v>
      </c>
      <c r="D406" s="131" t="s">
        <v>3036</v>
      </c>
      <c r="E406" s="132">
        <v>400000</v>
      </c>
      <c r="F406" s="101"/>
      <c r="H406" s="89">
        <v>400000</v>
      </c>
    </row>
    <row r="407" spans="1:11" x14ac:dyDescent="0.25">
      <c r="A407" s="17">
        <v>65</v>
      </c>
      <c r="B407" s="20" t="s">
        <v>3608</v>
      </c>
      <c r="C407" s="130" t="s">
        <v>264</v>
      </c>
      <c r="D407" s="131" t="s">
        <v>2652</v>
      </c>
      <c r="E407" s="132">
        <v>560000</v>
      </c>
      <c r="F407" s="101"/>
      <c r="H407" s="89">
        <v>560000</v>
      </c>
    </row>
    <row r="408" spans="1:11" x14ac:dyDescent="0.25">
      <c r="A408" s="17">
        <v>66</v>
      </c>
      <c r="B408" s="20" t="s">
        <v>3609</v>
      </c>
      <c r="C408" s="130" t="s">
        <v>266</v>
      </c>
      <c r="D408" s="131" t="s">
        <v>2652</v>
      </c>
      <c r="E408" s="132">
        <v>560000</v>
      </c>
      <c r="F408" s="101"/>
      <c r="H408" s="89">
        <v>560000</v>
      </c>
      <c r="K408">
        <f>80*23</f>
        <v>1840</v>
      </c>
    </row>
    <row r="409" spans="1:11" x14ac:dyDescent="0.25">
      <c r="A409" s="17">
        <v>67</v>
      </c>
      <c r="B409" s="20" t="s">
        <v>3610</v>
      </c>
      <c r="C409" s="130" t="s">
        <v>2551</v>
      </c>
      <c r="D409" s="131" t="s">
        <v>3036</v>
      </c>
      <c r="E409" s="132">
        <v>400000</v>
      </c>
      <c r="F409" s="101"/>
      <c r="H409" s="89">
        <v>400000</v>
      </c>
    </row>
    <row r="410" spans="1:11" x14ac:dyDescent="0.25">
      <c r="A410" s="17">
        <v>68</v>
      </c>
      <c r="B410" s="20" t="s">
        <v>3611</v>
      </c>
      <c r="C410" s="130" t="s">
        <v>3743</v>
      </c>
      <c r="D410" s="131" t="s">
        <v>2653</v>
      </c>
      <c r="E410" s="132">
        <v>430000</v>
      </c>
      <c r="F410" s="101"/>
      <c r="G410" s="89">
        <v>430000</v>
      </c>
    </row>
    <row r="411" spans="1:11" x14ac:dyDescent="0.25">
      <c r="A411" s="17">
        <v>69</v>
      </c>
      <c r="B411" s="20" t="s">
        <v>3612</v>
      </c>
      <c r="C411" s="130" t="s">
        <v>3744</v>
      </c>
      <c r="D411" s="131" t="s">
        <v>2653</v>
      </c>
      <c r="E411" s="132">
        <v>430000</v>
      </c>
      <c r="F411" s="101"/>
      <c r="G411" s="89">
        <v>430000</v>
      </c>
    </row>
    <row r="412" spans="1:11" x14ac:dyDescent="0.25">
      <c r="A412" s="17">
        <v>70</v>
      </c>
      <c r="B412" s="20" t="s">
        <v>3613</v>
      </c>
      <c r="C412" s="130" t="s">
        <v>3745</v>
      </c>
      <c r="D412" s="131" t="s">
        <v>2653</v>
      </c>
      <c r="E412" s="132">
        <v>430000</v>
      </c>
      <c r="F412" s="101"/>
      <c r="G412" s="89">
        <v>430000</v>
      </c>
    </row>
    <row r="413" spans="1:11" x14ac:dyDescent="0.25">
      <c r="A413" s="17">
        <v>71</v>
      </c>
      <c r="B413" s="20" t="s">
        <v>3614</v>
      </c>
      <c r="C413" s="130" t="s">
        <v>3746</v>
      </c>
      <c r="D413" s="131" t="s">
        <v>2653</v>
      </c>
      <c r="E413" s="132">
        <v>430000</v>
      </c>
      <c r="F413" s="101"/>
      <c r="G413" s="89">
        <v>430000</v>
      </c>
    </row>
    <row r="414" spans="1:11" x14ac:dyDescent="0.25">
      <c r="A414" s="17">
        <v>72</v>
      </c>
      <c r="B414" s="20" t="s">
        <v>3615</v>
      </c>
      <c r="C414" s="130" t="s">
        <v>3747</v>
      </c>
      <c r="D414" s="131" t="s">
        <v>2653</v>
      </c>
      <c r="E414" s="132">
        <v>430000</v>
      </c>
      <c r="F414" s="101"/>
      <c r="G414" s="89">
        <v>430000</v>
      </c>
    </row>
    <row r="415" spans="1:11" x14ac:dyDescent="0.25">
      <c r="A415" s="17">
        <v>73</v>
      </c>
      <c r="B415" s="20" t="s">
        <v>3616</v>
      </c>
      <c r="C415" s="130" t="s">
        <v>3748</v>
      </c>
      <c r="D415" s="131" t="s">
        <v>2653</v>
      </c>
      <c r="E415" s="132">
        <v>430000</v>
      </c>
      <c r="F415" s="101"/>
      <c r="G415" s="89">
        <v>430000</v>
      </c>
    </row>
    <row r="416" spans="1:11" x14ac:dyDescent="0.25">
      <c r="A416" s="17">
        <v>74</v>
      </c>
      <c r="B416" s="20" t="s">
        <v>3617</v>
      </c>
      <c r="C416" s="130" t="s">
        <v>3749</v>
      </c>
      <c r="D416" s="131" t="s">
        <v>2652</v>
      </c>
      <c r="E416" s="132">
        <v>560000</v>
      </c>
      <c r="F416" s="101"/>
      <c r="G416" s="89">
        <v>560000</v>
      </c>
    </row>
    <row r="417" spans="1:7" x14ac:dyDescent="0.25">
      <c r="A417" s="17">
        <v>75</v>
      </c>
      <c r="B417" s="20" t="s">
        <v>3618</v>
      </c>
      <c r="C417" s="130" t="s">
        <v>939</v>
      </c>
      <c r="D417" s="131" t="s">
        <v>2652</v>
      </c>
      <c r="E417" s="132">
        <v>560000</v>
      </c>
      <c r="F417" s="101"/>
      <c r="G417" s="89">
        <v>560000</v>
      </c>
    </row>
    <row r="418" spans="1:7" x14ac:dyDescent="0.25">
      <c r="A418" s="17">
        <v>76</v>
      </c>
      <c r="B418" s="20" t="s">
        <v>3619</v>
      </c>
      <c r="C418" s="130" t="s">
        <v>3750</v>
      </c>
      <c r="D418" s="131" t="s">
        <v>2652</v>
      </c>
      <c r="E418" s="132">
        <v>560000</v>
      </c>
      <c r="F418" s="101"/>
      <c r="G418" s="89">
        <v>560000</v>
      </c>
    </row>
    <row r="419" spans="1:7" x14ac:dyDescent="0.25">
      <c r="A419" s="17">
        <v>77</v>
      </c>
      <c r="B419" s="20" t="s">
        <v>3620</v>
      </c>
      <c r="C419" s="130" t="s">
        <v>3751</v>
      </c>
      <c r="D419" s="131" t="s">
        <v>2652</v>
      </c>
      <c r="E419" s="132">
        <v>560000</v>
      </c>
      <c r="F419" s="101"/>
      <c r="G419" s="89">
        <v>560000</v>
      </c>
    </row>
    <row r="420" spans="1:7" x14ac:dyDescent="0.25">
      <c r="A420" s="17">
        <v>78</v>
      </c>
      <c r="B420" s="20" t="s">
        <v>3621</v>
      </c>
      <c r="C420" s="130" t="s">
        <v>3752</v>
      </c>
      <c r="D420" s="136" t="s">
        <v>3790</v>
      </c>
      <c r="E420" s="132">
        <v>1040000</v>
      </c>
      <c r="F420" s="101"/>
      <c r="G420" s="89">
        <v>1040000</v>
      </c>
    </row>
    <row r="421" spans="1:7" x14ac:dyDescent="0.25">
      <c r="A421" s="17">
        <v>79</v>
      </c>
      <c r="B421" s="20" t="s">
        <v>3622</v>
      </c>
      <c r="C421" s="130" t="s">
        <v>3752</v>
      </c>
      <c r="D421" s="131" t="s">
        <v>3036</v>
      </c>
      <c r="E421" s="132">
        <v>400000</v>
      </c>
      <c r="F421" s="101"/>
      <c r="G421" s="89">
        <v>400000</v>
      </c>
    </row>
    <row r="422" spans="1:7" x14ac:dyDescent="0.25">
      <c r="A422" s="17">
        <v>80</v>
      </c>
      <c r="B422" s="20" t="s">
        <v>3623</v>
      </c>
      <c r="C422" s="130" t="s">
        <v>3753</v>
      </c>
      <c r="D422" s="131" t="s">
        <v>3036</v>
      </c>
      <c r="E422" s="132">
        <v>400000</v>
      </c>
      <c r="F422" s="101"/>
      <c r="G422" s="89">
        <v>400000</v>
      </c>
    </row>
    <row r="423" spans="1:7" x14ac:dyDescent="0.25">
      <c r="A423" s="17">
        <v>81</v>
      </c>
      <c r="B423" s="20" t="s">
        <v>3624</v>
      </c>
      <c r="C423" s="130" t="s">
        <v>3753</v>
      </c>
      <c r="D423" s="136" t="s">
        <v>3790</v>
      </c>
      <c r="E423" s="132">
        <v>1040000</v>
      </c>
      <c r="F423" s="101"/>
      <c r="G423" s="89">
        <v>1040000</v>
      </c>
    </row>
    <row r="424" spans="1:7" x14ac:dyDescent="0.25">
      <c r="A424" s="17">
        <v>82</v>
      </c>
      <c r="B424" s="20" t="s">
        <v>3625</v>
      </c>
      <c r="C424" s="130" t="s">
        <v>3752</v>
      </c>
      <c r="D424" s="131" t="s">
        <v>2652</v>
      </c>
      <c r="E424" s="132">
        <v>560000</v>
      </c>
      <c r="F424" s="101"/>
      <c r="G424" s="89">
        <v>560000</v>
      </c>
    </row>
    <row r="425" spans="1:7" x14ac:dyDescent="0.25">
      <c r="A425" s="17">
        <v>83</v>
      </c>
      <c r="B425" s="20" t="s">
        <v>3626</v>
      </c>
      <c r="C425" s="130" t="s">
        <v>3754</v>
      </c>
      <c r="D425" s="131" t="s">
        <v>2652</v>
      </c>
      <c r="E425" s="132">
        <v>560000</v>
      </c>
      <c r="F425" s="101"/>
      <c r="G425" s="89">
        <v>560000</v>
      </c>
    </row>
    <row r="426" spans="1:7" x14ac:dyDescent="0.25">
      <c r="A426" s="17">
        <v>84</v>
      </c>
      <c r="B426" s="20" t="s">
        <v>3627</v>
      </c>
      <c r="C426" s="130" t="s">
        <v>3755</v>
      </c>
      <c r="D426" s="131" t="s">
        <v>2652</v>
      </c>
      <c r="E426" s="132">
        <v>560000</v>
      </c>
      <c r="F426" s="101"/>
      <c r="G426" s="89">
        <v>560000</v>
      </c>
    </row>
    <row r="427" spans="1:7" x14ac:dyDescent="0.25">
      <c r="A427" s="17">
        <v>85</v>
      </c>
      <c r="B427" s="20" t="s">
        <v>3628</v>
      </c>
      <c r="C427" s="130" t="s">
        <v>250</v>
      </c>
      <c r="D427" s="131" t="s">
        <v>2652</v>
      </c>
      <c r="E427" s="132">
        <v>560000</v>
      </c>
      <c r="F427" s="101"/>
      <c r="G427" s="89">
        <v>560000</v>
      </c>
    </row>
    <row r="428" spans="1:7" x14ac:dyDescent="0.25">
      <c r="A428" s="17">
        <v>86</v>
      </c>
      <c r="B428" s="20" t="s">
        <v>3629</v>
      </c>
      <c r="C428" s="130" t="s">
        <v>238</v>
      </c>
      <c r="D428" s="131" t="s">
        <v>2652</v>
      </c>
      <c r="E428" s="132">
        <v>560000</v>
      </c>
      <c r="F428" s="101"/>
      <c r="G428" s="89">
        <v>560000</v>
      </c>
    </row>
    <row r="429" spans="1:7" x14ac:dyDescent="0.25">
      <c r="A429" s="17">
        <v>87</v>
      </c>
      <c r="B429" s="20" t="s">
        <v>3630</v>
      </c>
      <c r="C429" s="130" t="s">
        <v>246</v>
      </c>
      <c r="D429" s="131" t="s">
        <v>2652</v>
      </c>
      <c r="E429" s="132">
        <v>560000</v>
      </c>
      <c r="F429" s="101"/>
      <c r="G429" s="89">
        <v>560000</v>
      </c>
    </row>
    <row r="430" spans="1:7" x14ac:dyDescent="0.25">
      <c r="A430" s="17">
        <v>88</v>
      </c>
      <c r="B430" s="20" t="s">
        <v>3631</v>
      </c>
      <c r="C430" s="130" t="s">
        <v>239</v>
      </c>
      <c r="D430" s="131" t="s">
        <v>2652</v>
      </c>
      <c r="E430" s="132">
        <v>560000</v>
      </c>
      <c r="F430" s="101"/>
      <c r="G430" s="89">
        <v>560000</v>
      </c>
    </row>
    <row r="431" spans="1:7" x14ac:dyDescent="0.25">
      <c r="A431" s="17">
        <v>89</v>
      </c>
      <c r="B431" s="20" t="s">
        <v>3632</v>
      </c>
      <c r="C431" s="130" t="s">
        <v>237</v>
      </c>
      <c r="D431" s="131" t="s">
        <v>2652</v>
      </c>
      <c r="E431" s="132">
        <v>560000</v>
      </c>
      <c r="F431" s="101"/>
      <c r="G431" s="89">
        <v>560000</v>
      </c>
    </row>
    <row r="432" spans="1:7" x14ac:dyDescent="0.25">
      <c r="A432" s="17">
        <v>90</v>
      </c>
      <c r="B432" s="20" t="s">
        <v>3633</v>
      </c>
      <c r="C432" s="130" t="s">
        <v>3756</v>
      </c>
      <c r="D432" s="131" t="s">
        <v>2652</v>
      </c>
      <c r="E432" s="132">
        <v>560000</v>
      </c>
      <c r="F432" s="101"/>
      <c r="G432" s="89">
        <v>560000</v>
      </c>
    </row>
    <row r="433" spans="1:8" x14ac:dyDescent="0.25">
      <c r="A433" s="17">
        <v>91</v>
      </c>
      <c r="B433" s="20" t="s">
        <v>3634</v>
      </c>
      <c r="C433" s="130" t="s">
        <v>3757</v>
      </c>
      <c r="D433" s="131" t="s">
        <v>2652</v>
      </c>
      <c r="E433" s="132">
        <v>560000</v>
      </c>
      <c r="F433" s="101"/>
      <c r="G433" s="89">
        <v>560000</v>
      </c>
    </row>
    <row r="434" spans="1:8" x14ac:dyDescent="0.25">
      <c r="A434" s="17">
        <v>92</v>
      </c>
      <c r="B434" s="20" t="s">
        <v>3635</v>
      </c>
      <c r="C434" s="130" t="s">
        <v>3758</v>
      </c>
      <c r="D434" s="131" t="s">
        <v>2652</v>
      </c>
      <c r="E434" s="132">
        <v>560000</v>
      </c>
      <c r="F434" s="101"/>
      <c r="G434" s="89">
        <v>560000</v>
      </c>
    </row>
    <row r="435" spans="1:8" x14ac:dyDescent="0.25">
      <c r="A435" s="17">
        <v>93</v>
      </c>
      <c r="B435" s="20" t="s">
        <v>3636</v>
      </c>
      <c r="C435" s="130" t="s">
        <v>3759</v>
      </c>
      <c r="D435" s="136" t="s">
        <v>3790</v>
      </c>
      <c r="E435" s="132">
        <v>1040000</v>
      </c>
      <c r="F435" s="101"/>
      <c r="G435" s="89">
        <v>1040000</v>
      </c>
    </row>
    <row r="436" spans="1:8" x14ac:dyDescent="0.25">
      <c r="A436" s="17">
        <v>94</v>
      </c>
      <c r="B436" s="20" t="s">
        <v>3637</v>
      </c>
      <c r="C436" s="130" t="s">
        <v>306</v>
      </c>
      <c r="D436" s="131" t="s">
        <v>2652</v>
      </c>
      <c r="E436" s="132">
        <v>560000</v>
      </c>
      <c r="F436" s="101"/>
      <c r="G436" s="89">
        <v>560000</v>
      </c>
    </row>
    <row r="437" spans="1:8" x14ac:dyDescent="0.25">
      <c r="A437" s="17">
        <v>95</v>
      </c>
      <c r="B437" s="20" t="s">
        <v>3638</v>
      </c>
      <c r="C437" s="130" t="s">
        <v>3760</v>
      </c>
      <c r="D437" s="136" t="s">
        <v>3790</v>
      </c>
      <c r="E437" s="132">
        <v>1040000</v>
      </c>
      <c r="F437" s="101"/>
      <c r="G437" s="89">
        <v>1040000</v>
      </c>
    </row>
    <row r="438" spans="1:8" x14ac:dyDescent="0.25">
      <c r="A438" s="17">
        <v>96</v>
      </c>
      <c r="B438" s="20" t="s">
        <v>3639</v>
      </c>
      <c r="C438" s="130" t="s">
        <v>3761</v>
      </c>
      <c r="D438" s="131" t="s">
        <v>2652</v>
      </c>
      <c r="E438" s="132">
        <v>560000</v>
      </c>
      <c r="F438" s="101"/>
      <c r="G438" s="89">
        <v>560000</v>
      </c>
    </row>
    <row r="439" spans="1:8" x14ac:dyDescent="0.25">
      <c r="A439" s="17">
        <v>97</v>
      </c>
      <c r="B439" s="20" t="s">
        <v>3640</v>
      </c>
      <c r="C439" s="130" t="s">
        <v>3762</v>
      </c>
      <c r="D439" s="131" t="s">
        <v>2652</v>
      </c>
      <c r="E439" s="132">
        <v>560000</v>
      </c>
      <c r="F439" s="101"/>
      <c r="G439" s="89">
        <v>560000</v>
      </c>
    </row>
    <row r="440" spans="1:8" x14ac:dyDescent="0.25">
      <c r="A440" s="17">
        <v>98</v>
      </c>
      <c r="B440" s="20" t="s">
        <v>3641</v>
      </c>
      <c r="C440" s="130" t="s">
        <v>3763</v>
      </c>
      <c r="D440" s="131" t="s">
        <v>2652</v>
      </c>
      <c r="E440" s="132">
        <v>560000</v>
      </c>
      <c r="F440" s="101"/>
      <c r="G440" s="89">
        <v>560000</v>
      </c>
    </row>
    <row r="441" spans="1:8" x14ac:dyDescent="0.25">
      <c r="A441" s="17">
        <v>99</v>
      </c>
      <c r="B441" s="20" t="s">
        <v>3642</v>
      </c>
      <c r="C441" s="130" t="s">
        <v>1849</v>
      </c>
      <c r="D441" s="131" t="s">
        <v>2652</v>
      </c>
      <c r="E441" s="132">
        <v>560000</v>
      </c>
      <c r="F441" s="101"/>
      <c r="G441" s="89">
        <v>560000</v>
      </c>
    </row>
    <row r="442" spans="1:8" x14ac:dyDescent="0.25">
      <c r="A442" s="17">
        <v>100</v>
      </c>
      <c r="B442" s="20" t="s">
        <v>3643</v>
      </c>
      <c r="C442" s="130" t="s">
        <v>250</v>
      </c>
      <c r="D442" s="131" t="s">
        <v>2652</v>
      </c>
      <c r="E442" s="132">
        <v>560000</v>
      </c>
      <c r="F442" s="101"/>
      <c r="G442" s="89">
        <v>560000</v>
      </c>
    </row>
    <row r="443" spans="1:8" x14ac:dyDescent="0.25">
      <c r="A443" s="17">
        <v>101</v>
      </c>
      <c r="B443" s="20" t="s">
        <v>3644</v>
      </c>
      <c r="C443" s="130" t="s">
        <v>3764</v>
      </c>
      <c r="D443" s="131" t="s">
        <v>2653</v>
      </c>
      <c r="E443" s="132">
        <v>430000</v>
      </c>
      <c r="F443" s="101"/>
      <c r="H443" s="89">
        <v>430000</v>
      </c>
    </row>
    <row r="444" spans="1:8" x14ac:dyDescent="0.25">
      <c r="A444" s="17">
        <v>102</v>
      </c>
      <c r="B444" s="20" t="s">
        <v>3645</v>
      </c>
      <c r="C444" s="130" t="s">
        <v>3765</v>
      </c>
      <c r="D444" s="131" t="s">
        <v>2653</v>
      </c>
      <c r="E444" s="132">
        <v>430000</v>
      </c>
      <c r="F444" s="101"/>
      <c r="H444" s="89">
        <v>430000</v>
      </c>
    </row>
    <row r="445" spans="1:8" x14ac:dyDescent="0.25">
      <c r="A445" s="17">
        <v>103</v>
      </c>
      <c r="B445" s="20" t="s">
        <v>3646</v>
      </c>
      <c r="C445" s="130" t="s">
        <v>3766</v>
      </c>
      <c r="D445" s="131" t="s">
        <v>2653</v>
      </c>
      <c r="E445" s="132">
        <v>430000</v>
      </c>
      <c r="F445" s="101"/>
      <c r="H445" s="89">
        <v>430000</v>
      </c>
    </row>
    <row r="446" spans="1:8" x14ac:dyDescent="0.25">
      <c r="A446" s="17">
        <v>104</v>
      </c>
      <c r="B446" s="20" t="s">
        <v>3647</v>
      </c>
      <c r="C446" s="130" t="s">
        <v>3767</v>
      </c>
      <c r="D446" s="131" t="s">
        <v>2653</v>
      </c>
      <c r="E446" s="132">
        <v>430000</v>
      </c>
      <c r="F446" s="101"/>
      <c r="H446" s="89">
        <v>430000</v>
      </c>
    </row>
    <row r="447" spans="1:8" x14ac:dyDescent="0.25">
      <c r="A447" s="17">
        <v>105</v>
      </c>
      <c r="B447" s="20" t="s">
        <v>3648</v>
      </c>
      <c r="C447" s="130" t="s">
        <v>3768</v>
      </c>
      <c r="D447" s="131" t="s">
        <v>2653</v>
      </c>
      <c r="E447" s="132">
        <v>430000</v>
      </c>
      <c r="F447" s="101"/>
      <c r="H447" s="89">
        <v>430000</v>
      </c>
    </row>
    <row r="448" spans="1:8" x14ac:dyDescent="0.25">
      <c r="A448" s="17">
        <v>106</v>
      </c>
      <c r="B448" s="20" t="s">
        <v>3649</v>
      </c>
      <c r="C448" s="130" t="s">
        <v>3769</v>
      </c>
      <c r="D448" s="131" t="s">
        <v>2653</v>
      </c>
      <c r="E448" s="132">
        <v>430000</v>
      </c>
      <c r="F448" s="101"/>
      <c r="H448" s="89">
        <v>430000</v>
      </c>
    </row>
    <row r="449" spans="1:8" x14ac:dyDescent="0.25">
      <c r="A449" s="17">
        <v>107</v>
      </c>
      <c r="B449" s="20" t="s">
        <v>3650</v>
      </c>
      <c r="C449" s="130" t="s">
        <v>3770</v>
      </c>
      <c r="D449" s="131" t="s">
        <v>2652</v>
      </c>
      <c r="E449" s="132">
        <v>560000</v>
      </c>
      <c r="F449" s="101"/>
      <c r="H449" s="89">
        <v>560000</v>
      </c>
    </row>
    <row r="450" spans="1:8" x14ac:dyDescent="0.25">
      <c r="A450" s="17">
        <v>108</v>
      </c>
      <c r="B450" s="20" t="s">
        <v>3651</v>
      </c>
      <c r="C450" s="130" t="s">
        <v>613</v>
      </c>
      <c r="D450" s="131" t="s">
        <v>2652</v>
      </c>
      <c r="E450" s="132">
        <v>560000</v>
      </c>
      <c r="F450" s="101"/>
      <c r="H450" s="89">
        <v>560000</v>
      </c>
    </row>
    <row r="451" spans="1:8" x14ac:dyDescent="0.25">
      <c r="A451" s="17">
        <v>109</v>
      </c>
      <c r="B451" s="20" t="s">
        <v>3652</v>
      </c>
      <c r="C451" s="130" t="s">
        <v>672</v>
      </c>
      <c r="D451" s="131" t="s">
        <v>2652</v>
      </c>
      <c r="E451" s="132">
        <v>560000</v>
      </c>
      <c r="F451" s="101"/>
      <c r="H451" s="89">
        <v>560000</v>
      </c>
    </row>
    <row r="452" spans="1:8" x14ac:dyDescent="0.25">
      <c r="A452" s="17">
        <v>110</v>
      </c>
      <c r="B452" s="20" t="s">
        <v>3653</v>
      </c>
      <c r="C452" s="130" t="s">
        <v>216</v>
      </c>
      <c r="D452" s="131" t="s">
        <v>2652</v>
      </c>
      <c r="E452" s="132">
        <v>560000</v>
      </c>
      <c r="F452" s="101"/>
      <c r="H452" s="89">
        <v>560000</v>
      </c>
    </row>
    <row r="453" spans="1:8" x14ac:dyDescent="0.25">
      <c r="A453" s="17">
        <v>111</v>
      </c>
      <c r="B453" s="20" t="s">
        <v>3654</v>
      </c>
      <c r="C453" s="130" t="s">
        <v>631</v>
      </c>
      <c r="D453" s="131" t="s">
        <v>2652</v>
      </c>
      <c r="E453" s="132">
        <v>560000</v>
      </c>
      <c r="F453" s="101"/>
      <c r="H453" s="89">
        <v>560000</v>
      </c>
    </row>
    <row r="454" spans="1:8" x14ac:dyDescent="0.25">
      <c r="A454" s="17">
        <v>112</v>
      </c>
      <c r="B454" s="20" t="s">
        <v>3655</v>
      </c>
      <c r="C454" s="130" t="s">
        <v>3771</v>
      </c>
      <c r="D454" s="131" t="s">
        <v>2652</v>
      </c>
      <c r="E454" s="132">
        <v>560000</v>
      </c>
      <c r="F454" s="101"/>
      <c r="H454" s="89">
        <v>560000</v>
      </c>
    </row>
    <row r="455" spans="1:8" x14ac:dyDescent="0.25">
      <c r="A455" s="17">
        <v>113</v>
      </c>
      <c r="B455" s="20" t="s">
        <v>3656</v>
      </c>
      <c r="C455" s="130" t="s">
        <v>1126</v>
      </c>
      <c r="D455" s="131" t="s">
        <v>2652</v>
      </c>
      <c r="E455" s="132">
        <v>560000</v>
      </c>
      <c r="F455" s="101"/>
      <c r="H455" s="89">
        <v>560000</v>
      </c>
    </row>
    <row r="456" spans="1:8" x14ac:dyDescent="0.25">
      <c r="A456" s="17">
        <v>114</v>
      </c>
      <c r="B456" s="20" t="s">
        <v>3657</v>
      </c>
      <c r="C456" s="130" t="s">
        <v>1126</v>
      </c>
      <c r="D456" s="131" t="s">
        <v>3036</v>
      </c>
      <c r="E456" s="132">
        <v>400000</v>
      </c>
      <c r="F456" s="101"/>
      <c r="H456" s="89">
        <v>400000</v>
      </c>
    </row>
    <row r="457" spans="1:8" x14ac:dyDescent="0.25">
      <c r="A457" s="17">
        <v>115</v>
      </c>
      <c r="B457" s="20" t="s">
        <v>3658</v>
      </c>
      <c r="C457" s="130" t="s">
        <v>1130</v>
      </c>
      <c r="D457" s="131" t="s">
        <v>2652</v>
      </c>
      <c r="E457" s="132">
        <v>560000</v>
      </c>
      <c r="F457" s="101"/>
      <c r="H457" s="89">
        <v>560000</v>
      </c>
    </row>
    <row r="458" spans="1:8" x14ac:dyDescent="0.25">
      <c r="A458" s="17">
        <v>116</v>
      </c>
      <c r="B458" s="20" t="s">
        <v>3659</v>
      </c>
      <c r="C458" s="130" t="s">
        <v>1130</v>
      </c>
      <c r="D458" s="131" t="s">
        <v>3036</v>
      </c>
      <c r="E458" s="132">
        <v>400000</v>
      </c>
      <c r="F458" s="101"/>
      <c r="H458" s="89">
        <v>400000</v>
      </c>
    </row>
    <row r="459" spans="1:8" x14ac:dyDescent="0.25">
      <c r="A459" s="17">
        <v>117</v>
      </c>
      <c r="B459" s="20" t="s">
        <v>3660</v>
      </c>
      <c r="C459" s="130" t="s">
        <v>3772</v>
      </c>
      <c r="D459" s="131" t="s">
        <v>2653</v>
      </c>
      <c r="E459" s="132">
        <v>430000</v>
      </c>
      <c r="F459" s="101"/>
      <c r="H459" s="89">
        <v>430000</v>
      </c>
    </row>
    <row r="460" spans="1:8" x14ac:dyDescent="0.25">
      <c r="A460" s="17">
        <v>118</v>
      </c>
      <c r="B460" s="20" t="s">
        <v>3661</v>
      </c>
      <c r="C460" s="130" t="s">
        <v>3773</v>
      </c>
      <c r="D460" s="131" t="s">
        <v>2653</v>
      </c>
      <c r="E460" s="132">
        <v>430000</v>
      </c>
      <c r="F460" s="101"/>
      <c r="H460" s="89">
        <v>430000</v>
      </c>
    </row>
    <row r="461" spans="1:8" x14ac:dyDescent="0.25">
      <c r="A461" s="17">
        <v>119</v>
      </c>
      <c r="B461" s="20" t="s">
        <v>3662</v>
      </c>
      <c r="C461" s="130" t="s">
        <v>3774</v>
      </c>
      <c r="D461" s="131" t="s">
        <v>2653</v>
      </c>
      <c r="E461" s="132">
        <v>430000</v>
      </c>
      <c r="F461" s="101"/>
      <c r="H461" s="89">
        <v>430000</v>
      </c>
    </row>
    <row r="462" spans="1:8" x14ac:dyDescent="0.25">
      <c r="A462" s="17">
        <v>120</v>
      </c>
      <c r="B462" s="20" t="s">
        <v>3663</v>
      </c>
      <c r="C462" s="130" t="s">
        <v>3775</v>
      </c>
      <c r="D462" s="131" t="s">
        <v>2653</v>
      </c>
      <c r="E462" s="132">
        <v>430000</v>
      </c>
      <c r="F462" s="101"/>
      <c r="H462" s="89">
        <v>430000</v>
      </c>
    </row>
    <row r="463" spans="1:8" x14ac:dyDescent="0.25">
      <c r="A463" s="17">
        <v>121</v>
      </c>
      <c r="B463" s="20" t="s">
        <v>3664</v>
      </c>
      <c r="C463" s="130" t="s">
        <v>3776</v>
      </c>
      <c r="D463" s="131" t="s">
        <v>2653</v>
      </c>
      <c r="E463" s="132">
        <v>430000</v>
      </c>
      <c r="F463" s="101"/>
      <c r="H463" s="89">
        <v>430000</v>
      </c>
    </row>
    <row r="464" spans="1:8" x14ac:dyDescent="0.25">
      <c r="A464" s="17">
        <v>122</v>
      </c>
      <c r="B464" s="20" t="s">
        <v>3665</v>
      </c>
      <c r="C464" s="130" t="s">
        <v>3777</v>
      </c>
      <c r="D464" s="131" t="s">
        <v>2653</v>
      </c>
      <c r="E464" s="132">
        <v>430000</v>
      </c>
      <c r="F464" s="101"/>
      <c r="H464" s="89">
        <v>430000</v>
      </c>
    </row>
    <row r="465" spans="1:11" x14ac:dyDescent="0.25">
      <c r="A465" s="17">
        <v>123</v>
      </c>
      <c r="B465" s="20" t="s">
        <v>3666</v>
      </c>
      <c r="C465" s="130" t="s">
        <v>3778</v>
      </c>
      <c r="D465" s="131" t="s">
        <v>2653</v>
      </c>
      <c r="E465" s="132">
        <v>430000</v>
      </c>
      <c r="F465" s="101"/>
      <c r="H465" s="89">
        <v>430000</v>
      </c>
    </row>
    <row r="466" spans="1:11" x14ac:dyDescent="0.25">
      <c r="A466" s="17">
        <v>124</v>
      </c>
      <c r="B466" s="20" t="s">
        <v>3667</v>
      </c>
      <c r="C466" s="130" t="s">
        <v>3779</v>
      </c>
      <c r="D466" s="131" t="s">
        <v>2653</v>
      </c>
      <c r="E466" s="132">
        <v>430000</v>
      </c>
      <c r="F466" s="101"/>
      <c r="H466" s="89">
        <v>430000</v>
      </c>
    </row>
    <row r="467" spans="1:11" x14ac:dyDescent="0.25">
      <c r="A467" s="17">
        <v>125</v>
      </c>
      <c r="B467" s="20" t="s">
        <v>3668</v>
      </c>
      <c r="C467" s="130" t="s">
        <v>3780</v>
      </c>
      <c r="D467" s="131" t="s">
        <v>2653</v>
      </c>
      <c r="E467" s="132">
        <v>430000</v>
      </c>
      <c r="F467" s="101"/>
      <c r="H467" s="89">
        <v>430000</v>
      </c>
    </row>
    <row r="468" spans="1:11" x14ac:dyDescent="0.25">
      <c r="A468" s="17">
        <v>126</v>
      </c>
      <c r="B468" s="20" t="s">
        <v>3669</v>
      </c>
      <c r="C468" s="130" t="s">
        <v>3781</v>
      </c>
      <c r="D468" s="131" t="s">
        <v>2652</v>
      </c>
      <c r="E468" s="132">
        <v>560000</v>
      </c>
      <c r="F468" s="101"/>
      <c r="H468" s="89">
        <v>560000</v>
      </c>
    </row>
    <row r="469" spans="1:11" x14ac:dyDescent="0.25">
      <c r="A469" s="17">
        <v>127</v>
      </c>
      <c r="B469" s="20" t="s">
        <v>3670</v>
      </c>
      <c r="C469" s="130" t="s">
        <v>3782</v>
      </c>
      <c r="D469" s="131" t="s">
        <v>2652</v>
      </c>
      <c r="E469" s="132">
        <v>560000</v>
      </c>
      <c r="F469" s="101"/>
      <c r="H469" s="89">
        <v>560000</v>
      </c>
    </row>
    <row r="470" spans="1:11" x14ac:dyDescent="0.25">
      <c r="A470" s="17">
        <v>128</v>
      </c>
      <c r="B470" s="20" t="s">
        <v>3671</v>
      </c>
      <c r="C470" s="130" t="s">
        <v>3783</v>
      </c>
      <c r="D470" s="131" t="s">
        <v>2652</v>
      </c>
      <c r="E470" s="132">
        <v>560000</v>
      </c>
      <c r="F470" s="101"/>
      <c r="H470" s="89">
        <v>560000</v>
      </c>
    </row>
    <row r="471" spans="1:11" x14ac:dyDescent="0.25">
      <c r="A471" s="17">
        <v>129</v>
      </c>
      <c r="B471" s="20" t="s">
        <v>3672</v>
      </c>
      <c r="C471" s="130" t="s">
        <v>3784</v>
      </c>
      <c r="D471" s="131" t="s">
        <v>2652</v>
      </c>
      <c r="E471" s="132">
        <v>560000</v>
      </c>
      <c r="F471" s="101"/>
      <c r="H471" s="89">
        <v>560000</v>
      </c>
    </row>
    <row r="472" spans="1:11" x14ac:dyDescent="0.25">
      <c r="A472" s="17">
        <v>130</v>
      </c>
      <c r="B472" s="20" t="s">
        <v>3673</v>
      </c>
      <c r="C472" s="130" t="s">
        <v>3785</v>
      </c>
      <c r="D472" s="131" t="s">
        <v>2652</v>
      </c>
      <c r="E472" s="132">
        <v>560000</v>
      </c>
      <c r="F472" s="101"/>
      <c r="H472" s="89">
        <v>560000</v>
      </c>
    </row>
    <row r="473" spans="1:11" x14ac:dyDescent="0.25">
      <c r="A473" s="17">
        <v>131</v>
      </c>
      <c r="B473" s="20" t="s">
        <v>3674</v>
      </c>
      <c r="C473" s="130" t="s">
        <v>3786</v>
      </c>
      <c r="D473" s="131" t="s">
        <v>2652</v>
      </c>
      <c r="E473" s="132">
        <v>560000</v>
      </c>
      <c r="F473" s="101"/>
      <c r="H473" s="89">
        <v>560000</v>
      </c>
    </row>
    <row r="474" spans="1:11" x14ac:dyDescent="0.25">
      <c r="A474" s="17">
        <v>132</v>
      </c>
      <c r="B474" s="20" t="s">
        <v>3675</v>
      </c>
      <c r="C474" s="130" t="s">
        <v>3787</v>
      </c>
      <c r="D474" s="131" t="s">
        <v>2652</v>
      </c>
      <c r="E474" s="132">
        <v>560000</v>
      </c>
      <c r="F474" s="101"/>
      <c r="H474" s="89">
        <v>560000</v>
      </c>
    </row>
    <row r="475" spans="1:11" x14ac:dyDescent="0.25">
      <c r="A475" s="17">
        <v>133</v>
      </c>
      <c r="B475" s="20" t="s">
        <v>3676</v>
      </c>
      <c r="C475" s="130" t="s">
        <v>3788</v>
      </c>
      <c r="D475" s="131" t="s">
        <v>2652</v>
      </c>
      <c r="E475" s="132">
        <v>560000</v>
      </c>
      <c r="F475" s="101"/>
      <c r="H475" s="89">
        <v>560000</v>
      </c>
    </row>
    <row r="476" spans="1:11" x14ac:dyDescent="0.25">
      <c r="A476" s="17">
        <v>134</v>
      </c>
      <c r="B476" s="20" t="s">
        <v>3677</v>
      </c>
      <c r="C476" s="130" t="s">
        <v>3789</v>
      </c>
      <c r="D476" s="131" t="s">
        <v>2653</v>
      </c>
      <c r="E476" s="132">
        <v>430000</v>
      </c>
      <c r="F476" s="101"/>
      <c r="H476" s="89">
        <v>430000</v>
      </c>
    </row>
    <row r="477" spans="1:11" x14ac:dyDescent="0.25">
      <c r="A477" s="17">
        <v>135</v>
      </c>
      <c r="B477" s="20" t="s">
        <v>3678</v>
      </c>
      <c r="C477" s="130" t="s">
        <v>3792</v>
      </c>
      <c r="D477" s="131" t="s">
        <v>2652</v>
      </c>
      <c r="E477" s="132">
        <v>560000</v>
      </c>
      <c r="F477" s="101"/>
      <c r="G477" s="89">
        <v>560000</v>
      </c>
    </row>
    <row r="478" spans="1:11" x14ac:dyDescent="0.25">
      <c r="A478" s="17">
        <v>136</v>
      </c>
      <c r="B478" s="20" t="s">
        <v>3679</v>
      </c>
      <c r="C478" s="130" t="s">
        <v>3793</v>
      </c>
      <c r="D478" s="131" t="s">
        <v>3796</v>
      </c>
      <c r="E478" s="132">
        <v>6500000</v>
      </c>
      <c r="F478" s="101"/>
      <c r="G478" s="89">
        <v>6500000</v>
      </c>
    </row>
    <row r="479" spans="1:11" x14ac:dyDescent="0.25">
      <c r="A479" s="17">
        <v>137</v>
      </c>
      <c r="B479" s="20" t="s">
        <v>3680</v>
      </c>
      <c r="C479" s="130" t="s">
        <v>3794</v>
      </c>
      <c r="D479" s="131" t="s">
        <v>3796</v>
      </c>
      <c r="E479" s="132">
        <v>6500000</v>
      </c>
      <c r="F479" s="101"/>
      <c r="G479" s="89">
        <v>6500000</v>
      </c>
    </row>
    <row r="480" spans="1:11" x14ac:dyDescent="0.25">
      <c r="A480" s="17">
        <v>138</v>
      </c>
      <c r="B480" s="20" t="s">
        <v>3681</v>
      </c>
      <c r="C480" s="130" t="s">
        <v>3795</v>
      </c>
      <c r="D480" s="131" t="s">
        <v>2652</v>
      </c>
      <c r="E480" s="132">
        <v>560000</v>
      </c>
      <c r="F480" s="101"/>
      <c r="G480" s="89">
        <v>560000</v>
      </c>
      <c r="K480">
        <f>148*80</f>
        <v>11840</v>
      </c>
    </row>
    <row r="481" spans="1:8" x14ac:dyDescent="0.25">
      <c r="A481" s="17">
        <v>139</v>
      </c>
      <c r="B481" s="20" t="s">
        <v>3682</v>
      </c>
      <c r="C481" s="130" t="s">
        <v>3962</v>
      </c>
      <c r="D481" s="133" t="s">
        <v>3963</v>
      </c>
      <c r="E481" s="132">
        <v>11840000</v>
      </c>
      <c r="F481" s="101" t="s">
        <v>3964</v>
      </c>
      <c r="G481" s="126">
        <v>11840000</v>
      </c>
    </row>
    <row r="482" spans="1:8" x14ac:dyDescent="0.25">
      <c r="A482" s="17">
        <v>140</v>
      </c>
      <c r="B482" s="20" t="s">
        <v>3683</v>
      </c>
      <c r="C482" s="134" t="s">
        <v>3966</v>
      </c>
      <c r="D482" s="134" t="s">
        <v>4057</v>
      </c>
      <c r="E482" s="135">
        <v>640000</v>
      </c>
      <c r="F482" s="101"/>
      <c r="G482" s="127">
        <v>640000</v>
      </c>
    </row>
    <row r="483" spans="1:8" ht="15.75" x14ac:dyDescent="0.25">
      <c r="A483" s="17">
        <v>141</v>
      </c>
      <c r="B483" s="20" t="s">
        <v>3684</v>
      </c>
      <c r="C483" s="134" t="s">
        <v>3967</v>
      </c>
      <c r="D483" s="131" t="s">
        <v>2653</v>
      </c>
      <c r="E483" s="135">
        <v>430000</v>
      </c>
      <c r="F483" s="101"/>
      <c r="G483" s="128"/>
      <c r="H483" s="127">
        <v>430000</v>
      </c>
    </row>
    <row r="484" spans="1:8" x14ac:dyDescent="0.25">
      <c r="A484" s="17">
        <v>142</v>
      </c>
      <c r="B484" s="20" t="s">
        <v>3685</v>
      </c>
      <c r="C484" s="134" t="s">
        <v>3968</v>
      </c>
      <c r="D484" s="131" t="s">
        <v>2653</v>
      </c>
      <c r="E484" s="135">
        <v>430000</v>
      </c>
      <c r="F484" s="101"/>
      <c r="G484" s="25"/>
      <c r="H484" s="127">
        <v>430000</v>
      </c>
    </row>
    <row r="485" spans="1:8" x14ac:dyDescent="0.25">
      <c r="A485" s="17">
        <v>143</v>
      </c>
      <c r="B485" s="20" t="s">
        <v>3686</v>
      </c>
      <c r="C485" s="134" t="s">
        <v>3969</v>
      </c>
      <c r="D485" s="131" t="s">
        <v>2653</v>
      </c>
      <c r="E485" s="135">
        <v>430000</v>
      </c>
      <c r="F485" s="101"/>
      <c r="G485" s="25"/>
      <c r="H485" s="127">
        <v>430000</v>
      </c>
    </row>
    <row r="486" spans="1:8" x14ac:dyDescent="0.25">
      <c r="A486" s="17">
        <v>144</v>
      </c>
      <c r="B486" s="20" t="s">
        <v>4058</v>
      </c>
      <c r="C486" s="134" t="s">
        <v>3970</v>
      </c>
      <c r="D486" s="131" t="s">
        <v>2653</v>
      </c>
      <c r="E486" s="135">
        <v>430000</v>
      </c>
      <c r="F486" s="101"/>
      <c r="G486" s="25"/>
      <c r="H486" s="127">
        <v>430000</v>
      </c>
    </row>
    <row r="487" spans="1:8" x14ac:dyDescent="0.25">
      <c r="A487" s="17">
        <v>145</v>
      </c>
      <c r="B487" s="20" t="s">
        <v>4059</v>
      </c>
      <c r="C487" s="134" t="s">
        <v>3971</v>
      </c>
      <c r="D487" s="131" t="s">
        <v>2653</v>
      </c>
      <c r="E487" s="135">
        <v>430000</v>
      </c>
      <c r="F487" s="101"/>
      <c r="G487" s="25"/>
      <c r="H487" s="127">
        <v>430000</v>
      </c>
    </row>
    <row r="488" spans="1:8" x14ac:dyDescent="0.25">
      <c r="A488" s="17">
        <v>146</v>
      </c>
      <c r="B488" s="20" t="s">
        <v>4060</v>
      </c>
      <c r="C488" s="134" t="s">
        <v>3972</v>
      </c>
      <c r="D488" s="131" t="s">
        <v>2653</v>
      </c>
      <c r="E488" s="135">
        <v>430000</v>
      </c>
      <c r="F488" s="101"/>
      <c r="G488" s="25"/>
      <c r="H488" s="127">
        <v>430000</v>
      </c>
    </row>
    <row r="489" spans="1:8" x14ac:dyDescent="0.25">
      <c r="A489" s="17">
        <v>147</v>
      </c>
      <c r="B489" s="20" t="s">
        <v>4061</v>
      </c>
      <c r="C489" s="134" t="s">
        <v>3973</v>
      </c>
      <c r="D489" s="131" t="s">
        <v>2653</v>
      </c>
      <c r="E489" s="135">
        <v>430000</v>
      </c>
      <c r="F489" s="101"/>
      <c r="G489" s="25"/>
      <c r="H489" s="127">
        <v>430000</v>
      </c>
    </row>
    <row r="490" spans="1:8" x14ac:dyDescent="0.25">
      <c r="A490" s="17">
        <v>148</v>
      </c>
      <c r="B490" s="20" t="s">
        <v>4062</v>
      </c>
      <c r="C490" s="134" t="s">
        <v>3974</v>
      </c>
      <c r="D490" s="131" t="s">
        <v>2653</v>
      </c>
      <c r="E490" s="135">
        <v>430000</v>
      </c>
      <c r="F490" s="101"/>
      <c r="G490" s="25"/>
      <c r="H490" s="127">
        <v>430000</v>
      </c>
    </row>
    <row r="491" spans="1:8" x14ac:dyDescent="0.25">
      <c r="A491" s="17">
        <v>149</v>
      </c>
      <c r="B491" s="20" t="s">
        <v>4063</v>
      </c>
      <c r="C491" s="134" t="s">
        <v>3975</v>
      </c>
      <c r="D491" s="131" t="s">
        <v>2653</v>
      </c>
      <c r="E491" s="135">
        <v>430000</v>
      </c>
      <c r="F491" s="101"/>
      <c r="G491" s="25"/>
      <c r="H491" s="127">
        <v>430000</v>
      </c>
    </row>
    <row r="492" spans="1:8" x14ac:dyDescent="0.25">
      <c r="A492" s="17">
        <v>150</v>
      </c>
      <c r="B492" s="20" t="s">
        <v>4064</v>
      </c>
      <c r="C492" s="134" t="s">
        <v>3976</v>
      </c>
      <c r="D492" s="131" t="s">
        <v>2653</v>
      </c>
      <c r="E492" s="135">
        <v>430000</v>
      </c>
      <c r="F492" s="101"/>
      <c r="G492" s="25"/>
      <c r="H492" s="127">
        <v>430000</v>
      </c>
    </row>
    <row r="493" spans="1:8" x14ac:dyDescent="0.25">
      <c r="A493" s="17">
        <v>151</v>
      </c>
      <c r="B493" s="20" t="s">
        <v>4065</v>
      </c>
      <c r="C493" s="134" t="s">
        <v>3977</v>
      </c>
      <c r="D493" s="131" t="s">
        <v>2653</v>
      </c>
      <c r="E493" s="135">
        <v>430000</v>
      </c>
      <c r="F493" s="101"/>
      <c r="G493" s="25"/>
      <c r="H493" s="127">
        <v>430000</v>
      </c>
    </row>
    <row r="494" spans="1:8" x14ac:dyDescent="0.25">
      <c r="A494" s="17">
        <v>152</v>
      </c>
      <c r="B494" s="20" t="s">
        <v>4066</v>
      </c>
      <c r="C494" s="134" t="s">
        <v>3978</v>
      </c>
      <c r="D494" s="131" t="s">
        <v>2653</v>
      </c>
      <c r="E494" s="135">
        <v>430000</v>
      </c>
      <c r="F494" s="101"/>
      <c r="G494" s="25"/>
      <c r="H494" s="127">
        <v>430000</v>
      </c>
    </row>
    <row r="495" spans="1:8" x14ac:dyDescent="0.25">
      <c r="A495" s="17">
        <v>153</v>
      </c>
      <c r="B495" s="20" t="s">
        <v>4067</v>
      </c>
      <c r="C495" s="134" t="s">
        <v>3979</v>
      </c>
      <c r="D495" s="136" t="s">
        <v>3790</v>
      </c>
      <c r="E495" s="135">
        <v>1040000</v>
      </c>
      <c r="F495" s="101"/>
      <c r="G495" s="25"/>
      <c r="H495" s="127">
        <v>1040000</v>
      </c>
    </row>
    <row r="496" spans="1:8" x14ac:dyDescent="0.25">
      <c r="A496" s="17">
        <v>154</v>
      </c>
      <c r="B496" s="20" t="s">
        <v>4068</v>
      </c>
      <c r="C496" s="134" t="s">
        <v>3980</v>
      </c>
      <c r="D496" s="131" t="s">
        <v>2652</v>
      </c>
      <c r="E496" s="135">
        <v>560000</v>
      </c>
      <c r="F496" s="101"/>
      <c r="G496" s="25"/>
      <c r="H496" s="127">
        <v>560000</v>
      </c>
    </row>
    <row r="497" spans="1:11" x14ac:dyDescent="0.25">
      <c r="A497" s="17">
        <v>155</v>
      </c>
      <c r="B497" s="20" t="s">
        <v>4069</v>
      </c>
      <c r="C497" s="134" t="s">
        <v>3981</v>
      </c>
      <c r="D497" s="131" t="s">
        <v>2652</v>
      </c>
      <c r="E497" s="135">
        <v>560000</v>
      </c>
      <c r="F497" s="101"/>
      <c r="G497" s="25"/>
      <c r="H497" s="127">
        <v>560000</v>
      </c>
    </row>
    <row r="498" spans="1:11" x14ac:dyDescent="0.25">
      <c r="A498" s="17">
        <v>156</v>
      </c>
      <c r="B498" s="20" t="s">
        <v>4070</v>
      </c>
      <c r="C498" s="134" t="s">
        <v>3982</v>
      </c>
      <c r="D498" s="131" t="s">
        <v>2652</v>
      </c>
      <c r="E498" s="135">
        <v>560000</v>
      </c>
      <c r="F498" s="101"/>
      <c r="G498" s="25"/>
      <c r="H498" s="127">
        <v>560000</v>
      </c>
    </row>
    <row r="499" spans="1:11" x14ac:dyDescent="0.25">
      <c r="A499" s="17">
        <v>157</v>
      </c>
      <c r="B499" s="20" t="s">
        <v>4071</v>
      </c>
      <c r="C499" s="134" t="s">
        <v>3983</v>
      </c>
      <c r="D499" s="131" t="s">
        <v>2652</v>
      </c>
      <c r="E499" s="135">
        <v>560000</v>
      </c>
      <c r="F499" s="101"/>
      <c r="G499" s="25"/>
      <c r="H499" s="127">
        <v>560000</v>
      </c>
    </row>
    <row r="500" spans="1:11" x14ac:dyDescent="0.25">
      <c r="A500" s="17">
        <v>158</v>
      </c>
      <c r="B500" s="20" t="s">
        <v>4072</v>
      </c>
      <c r="C500" s="134" t="s">
        <v>307</v>
      </c>
      <c r="D500" s="131" t="s">
        <v>2652</v>
      </c>
      <c r="E500" s="135">
        <v>560000</v>
      </c>
      <c r="F500" s="101"/>
      <c r="G500" s="25"/>
      <c r="H500" s="127">
        <v>560000</v>
      </c>
    </row>
    <row r="501" spans="1:11" x14ac:dyDescent="0.25">
      <c r="A501" s="17">
        <v>159</v>
      </c>
      <c r="B501" s="20" t="s">
        <v>4073</v>
      </c>
      <c r="C501" s="134" t="s">
        <v>3984</v>
      </c>
      <c r="D501" s="131" t="s">
        <v>2652</v>
      </c>
      <c r="E501" s="135">
        <v>560000</v>
      </c>
      <c r="F501" s="101"/>
      <c r="G501" s="25"/>
      <c r="H501" s="127">
        <v>560000</v>
      </c>
    </row>
    <row r="502" spans="1:11" x14ac:dyDescent="0.25">
      <c r="A502" s="17">
        <v>160</v>
      </c>
      <c r="B502" s="20" t="s">
        <v>4074</v>
      </c>
      <c r="C502" s="134" t="s">
        <v>3984</v>
      </c>
      <c r="D502" s="131" t="s">
        <v>3036</v>
      </c>
      <c r="E502" s="135">
        <v>400000</v>
      </c>
      <c r="F502" s="101"/>
      <c r="G502" s="25"/>
      <c r="H502" s="127">
        <v>400000</v>
      </c>
    </row>
    <row r="503" spans="1:11" x14ac:dyDescent="0.25">
      <c r="A503" s="17">
        <v>161</v>
      </c>
      <c r="B503" s="20" t="s">
        <v>4075</v>
      </c>
      <c r="C503" s="134" t="s">
        <v>3985</v>
      </c>
      <c r="D503" s="131" t="s">
        <v>2653</v>
      </c>
      <c r="E503" s="135">
        <v>430000</v>
      </c>
      <c r="F503" s="101"/>
      <c r="G503" s="25"/>
      <c r="H503" s="127">
        <v>430000</v>
      </c>
    </row>
    <row r="504" spans="1:11" x14ac:dyDescent="0.25">
      <c r="A504" s="17">
        <v>162</v>
      </c>
      <c r="B504" s="20" t="s">
        <v>4076</v>
      </c>
      <c r="C504" s="134" t="s">
        <v>3986</v>
      </c>
      <c r="D504" s="131" t="s">
        <v>2653</v>
      </c>
      <c r="E504" s="135">
        <v>430000</v>
      </c>
      <c r="F504" s="101"/>
      <c r="G504" s="25"/>
      <c r="H504" s="127">
        <v>430000</v>
      </c>
    </row>
    <row r="505" spans="1:11" x14ac:dyDescent="0.25">
      <c r="A505" s="17">
        <v>163</v>
      </c>
      <c r="B505" s="20" t="s">
        <v>4077</v>
      </c>
      <c r="C505" s="134" t="s">
        <v>3987</v>
      </c>
      <c r="D505" s="131" t="s">
        <v>2653</v>
      </c>
      <c r="E505" s="135">
        <v>430000</v>
      </c>
      <c r="F505" s="101"/>
      <c r="G505" s="25"/>
      <c r="H505" s="127">
        <v>430000</v>
      </c>
    </row>
    <row r="506" spans="1:11" x14ac:dyDescent="0.25">
      <c r="A506" s="17">
        <v>164</v>
      </c>
      <c r="B506" s="20" t="s">
        <v>4078</v>
      </c>
      <c r="C506" s="134" t="s">
        <v>3988</v>
      </c>
      <c r="D506" s="131" t="s">
        <v>2653</v>
      </c>
      <c r="E506" s="135">
        <v>430000</v>
      </c>
      <c r="F506" s="101"/>
      <c r="G506" s="25"/>
      <c r="H506" s="127">
        <v>430000</v>
      </c>
    </row>
    <row r="507" spans="1:11" x14ac:dyDescent="0.25">
      <c r="A507" s="17">
        <v>165</v>
      </c>
      <c r="B507" s="20" t="s">
        <v>4079</v>
      </c>
      <c r="C507" s="134" t="s">
        <v>3989</v>
      </c>
      <c r="D507" s="131" t="s">
        <v>2653</v>
      </c>
      <c r="E507" s="135">
        <v>430000</v>
      </c>
      <c r="F507" s="101"/>
      <c r="G507" s="25"/>
      <c r="H507" s="127">
        <v>430000</v>
      </c>
    </row>
    <row r="508" spans="1:11" x14ac:dyDescent="0.25">
      <c r="A508" s="17">
        <v>166</v>
      </c>
      <c r="B508" s="20" t="s">
        <v>4080</v>
      </c>
      <c r="C508" s="134" t="s">
        <v>3990</v>
      </c>
      <c r="D508" s="131" t="s">
        <v>2653</v>
      </c>
      <c r="E508" s="135">
        <v>430000</v>
      </c>
      <c r="F508" s="101"/>
      <c r="G508" s="25"/>
      <c r="H508" s="127">
        <v>430000</v>
      </c>
    </row>
    <row r="509" spans="1:11" x14ac:dyDescent="0.25">
      <c r="A509" s="17">
        <v>167</v>
      </c>
      <c r="B509" s="20" t="s">
        <v>4081</v>
      </c>
      <c r="C509" s="134" t="s">
        <v>3991</v>
      </c>
      <c r="D509" s="131" t="s">
        <v>2652</v>
      </c>
      <c r="E509" s="135">
        <v>560000</v>
      </c>
      <c r="F509" s="101"/>
      <c r="G509" s="25"/>
      <c r="H509" s="127">
        <v>560000</v>
      </c>
    </row>
    <row r="510" spans="1:11" x14ac:dyDescent="0.25">
      <c r="A510" s="17">
        <v>168</v>
      </c>
      <c r="B510" s="20" t="s">
        <v>4082</v>
      </c>
      <c r="C510" s="134" t="s">
        <v>1837</v>
      </c>
      <c r="D510" s="131" t="s">
        <v>3036</v>
      </c>
      <c r="E510" s="135">
        <v>400000</v>
      </c>
      <c r="F510" s="101"/>
      <c r="G510" s="25"/>
      <c r="H510" s="127">
        <v>400000</v>
      </c>
    </row>
    <row r="511" spans="1:11" x14ac:dyDescent="0.25">
      <c r="A511" s="17">
        <v>169</v>
      </c>
      <c r="B511" s="20" t="s">
        <v>4083</v>
      </c>
      <c r="C511" s="134" t="s">
        <v>693</v>
      </c>
      <c r="D511" s="131" t="s">
        <v>3036</v>
      </c>
      <c r="E511" s="135">
        <v>400000</v>
      </c>
      <c r="F511" s="101"/>
      <c r="G511" s="25"/>
      <c r="H511" s="127">
        <v>400000</v>
      </c>
      <c r="K511">
        <f>8400-1200</f>
        <v>7200</v>
      </c>
    </row>
    <row r="512" spans="1:11" x14ac:dyDescent="0.25">
      <c r="A512" s="17">
        <v>170</v>
      </c>
      <c r="B512" s="20" t="s">
        <v>4084</v>
      </c>
      <c r="C512" s="134" t="s">
        <v>1680</v>
      </c>
      <c r="D512" s="131" t="s">
        <v>3036</v>
      </c>
      <c r="E512" s="135">
        <v>400000</v>
      </c>
      <c r="F512" s="101"/>
      <c r="G512" s="25"/>
      <c r="H512" s="127">
        <v>400000</v>
      </c>
    </row>
    <row r="513" spans="1:11" x14ac:dyDescent="0.25">
      <c r="A513" s="17">
        <v>171</v>
      </c>
      <c r="B513" s="20" t="s">
        <v>4085</v>
      </c>
      <c r="C513" s="134" t="s">
        <v>3992</v>
      </c>
      <c r="D513" s="131" t="s">
        <v>2652</v>
      </c>
      <c r="E513" s="135">
        <v>560000</v>
      </c>
      <c r="F513" s="101"/>
      <c r="G513" s="25"/>
      <c r="H513" s="127">
        <v>560000</v>
      </c>
    </row>
    <row r="514" spans="1:11" x14ac:dyDescent="0.25">
      <c r="A514" s="17">
        <v>172</v>
      </c>
      <c r="B514" s="20" t="s">
        <v>4086</v>
      </c>
      <c r="C514" s="134" t="s">
        <v>3993</v>
      </c>
      <c r="D514" s="131" t="s">
        <v>2652</v>
      </c>
      <c r="E514" s="135">
        <v>560000</v>
      </c>
      <c r="F514" s="101"/>
      <c r="G514" s="25"/>
      <c r="H514" s="127">
        <v>560000</v>
      </c>
    </row>
    <row r="515" spans="1:11" x14ac:dyDescent="0.25">
      <c r="A515" s="17">
        <v>173</v>
      </c>
      <c r="B515" s="20" t="s">
        <v>4087</v>
      </c>
      <c r="C515" s="134" t="s">
        <v>3994</v>
      </c>
      <c r="D515" s="131" t="s">
        <v>2652</v>
      </c>
      <c r="E515" s="135">
        <v>560000</v>
      </c>
      <c r="F515" s="101"/>
      <c r="G515" s="25"/>
      <c r="H515" s="127">
        <v>560000</v>
      </c>
      <c r="K515">
        <f>26*80</f>
        <v>2080</v>
      </c>
    </row>
    <row r="516" spans="1:11" x14ac:dyDescent="0.25">
      <c r="A516" s="17">
        <v>174</v>
      </c>
      <c r="B516" s="20" t="s">
        <v>4088</v>
      </c>
      <c r="C516" s="134" t="s">
        <v>3995</v>
      </c>
      <c r="D516" s="131" t="s">
        <v>2652</v>
      </c>
      <c r="E516" s="135">
        <v>560000</v>
      </c>
      <c r="F516" s="101"/>
      <c r="G516" s="25"/>
      <c r="H516" s="127">
        <v>560000</v>
      </c>
    </row>
    <row r="517" spans="1:11" x14ac:dyDescent="0.25">
      <c r="A517" s="17">
        <v>175</v>
      </c>
      <c r="B517" s="20" t="s">
        <v>4089</v>
      </c>
      <c r="C517" s="134" t="s">
        <v>3996</v>
      </c>
      <c r="D517" s="136" t="s">
        <v>3790</v>
      </c>
      <c r="E517" s="135">
        <v>1040000</v>
      </c>
      <c r="F517" s="101"/>
      <c r="G517" s="25"/>
      <c r="H517" s="127">
        <v>1040000</v>
      </c>
    </row>
    <row r="518" spans="1:11" x14ac:dyDescent="0.25">
      <c r="A518" s="17">
        <v>176</v>
      </c>
      <c r="B518" s="20" t="s">
        <v>4090</v>
      </c>
      <c r="C518" s="134" t="s">
        <v>3997</v>
      </c>
      <c r="D518" s="131" t="s">
        <v>2652</v>
      </c>
      <c r="E518" s="135">
        <v>560000</v>
      </c>
      <c r="F518" s="101"/>
      <c r="G518" s="25"/>
      <c r="H518" s="127">
        <v>560000</v>
      </c>
    </row>
    <row r="519" spans="1:11" x14ac:dyDescent="0.25">
      <c r="A519" s="17">
        <v>177</v>
      </c>
      <c r="B519" s="20" t="s">
        <v>4091</v>
      </c>
      <c r="C519" s="134" t="s">
        <v>3998</v>
      </c>
      <c r="D519" s="131" t="s">
        <v>2652</v>
      </c>
      <c r="E519" s="135">
        <v>560000</v>
      </c>
      <c r="F519" s="101"/>
      <c r="G519" s="25"/>
      <c r="H519" s="127">
        <v>560000</v>
      </c>
    </row>
    <row r="520" spans="1:11" x14ac:dyDescent="0.25">
      <c r="A520" s="17">
        <v>178</v>
      </c>
      <c r="B520" s="20" t="s">
        <v>4092</v>
      </c>
      <c r="C520" s="134" t="s">
        <v>639</v>
      </c>
      <c r="D520" s="131" t="s">
        <v>2652</v>
      </c>
      <c r="E520" s="135">
        <v>560000</v>
      </c>
      <c r="F520" s="101"/>
      <c r="G520" s="25"/>
      <c r="H520" s="127">
        <v>560000</v>
      </c>
    </row>
    <row r="521" spans="1:11" x14ac:dyDescent="0.25">
      <c r="A521" s="17">
        <v>179</v>
      </c>
      <c r="B521" s="20" t="s">
        <v>4093</v>
      </c>
      <c r="C521" s="134" t="s">
        <v>3999</v>
      </c>
      <c r="D521" s="131" t="s">
        <v>2652</v>
      </c>
      <c r="E521" s="135">
        <v>560000</v>
      </c>
      <c r="F521" s="101"/>
      <c r="G521" s="25"/>
      <c r="H521" s="127">
        <v>560000</v>
      </c>
    </row>
    <row r="522" spans="1:11" x14ac:dyDescent="0.25">
      <c r="A522" s="17">
        <v>180</v>
      </c>
      <c r="B522" s="20" t="s">
        <v>4094</v>
      </c>
      <c r="C522" s="134" t="s">
        <v>4000</v>
      </c>
      <c r="D522" s="131" t="s">
        <v>2652</v>
      </c>
      <c r="E522" s="135">
        <v>560000</v>
      </c>
      <c r="F522" s="101"/>
      <c r="G522" s="25"/>
      <c r="H522" s="127">
        <v>560000</v>
      </c>
    </row>
    <row r="523" spans="1:11" x14ac:dyDescent="0.25">
      <c r="A523" s="17">
        <v>181</v>
      </c>
      <c r="B523" s="20" t="s">
        <v>4095</v>
      </c>
      <c r="C523" s="134" t="s">
        <v>4001</v>
      </c>
      <c r="D523" s="131" t="s">
        <v>2653</v>
      </c>
      <c r="E523" s="135">
        <v>430000</v>
      </c>
      <c r="F523" s="101"/>
      <c r="G523" s="25"/>
      <c r="H523" s="127">
        <v>430000</v>
      </c>
    </row>
    <row r="524" spans="1:11" x14ac:dyDescent="0.25">
      <c r="A524" s="17">
        <v>182</v>
      </c>
      <c r="B524" s="20" t="s">
        <v>4096</v>
      </c>
      <c r="C524" s="134" t="s">
        <v>4002</v>
      </c>
      <c r="D524" s="131" t="s">
        <v>2653</v>
      </c>
      <c r="E524" s="135">
        <v>430000</v>
      </c>
      <c r="F524" s="101"/>
      <c r="G524" s="25"/>
      <c r="H524" s="127">
        <v>430000</v>
      </c>
    </row>
    <row r="525" spans="1:11" x14ac:dyDescent="0.25">
      <c r="A525" s="17">
        <v>183</v>
      </c>
      <c r="B525" s="20" t="s">
        <v>4097</v>
      </c>
      <c r="C525" s="134" t="s">
        <v>4003</v>
      </c>
      <c r="D525" s="131" t="s">
        <v>2653</v>
      </c>
      <c r="E525" s="135">
        <v>430000</v>
      </c>
      <c r="F525" s="101"/>
      <c r="G525" s="25"/>
      <c r="H525" s="127">
        <v>430000</v>
      </c>
    </row>
    <row r="526" spans="1:11" x14ac:dyDescent="0.25">
      <c r="A526" s="17">
        <v>184</v>
      </c>
      <c r="B526" s="20" t="s">
        <v>4098</v>
      </c>
      <c r="C526" s="134" t="s">
        <v>4004</v>
      </c>
      <c r="D526" s="131" t="s">
        <v>2653</v>
      </c>
      <c r="E526" s="135">
        <v>430000</v>
      </c>
      <c r="F526" s="101"/>
      <c r="G526" s="25"/>
      <c r="H526" s="127">
        <v>430000</v>
      </c>
    </row>
    <row r="527" spans="1:11" x14ac:dyDescent="0.25">
      <c r="A527" s="17">
        <v>185</v>
      </c>
      <c r="B527" s="20" t="s">
        <v>4099</v>
      </c>
      <c r="C527" s="134" t="s">
        <v>4005</v>
      </c>
      <c r="D527" s="131" t="s">
        <v>2653</v>
      </c>
      <c r="E527" s="135">
        <v>430000</v>
      </c>
      <c r="F527" s="101"/>
      <c r="G527" s="25"/>
      <c r="H527" s="127">
        <v>430000</v>
      </c>
    </row>
    <row r="528" spans="1:11" x14ac:dyDescent="0.25">
      <c r="A528" s="17">
        <v>186</v>
      </c>
      <c r="B528" s="20" t="s">
        <v>4100</v>
      </c>
      <c r="C528" s="134" t="s">
        <v>4006</v>
      </c>
      <c r="D528" s="131" t="s">
        <v>2653</v>
      </c>
      <c r="E528" s="135">
        <v>430000</v>
      </c>
      <c r="F528" s="101"/>
      <c r="G528" s="25"/>
      <c r="H528" s="127">
        <v>430000</v>
      </c>
    </row>
    <row r="529" spans="1:11" x14ac:dyDescent="0.25">
      <c r="A529" s="17">
        <v>187</v>
      </c>
      <c r="B529" s="20" t="s">
        <v>4101</v>
      </c>
      <c r="C529" s="134" t="s">
        <v>4007</v>
      </c>
      <c r="D529" s="131" t="s">
        <v>2653</v>
      </c>
      <c r="E529" s="135">
        <v>430000</v>
      </c>
      <c r="F529" s="101"/>
      <c r="G529" s="25"/>
      <c r="H529" s="127">
        <v>430000</v>
      </c>
    </row>
    <row r="530" spans="1:11" x14ac:dyDescent="0.25">
      <c r="A530" s="17">
        <v>188</v>
      </c>
      <c r="B530" s="20" t="s">
        <v>4102</v>
      </c>
      <c r="C530" s="134" t="s">
        <v>4008</v>
      </c>
      <c r="D530" s="131" t="s">
        <v>2653</v>
      </c>
      <c r="E530" s="135">
        <v>430000</v>
      </c>
      <c r="F530" s="101"/>
      <c r="G530" s="25"/>
      <c r="H530" s="127">
        <v>430000</v>
      </c>
    </row>
    <row r="531" spans="1:11" x14ac:dyDescent="0.25">
      <c r="A531" s="17">
        <v>189</v>
      </c>
      <c r="B531" s="20" t="s">
        <v>4103</v>
      </c>
      <c r="C531" s="134" t="s">
        <v>4009</v>
      </c>
      <c r="D531" s="131" t="s">
        <v>2653</v>
      </c>
      <c r="E531" s="135">
        <v>430000</v>
      </c>
      <c r="F531" s="101"/>
      <c r="G531" s="25"/>
      <c r="H531" s="127">
        <v>430000</v>
      </c>
    </row>
    <row r="532" spans="1:11" x14ac:dyDescent="0.25">
      <c r="A532" s="17">
        <v>190</v>
      </c>
      <c r="B532" s="20" t="s">
        <v>4104</v>
      </c>
      <c r="C532" s="134" t="s">
        <v>4010</v>
      </c>
      <c r="D532" s="131" t="s">
        <v>2653</v>
      </c>
      <c r="E532" s="135">
        <v>430000</v>
      </c>
      <c r="F532" s="101"/>
      <c r="G532" s="25"/>
      <c r="H532" s="127">
        <v>430000</v>
      </c>
    </row>
    <row r="533" spans="1:11" x14ac:dyDescent="0.25">
      <c r="A533" s="17">
        <v>191</v>
      </c>
      <c r="B533" s="20" t="s">
        <v>4105</v>
      </c>
      <c r="C533" s="134" t="s">
        <v>4011</v>
      </c>
      <c r="D533" s="131" t="s">
        <v>2652</v>
      </c>
      <c r="E533" s="135">
        <v>560000</v>
      </c>
      <c r="F533" s="101"/>
      <c r="G533" s="25"/>
      <c r="H533" s="127">
        <v>560000</v>
      </c>
    </row>
    <row r="534" spans="1:11" x14ac:dyDescent="0.25">
      <c r="A534" s="17">
        <v>192</v>
      </c>
      <c r="B534" s="20" t="s">
        <v>4106</v>
      </c>
      <c r="C534" s="134" t="s">
        <v>243</v>
      </c>
      <c r="D534" s="131" t="s">
        <v>2652</v>
      </c>
      <c r="E534" s="135">
        <v>560000</v>
      </c>
      <c r="F534" s="101"/>
      <c r="G534" s="25"/>
      <c r="H534" s="127">
        <v>560000</v>
      </c>
    </row>
    <row r="535" spans="1:11" x14ac:dyDescent="0.25">
      <c r="A535" s="17">
        <v>193</v>
      </c>
      <c r="B535" s="20" t="s">
        <v>4107</v>
      </c>
      <c r="C535" s="134" t="s">
        <v>618</v>
      </c>
      <c r="D535" s="131" t="s">
        <v>2652</v>
      </c>
      <c r="E535" s="135">
        <v>560000</v>
      </c>
      <c r="F535" s="101"/>
      <c r="G535" s="25"/>
      <c r="H535" s="127">
        <v>560000</v>
      </c>
    </row>
    <row r="536" spans="1:11" x14ac:dyDescent="0.25">
      <c r="A536" s="17">
        <v>194</v>
      </c>
      <c r="B536" s="20" t="s">
        <v>4108</v>
      </c>
      <c r="C536" s="134" t="s">
        <v>630</v>
      </c>
      <c r="D536" s="131" t="s">
        <v>2652</v>
      </c>
      <c r="E536" s="135">
        <v>560000</v>
      </c>
      <c r="F536" s="101"/>
      <c r="G536" s="25"/>
      <c r="H536" s="127">
        <v>560000</v>
      </c>
    </row>
    <row r="537" spans="1:11" x14ac:dyDescent="0.25">
      <c r="A537" s="17">
        <v>195</v>
      </c>
      <c r="B537" s="20" t="s">
        <v>4109</v>
      </c>
      <c r="C537" s="134" t="s">
        <v>617</v>
      </c>
      <c r="D537" s="131" t="s">
        <v>2652</v>
      </c>
      <c r="E537" s="135">
        <v>560000</v>
      </c>
      <c r="F537" s="101"/>
      <c r="G537" s="25"/>
      <c r="H537" s="127">
        <v>560000</v>
      </c>
      <c r="K537">
        <f>70*200</f>
        <v>14000</v>
      </c>
    </row>
    <row r="538" spans="1:11" x14ac:dyDescent="0.25">
      <c r="A538" s="17">
        <v>196</v>
      </c>
      <c r="B538" s="20" t="s">
        <v>4110</v>
      </c>
      <c r="C538" s="134" t="s">
        <v>4012</v>
      </c>
      <c r="D538" s="131" t="s">
        <v>2652</v>
      </c>
      <c r="E538" s="135">
        <v>560000</v>
      </c>
      <c r="F538" s="101"/>
      <c r="G538" s="25"/>
      <c r="H538" s="127">
        <v>560000</v>
      </c>
    </row>
    <row r="539" spans="1:11" x14ac:dyDescent="0.25">
      <c r="A539" s="17">
        <v>197</v>
      </c>
      <c r="B539" s="20" t="s">
        <v>4111</v>
      </c>
      <c r="C539" s="134" t="s">
        <v>1029</v>
      </c>
      <c r="D539" s="131" t="s">
        <v>2652</v>
      </c>
      <c r="E539" s="135">
        <v>560000</v>
      </c>
      <c r="F539" s="101"/>
      <c r="G539" s="25"/>
      <c r="H539" s="127">
        <v>560000</v>
      </c>
    </row>
    <row r="540" spans="1:11" x14ac:dyDescent="0.25">
      <c r="A540" s="17">
        <v>198</v>
      </c>
      <c r="B540" s="20" t="s">
        <v>4112</v>
      </c>
      <c r="C540" s="134" t="s">
        <v>650</v>
      </c>
      <c r="D540" s="131" t="s">
        <v>2652</v>
      </c>
      <c r="E540" s="135">
        <v>560000</v>
      </c>
      <c r="F540" s="101"/>
      <c r="G540" s="25"/>
      <c r="H540" s="127">
        <v>560000</v>
      </c>
    </row>
    <row r="541" spans="1:11" x14ac:dyDescent="0.25">
      <c r="A541" s="17">
        <v>199</v>
      </c>
      <c r="B541" s="20" t="s">
        <v>4113</v>
      </c>
      <c r="C541" s="134" t="s">
        <v>650</v>
      </c>
      <c r="D541" s="131" t="s">
        <v>3036</v>
      </c>
      <c r="E541" s="135">
        <v>400000</v>
      </c>
      <c r="F541" s="101"/>
      <c r="G541" s="25"/>
      <c r="H541" s="127">
        <v>400000</v>
      </c>
    </row>
    <row r="542" spans="1:11" x14ac:dyDescent="0.25">
      <c r="A542" s="17">
        <v>200</v>
      </c>
      <c r="B542" s="20" t="s">
        <v>4114</v>
      </c>
      <c r="C542" s="134" t="s">
        <v>4013</v>
      </c>
      <c r="D542" s="131" t="s">
        <v>2652</v>
      </c>
      <c r="E542" s="135">
        <v>560000</v>
      </c>
      <c r="F542" s="101"/>
      <c r="G542" s="25"/>
      <c r="H542" s="127">
        <v>560000</v>
      </c>
    </row>
    <row r="543" spans="1:11" x14ac:dyDescent="0.25">
      <c r="A543" s="17">
        <v>201</v>
      </c>
      <c r="B543" s="20" t="s">
        <v>4115</v>
      </c>
      <c r="C543" s="134" t="s">
        <v>244</v>
      </c>
      <c r="D543" s="131" t="s">
        <v>2652</v>
      </c>
      <c r="E543" s="135">
        <v>560000</v>
      </c>
      <c r="F543" s="101"/>
      <c r="G543" s="25"/>
      <c r="H543" s="127">
        <v>560000</v>
      </c>
    </row>
    <row r="544" spans="1:11" x14ac:dyDescent="0.25">
      <c r="A544" s="17">
        <v>202</v>
      </c>
      <c r="B544" s="20" t="s">
        <v>4116</v>
      </c>
      <c r="C544" s="134" t="s">
        <v>2318</v>
      </c>
      <c r="D544" s="131" t="s">
        <v>2652</v>
      </c>
      <c r="E544" s="135">
        <v>560000</v>
      </c>
      <c r="F544" s="101"/>
      <c r="G544" s="25"/>
      <c r="H544" s="127">
        <v>560000</v>
      </c>
    </row>
    <row r="545" spans="1:8" x14ac:dyDescent="0.25">
      <c r="A545" s="17">
        <v>203</v>
      </c>
      <c r="B545" s="20" t="s">
        <v>4117</v>
      </c>
      <c r="C545" s="134" t="s">
        <v>4014</v>
      </c>
      <c r="D545" s="131" t="s">
        <v>2653</v>
      </c>
      <c r="E545" s="135">
        <v>430000</v>
      </c>
      <c r="F545" s="101"/>
      <c r="G545" s="25"/>
      <c r="H545" s="127">
        <v>430000</v>
      </c>
    </row>
    <row r="546" spans="1:8" x14ac:dyDescent="0.25">
      <c r="A546" s="17">
        <v>204</v>
      </c>
      <c r="B546" s="20" t="s">
        <v>4118</v>
      </c>
      <c r="C546" s="134" t="s">
        <v>1645</v>
      </c>
      <c r="D546" s="131" t="s">
        <v>2653</v>
      </c>
      <c r="E546" s="135">
        <v>430000</v>
      </c>
      <c r="F546" s="101"/>
      <c r="G546" s="25"/>
      <c r="H546" s="127">
        <v>430000</v>
      </c>
    </row>
    <row r="547" spans="1:8" x14ac:dyDescent="0.25">
      <c r="A547" s="17">
        <v>205</v>
      </c>
      <c r="B547" s="20" t="s">
        <v>4119</v>
      </c>
      <c r="C547" s="134" t="s">
        <v>4015</v>
      </c>
      <c r="D547" s="131" t="s">
        <v>2653</v>
      </c>
      <c r="E547" s="135">
        <v>430000</v>
      </c>
      <c r="F547" s="101"/>
      <c r="G547" s="25"/>
      <c r="H547" s="127">
        <v>430000</v>
      </c>
    </row>
    <row r="548" spans="1:8" x14ac:dyDescent="0.25">
      <c r="A548" s="17">
        <v>206</v>
      </c>
      <c r="B548" s="20" t="s">
        <v>4120</v>
      </c>
      <c r="C548" s="134" t="s">
        <v>4016</v>
      </c>
      <c r="D548" s="131" t="s">
        <v>2653</v>
      </c>
      <c r="E548" s="135">
        <v>430000</v>
      </c>
      <c r="F548" s="101"/>
      <c r="G548" s="25"/>
      <c r="H548" s="127">
        <v>430000</v>
      </c>
    </row>
    <row r="549" spans="1:8" x14ac:dyDescent="0.25">
      <c r="A549" s="17">
        <v>207</v>
      </c>
      <c r="B549" s="20" t="s">
        <v>4121</v>
      </c>
      <c r="C549" s="134" t="s">
        <v>4017</v>
      </c>
      <c r="D549" s="131" t="s">
        <v>2653</v>
      </c>
      <c r="E549" s="135">
        <v>430000</v>
      </c>
      <c r="F549" s="101"/>
      <c r="G549" s="25"/>
      <c r="H549" s="127">
        <v>430000</v>
      </c>
    </row>
    <row r="550" spans="1:8" x14ac:dyDescent="0.25">
      <c r="A550" s="17">
        <v>208</v>
      </c>
      <c r="B550" s="20" t="s">
        <v>4122</v>
      </c>
      <c r="C550" s="134" t="s">
        <v>4018</v>
      </c>
      <c r="D550" s="131" t="s">
        <v>2653</v>
      </c>
      <c r="E550" s="135">
        <v>430000</v>
      </c>
      <c r="F550" s="101"/>
      <c r="G550" s="25"/>
      <c r="H550" s="127">
        <v>430000</v>
      </c>
    </row>
    <row r="551" spans="1:8" x14ac:dyDescent="0.25">
      <c r="A551" s="17">
        <v>209</v>
      </c>
      <c r="B551" s="20" t="s">
        <v>4123</v>
      </c>
      <c r="C551" s="134" t="s">
        <v>4019</v>
      </c>
      <c r="D551" s="131" t="s">
        <v>2653</v>
      </c>
      <c r="E551" s="135">
        <v>430000</v>
      </c>
      <c r="F551" s="101"/>
      <c r="G551" s="25"/>
      <c r="H551" s="127">
        <v>430000</v>
      </c>
    </row>
    <row r="552" spans="1:8" x14ac:dyDescent="0.25">
      <c r="A552" s="17">
        <v>210</v>
      </c>
      <c r="B552" s="20" t="s">
        <v>4124</v>
      </c>
      <c r="C552" s="134" t="s">
        <v>4020</v>
      </c>
      <c r="D552" s="131" t="s">
        <v>2653</v>
      </c>
      <c r="E552" s="135">
        <v>430000</v>
      </c>
      <c r="F552" s="101"/>
      <c r="G552" s="25"/>
      <c r="H552" s="127">
        <v>430000</v>
      </c>
    </row>
    <row r="553" spans="1:8" x14ac:dyDescent="0.25">
      <c r="A553" s="17">
        <v>211</v>
      </c>
      <c r="B553" s="20" t="s">
        <v>4125</v>
      </c>
      <c r="C553" s="134" t="s">
        <v>4021</v>
      </c>
      <c r="D553" s="131" t="s">
        <v>2653</v>
      </c>
      <c r="E553" s="135">
        <v>430000</v>
      </c>
      <c r="F553" s="101"/>
      <c r="G553" s="25"/>
      <c r="H553" s="127">
        <v>430000</v>
      </c>
    </row>
    <row r="554" spans="1:8" x14ac:dyDescent="0.25">
      <c r="A554" s="17">
        <v>212</v>
      </c>
      <c r="B554" s="20" t="s">
        <v>4126</v>
      </c>
      <c r="C554" s="134" t="s">
        <v>4022</v>
      </c>
      <c r="D554" s="131" t="s">
        <v>2653</v>
      </c>
      <c r="E554" s="135">
        <v>430000</v>
      </c>
      <c r="F554" s="101"/>
      <c r="G554" s="25"/>
      <c r="H554" s="127">
        <v>430000</v>
      </c>
    </row>
    <row r="555" spans="1:8" x14ac:dyDescent="0.25">
      <c r="A555" s="17">
        <v>213</v>
      </c>
      <c r="B555" s="20" t="s">
        <v>4127</v>
      </c>
      <c r="C555" s="134" t="s">
        <v>4023</v>
      </c>
      <c r="D555" s="131" t="s">
        <v>2653</v>
      </c>
      <c r="E555" s="135">
        <v>430000</v>
      </c>
      <c r="F555" s="101"/>
      <c r="G555" s="25"/>
      <c r="H555" s="127">
        <v>430000</v>
      </c>
    </row>
    <row r="556" spans="1:8" x14ac:dyDescent="0.25">
      <c r="A556" s="17">
        <v>214</v>
      </c>
      <c r="B556" s="20" t="s">
        <v>4128</v>
      </c>
      <c r="C556" s="134" t="s">
        <v>4024</v>
      </c>
      <c r="D556" s="131" t="s">
        <v>2653</v>
      </c>
      <c r="E556" s="135">
        <v>430000</v>
      </c>
      <c r="F556" s="101"/>
      <c r="G556" s="25"/>
      <c r="H556" s="127">
        <v>430000</v>
      </c>
    </row>
    <row r="557" spans="1:8" x14ac:dyDescent="0.25">
      <c r="A557" s="17">
        <v>215</v>
      </c>
      <c r="B557" s="20" t="s">
        <v>4129</v>
      </c>
      <c r="C557" s="134" t="s">
        <v>4025</v>
      </c>
      <c r="D557" s="131" t="s">
        <v>2653</v>
      </c>
      <c r="E557" s="135">
        <v>430000</v>
      </c>
      <c r="F557" s="101"/>
      <c r="G557" s="25"/>
      <c r="H557" s="127">
        <v>430000</v>
      </c>
    </row>
    <row r="558" spans="1:8" x14ac:dyDescent="0.25">
      <c r="A558" s="17">
        <v>216</v>
      </c>
      <c r="B558" s="20" t="s">
        <v>4130</v>
      </c>
      <c r="C558" s="134" t="s">
        <v>4026</v>
      </c>
      <c r="D558" s="131" t="s">
        <v>2653</v>
      </c>
      <c r="E558" s="135">
        <v>430000</v>
      </c>
      <c r="F558" s="101"/>
      <c r="G558" s="25"/>
      <c r="H558" s="127">
        <v>430000</v>
      </c>
    </row>
    <row r="559" spans="1:8" x14ac:dyDescent="0.25">
      <c r="A559" s="17">
        <v>217</v>
      </c>
      <c r="B559" s="20" t="s">
        <v>4131</v>
      </c>
      <c r="C559" s="134" t="s">
        <v>4027</v>
      </c>
      <c r="D559" s="131" t="s">
        <v>2653</v>
      </c>
      <c r="E559" s="135">
        <v>430000</v>
      </c>
      <c r="F559" s="101"/>
      <c r="G559" s="25"/>
      <c r="H559" s="127">
        <v>430000</v>
      </c>
    </row>
    <row r="560" spans="1:8" x14ac:dyDescent="0.25">
      <c r="A560" s="17">
        <v>218</v>
      </c>
      <c r="B560" s="20" t="s">
        <v>4132</v>
      </c>
      <c r="C560" s="134" t="s">
        <v>4028</v>
      </c>
      <c r="D560" s="131" t="s">
        <v>2653</v>
      </c>
      <c r="E560" s="135">
        <v>430000</v>
      </c>
      <c r="F560" s="101"/>
      <c r="G560" s="25"/>
      <c r="H560" s="127">
        <v>430000</v>
      </c>
    </row>
    <row r="561" spans="1:8" x14ac:dyDescent="0.25">
      <c r="A561" s="17">
        <v>219</v>
      </c>
      <c r="B561" s="20" t="s">
        <v>4133</v>
      </c>
      <c r="C561" s="134" t="s">
        <v>4029</v>
      </c>
      <c r="D561" s="131" t="s">
        <v>2653</v>
      </c>
      <c r="E561" s="135">
        <v>430000</v>
      </c>
      <c r="F561" s="101"/>
      <c r="G561" s="25"/>
      <c r="H561" s="127">
        <v>430000</v>
      </c>
    </row>
    <row r="562" spans="1:8" x14ac:dyDescent="0.25">
      <c r="A562" s="17">
        <v>220</v>
      </c>
      <c r="B562" s="20" t="s">
        <v>4134</v>
      </c>
      <c r="C562" s="134" t="s">
        <v>4030</v>
      </c>
      <c r="D562" s="131" t="s">
        <v>2653</v>
      </c>
      <c r="E562" s="135">
        <v>430000</v>
      </c>
      <c r="F562" s="101"/>
      <c r="G562" s="25"/>
      <c r="H562" s="127">
        <v>430000</v>
      </c>
    </row>
    <row r="563" spans="1:8" x14ac:dyDescent="0.25">
      <c r="A563" s="17">
        <v>221</v>
      </c>
      <c r="B563" s="20" t="s">
        <v>4135</v>
      </c>
      <c r="C563" s="134" t="s">
        <v>4031</v>
      </c>
      <c r="D563" s="131" t="s">
        <v>2653</v>
      </c>
      <c r="E563" s="135">
        <v>430000</v>
      </c>
      <c r="F563" s="101"/>
      <c r="G563" s="25"/>
      <c r="H563" s="127">
        <v>430000</v>
      </c>
    </row>
    <row r="564" spans="1:8" x14ac:dyDescent="0.25">
      <c r="A564" s="17">
        <v>222</v>
      </c>
      <c r="B564" s="20" t="s">
        <v>4136</v>
      </c>
      <c r="C564" s="134" t="s">
        <v>4032</v>
      </c>
      <c r="D564" s="131" t="s">
        <v>2653</v>
      </c>
      <c r="E564" s="135">
        <v>430000</v>
      </c>
      <c r="F564" s="101"/>
      <c r="G564" s="25"/>
      <c r="H564" s="127">
        <v>430000</v>
      </c>
    </row>
    <row r="565" spans="1:8" x14ac:dyDescent="0.25">
      <c r="A565" s="17">
        <v>223</v>
      </c>
      <c r="B565" s="20" t="s">
        <v>4137</v>
      </c>
      <c r="C565" s="134" t="s">
        <v>4033</v>
      </c>
      <c r="D565" s="131" t="s">
        <v>2653</v>
      </c>
      <c r="E565" s="135">
        <v>430000</v>
      </c>
      <c r="F565" s="101"/>
      <c r="G565" s="25"/>
      <c r="H565" s="127">
        <v>430000</v>
      </c>
    </row>
    <row r="566" spans="1:8" x14ac:dyDescent="0.25">
      <c r="A566" s="17">
        <v>224</v>
      </c>
      <c r="B566" s="20" t="s">
        <v>4138</v>
      </c>
      <c r="C566" s="134" t="s">
        <v>4034</v>
      </c>
      <c r="D566" s="131" t="s">
        <v>2653</v>
      </c>
      <c r="E566" s="135">
        <v>430000</v>
      </c>
      <c r="F566" s="101"/>
      <c r="G566" s="25"/>
      <c r="H566" s="127">
        <v>430000</v>
      </c>
    </row>
    <row r="567" spans="1:8" x14ac:dyDescent="0.25">
      <c r="A567" s="17">
        <v>225</v>
      </c>
      <c r="B567" s="20" t="s">
        <v>4139</v>
      </c>
      <c r="C567" s="134" t="s">
        <v>4035</v>
      </c>
      <c r="D567" s="131" t="s">
        <v>2653</v>
      </c>
      <c r="E567" s="135">
        <v>430000</v>
      </c>
      <c r="F567" s="101"/>
      <c r="G567" s="25"/>
      <c r="H567" s="127">
        <v>430000</v>
      </c>
    </row>
    <row r="568" spans="1:8" x14ac:dyDescent="0.25">
      <c r="A568" s="17">
        <v>226</v>
      </c>
      <c r="B568" s="20" t="s">
        <v>4140</v>
      </c>
      <c r="C568" s="134" t="s">
        <v>4036</v>
      </c>
      <c r="D568" s="131" t="s">
        <v>2653</v>
      </c>
      <c r="E568" s="135">
        <v>430000</v>
      </c>
      <c r="F568" s="101"/>
      <c r="G568" s="25"/>
      <c r="H568" s="127">
        <v>430000</v>
      </c>
    </row>
    <row r="569" spans="1:8" x14ac:dyDescent="0.25">
      <c r="A569" s="17">
        <v>227</v>
      </c>
      <c r="B569" s="20" t="s">
        <v>4141</v>
      </c>
      <c r="C569" s="134" t="s">
        <v>4037</v>
      </c>
      <c r="D569" s="131" t="s">
        <v>2653</v>
      </c>
      <c r="E569" s="135">
        <v>430000</v>
      </c>
      <c r="F569" s="101"/>
      <c r="G569" s="25"/>
      <c r="H569" s="127">
        <v>430000</v>
      </c>
    </row>
    <row r="570" spans="1:8" x14ac:dyDescent="0.25">
      <c r="A570" s="17">
        <v>228</v>
      </c>
      <c r="B570" s="20" t="s">
        <v>4142</v>
      </c>
      <c r="C570" s="134" t="s">
        <v>4038</v>
      </c>
      <c r="D570" s="131" t="s">
        <v>2653</v>
      </c>
      <c r="E570" s="135">
        <v>430000</v>
      </c>
      <c r="F570" s="101"/>
      <c r="G570" s="25"/>
      <c r="H570" s="127">
        <v>430000</v>
      </c>
    </row>
    <row r="571" spans="1:8" x14ac:dyDescent="0.25">
      <c r="A571" s="17">
        <v>229</v>
      </c>
      <c r="B571" s="20" t="s">
        <v>4143</v>
      </c>
      <c r="C571" s="134" t="s">
        <v>4039</v>
      </c>
      <c r="D571" s="131" t="s">
        <v>2652</v>
      </c>
      <c r="E571" s="135">
        <v>560000</v>
      </c>
      <c r="F571" s="101"/>
      <c r="G571" s="25"/>
      <c r="H571" s="127">
        <v>560000</v>
      </c>
    </row>
    <row r="572" spans="1:8" x14ac:dyDescent="0.25">
      <c r="A572" s="17">
        <v>230</v>
      </c>
      <c r="B572" s="20" t="s">
        <v>4144</v>
      </c>
      <c r="C572" s="134" t="s">
        <v>2936</v>
      </c>
      <c r="D572" s="131" t="s">
        <v>3036</v>
      </c>
      <c r="E572" s="135">
        <v>400000</v>
      </c>
      <c r="F572" s="101"/>
      <c r="G572" s="25"/>
      <c r="H572" s="127">
        <v>400000</v>
      </c>
    </row>
    <row r="573" spans="1:8" x14ac:dyDescent="0.25">
      <c r="A573" s="17">
        <v>231</v>
      </c>
      <c r="B573" s="20" t="s">
        <v>4145</v>
      </c>
      <c r="C573" s="134" t="s">
        <v>4040</v>
      </c>
      <c r="D573" s="131" t="s">
        <v>2653</v>
      </c>
      <c r="E573" s="135">
        <v>430000</v>
      </c>
      <c r="F573" s="101"/>
      <c r="G573" s="25"/>
      <c r="H573" s="127">
        <v>430000</v>
      </c>
    </row>
    <row r="574" spans="1:8" x14ac:dyDescent="0.25">
      <c r="A574" s="17">
        <v>232</v>
      </c>
      <c r="B574" s="20" t="s">
        <v>4146</v>
      </c>
      <c r="C574" s="134" t="s">
        <v>3181</v>
      </c>
      <c r="D574" s="131" t="s">
        <v>2653</v>
      </c>
      <c r="E574" s="135">
        <v>430000</v>
      </c>
      <c r="F574" s="101"/>
      <c r="G574" s="25"/>
      <c r="H574" s="127">
        <v>430000</v>
      </c>
    </row>
    <row r="575" spans="1:8" x14ac:dyDescent="0.25">
      <c r="A575" s="17">
        <v>233</v>
      </c>
      <c r="B575" s="20" t="s">
        <v>4147</v>
      </c>
      <c r="C575" s="134" t="s">
        <v>4041</v>
      </c>
      <c r="D575" s="131" t="s">
        <v>2653</v>
      </c>
      <c r="E575" s="135">
        <v>430000</v>
      </c>
      <c r="F575" s="101"/>
      <c r="G575" s="25"/>
      <c r="H575" s="127">
        <v>430000</v>
      </c>
    </row>
    <row r="576" spans="1:8" x14ac:dyDescent="0.25">
      <c r="A576" s="17">
        <v>234</v>
      </c>
      <c r="B576" s="20" t="s">
        <v>4148</v>
      </c>
      <c r="C576" s="134" t="s">
        <v>4042</v>
      </c>
      <c r="D576" s="131" t="s">
        <v>2653</v>
      </c>
      <c r="E576" s="135">
        <v>430000</v>
      </c>
      <c r="F576" s="101"/>
      <c r="G576" s="25"/>
      <c r="H576" s="127">
        <v>430000</v>
      </c>
    </row>
    <row r="577" spans="1:8" x14ac:dyDescent="0.25">
      <c r="A577" s="17">
        <v>235</v>
      </c>
      <c r="B577" s="20" t="s">
        <v>4149</v>
      </c>
      <c r="C577" s="134" t="s">
        <v>4043</v>
      </c>
      <c r="D577" s="131" t="s">
        <v>2653</v>
      </c>
      <c r="E577" s="135">
        <v>430000</v>
      </c>
      <c r="F577" s="101"/>
      <c r="G577" s="25"/>
      <c r="H577" s="127">
        <v>430000</v>
      </c>
    </row>
    <row r="578" spans="1:8" x14ac:dyDescent="0.25">
      <c r="A578" s="17">
        <v>236</v>
      </c>
      <c r="B578" s="20" t="s">
        <v>4150</v>
      </c>
      <c r="C578" s="134" t="s">
        <v>4044</v>
      </c>
      <c r="D578" s="131" t="s">
        <v>2653</v>
      </c>
      <c r="E578" s="135">
        <v>430000</v>
      </c>
      <c r="F578" s="101"/>
      <c r="G578" s="25"/>
      <c r="H578" s="127">
        <v>430000</v>
      </c>
    </row>
    <row r="579" spans="1:8" x14ac:dyDescent="0.25">
      <c r="A579" s="17">
        <v>237</v>
      </c>
      <c r="B579" s="20" t="s">
        <v>4151</v>
      </c>
      <c r="C579" s="134" t="s">
        <v>4045</v>
      </c>
      <c r="D579" s="131" t="s">
        <v>2653</v>
      </c>
      <c r="E579" s="135">
        <v>430000</v>
      </c>
      <c r="F579" s="101"/>
      <c r="G579" s="25"/>
      <c r="H579" s="127">
        <v>430000</v>
      </c>
    </row>
    <row r="580" spans="1:8" x14ac:dyDescent="0.25">
      <c r="A580" s="17">
        <v>238</v>
      </c>
      <c r="B580" s="20" t="s">
        <v>4152</v>
      </c>
      <c r="C580" s="134" t="s">
        <v>4046</v>
      </c>
      <c r="D580" s="131" t="s">
        <v>2653</v>
      </c>
      <c r="E580" s="135">
        <v>430000</v>
      </c>
      <c r="F580" s="101"/>
      <c r="G580" s="25"/>
      <c r="H580" s="127">
        <v>430000</v>
      </c>
    </row>
    <row r="581" spans="1:8" x14ac:dyDescent="0.25">
      <c r="A581" s="17">
        <v>239</v>
      </c>
      <c r="B581" s="20" t="s">
        <v>4153</v>
      </c>
      <c r="C581" s="134" t="s">
        <v>4047</v>
      </c>
      <c r="D581" s="131" t="s">
        <v>2653</v>
      </c>
      <c r="E581" s="135">
        <v>430000</v>
      </c>
      <c r="F581" s="101"/>
      <c r="G581" s="25"/>
      <c r="H581" s="127">
        <v>430000</v>
      </c>
    </row>
    <row r="582" spans="1:8" x14ac:dyDescent="0.25">
      <c r="A582" s="17">
        <v>240</v>
      </c>
      <c r="B582" s="20" t="s">
        <v>4154</v>
      </c>
      <c r="C582" s="134" t="s">
        <v>4048</v>
      </c>
      <c r="D582" s="131" t="s">
        <v>2653</v>
      </c>
      <c r="E582" s="135">
        <v>430000</v>
      </c>
      <c r="F582" s="101"/>
      <c r="G582" s="25"/>
      <c r="H582" s="127">
        <v>430000</v>
      </c>
    </row>
    <row r="583" spans="1:8" x14ac:dyDescent="0.25">
      <c r="A583" s="17">
        <v>241</v>
      </c>
      <c r="B583" s="20" t="s">
        <v>4155</v>
      </c>
      <c r="C583" s="134" t="s">
        <v>4049</v>
      </c>
      <c r="D583" s="131" t="s">
        <v>2653</v>
      </c>
      <c r="E583" s="135">
        <v>430000</v>
      </c>
      <c r="F583" s="101"/>
      <c r="G583" s="25"/>
      <c r="H583" s="127">
        <v>430000</v>
      </c>
    </row>
    <row r="584" spans="1:8" x14ac:dyDescent="0.25">
      <c r="A584" s="17">
        <v>242</v>
      </c>
      <c r="B584" s="20" t="s">
        <v>4156</v>
      </c>
      <c r="C584" s="134" t="s">
        <v>4050</v>
      </c>
      <c r="D584" s="131" t="s">
        <v>2653</v>
      </c>
      <c r="E584" s="135">
        <v>430000</v>
      </c>
      <c r="F584" s="101"/>
      <c r="G584" s="25"/>
      <c r="H584" s="127">
        <v>430000</v>
      </c>
    </row>
    <row r="585" spans="1:8" x14ac:dyDescent="0.25">
      <c r="A585" s="17">
        <v>243</v>
      </c>
      <c r="B585" s="20" t="s">
        <v>4157</v>
      </c>
      <c r="C585" s="134" t="s">
        <v>4051</v>
      </c>
      <c r="D585" s="131" t="s">
        <v>2653</v>
      </c>
      <c r="E585" s="135">
        <v>430000</v>
      </c>
      <c r="F585" s="101"/>
      <c r="G585" s="25"/>
      <c r="H585" s="127">
        <v>430000</v>
      </c>
    </row>
    <row r="586" spans="1:8" x14ac:dyDescent="0.25">
      <c r="A586" s="17">
        <v>244</v>
      </c>
      <c r="B586" s="20" t="s">
        <v>4158</v>
      </c>
      <c r="C586" s="134" t="s">
        <v>4052</v>
      </c>
      <c r="D586" s="131" t="s">
        <v>2653</v>
      </c>
      <c r="E586" s="135">
        <v>430000</v>
      </c>
      <c r="F586" s="101"/>
      <c r="G586" s="25"/>
      <c r="H586" s="127">
        <v>430000</v>
      </c>
    </row>
    <row r="587" spans="1:8" x14ac:dyDescent="0.25">
      <c r="A587" s="17">
        <v>245</v>
      </c>
      <c r="B587" s="20" t="s">
        <v>4159</v>
      </c>
      <c r="C587" s="134" t="s">
        <v>4053</v>
      </c>
      <c r="D587" s="136" t="s">
        <v>3790</v>
      </c>
      <c r="E587" s="135">
        <v>1040000</v>
      </c>
      <c r="F587" s="101"/>
      <c r="G587" s="25"/>
      <c r="H587" s="127">
        <v>1040000</v>
      </c>
    </row>
    <row r="588" spans="1:8" x14ac:dyDescent="0.25">
      <c r="A588" s="17">
        <v>246</v>
      </c>
      <c r="B588" s="20" t="s">
        <v>4160</v>
      </c>
      <c r="C588" s="134" t="s">
        <v>4054</v>
      </c>
      <c r="D588" s="136" t="s">
        <v>3790</v>
      </c>
      <c r="E588" s="135">
        <v>1040000</v>
      </c>
      <c r="F588" s="101"/>
      <c r="G588" s="25"/>
      <c r="H588" s="127">
        <v>1040000</v>
      </c>
    </row>
    <row r="589" spans="1:8" x14ac:dyDescent="0.25">
      <c r="A589" s="17">
        <v>247</v>
      </c>
      <c r="B589" s="20" t="s">
        <v>4161</v>
      </c>
      <c r="C589" s="134" t="s">
        <v>308</v>
      </c>
      <c r="D589" s="131" t="s">
        <v>2652</v>
      </c>
      <c r="E589" s="135">
        <v>560000</v>
      </c>
      <c r="F589" s="101"/>
      <c r="G589" s="25"/>
      <c r="H589" s="127">
        <v>560000</v>
      </c>
    </row>
    <row r="590" spans="1:8" x14ac:dyDescent="0.25">
      <c r="A590" s="17">
        <v>248</v>
      </c>
      <c r="B590" s="20" t="s">
        <v>4162</v>
      </c>
      <c r="C590" s="134" t="s">
        <v>4055</v>
      </c>
      <c r="D590" s="131" t="s">
        <v>2652</v>
      </c>
      <c r="E590" s="135">
        <v>560000</v>
      </c>
      <c r="F590" s="101"/>
      <c r="G590" s="25"/>
      <c r="H590" s="127">
        <v>560000</v>
      </c>
    </row>
    <row r="591" spans="1:8" x14ac:dyDescent="0.25">
      <c r="A591" s="17">
        <v>249</v>
      </c>
      <c r="B591" s="20" t="s">
        <v>4163</v>
      </c>
      <c r="C591" s="134" t="s">
        <v>4056</v>
      </c>
      <c r="D591" s="131" t="s">
        <v>2652</v>
      </c>
      <c r="E591" s="135">
        <v>560000</v>
      </c>
      <c r="F591" s="101"/>
      <c r="G591" s="25"/>
      <c r="H591" s="127">
        <v>560000</v>
      </c>
    </row>
    <row r="592" spans="1:8" ht="15.75" x14ac:dyDescent="0.25">
      <c r="A592" s="17">
        <v>250</v>
      </c>
      <c r="B592" s="20" t="s">
        <v>4174</v>
      </c>
      <c r="C592" s="130" t="s">
        <v>4164</v>
      </c>
      <c r="D592" s="131" t="s">
        <v>361</v>
      </c>
      <c r="E592" s="132">
        <v>400000</v>
      </c>
      <c r="F592" s="101"/>
      <c r="G592" s="89">
        <v>400000</v>
      </c>
      <c r="H592" s="129"/>
    </row>
    <row r="593" spans="1:11" x14ac:dyDescent="0.25">
      <c r="A593" s="17">
        <v>251</v>
      </c>
      <c r="B593" s="20" t="s">
        <v>4175</v>
      </c>
      <c r="C593" s="130" t="s">
        <v>4165</v>
      </c>
      <c r="D593" s="131" t="s">
        <v>362</v>
      </c>
      <c r="E593" s="132">
        <v>400000</v>
      </c>
      <c r="F593" s="101"/>
      <c r="G593" s="89">
        <v>400000</v>
      </c>
    </row>
    <row r="594" spans="1:11" x14ac:dyDescent="0.25">
      <c r="A594" s="17">
        <v>252</v>
      </c>
      <c r="B594" s="20" t="s">
        <v>4176</v>
      </c>
      <c r="C594" s="130" t="s">
        <v>337</v>
      </c>
      <c r="D594" s="131" t="s">
        <v>2652</v>
      </c>
      <c r="E594" s="132">
        <v>560000</v>
      </c>
      <c r="F594" s="101"/>
      <c r="G594" s="89">
        <v>560000</v>
      </c>
    </row>
    <row r="595" spans="1:11" x14ac:dyDescent="0.25">
      <c r="A595" s="17">
        <v>253</v>
      </c>
      <c r="B595" s="20" t="s">
        <v>4177</v>
      </c>
      <c r="C595" s="130" t="s">
        <v>4166</v>
      </c>
      <c r="D595" s="131" t="s">
        <v>2652</v>
      </c>
      <c r="E595" s="132">
        <v>560000</v>
      </c>
      <c r="F595" s="101"/>
      <c r="G595" s="25"/>
      <c r="H595" s="89">
        <v>560000</v>
      </c>
    </row>
    <row r="596" spans="1:11" x14ac:dyDescent="0.25">
      <c r="A596" s="17">
        <v>254</v>
      </c>
      <c r="B596" s="20" t="s">
        <v>4178</v>
      </c>
      <c r="C596" s="130" t="s">
        <v>4167</v>
      </c>
      <c r="D596" s="131" t="s">
        <v>362</v>
      </c>
      <c r="E596" s="132">
        <v>400000</v>
      </c>
      <c r="F596" s="101"/>
      <c r="G596" s="25"/>
      <c r="H596" s="89">
        <v>400000</v>
      </c>
    </row>
    <row r="597" spans="1:11" x14ac:dyDescent="0.25">
      <c r="A597" s="17">
        <v>255</v>
      </c>
      <c r="B597" s="20" t="s">
        <v>4179</v>
      </c>
      <c r="C597" s="130" t="s">
        <v>1033</v>
      </c>
      <c r="D597" s="131" t="s">
        <v>2652</v>
      </c>
      <c r="E597" s="132">
        <v>560000</v>
      </c>
      <c r="F597" s="101"/>
      <c r="G597" s="25"/>
      <c r="H597" s="89">
        <v>560000</v>
      </c>
    </row>
    <row r="598" spans="1:11" x14ac:dyDescent="0.25">
      <c r="A598" s="17">
        <v>256</v>
      </c>
      <c r="B598" s="20" t="s">
        <v>4180</v>
      </c>
      <c r="C598" s="130" t="s">
        <v>4168</v>
      </c>
      <c r="D598" s="131" t="s">
        <v>361</v>
      </c>
      <c r="E598" s="132">
        <v>400000</v>
      </c>
      <c r="F598" s="101"/>
      <c r="G598" s="89">
        <v>400000</v>
      </c>
    </row>
    <row r="599" spans="1:11" x14ac:dyDescent="0.25">
      <c r="A599" s="17">
        <v>257</v>
      </c>
      <c r="B599" s="20" t="s">
        <v>4181</v>
      </c>
      <c r="C599" s="130" t="s">
        <v>4169</v>
      </c>
      <c r="D599" s="131" t="s">
        <v>361</v>
      </c>
      <c r="E599" s="132">
        <v>400000</v>
      </c>
      <c r="F599" s="101"/>
      <c r="G599" s="89">
        <v>400000</v>
      </c>
    </row>
    <row r="600" spans="1:11" x14ac:dyDescent="0.25">
      <c r="A600" s="17">
        <v>258</v>
      </c>
      <c r="B600" s="20" t="s">
        <v>4182</v>
      </c>
      <c r="C600" s="130" t="s">
        <v>4170</v>
      </c>
      <c r="D600" s="131" t="s">
        <v>2652</v>
      </c>
      <c r="E600" s="132">
        <v>560000</v>
      </c>
      <c r="F600" s="101"/>
      <c r="G600" s="89">
        <v>560000</v>
      </c>
    </row>
    <row r="601" spans="1:11" x14ac:dyDescent="0.25">
      <c r="A601" s="17">
        <v>259</v>
      </c>
      <c r="B601" s="20" t="s">
        <v>4183</v>
      </c>
      <c r="C601" s="130" t="s">
        <v>4170</v>
      </c>
      <c r="D601" s="131" t="s">
        <v>361</v>
      </c>
      <c r="E601" s="132">
        <v>400000</v>
      </c>
      <c r="F601" s="101"/>
      <c r="G601" s="89">
        <v>400000</v>
      </c>
    </row>
    <row r="602" spans="1:11" x14ac:dyDescent="0.25">
      <c r="A602" s="17">
        <v>260</v>
      </c>
      <c r="B602" s="20" t="s">
        <v>4184</v>
      </c>
      <c r="C602" s="130" t="s">
        <v>4171</v>
      </c>
      <c r="D602" s="131" t="s">
        <v>2652</v>
      </c>
      <c r="E602" s="132">
        <v>560000</v>
      </c>
      <c r="F602" s="101"/>
      <c r="G602" s="89">
        <v>560000</v>
      </c>
    </row>
    <row r="603" spans="1:11" x14ac:dyDescent="0.25">
      <c r="A603" s="17">
        <v>261</v>
      </c>
      <c r="B603" s="20" t="s">
        <v>4185</v>
      </c>
      <c r="C603" s="130" t="s">
        <v>4171</v>
      </c>
      <c r="D603" s="131" t="s">
        <v>361</v>
      </c>
      <c r="E603" s="132">
        <v>400000</v>
      </c>
      <c r="F603" s="101"/>
      <c r="G603" s="89">
        <v>400000</v>
      </c>
    </row>
    <row r="604" spans="1:11" x14ac:dyDescent="0.25">
      <c r="A604" s="17">
        <v>262</v>
      </c>
      <c r="B604" s="20" t="s">
        <v>4186</v>
      </c>
      <c r="C604" s="130" t="s">
        <v>936</v>
      </c>
      <c r="D604" s="131" t="s">
        <v>361</v>
      </c>
      <c r="E604" s="132">
        <v>400000</v>
      </c>
      <c r="F604" s="101"/>
      <c r="G604" s="89">
        <v>400000</v>
      </c>
    </row>
    <row r="605" spans="1:11" x14ac:dyDescent="0.25">
      <c r="A605" s="17">
        <v>263</v>
      </c>
      <c r="B605" s="20" t="s">
        <v>4187</v>
      </c>
      <c r="C605" s="130" t="s">
        <v>936</v>
      </c>
      <c r="D605" s="131" t="s">
        <v>2652</v>
      </c>
      <c r="E605" s="132">
        <v>560000</v>
      </c>
      <c r="F605" s="101"/>
      <c r="G605" s="89">
        <v>560000</v>
      </c>
      <c r="K605">
        <f>38*80</f>
        <v>3040</v>
      </c>
    </row>
    <row r="606" spans="1:11" x14ac:dyDescent="0.25">
      <c r="A606" s="17">
        <v>264</v>
      </c>
      <c r="B606" s="20" t="s">
        <v>4188</v>
      </c>
      <c r="C606" s="130" t="s">
        <v>4172</v>
      </c>
      <c r="D606" s="131" t="s">
        <v>4173</v>
      </c>
      <c r="E606" s="132">
        <v>400000</v>
      </c>
      <c r="F606" s="101"/>
      <c r="G606" s="25">
        <f>SUM(G343:G605)</f>
        <v>69430000</v>
      </c>
      <c r="H606" s="89">
        <v>400000</v>
      </c>
    </row>
    <row r="607" spans="1:11" ht="15.75" customHeight="1" x14ac:dyDescent="0.25">
      <c r="A607" s="192" t="s">
        <v>9</v>
      </c>
      <c r="B607" s="193"/>
      <c r="C607" s="193"/>
      <c r="D607" s="194"/>
      <c r="E607" s="9">
        <f>SUM(E343:E606)</f>
        <v>157500000</v>
      </c>
      <c r="F607" s="2"/>
      <c r="H607" s="24">
        <f>SUM(H386:H606)</f>
        <v>88070000</v>
      </c>
    </row>
    <row r="608" spans="1:11" ht="15.75" customHeight="1" x14ac:dyDescent="0.25">
      <c r="A608" s="195" t="s">
        <v>4195</v>
      </c>
      <c r="B608" s="196"/>
      <c r="C608" s="196"/>
      <c r="D608" s="196"/>
      <c r="E608" s="196"/>
      <c r="F608" s="197"/>
    </row>
    <row r="609" spans="1:11" ht="15.75" x14ac:dyDescent="0.25">
      <c r="A609" s="183" t="s">
        <v>4196</v>
      </c>
      <c r="B609" s="183"/>
      <c r="C609" s="183"/>
      <c r="D609" s="183"/>
      <c r="E609" s="183"/>
      <c r="F609" s="183"/>
    </row>
    <row r="610" spans="1:11" ht="15.75" x14ac:dyDescent="0.25">
      <c r="A610" s="184" t="s">
        <v>10</v>
      </c>
      <c r="B610" s="184"/>
      <c r="C610" s="107" t="s">
        <v>11</v>
      </c>
      <c r="D610" s="107" t="s">
        <v>12</v>
      </c>
      <c r="E610" s="185" t="s">
        <v>13</v>
      </c>
      <c r="F610" s="185"/>
    </row>
    <row r="611" spans="1:11" ht="15.75" x14ac:dyDescent="0.25">
      <c r="A611" s="107"/>
      <c r="B611" s="107"/>
      <c r="C611" s="107"/>
      <c r="D611" s="107"/>
      <c r="E611" s="108"/>
      <c r="F611" s="108"/>
    </row>
    <row r="612" spans="1:11" ht="15.75" x14ac:dyDescent="0.25">
      <c r="A612" s="107"/>
      <c r="B612" s="107"/>
      <c r="C612" s="107"/>
      <c r="D612" s="107"/>
      <c r="E612" s="108"/>
      <c r="F612" s="108"/>
      <c r="K612">
        <f>70*150</f>
        <v>10500</v>
      </c>
    </row>
    <row r="613" spans="1:11" ht="15.75" x14ac:dyDescent="0.25">
      <c r="A613" s="107"/>
      <c r="B613" s="107"/>
      <c r="C613" s="107"/>
      <c r="D613" s="107"/>
      <c r="E613" s="108"/>
      <c r="F613" s="108"/>
    </row>
    <row r="614" spans="1:11" ht="15.75" x14ac:dyDescent="0.25">
      <c r="A614" s="107"/>
      <c r="B614" s="107"/>
      <c r="C614" s="110" t="s">
        <v>14</v>
      </c>
      <c r="D614" s="110" t="s">
        <v>15</v>
      </c>
      <c r="E614" s="185" t="s">
        <v>16</v>
      </c>
      <c r="F614" s="185"/>
    </row>
    <row r="615" spans="1:11" ht="15.75" x14ac:dyDescent="0.25">
      <c r="A615" s="10" t="s">
        <v>17</v>
      </c>
      <c r="B615" s="10"/>
      <c r="C615" s="15"/>
      <c r="D615" s="16"/>
      <c r="E615" s="108"/>
      <c r="F615" s="108"/>
      <c r="H615">
        <f>117620+640+7200+20200+11840</f>
        <v>157500</v>
      </c>
    </row>
    <row r="616" spans="1:11" x14ac:dyDescent="0.25">
      <c r="A616" s="10" t="s">
        <v>4193</v>
      </c>
      <c r="B616" s="10"/>
      <c r="C616" s="10"/>
      <c r="D616" s="7"/>
      <c r="E616" s="8"/>
      <c r="F616" s="4"/>
    </row>
    <row r="617" spans="1:11" x14ac:dyDescent="0.25">
      <c r="A617" s="14" t="s">
        <v>4192</v>
      </c>
      <c r="B617" s="10"/>
      <c r="C617" s="10"/>
      <c r="D617" s="7"/>
      <c r="E617" s="8"/>
      <c r="F617" s="4"/>
    </row>
    <row r="618" spans="1:11" x14ac:dyDescent="0.25">
      <c r="A618" s="7" t="s">
        <v>4190</v>
      </c>
      <c r="B618" s="7"/>
      <c r="C618" s="7"/>
      <c r="D618" s="7"/>
      <c r="E618" s="11"/>
      <c r="F618" s="11"/>
    </row>
    <row r="619" spans="1:11" x14ac:dyDescent="0.25">
      <c r="A619" t="s">
        <v>4194</v>
      </c>
    </row>
    <row r="620" spans="1:11" ht="14.25" customHeight="1" x14ac:dyDescent="0.25">
      <c r="A620" s="186" t="s">
        <v>4191</v>
      </c>
      <c r="B620" s="187"/>
      <c r="C620" s="187"/>
      <c r="D620" s="187"/>
    </row>
    <row r="621" spans="1:11" ht="14.25" customHeight="1" x14ac:dyDescent="0.25">
      <c r="A621" s="10"/>
      <c r="B621" s="10"/>
      <c r="C621" s="10"/>
      <c r="D621" s="10"/>
    </row>
    <row r="622" spans="1:11" ht="14.25" customHeight="1" x14ac:dyDescent="0.25">
      <c r="A622" s="10"/>
      <c r="B622" s="10"/>
      <c r="C622" s="10"/>
      <c r="D622" s="10"/>
    </row>
    <row r="623" spans="1:11" ht="14.25" customHeight="1" x14ac:dyDescent="0.25">
      <c r="A623" s="10"/>
      <c r="B623" s="10"/>
      <c r="C623" s="10"/>
      <c r="D623" s="10"/>
    </row>
    <row r="624" spans="1:11" ht="14.25" customHeight="1" x14ac:dyDescent="0.25">
      <c r="A624" s="10"/>
      <c r="B624" s="10"/>
      <c r="C624" s="10"/>
      <c r="D624" s="10"/>
    </row>
    <row r="625" spans="1:4" ht="14.25" customHeight="1" x14ac:dyDescent="0.25">
      <c r="A625" s="10"/>
      <c r="B625" s="10"/>
      <c r="C625" s="10"/>
      <c r="D625" s="10"/>
    </row>
    <row r="626" spans="1:4" ht="14.25" customHeight="1" x14ac:dyDescent="0.25">
      <c r="A626" s="10"/>
      <c r="B626" s="10"/>
      <c r="C626" s="10"/>
      <c r="D626" s="10"/>
    </row>
    <row r="627" spans="1:4" ht="14.25" customHeight="1" x14ac:dyDescent="0.25">
      <c r="A627" s="10"/>
      <c r="B627" s="10"/>
      <c r="C627" s="10"/>
      <c r="D627" s="10"/>
    </row>
    <row r="628" spans="1:4" ht="14.25" customHeight="1" x14ac:dyDescent="0.25">
      <c r="A628" s="10"/>
      <c r="B628" s="10"/>
      <c r="C628" s="10"/>
      <c r="D628" s="10"/>
    </row>
    <row r="629" spans="1:4" ht="14.25" customHeight="1" x14ac:dyDescent="0.25">
      <c r="A629" s="10"/>
      <c r="B629" s="10"/>
      <c r="C629" s="10"/>
      <c r="D629" s="10"/>
    </row>
    <row r="630" spans="1:4" ht="14.25" customHeight="1" x14ac:dyDescent="0.25">
      <c r="A630" s="10"/>
      <c r="B630" s="10"/>
      <c r="C630" s="10"/>
      <c r="D630" s="10"/>
    </row>
    <row r="631" spans="1:4" ht="14.25" customHeight="1" x14ac:dyDescent="0.25">
      <c r="A631" s="10"/>
      <c r="B631" s="10"/>
      <c r="C631" s="10"/>
      <c r="D631" s="10"/>
    </row>
    <row r="632" spans="1:4" ht="14.25" customHeight="1" x14ac:dyDescent="0.25">
      <c r="A632" s="10"/>
      <c r="B632" s="10"/>
      <c r="C632" s="10"/>
      <c r="D632" s="10"/>
    </row>
    <row r="633" spans="1:4" ht="14.25" customHeight="1" x14ac:dyDescent="0.25">
      <c r="A633" s="10"/>
      <c r="B633" s="10"/>
      <c r="C633" s="10"/>
      <c r="D633" s="10"/>
    </row>
    <row r="634" spans="1:4" ht="14.25" customHeight="1" x14ac:dyDescent="0.25">
      <c r="A634" s="10"/>
      <c r="B634" s="10"/>
      <c r="C634" s="10"/>
      <c r="D634" s="10"/>
    </row>
    <row r="635" spans="1:4" ht="14.25" customHeight="1" x14ac:dyDescent="0.25">
      <c r="A635" s="10"/>
      <c r="B635" s="10"/>
      <c r="C635" s="10"/>
      <c r="D635" s="10"/>
    </row>
    <row r="636" spans="1:4" ht="14.25" customHeight="1" x14ac:dyDescent="0.25">
      <c r="A636" s="10"/>
      <c r="B636" s="10"/>
      <c r="C636" s="10"/>
      <c r="D636" s="10"/>
    </row>
    <row r="637" spans="1:4" ht="14.25" customHeight="1" x14ac:dyDescent="0.25">
      <c r="A637" s="10"/>
      <c r="B637" s="10"/>
      <c r="C637" s="10"/>
      <c r="D637" s="10"/>
    </row>
    <row r="638" spans="1:4" ht="14.25" customHeight="1" x14ac:dyDescent="0.25">
      <c r="A638" s="10"/>
      <c r="B638" s="10"/>
      <c r="C638" s="10"/>
      <c r="D638" s="10"/>
    </row>
    <row r="639" spans="1:4" ht="14.25" customHeight="1" x14ac:dyDescent="0.25">
      <c r="A639" s="10"/>
      <c r="B639" s="10"/>
      <c r="C639" s="10"/>
      <c r="D639" s="10"/>
    </row>
    <row r="640" spans="1:4" ht="14.25" customHeight="1" x14ac:dyDescent="0.25">
      <c r="A640" s="10"/>
      <c r="B640" s="10"/>
      <c r="C640" s="10"/>
      <c r="D640" s="10" t="s">
        <v>4197</v>
      </c>
    </row>
    <row r="641" spans="1:4" ht="14.25" customHeight="1" x14ac:dyDescent="0.25">
      <c r="A641" s="10"/>
      <c r="B641" s="10"/>
      <c r="C641" s="10"/>
      <c r="D641" s="10"/>
    </row>
    <row r="642" spans="1:4" ht="14.25" customHeight="1" x14ac:dyDescent="0.25">
      <c r="A642" s="10"/>
      <c r="B642" s="10"/>
      <c r="C642" s="10"/>
      <c r="D642" s="10"/>
    </row>
    <row r="643" spans="1:4" ht="14.25" customHeight="1" x14ac:dyDescent="0.25">
      <c r="A643" s="10"/>
      <c r="B643" s="10"/>
      <c r="C643" s="10"/>
      <c r="D643" s="10"/>
    </row>
    <row r="644" spans="1:4" ht="14.25" customHeight="1" x14ac:dyDescent="0.25">
      <c r="A644" s="10"/>
      <c r="B644" s="10"/>
      <c r="C644" s="10"/>
      <c r="D644" s="10"/>
    </row>
    <row r="645" spans="1:4" ht="14.25" customHeight="1" x14ac:dyDescent="0.25">
      <c r="A645" s="10"/>
      <c r="B645" s="10"/>
      <c r="C645" s="10"/>
      <c r="D645" s="10"/>
    </row>
    <row r="646" spans="1:4" ht="14.25" customHeight="1" x14ac:dyDescent="0.25">
      <c r="A646" s="10"/>
      <c r="B646" s="10"/>
      <c r="C646" s="10"/>
      <c r="D646" s="10"/>
    </row>
    <row r="647" spans="1:4" ht="14.25" customHeight="1" x14ac:dyDescent="0.25">
      <c r="A647" s="10"/>
      <c r="B647" s="10"/>
      <c r="C647" s="10"/>
      <c r="D647" s="10"/>
    </row>
    <row r="648" spans="1:4" ht="14.25" customHeight="1" x14ac:dyDescent="0.25">
      <c r="A648" s="10"/>
      <c r="B648" s="10"/>
      <c r="C648" s="10"/>
      <c r="D648" s="10"/>
    </row>
    <row r="649" spans="1:4" ht="14.25" customHeight="1" x14ac:dyDescent="0.25">
      <c r="A649" s="10"/>
      <c r="B649" s="10"/>
      <c r="C649" s="10"/>
      <c r="D649" s="10"/>
    </row>
    <row r="650" spans="1:4" ht="14.25" customHeight="1" x14ac:dyDescent="0.25">
      <c r="A650" s="10"/>
      <c r="B650" s="10"/>
      <c r="C650" s="10"/>
      <c r="D650" s="10"/>
    </row>
    <row r="659" spans="1:7" ht="15.75" x14ac:dyDescent="0.25">
      <c r="A659" s="189" t="s">
        <v>0</v>
      </c>
      <c r="B659" s="189"/>
      <c r="C659" s="189"/>
      <c r="D659" s="189"/>
      <c r="E659" s="189"/>
      <c r="F659" s="189"/>
    </row>
    <row r="660" spans="1:7" ht="15.75" x14ac:dyDescent="0.25">
      <c r="A660" s="190" t="s">
        <v>1</v>
      </c>
      <c r="B660" s="190"/>
      <c r="C660" s="190"/>
      <c r="D660" s="190"/>
      <c r="E660" s="190"/>
      <c r="F660" s="190"/>
    </row>
    <row r="661" spans="1:7" ht="15.75" x14ac:dyDescent="0.25">
      <c r="A661" s="104"/>
      <c r="B661" s="104"/>
      <c r="C661" s="104"/>
      <c r="D661" s="104"/>
      <c r="E661" s="104"/>
      <c r="F661" s="104"/>
    </row>
    <row r="662" spans="1:7" ht="15.75" x14ac:dyDescent="0.25">
      <c r="A662" s="191" t="s">
        <v>2</v>
      </c>
      <c r="B662" s="191"/>
      <c r="C662" s="191"/>
      <c r="D662" s="191"/>
      <c r="E662" s="191"/>
      <c r="F662" s="191"/>
    </row>
    <row r="663" spans="1:7" x14ac:dyDescent="0.25">
      <c r="A663" s="17" t="s">
        <v>3</v>
      </c>
      <c r="B663" s="17" t="s">
        <v>4</v>
      </c>
      <c r="C663" s="18" t="s">
        <v>5</v>
      </c>
      <c r="D663" s="17" t="s">
        <v>6</v>
      </c>
      <c r="E663" s="19" t="s">
        <v>7</v>
      </c>
      <c r="F663" s="13" t="s">
        <v>8</v>
      </c>
    </row>
    <row r="664" spans="1:7" x14ac:dyDescent="0.25">
      <c r="A664" s="17">
        <v>1</v>
      </c>
      <c r="B664" s="20" t="s">
        <v>3273</v>
      </c>
      <c r="C664" s="88" t="s">
        <v>3416</v>
      </c>
      <c r="D664" s="90" t="s">
        <v>2653</v>
      </c>
      <c r="E664" s="89">
        <v>430000</v>
      </c>
      <c r="F664" s="13"/>
      <c r="G664" s="89">
        <v>430000</v>
      </c>
    </row>
    <row r="665" spans="1:7" x14ac:dyDescent="0.25">
      <c r="A665" s="17">
        <v>2</v>
      </c>
      <c r="B665" s="20" t="s">
        <v>3274</v>
      </c>
      <c r="C665" s="88" t="s">
        <v>3417</v>
      </c>
      <c r="D665" s="90" t="s">
        <v>2653</v>
      </c>
      <c r="E665" s="89">
        <v>430000</v>
      </c>
      <c r="F665" s="13"/>
      <c r="G665" s="89">
        <v>430000</v>
      </c>
    </row>
    <row r="666" spans="1:7" x14ac:dyDescent="0.25">
      <c r="A666" s="17">
        <v>3</v>
      </c>
      <c r="B666" s="20" t="s">
        <v>3275</v>
      </c>
      <c r="C666" s="88" t="s">
        <v>3418</v>
      </c>
      <c r="D666" s="90" t="s">
        <v>2653</v>
      </c>
      <c r="E666" s="89">
        <v>430000</v>
      </c>
      <c r="F666" s="13"/>
      <c r="G666" s="89">
        <v>430000</v>
      </c>
    </row>
    <row r="667" spans="1:7" x14ac:dyDescent="0.25">
      <c r="A667" s="17">
        <v>4</v>
      </c>
      <c r="B667" s="20" t="s">
        <v>3276</v>
      </c>
      <c r="C667" s="88" t="s">
        <v>3419</v>
      </c>
      <c r="D667" s="90" t="s">
        <v>2653</v>
      </c>
      <c r="E667" s="89">
        <v>430000</v>
      </c>
      <c r="F667" s="13"/>
      <c r="G667" s="89">
        <v>430000</v>
      </c>
    </row>
    <row r="668" spans="1:7" x14ac:dyDescent="0.25">
      <c r="A668" s="17">
        <v>5</v>
      </c>
      <c r="B668" s="20" t="s">
        <v>3277</v>
      </c>
      <c r="C668" s="88" t="s">
        <v>3420</v>
      </c>
      <c r="D668" s="90" t="s">
        <v>2653</v>
      </c>
      <c r="E668" s="89">
        <v>430000</v>
      </c>
      <c r="F668" s="13"/>
      <c r="G668" s="89">
        <v>430000</v>
      </c>
    </row>
    <row r="669" spans="1:7" x14ac:dyDescent="0.25">
      <c r="A669" s="17">
        <v>6</v>
      </c>
      <c r="B669" s="20" t="s">
        <v>3278</v>
      </c>
      <c r="C669" s="88" t="s">
        <v>3421</v>
      </c>
      <c r="D669" s="90" t="s">
        <v>2653</v>
      </c>
      <c r="E669" s="89">
        <v>430000</v>
      </c>
      <c r="F669" s="13"/>
      <c r="G669" s="89">
        <v>430000</v>
      </c>
    </row>
    <row r="670" spans="1:7" x14ac:dyDescent="0.25">
      <c r="A670" s="17">
        <v>7</v>
      </c>
      <c r="B670" s="20" t="s">
        <v>3279</v>
      </c>
      <c r="C670" s="88" t="s">
        <v>3422</v>
      </c>
      <c r="D670" s="90" t="s">
        <v>2653</v>
      </c>
      <c r="E670" s="89">
        <v>430000</v>
      </c>
      <c r="F670" s="13"/>
      <c r="G670" s="89">
        <v>430000</v>
      </c>
    </row>
    <row r="671" spans="1:7" x14ac:dyDescent="0.25">
      <c r="A671" s="17">
        <v>8</v>
      </c>
      <c r="B671" s="20" t="s">
        <v>3280</v>
      </c>
      <c r="C671" s="88" t="s">
        <v>3423</v>
      </c>
      <c r="D671" s="90" t="s">
        <v>2652</v>
      </c>
      <c r="E671" s="89">
        <v>560000</v>
      </c>
      <c r="F671" s="13"/>
      <c r="G671" s="89">
        <v>560000</v>
      </c>
    </row>
    <row r="672" spans="1:7" x14ac:dyDescent="0.25">
      <c r="A672" s="17">
        <v>9</v>
      </c>
      <c r="B672" s="20" t="s">
        <v>3281</v>
      </c>
      <c r="C672" s="88" t="s">
        <v>3424</v>
      </c>
      <c r="D672" s="90" t="s">
        <v>2653</v>
      </c>
      <c r="E672" s="89">
        <v>430000</v>
      </c>
      <c r="F672" s="13"/>
      <c r="G672" s="89">
        <v>430000</v>
      </c>
    </row>
    <row r="673" spans="1:10" x14ac:dyDescent="0.25">
      <c r="A673" s="17">
        <v>10</v>
      </c>
      <c r="B673" s="20" t="s">
        <v>3282</v>
      </c>
      <c r="C673" s="88" t="s">
        <v>1127</v>
      </c>
      <c r="D673" s="90" t="s">
        <v>2653</v>
      </c>
      <c r="E673" s="89">
        <v>430000</v>
      </c>
      <c r="F673" s="13"/>
      <c r="G673" s="89">
        <v>430000</v>
      </c>
    </row>
    <row r="674" spans="1:10" x14ac:dyDescent="0.25">
      <c r="A674" s="17">
        <v>11</v>
      </c>
      <c r="B674" s="20" t="s">
        <v>3283</v>
      </c>
      <c r="C674" s="88" t="s">
        <v>3425</v>
      </c>
      <c r="D674" s="90" t="s">
        <v>2653</v>
      </c>
      <c r="E674" s="89">
        <v>430000</v>
      </c>
      <c r="F674" s="13"/>
      <c r="G674" s="89">
        <v>430000</v>
      </c>
      <c r="J674">
        <f>430*4</f>
        <v>1720</v>
      </c>
    </row>
    <row r="675" spans="1:10" x14ac:dyDescent="0.25">
      <c r="A675" s="17">
        <v>12</v>
      </c>
      <c r="B675" s="20" t="s">
        <v>3284</v>
      </c>
      <c r="C675" s="88" t="s">
        <v>3426</v>
      </c>
      <c r="D675" s="90" t="s">
        <v>2653</v>
      </c>
      <c r="E675" s="89">
        <v>430000</v>
      </c>
      <c r="F675" s="13"/>
      <c r="G675" s="89">
        <v>430000</v>
      </c>
      <c r="J675">
        <f>510*4</f>
        <v>2040</v>
      </c>
    </row>
    <row r="676" spans="1:10" x14ac:dyDescent="0.25">
      <c r="A676" s="17">
        <v>13</v>
      </c>
      <c r="B676" s="20" t="s">
        <v>3285</v>
      </c>
      <c r="C676" s="88" t="s">
        <v>3427</v>
      </c>
      <c r="D676" s="90" t="s">
        <v>2653</v>
      </c>
      <c r="E676" s="89">
        <v>430000</v>
      </c>
      <c r="F676" s="13"/>
      <c r="G676" s="89">
        <v>430000</v>
      </c>
      <c r="H676">
        <f>26*80</f>
        <v>2080</v>
      </c>
    </row>
    <row r="677" spans="1:10" x14ac:dyDescent="0.25">
      <c r="A677" s="17">
        <v>14</v>
      </c>
      <c r="B677" s="20" t="s">
        <v>3286</v>
      </c>
      <c r="C677" s="88" t="s">
        <v>3428</v>
      </c>
      <c r="D677" s="90" t="s">
        <v>2653</v>
      </c>
      <c r="E677" s="89">
        <v>430000</v>
      </c>
      <c r="F677" s="13"/>
      <c r="G677" s="89">
        <v>430000</v>
      </c>
    </row>
    <row r="678" spans="1:10" x14ac:dyDescent="0.25">
      <c r="A678" s="17">
        <v>15</v>
      </c>
      <c r="B678" s="20" t="s">
        <v>3287</v>
      </c>
      <c r="C678" s="88" t="s">
        <v>3429</v>
      </c>
      <c r="D678" s="90" t="s">
        <v>2652</v>
      </c>
      <c r="E678" s="89">
        <v>560000</v>
      </c>
      <c r="F678" s="13"/>
      <c r="G678" s="89">
        <v>560000</v>
      </c>
    </row>
    <row r="679" spans="1:10" x14ac:dyDescent="0.25">
      <c r="A679" s="17">
        <v>16</v>
      </c>
      <c r="B679" s="20" t="s">
        <v>3288</v>
      </c>
      <c r="C679" s="88" t="s">
        <v>697</v>
      </c>
      <c r="D679" s="90" t="s">
        <v>2652</v>
      </c>
      <c r="E679" s="89">
        <v>560000</v>
      </c>
      <c r="F679" s="13"/>
      <c r="G679" s="89">
        <v>560000</v>
      </c>
    </row>
    <row r="680" spans="1:10" x14ac:dyDescent="0.25">
      <c r="A680" s="17">
        <v>17</v>
      </c>
      <c r="B680" s="20" t="s">
        <v>3289</v>
      </c>
      <c r="C680" s="88" t="s">
        <v>3430</v>
      </c>
      <c r="D680" s="90" t="s">
        <v>2652</v>
      </c>
      <c r="E680" s="89">
        <v>560000</v>
      </c>
      <c r="F680" s="13"/>
      <c r="G680" s="89">
        <v>560000</v>
      </c>
    </row>
    <row r="681" spans="1:10" x14ac:dyDescent="0.25">
      <c r="A681" s="17">
        <v>18</v>
      </c>
      <c r="B681" s="20" t="s">
        <v>3290</v>
      </c>
      <c r="C681" s="88" t="s">
        <v>3431</v>
      </c>
      <c r="D681" s="90" t="s">
        <v>2652</v>
      </c>
      <c r="E681" s="89">
        <v>560000</v>
      </c>
      <c r="F681" s="13"/>
      <c r="G681" s="89">
        <v>560000</v>
      </c>
    </row>
    <row r="682" spans="1:10" x14ac:dyDescent="0.25">
      <c r="A682" s="17">
        <v>19</v>
      </c>
      <c r="B682" s="20" t="s">
        <v>3291</v>
      </c>
      <c r="C682" s="88" t="s">
        <v>3022</v>
      </c>
      <c r="D682" s="90" t="s">
        <v>2653</v>
      </c>
      <c r="E682" s="89">
        <v>430000</v>
      </c>
      <c r="F682" s="13"/>
      <c r="H682" s="89">
        <v>430000</v>
      </c>
    </row>
    <row r="683" spans="1:10" x14ac:dyDescent="0.25">
      <c r="A683" s="17">
        <v>20</v>
      </c>
      <c r="B683" s="20" t="s">
        <v>3292</v>
      </c>
      <c r="C683" s="88" t="s">
        <v>3432</v>
      </c>
      <c r="D683" s="90" t="s">
        <v>2653</v>
      </c>
      <c r="E683" s="89">
        <v>430000</v>
      </c>
      <c r="F683" s="13"/>
      <c r="H683" s="89">
        <v>430000</v>
      </c>
    </row>
    <row r="684" spans="1:10" x14ac:dyDescent="0.25">
      <c r="A684" s="17">
        <v>21</v>
      </c>
      <c r="B684" s="20" t="s">
        <v>3293</v>
      </c>
      <c r="C684" s="88" t="s">
        <v>3433</v>
      </c>
      <c r="D684" s="90" t="s">
        <v>2652</v>
      </c>
      <c r="E684" s="89">
        <v>560000</v>
      </c>
      <c r="F684" s="13"/>
      <c r="H684" s="89">
        <v>560000</v>
      </c>
    </row>
    <row r="685" spans="1:10" x14ac:dyDescent="0.25">
      <c r="A685" s="17">
        <v>22</v>
      </c>
      <c r="B685" s="20" t="s">
        <v>3294</v>
      </c>
      <c r="C685" s="88" t="s">
        <v>3434</v>
      </c>
      <c r="D685" s="90" t="s">
        <v>2653</v>
      </c>
      <c r="E685" s="89">
        <v>430000</v>
      </c>
      <c r="F685" s="13"/>
      <c r="H685" s="89">
        <v>430000</v>
      </c>
    </row>
    <row r="686" spans="1:10" x14ac:dyDescent="0.25">
      <c r="A686" s="17">
        <v>23</v>
      </c>
      <c r="B686" s="20" t="s">
        <v>3295</v>
      </c>
      <c r="C686" s="88" t="s">
        <v>3435</v>
      </c>
      <c r="D686" s="90" t="s">
        <v>2653</v>
      </c>
      <c r="E686" s="89">
        <v>430000</v>
      </c>
      <c r="F686" s="13"/>
      <c r="H686" s="89">
        <v>430000</v>
      </c>
    </row>
    <row r="687" spans="1:10" x14ac:dyDescent="0.25">
      <c r="A687" s="17">
        <v>24</v>
      </c>
      <c r="B687" s="20" t="s">
        <v>3296</v>
      </c>
      <c r="C687" s="88" t="s">
        <v>3436</v>
      </c>
      <c r="D687" s="90" t="s">
        <v>2652</v>
      </c>
      <c r="E687" s="89">
        <v>560000</v>
      </c>
      <c r="F687" s="13"/>
      <c r="H687" s="89">
        <v>560000</v>
      </c>
    </row>
    <row r="688" spans="1:10" x14ac:dyDescent="0.25">
      <c r="A688" s="17">
        <v>25</v>
      </c>
      <c r="B688" s="20" t="s">
        <v>3297</v>
      </c>
      <c r="C688" s="88" t="s">
        <v>3436</v>
      </c>
      <c r="D688" s="90" t="s">
        <v>3036</v>
      </c>
      <c r="E688" s="89">
        <v>400000</v>
      </c>
      <c r="F688" s="13"/>
      <c r="H688" s="89">
        <v>400000</v>
      </c>
    </row>
    <row r="689" spans="1:10" x14ac:dyDescent="0.25">
      <c r="A689" s="17">
        <v>26</v>
      </c>
      <c r="B689" s="20" t="s">
        <v>3298</v>
      </c>
      <c r="C689" s="88" t="s">
        <v>3437</v>
      </c>
      <c r="D689" s="90" t="s">
        <v>3036</v>
      </c>
      <c r="E689" s="89">
        <v>400000</v>
      </c>
      <c r="F689" s="13"/>
      <c r="H689" s="89">
        <v>400000</v>
      </c>
    </row>
    <row r="690" spans="1:10" x14ac:dyDescent="0.25">
      <c r="A690" s="17">
        <v>27</v>
      </c>
      <c r="B690" s="20" t="s">
        <v>3299</v>
      </c>
      <c r="C690" s="88" t="s">
        <v>3437</v>
      </c>
      <c r="D690" s="90" t="s">
        <v>2652</v>
      </c>
      <c r="E690" s="89">
        <v>400000</v>
      </c>
      <c r="F690" s="13"/>
      <c r="H690" s="89">
        <v>400000</v>
      </c>
    </row>
    <row r="691" spans="1:10" x14ac:dyDescent="0.25">
      <c r="A691" s="17">
        <v>28</v>
      </c>
      <c r="B691" s="20" t="s">
        <v>3300</v>
      </c>
      <c r="C691" s="88" t="s">
        <v>3437</v>
      </c>
      <c r="D691" s="90" t="s">
        <v>2652</v>
      </c>
      <c r="E691" s="89">
        <v>560000</v>
      </c>
      <c r="F691" s="13"/>
      <c r="H691" s="89">
        <v>560000</v>
      </c>
    </row>
    <row r="692" spans="1:10" x14ac:dyDescent="0.25">
      <c r="A692" s="17">
        <v>29</v>
      </c>
      <c r="B692" s="20" t="s">
        <v>3301</v>
      </c>
      <c r="C692" s="88" t="s">
        <v>3438</v>
      </c>
      <c r="D692" s="90" t="s">
        <v>2652</v>
      </c>
      <c r="E692" s="89">
        <v>560000</v>
      </c>
      <c r="F692" s="13"/>
      <c r="H692" s="89">
        <v>560000</v>
      </c>
    </row>
    <row r="693" spans="1:10" x14ac:dyDescent="0.25">
      <c r="A693" s="17">
        <v>30</v>
      </c>
      <c r="B693" s="20" t="s">
        <v>3302</v>
      </c>
      <c r="C693" s="88" t="s">
        <v>3439</v>
      </c>
      <c r="D693" s="90" t="s">
        <v>2652</v>
      </c>
      <c r="E693" s="89">
        <v>560000</v>
      </c>
      <c r="F693" s="13"/>
      <c r="H693" s="89">
        <v>560000</v>
      </c>
    </row>
    <row r="694" spans="1:10" x14ac:dyDescent="0.25">
      <c r="A694" s="17">
        <v>31</v>
      </c>
      <c r="B694" s="20" t="s">
        <v>3303</v>
      </c>
      <c r="C694" s="88" t="s">
        <v>3440</v>
      </c>
      <c r="D694" s="90" t="s">
        <v>2653</v>
      </c>
      <c r="E694" s="89">
        <v>430000</v>
      </c>
      <c r="F694" s="13"/>
      <c r="H694" s="89">
        <v>430000</v>
      </c>
    </row>
    <row r="695" spans="1:10" x14ac:dyDescent="0.25">
      <c r="A695" s="17">
        <v>32</v>
      </c>
      <c r="B695" s="20" t="s">
        <v>3304</v>
      </c>
      <c r="C695" s="88" t="s">
        <v>3441</v>
      </c>
      <c r="D695" s="90" t="s">
        <v>3264</v>
      </c>
      <c r="E695" s="89">
        <v>480000</v>
      </c>
      <c r="F695" s="13"/>
      <c r="H695" s="89">
        <v>480000</v>
      </c>
    </row>
    <row r="696" spans="1:10" x14ac:dyDescent="0.25">
      <c r="A696" s="17">
        <v>33</v>
      </c>
      <c r="B696" s="20" t="s">
        <v>3305</v>
      </c>
      <c r="C696" s="88" t="s">
        <v>3442</v>
      </c>
      <c r="D696" s="90" t="s">
        <v>2653</v>
      </c>
      <c r="E696" s="89">
        <v>430000</v>
      </c>
      <c r="F696" s="13"/>
      <c r="H696" s="89">
        <v>430000</v>
      </c>
    </row>
    <row r="697" spans="1:10" x14ac:dyDescent="0.25">
      <c r="A697" s="17">
        <v>34</v>
      </c>
      <c r="B697" s="20" t="s">
        <v>3306</v>
      </c>
      <c r="C697" s="88" t="s">
        <v>3443</v>
      </c>
      <c r="D697" s="90" t="s">
        <v>2653</v>
      </c>
      <c r="E697" s="89">
        <v>430000</v>
      </c>
      <c r="F697" s="13"/>
      <c r="H697" s="89">
        <v>430000</v>
      </c>
    </row>
    <row r="698" spans="1:10" x14ac:dyDescent="0.25">
      <c r="A698" s="17">
        <v>35</v>
      </c>
      <c r="B698" s="20" t="s">
        <v>3307</v>
      </c>
      <c r="C698" s="88" t="s">
        <v>3444</v>
      </c>
      <c r="D698" s="90" t="s">
        <v>2653</v>
      </c>
      <c r="E698" s="89">
        <v>430000</v>
      </c>
      <c r="F698" s="13"/>
      <c r="H698" s="89">
        <v>430000</v>
      </c>
    </row>
    <row r="699" spans="1:10" x14ac:dyDescent="0.25">
      <c r="A699" s="17">
        <v>36</v>
      </c>
      <c r="B699" s="20" t="s">
        <v>3308</v>
      </c>
      <c r="C699" s="88" t="s">
        <v>3445</v>
      </c>
      <c r="D699" s="90" t="s">
        <v>2653</v>
      </c>
      <c r="E699" s="89">
        <v>430000</v>
      </c>
      <c r="F699" s="13"/>
      <c r="H699" s="89">
        <v>430000</v>
      </c>
    </row>
    <row r="700" spans="1:10" x14ac:dyDescent="0.25">
      <c r="A700" s="17">
        <v>37</v>
      </c>
      <c r="B700" s="20" t="s">
        <v>3309</v>
      </c>
      <c r="C700" s="88" t="s">
        <v>3446</v>
      </c>
      <c r="D700" s="90" t="s">
        <v>2652</v>
      </c>
      <c r="E700" s="89">
        <v>560000</v>
      </c>
      <c r="F700" s="13"/>
      <c r="H700" s="89">
        <v>560000</v>
      </c>
    </row>
    <row r="701" spans="1:10" x14ac:dyDescent="0.25">
      <c r="A701" s="17">
        <v>38</v>
      </c>
      <c r="B701" s="20" t="s">
        <v>3310</v>
      </c>
      <c r="C701" s="88" t="s">
        <v>3447</v>
      </c>
      <c r="D701" s="90" t="s">
        <v>2652</v>
      </c>
      <c r="E701" s="89">
        <v>560000</v>
      </c>
      <c r="F701" s="13"/>
      <c r="H701" s="89">
        <v>560000</v>
      </c>
    </row>
    <row r="702" spans="1:10" x14ac:dyDescent="0.25">
      <c r="A702" s="17">
        <v>39</v>
      </c>
      <c r="B702" s="20" t="s">
        <v>3311</v>
      </c>
      <c r="C702" s="88" t="s">
        <v>3448</v>
      </c>
      <c r="D702" s="90" t="s">
        <v>2653</v>
      </c>
      <c r="E702" s="89">
        <v>430000</v>
      </c>
      <c r="F702" s="13"/>
      <c r="H702" s="89">
        <v>430000</v>
      </c>
    </row>
    <row r="703" spans="1:10" x14ac:dyDescent="0.25">
      <c r="A703" s="17">
        <v>40</v>
      </c>
      <c r="B703" s="20" t="s">
        <v>3312</v>
      </c>
      <c r="C703" s="88" t="s">
        <v>3449</v>
      </c>
      <c r="D703" s="90" t="s">
        <v>2652</v>
      </c>
      <c r="E703" s="89">
        <v>560000</v>
      </c>
      <c r="F703" s="13"/>
      <c r="H703" s="89">
        <v>560000</v>
      </c>
      <c r="J703">
        <f>31*80</f>
        <v>2480</v>
      </c>
    </row>
    <row r="704" spans="1:10" x14ac:dyDescent="0.25">
      <c r="A704" s="17">
        <v>41</v>
      </c>
      <c r="B704" s="20" t="s">
        <v>3313</v>
      </c>
      <c r="C704" s="88" t="s">
        <v>3450</v>
      </c>
      <c r="D704" s="90" t="s">
        <v>2652</v>
      </c>
      <c r="E704" s="89">
        <v>560000</v>
      </c>
      <c r="F704" s="13"/>
      <c r="H704" s="89">
        <v>560000</v>
      </c>
    </row>
    <row r="705" spans="1:11" x14ac:dyDescent="0.25">
      <c r="A705" s="17">
        <v>42</v>
      </c>
      <c r="B705" s="20" t="s">
        <v>3314</v>
      </c>
      <c r="C705" s="88" t="s">
        <v>3451</v>
      </c>
      <c r="D705" s="90" t="s">
        <v>2652</v>
      </c>
      <c r="E705" s="89">
        <v>560000</v>
      </c>
      <c r="F705" s="13"/>
      <c r="H705" s="89">
        <v>560000</v>
      </c>
    </row>
    <row r="706" spans="1:11" x14ac:dyDescent="0.25">
      <c r="A706" s="17">
        <v>43</v>
      </c>
      <c r="B706" s="20" t="s">
        <v>3315</v>
      </c>
      <c r="C706" s="88" t="s">
        <v>3451</v>
      </c>
      <c r="D706" s="90" t="s">
        <v>3036</v>
      </c>
      <c r="E706" s="89">
        <v>400000</v>
      </c>
      <c r="F706" s="101"/>
      <c r="H706" s="89">
        <v>400000</v>
      </c>
    </row>
    <row r="707" spans="1:11" ht="25.5" x14ac:dyDescent="0.25">
      <c r="A707" s="17">
        <v>44</v>
      </c>
      <c r="B707" s="20" t="s">
        <v>3316</v>
      </c>
      <c r="C707" s="88" t="s">
        <v>3452</v>
      </c>
      <c r="D707" s="90" t="s">
        <v>2652</v>
      </c>
      <c r="E707" s="89">
        <v>560000</v>
      </c>
      <c r="F707" s="101"/>
      <c r="H707" s="89">
        <v>560000</v>
      </c>
    </row>
    <row r="708" spans="1:11" x14ac:dyDescent="0.25">
      <c r="A708" s="17">
        <v>45</v>
      </c>
      <c r="B708" s="20" t="s">
        <v>3317</v>
      </c>
      <c r="C708" s="88" t="s">
        <v>3453</v>
      </c>
      <c r="D708" s="90" t="s">
        <v>2653</v>
      </c>
      <c r="E708" s="89">
        <v>430000</v>
      </c>
      <c r="F708" s="101"/>
      <c r="H708" s="89">
        <v>430000</v>
      </c>
    </row>
    <row r="709" spans="1:11" ht="25.5" x14ac:dyDescent="0.25">
      <c r="A709" s="17">
        <v>46</v>
      </c>
      <c r="B709" s="20" t="s">
        <v>3318</v>
      </c>
      <c r="C709" s="88" t="s">
        <v>3454</v>
      </c>
      <c r="D709" s="90" t="s">
        <v>2653</v>
      </c>
      <c r="E709" s="89">
        <v>430000</v>
      </c>
      <c r="F709" s="101"/>
      <c r="H709" s="89">
        <v>430000</v>
      </c>
      <c r="K709">
        <f>5*150</f>
        <v>750</v>
      </c>
    </row>
    <row r="710" spans="1:11" x14ac:dyDescent="0.25">
      <c r="A710" s="17">
        <v>47</v>
      </c>
      <c r="B710" s="20" t="s">
        <v>3319</v>
      </c>
      <c r="C710" s="88" t="s">
        <v>3455</v>
      </c>
      <c r="D710" s="90" t="s">
        <v>2652</v>
      </c>
      <c r="E710" s="89">
        <v>560000</v>
      </c>
      <c r="F710" s="101"/>
      <c r="H710" s="89">
        <v>560000</v>
      </c>
    </row>
    <row r="711" spans="1:11" x14ac:dyDescent="0.25">
      <c r="A711" s="17">
        <v>48</v>
      </c>
      <c r="B711" s="20" t="s">
        <v>3320</v>
      </c>
      <c r="C711" s="88" t="s">
        <v>3456</v>
      </c>
      <c r="D711" s="90" t="s">
        <v>2653</v>
      </c>
      <c r="E711" s="89">
        <v>430000</v>
      </c>
      <c r="F711" s="101"/>
      <c r="H711" s="89">
        <v>430000</v>
      </c>
    </row>
    <row r="712" spans="1:11" x14ac:dyDescent="0.25">
      <c r="A712" s="17">
        <v>49</v>
      </c>
      <c r="B712" s="20" t="s">
        <v>3321</v>
      </c>
      <c r="C712" s="88" t="s">
        <v>3457</v>
      </c>
      <c r="D712" s="90" t="s">
        <v>2653</v>
      </c>
      <c r="E712" s="89">
        <v>430000</v>
      </c>
      <c r="F712" s="101"/>
      <c r="H712" s="89">
        <v>430000</v>
      </c>
    </row>
    <row r="713" spans="1:11" x14ac:dyDescent="0.25">
      <c r="A713" s="17">
        <v>50</v>
      </c>
      <c r="B713" s="20" t="s">
        <v>3322</v>
      </c>
      <c r="C713" s="88" t="s">
        <v>261</v>
      </c>
      <c r="D713" s="90" t="s">
        <v>2652</v>
      </c>
      <c r="E713" s="89">
        <v>560000</v>
      </c>
      <c r="F713" s="101"/>
      <c r="H713" s="89">
        <v>560000</v>
      </c>
    </row>
    <row r="714" spans="1:11" x14ac:dyDescent="0.25">
      <c r="A714" s="17">
        <v>51</v>
      </c>
      <c r="B714" s="20" t="s">
        <v>3323</v>
      </c>
      <c r="C714" s="88" t="s">
        <v>3458</v>
      </c>
      <c r="D714" s="90" t="s">
        <v>2653</v>
      </c>
      <c r="E714" s="89">
        <v>430000</v>
      </c>
      <c r="F714" s="101"/>
      <c r="H714" s="89">
        <v>430000</v>
      </c>
    </row>
    <row r="715" spans="1:11" x14ac:dyDescent="0.25">
      <c r="A715" s="17">
        <v>52</v>
      </c>
      <c r="B715" s="20" t="s">
        <v>3324</v>
      </c>
      <c r="C715" s="88" t="s">
        <v>3459</v>
      </c>
      <c r="D715" s="90" t="s">
        <v>2652</v>
      </c>
      <c r="E715" s="89">
        <v>560000</v>
      </c>
      <c r="F715" s="101"/>
      <c r="H715" s="89">
        <v>560000</v>
      </c>
    </row>
    <row r="716" spans="1:11" x14ac:dyDescent="0.25">
      <c r="A716" s="17">
        <v>53</v>
      </c>
      <c r="B716" s="20" t="s">
        <v>3325</v>
      </c>
      <c r="C716" s="88" t="s">
        <v>3459</v>
      </c>
      <c r="D716" s="90" t="s">
        <v>3036</v>
      </c>
      <c r="E716" s="89">
        <v>400000</v>
      </c>
      <c r="F716" s="101"/>
      <c r="H716" s="89">
        <v>400000</v>
      </c>
    </row>
    <row r="717" spans="1:11" x14ac:dyDescent="0.25">
      <c r="A717" s="17">
        <v>54</v>
      </c>
      <c r="B717" s="20" t="s">
        <v>3326</v>
      </c>
      <c r="C717" s="88" t="s">
        <v>3460</v>
      </c>
      <c r="D717" s="90" t="s">
        <v>2652</v>
      </c>
      <c r="E717" s="89">
        <v>560000</v>
      </c>
      <c r="F717" s="101"/>
      <c r="H717" s="89">
        <v>560000</v>
      </c>
    </row>
    <row r="718" spans="1:11" x14ac:dyDescent="0.25">
      <c r="A718" s="17">
        <v>55</v>
      </c>
      <c r="B718" s="20" t="s">
        <v>3327</v>
      </c>
      <c r="C718" s="88" t="s">
        <v>3461</v>
      </c>
      <c r="D718" s="90" t="s">
        <v>2652</v>
      </c>
      <c r="E718" s="89">
        <v>560000</v>
      </c>
      <c r="F718" s="101"/>
      <c r="H718" s="89">
        <v>560000</v>
      </c>
    </row>
    <row r="719" spans="1:11" x14ac:dyDescent="0.25">
      <c r="A719" s="17">
        <v>56</v>
      </c>
      <c r="B719" s="20" t="s">
        <v>3328</v>
      </c>
      <c r="C719" s="88" t="s">
        <v>3462</v>
      </c>
      <c r="D719" s="90" t="s">
        <v>2653</v>
      </c>
      <c r="E719" s="89">
        <v>430000</v>
      </c>
      <c r="F719" s="101"/>
      <c r="H719" s="89">
        <v>430000</v>
      </c>
    </row>
    <row r="720" spans="1:11" x14ac:dyDescent="0.25">
      <c r="A720" s="17">
        <v>57</v>
      </c>
      <c r="B720" s="20" t="s">
        <v>3329</v>
      </c>
      <c r="C720" s="88" t="s">
        <v>303</v>
      </c>
      <c r="D720" s="90" t="s">
        <v>2652</v>
      </c>
      <c r="E720" s="89">
        <v>560000</v>
      </c>
      <c r="F720" s="101"/>
      <c r="H720" s="89">
        <v>560000</v>
      </c>
    </row>
    <row r="721" spans="1:8" x14ac:dyDescent="0.25">
      <c r="A721" s="17">
        <v>58</v>
      </c>
      <c r="B721" s="20" t="s">
        <v>3330</v>
      </c>
      <c r="C721" s="88" t="s">
        <v>3463</v>
      </c>
      <c r="D721" s="90" t="s">
        <v>2652</v>
      </c>
      <c r="E721" s="89">
        <v>560000</v>
      </c>
      <c r="F721" s="101"/>
      <c r="H721" s="89">
        <v>560000</v>
      </c>
    </row>
    <row r="722" spans="1:8" x14ac:dyDescent="0.25">
      <c r="A722" s="17">
        <v>59</v>
      </c>
      <c r="B722" s="20" t="s">
        <v>3331</v>
      </c>
      <c r="C722" s="88" t="s">
        <v>3463</v>
      </c>
      <c r="D722" s="90" t="s">
        <v>3264</v>
      </c>
      <c r="E722" s="89">
        <v>480000</v>
      </c>
      <c r="F722" s="101"/>
      <c r="H722" s="89">
        <v>480000</v>
      </c>
    </row>
    <row r="723" spans="1:8" x14ac:dyDescent="0.25">
      <c r="A723" s="17">
        <v>60</v>
      </c>
      <c r="B723" s="20" t="s">
        <v>3332</v>
      </c>
      <c r="C723" s="88" t="s">
        <v>3464</v>
      </c>
      <c r="D723" s="90" t="s">
        <v>2652</v>
      </c>
      <c r="E723" s="89">
        <v>560000</v>
      </c>
      <c r="F723" s="101"/>
      <c r="H723" s="89">
        <v>560000</v>
      </c>
    </row>
    <row r="724" spans="1:8" x14ac:dyDescent="0.25">
      <c r="A724" s="17">
        <v>61</v>
      </c>
      <c r="B724" s="20" t="s">
        <v>3333</v>
      </c>
      <c r="C724" s="88" t="s">
        <v>3465</v>
      </c>
      <c r="D724" s="90" t="s">
        <v>2652</v>
      </c>
      <c r="E724" s="89">
        <v>560000</v>
      </c>
      <c r="F724" s="101"/>
      <c r="H724" s="89">
        <v>560000</v>
      </c>
    </row>
    <row r="725" spans="1:8" x14ac:dyDescent="0.25">
      <c r="A725" s="17">
        <v>62</v>
      </c>
      <c r="B725" s="20" t="s">
        <v>3334</v>
      </c>
      <c r="C725" s="88" t="s">
        <v>3466</v>
      </c>
      <c r="D725" s="90" t="s">
        <v>2652</v>
      </c>
      <c r="E725" s="89">
        <v>560000</v>
      </c>
      <c r="F725" s="101"/>
      <c r="H725" s="89">
        <v>560000</v>
      </c>
    </row>
    <row r="726" spans="1:8" x14ac:dyDescent="0.25">
      <c r="A726" s="17">
        <v>63</v>
      </c>
      <c r="B726" s="20" t="s">
        <v>3335</v>
      </c>
      <c r="C726" s="88" t="s">
        <v>3467</v>
      </c>
      <c r="D726" s="90" t="s">
        <v>2652</v>
      </c>
      <c r="E726" s="89">
        <v>560000</v>
      </c>
      <c r="F726" s="101"/>
      <c r="H726" s="89">
        <v>560000</v>
      </c>
    </row>
    <row r="727" spans="1:8" x14ac:dyDescent="0.25">
      <c r="A727" s="17">
        <v>64</v>
      </c>
      <c r="B727" s="20" t="s">
        <v>3336</v>
      </c>
      <c r="C727" s="88" t="s">
        <v>3468</v>
      </c>
      <c r="D727" s="90" t="s">
        <v>2652</v>
      </c>
      <c r="E727" s="89">
        <v>560000</v>
      </c>
      <c r="F727" s="101"/>
      <c r="H727" s="89">
        <v>560000</v>
      </c>
    </row>
    <row r="728" spans="1:8" x14ac:dyDescent="0.25">
      <c r="A728" s="17">
        <v>65</v>
      </c>
      <c r="B728" s="20" t="s">
        <v>3337</v>
      </c>
      <c r="C728" s="88" t="s">
        <v>3469</v>
      </c>
      <c r="D728" s="90" t="s">
        <v>2652</v>
      </c>
      <c r="E728" s="89">
        <v>560000</v>
      </c>
      <c r="F728" s="101"/>
      <c r="H728" s="89">
        <v>560000</v>
      </c>
    </row>
    <row r="729" spans="1:8" x14ac:dyDescent="0.25">
      <c r="A729" s="17">
        <v>66</v>
      </c>
      <c r="B729" s="20" t="s">
        <v>3338</v>
      </c>
      <c r="C729" s="88" t="s">
        <v>3470</v>
      </c>
      <c r="D729" s="90" t="s">
        <v>2652</v>
      </c>
      <c r="E729" s="89">
        <v>560000</v>
      </c>
      <c r="F729" s="101"/>
      <c r="H729" s="89">
        <v>560000</v>
      </c>
    </row>
    <row r="730" spans="1:8" x14ac:dyDescent="0.25">
      <c r="A730" s="17">
        <v>67</v>
      </c>
      <c r="B730" s="20" t="s">
        <v>3339</v>
      </c>
      <c r="C730" s="88" t="s">
        <v>341</v>
      </c>
      <c r="D730" s="90" t="s">
        <v>2652</v>
      </c>
      <c r="E730" s="89">
        <v>560000</v>
      </c>
      <c r="F730" s="101"/>
      <c r="H730" s="89">
        <v>560000</v>
      </c>
    </row>
    <row r="731" spans="1:8" x14ac:dyDescent="0.25">
      <c r="A731" s="17">
        <v>68</v>
      </c>
      <c r="B731" s="20" t="s">
        <v>3340</v>
      </c>
      <c r="C731" s="88" t="s">
        <v>3471</v>
      </c>
      <c r="D731" s="90" t="s">
        <v>2653</v>
      </c>
      <c r="E731" s="89">
        <v>430000</v>
      </c>
      <c r="F731" s="101"/>
      <c r="H731" s="89">
        <v>430000</v>
      </c>
    </row>
    <row r="732" spans="1:8" x14ac:dyDescent="0.25">
      <c r="A732" s="17">
        <v>69</v>
      </c>
      <c r="B732" s="20" t="s">
        <v>3341</v>
      </c>
      <c r="C732" s="88" t="s">
        <v>1820</v>
      </c>
      <c r="D732" s="90" t="s">
        <v>2653</v>
      </c>
      <c r="E732" s="89">
        <v>430000</v>
      </c>
      <c r="F732" s="101"/>
      <c r="G732" s="89">
        <v>430000</v>
      </c>
    </row>
    <row r="733" spans="1:8" x14ac:dyDescent="0.25">
      <c r="A733" s="17">
        <v>70</v>
      </c>
      <c r="B733" s="20" t="s">
        <v>3342</v>
      </c>
      <c r="C733" s="88" t="s">
        <v>3472</v>
      </c>
      <c r="D733" s="90" t="s">
        <v>2653</v>
      </c>
      <c r="E733" s="89">
        <v>430000</v>
      </c>
      <c r="F733" s="101"/>
      <c r="G733" s="89">
        <v>430000</v>
      </c>
    </row>
    <row r="734" spans="1:8" x14ac:dyDescent="0.25">
      <c r="A734" s="17">
        <v>71</v>
      </c>
      <c r="B734" s="20" t="s">
        <v>3343</v>
      </c>
      <c r="C734" s="88" t="s">
        <v>3473</v>
      </c>
      <c r="D734" s="90" t="s">
        <v>2653</v>
      </c>
      <c r="E734" s="89">
        <v>430000</v>
      </c>
      <c r="F734" s="101"/>
      <c r="G734" s="89">
        <v>430000</v>
      </c>
    </row>
    <row r="735" spans="1:8" x14ac:dyDescent="0.25">
      <c r="A735" s="17">
        <v>72</v>
      </c>
      <c r="B735" s="20" t="s">
        <v>3344</v>
      </c>
      <c r="C735" s="88" t="s">
        <v>3474</v>
      </c>
      <c r="D735" s="90" t="s">
        <v>2653</v>
      </c>
      <c r="E735" s="89">
        <v>430000</v>
      </c>
      <c r="F735" s="101"/>
      <c r="G735" s="89">
        <v>430000</v>
      </c>
    </row>
    <row r="736" spans="1:8" x14ac:dyDescent="0.25">
      <c r="A736" s="17">
        <v>73</v>
      </c>
      <c r="B736" s="20" t="s">
        <v>3345</v>
      </c>
      <c r="C736" s="88" t="s">
        <v>3475</v>
      </c>
      <c r="D736" s="90" t="s">
        <v>2653</v>
      </c>
      <c r="E736" s="89">
        <v>430000</v>
      </c>
      <c r="F736" s="101"/>
      <c r="G736" s="89">
        <v>430000</v>
      </c>
    </row>
    <row r="737" spans="1:7" x14ac:dyDescent="0.25">
      <c r="A737" s="17">
        <v>74</v>
      </c>
      <c r="B737" s="20" t="s">
        <v>3346</v>
      </c>
      <c r="C737" s="88" t="s">
        <v>3476</v>
      </c>
      <c r="D737" s="90" t="s">
        <v>2653</v>
      </c>
      <c r="E737" s="89">
        <v>430000</v>
      </c>
      <c r="F737" s="101"/>
      <c r="G737" s="89">
        <v>430000</v>
      </c>
    </row>
    <row r="738" spans="1:7" x14ac:dyDescent="0.25">
      <c r="A738" s="17">
        <v>75</v>
      </c>
      <c r="B738" s="20" t="s">
        <v>3347</v>
      </c>
      <c r="C738" s="88" t="s">
        <v>3477</v>
      </c>
      <c r="D738" s="90" t="s">
        <v>2653</v>
      </c>
      <c r="E738" s="89">
        <v>430000</v>
      </c>
      <c r="F738" s="101"/>
      <c r="G738" s="89">
        <v>430000</v>
      </c>
    </row>
    <row r="739" spans="1:7" x14ac:dyDescent="0.25">
      <c r="A739" s="17">
        <v>76</v>
      </c>
      <c r="B739" s="20" t="s">
        <v>3348</v>
      </c>
      <c r="C739" s="88" t="s">
        <v>3478</v>
      </c>
      <c r="D739" s="90" t="s">
        <v>2653</v>
      </c>
      <c r="E739" s="89">
        <v>430000</v>
      </c>
      <c r="F739" s="101"/>
      <c r="G739" s="89">
        <v>430000</v>
      </c>
    </row>
    <row r="740" spans="1:7" x14ac:dyDescent="0.25">
      <c r="A740" s="17">
        <v>77</v>
      </c>
      <c r="B740" s="20" t="s">
        <v>3349</v>
      </c>
      <c r="C740" s="88" t="s">
        <v>3479</v>
      </c>
      <c r="D740" s="90" t="s">
        <v>2653</v>
      </c>
      <c r="E740" s="89">
        <v>430000</v>
      </c>
      <c r="F740" s="101"/>
      <c r="G740" s="89">
        <v>430000</v>
      </c>
    </row>
    <row r="741" spans="1:7" x14ac:dyDescent="0.25">
      <c r="A741" s="17">
        <v>78</v>
      </c>
      <c r="B741" s="20" t="s">
        <v>3350</v>
      </c>
      <c r="C741" s="88" t="s">
        <v>3480</v>
      </c>
      <c r="D741" s="90" t="s">
        <v>2653</v>
      </c>
      <c r="E741" s="89">
        <v>430000</v>
      </c>
      <c r="F741" s="101"/>
      <c r="G741" s="89">
        <v>430000</v>
      </c>
    </row>
    <row r="742" spans="1:7" x14ac:dyDescent="0.25">
      <c r="A742" s="17">
        <v>79</v>
      </c>
      <c r="B742" s="20" t="s">
        <v>3351</v>
      </c>
      <c r="C742" s="88" t="s">
        <v>3481</v>
      </c>
      <c r="D742" s="90" t="s">
        <v>2653</v>
      </c>
      <c r="E742" s="89">
        <v>430000</v>
      </c>
      <c r="F742" s="101"/>
      <c r="G742" s="89">
        <v>430000</v>
      </c>
    </row>
    <row r="743" spans="1:7" x14ac:dyDescent="0.25">
      <c r="A743" s="17">
        <v>80</v>
      </c>
      <c r="B743" s="20" t="s">
        <v>3352</v>
      </c>
      <c r="C743" s="88" t="s">
        <v>3482</v>
      </c>
      <c r="D743" s="90" t="s">
        <v>2653</v>
      </c>
      <c r="E743" s="89">
        <v>430000</v>
      </c>
      <c r="F743" s="101"/>
      <c r="G743" s="89">
        <v>430000</v>
      </c>
    </row>
    <row r="744" spans="1:7" x14ac:dyDescent="0.25">
      <c r="A744" s="17">
        <v>81</v>
      </c>
      <c r="B744" s="20" t="s">
        <v>3353</v>
      </c>
      <c r="C744" s="88" t="s">
        <v>3483</v>
      </c>
      <c r="D744" s="90" t="s">
        <v>2653</v>
      </c>
      <c r="E744" s="89">
        <v>430000</v>
      </c>
      <c r="F744" s="101"/>
      <c r="G744" s="89">
        <v>430000</v>
      </c>
    </row>
    <row r="745" spans="1:7" x14ac:dyDescent="0.25">
      <c r="A745" s="17">
        <v>82</v>
      </c>
      <c r="B745" s="20" t="s">
        <v>3354</v>
      </c>
      <c r="C745" s="88" t="s">
        <v>3484</v>
      </c>
      <c r="D745" s="90" t="s">
        <v>2653</v>
      </c>
      <c r="E745" s="89">
        <v>430000</v>
      </c>
      <c r="F745" s="101"/>
      <c r="G745" s="89">
        <v>430000</v>
      </c>
    </row>
    <row r="746" spans="1:7" x14ac:dyDescent="0.25">
      <c r="A746" s="17">
        <v>83</v>
      </c>
      <c r="B746" s="20" t="s">
        <v>3355</v>
      </c>
      <c r="C746" s="88" t="s">
        <v>3485</v>
      </c>
      <c r="D746" s="90" t="s">
        <v>2653</v>
      </c>
      <c r="E746" s="89">
        <v>430000</v>
      </c>
      <c r="F746" s="101"/>
      <c r="G746" s="89">
        <v>430000</v>
      </c>
    </row>
    <row r="747" spans="1:7" x14ac:dyDescent="0.25">
      <c r="A747" s="17">
        <v>84</v>
      </c>
      <c r="B747" s="20" t="s">
        <v>3356</v>
      </c>
      <c r="C747" s="88" t="s">
        <v>3486</v>
      </c>
      <c r="D747" s="90" t="s">
        <v>2653</v>
      </c>
      <c r="E747" s="89">
        <v>430000</v>
      </c>
      <c r="F747" s="101"/>
      <c r="G747" s="89">
        <v>430000</v>
      </c>
    </row>
    <row r="748" spans="1:7" x14ac:dyDescent="0.25">
      <c r="A748" s="17">
        <v>85</v>
      </c>
      <c r="B748" s="20" t="s">
        <v>3357</v>
      </c>
      <c r="C748" s="88" t="s">
        <v>3487</v>
      </c>
      <c r="D748" s="90" t="s">
        <v>2653</v>
      </c>
      <c r="E748" s="89">
        <v>430000</v>
      </c>
      <c r="F748" s="101"/>
      <c r="G748" s="89">
        <v>430000</v>
      </c>
    </row>
    <row r="749" spans="1:7" x14ac:dyDescent="0.25">
      <c r="A749" s="17">
        <v>86</v>
      </c>
      <c r="B749" s="20" t="s">
        <v>3358</v>
      </c>
      <c r="C749" s="88" t="s">
        <v>3488</v>
      </c>
      <c r="D749" s="90" t="s">
        <v>2653</v>
      </c>
      <c r="E749" s="89">
        <v>430000</v>
      </c>
      <c r="F749" s="101"/>
      <c r="G749" s="89">
        <v>430000</v>
      </c>
    </row>
    <row r="750" spans="1:7" x14ac:dyDescent="0.25">
      <c r="A750" s="17">
        <v>87</v>
      </c>
      <c r="B750" s="20" t="s">
        <v>3359</v>
      </c>
      <c r="C750" s="88" t="s">
        <v>3489</v>
      </c>
      <c r="D750" s="90" t="s">
        <v>2653</v>
      </c>
      <c r="E750" s="89">
        <v>430000</v>
      </c>
      <c r="F750" s="101"/>
      <c r="G750" s="89">
        <v>430000</v>
      </c>
    </row>
    <row r="751" spans="1:7" x14ac:dyDescent="0.25">
      <c r="A751" s="17">
        <v>88</v>
      </c>
      <c r="B751" s="20" t="s">
        <v>3360</v>
      </c>
      <c r="C751" s="88" t="s">
        <v>372</v>
      </c>
      <c r="D751" s="90" t="s">
        <v>2652</v>
      </c>
      <c r="E751" s="89">
        <v>560000</v>
      </c>
      <c r="F751" s="101"/>
      <c r="G751" s="89">
        <v>560000</v>
      </c>
    </row>
    <row r="752" spans="1:7" x14ac:dyDescent="0.25">
      <c r="A752" s="17">
        <v>89</v>
      </c>
      <c r="B752" s="20" t="s">
        <v>3361</v>
      </c>
      <c r="C752" s="88" t="s">
        <v>3490</v>
      </c>
      <c r="D752" s="90" t="s">
        <v>2652</v>
      </c>
      <c r="E752" s="89">
        <v>560000</v>
      </c>
      <c r="F752" s="101"/>
      <c r="G752" s="89">
        <v>560000</v>
      </c>
    </row>
    <row r="753" spans="1:8" x14ac:dyDescent="0.25">
      <c r="A753" s="17">
        <v>90</v>
      </c>
      <c r="B753" s="20" t="s">
        <v>3362</v>
      </c>
      <c r="C753" s="88" t="s">
        <v>3490</v>
      </c>
      <c r="D753" s="90" t="s">
        <v>2653</v>
      </c>
      <c r="E753" s="89">
        <v>430000</v>
      </c>
      <c r="F753" s="101"/>
      <c r="G753" s="89">
        <v>430000</v>
      </c>
    </row>
    <row r="754" spans="1:8" x14ac:dyDescent="0.25">
      <c r="A754" s="17">
        <v>91</v>
      </c>
      <c r="B754" s="20" t="s">
        <v>3363</v>
      </c>
      <c r="C754" s="88" t="s">
        <v>3491</v>
      </c>
      <c r="D754" s="90" t="s">
        <v>2653</v>
      </c>
      <c r="E754" s="89">
        <v>430000</v>
      </c>
      <c r="F754" s="101"/>
      <c r="G754" s="89">
        <v>430000</v>
      </c>
    </row>
    <row r="755" spans="1:8" x14ac:dyDescent="0.25">
      <c r="A755" s="17">
        <v>92</v>
      </c>
      <c r="B755" s="20" t="s">
        <v>3364</v>
      </c>
      <c r="C755" s="88" t="s">
        <v>3492</v>
      </c>
      <c r="D755" s="90" t="s">
        <v>2653</v>
      </c>
      <c r="E755" s="89">
        <v>430000</v>
      </c>
      <c r="F755" s="101"/>
      <c r="G755" s="89">
        <v>430000</v>
      </c>
    </row>
    <row r="756" spans="1:8" x14ac:dyDescent="0.25">
      <c r="A756" s="17">
        <v>93</v>
      </c>
      <c r="B756" s="20" t="s">
        <v>3365</v>
      </c>
      <c r="C756" s="88" t="s">
        <v>609</v>
      </c>
      <c r="D756" s="90" t="s">
        <v>2653</v>
      </c>
      <c r="E756" s="89">
        <v>430000</v>
      </c>
      <c r="F756" s="101"/>
      <c r="G756" s="89">
        <v>430000</v>
      </c>
    </row>
    <row r="757" spans="1:8" x14ac:dyDescent="0.25">
      <c r="A757" s="17">
        <v>94</v>
      </c>
      <c r="B757" s="20" t="s">
        <v>3366</v>
      </c>
      <c r="C757" s="88" t="s">
        <v>3493</v>
      </c>
      <c r="D757" s="90" t="s">
        <v>2653</v>
      </c>
      <c r="E757" s="89">
        <v>430000</v>
      </c>
      <c r="F757" s="101"/>
      <c r="G757" s="89">
        <v>430000</v>
      </c>
    </row>
    <row r="758" spans="1:8" x14ac:dyDescent="0.25">
      <c r="A758" s="17">
        <v>95</v>
      </c>
      <c r="B758" s="20" t="s">
        <v>3367</v>
      </c>
      <c r="C758" s="88" t="s">
        <v>3494</v>
      </c>
      <c r="D758" s="90" t="s">
        <v>2653</v>
      </c>
      <c r="E758" s="89">
        <v>430000</v>
      </c>
      <c r="F758" s="101"/>
      <c r="G758" s="89">
        <v>430000</v>
      </c>
    </row>
    <row r="759" spans="1:8" x14ac:dyDescent="0.25">
      <c r="A759" s="17">
        <v>96</v>
      </c>
      <c r="B759" s="20" t="s">
        <v>3368</v>
      </c>
      <c r="C759" s="88" t="s">
        <v>3495</v>
      </c>
      <c r="D759" s="90" t="s">
        <v>2653</v>
      </c>
      <c r="E759" s="89">
        <v>430000</v>
      </c>
      <c r="F759" s="101"/>
      <c r="G759" s="89">
        <v>430000</v>
      </c>
    </row>
    <row r="760" spans="1:8" x14ac:dyDescent="0.25">
      <c r="A760" s="17">
        <v>97</v>
      </c>
      <c r="B760" s="20" t="s">
        <v>3369</v>
      </c>
      <c r="C760" s="88" t="s">
        <v>3496</v>
      </c>
      <c r="D760" s="90" t="s">
        <v>2653</v>
      </c>
      <c r="E760" s="89">
        <v>430000</v>
      </c>
      <c r="F760" s="101"/>
      <c r="G760" s="89">
        <v>430000</v>
      </c>
    </row>
    <row r="761" spans="1:8" x14ac:dyDescent="0.25">
      <c r="A761" s="17">
        <v>98</v>
      </c>
      <c r="B761" s="20" t="s">
        <v>3370</v>
      </c>
      <c r="C761" s="88" t="s">
        <v>3497</v>
      </c>
      <c r="D761" s="90" t="s">
        <v>2653</v>
      </c>
      <c r="E761" s="89">
        <v>430000</v>
      </c>
      <c r="F761" s="101"/>
      <c r="G761" s="89">
        <v>430000</v>
      </c>
    </row>
    <row r="762" spans="1:8" x14ac:dyDescent="0.25">
      <c r="A762" s="17">
        <v>99</v>
      </c>
      <c r="B762" s="20" t="s">
        <v>3371</v>
      </c>
      <c r="C762" s="88" t="s">
        <v>3498</v>
      </c>
      <c r="D762" s="90" t="s">
        <v>2653</v>
      </c>
      <c r="E762" s="89">
        <v>430000</v>
      </c>
      <c r="F762" s="101"/>
      <c r="G762" s="89">
        <v>430000</v>
      </c>
    </row>
    <row r="763" spans="1:8" x14ac:dyDescent="0.25">
      <c r="A763" s="17">
        <v>100</v>
      </c>
      <c r="B763" s="20" t="s">
        <v>3372</v>
      </c>
      <c r="C763" s="88" t="s">
        <v>3499</v>
      </c>
      <c r="D763" s="90" t="s">
        <v>2653</v>
      </c>
      <c r="E763" s="89">
        <v>430000</v>
      </c>
      <c r="F763" s="101"/>
      <c r="G763" s="89">
        <v>430000</v>
      </c>
    </row>
    <row r="764" spans="1:8" x14ac:dyDescent="0.25">
      <c r="A764" s="17">
        <v>101</v>
      </c>
      <c r="B764" s="20" t="s">
        <v>3373</v>
      </c>
      <c r="C764" s="88" t="s">
        <v>3500</v>
      </c>
      <c r="D764" s="90" t="s">
        <v>2653</v>
      </c>
      <c r="E764" s="89">
        <v>430000</v>
      </c>
      <c r="F764" s="101"/>
      <c r="G764" s="89">
        <v>430000</v>
      </c>
    </row>
    <row r="765" spans="1:8" x14ac:dyDescent="0.25">
      <c r="A765" s="17">
        <v>102</v>
      </c>
      <c r="B765" s="20" t="s">
        <v>3374</v>
      </c>
      <c r="C765" s="88" t="s">
        <v>3501</v>
      </c>
      <c r="D765" s="90" t="s">
        <v>2653</v>
      </c>
      <c r="E765" s="89">
        <v>430000</v>
      </c>
      <c r="F765" s="101"/>
      <c r="G765" s="89">
        <v>430000</v>
      </c>
    </row>
    <row r="766" spans="1:8" x14ac:dyDescent="0.25">
      <c r="A766" s="17">
        <v>103</v>
      </c>
      <c r="B766" s="20" t="s">
        <v>3375</v>
      </c>
      <c r="C766" s="88" t="s">
        <v>3502</v>
      </c>
      <c r="D766" s="90" t="s">
        <v>2653</v>
      </c>
      <c r="E766" s="89">
        <v>430000</v>
      </c>
      <c r="F766" s="101"/>
      <c r="H766" s="89">
        <v>430000</v>
      </c>
    </row>
    <row r="767" spans="1:8" x14ac:dyDescent="0.25">
      <c r="A767" s="17">
        <v>104</v>
      </c>
      <c r="B767" s="20" t="s">
        <v>3376</v>
      </c>
      <c r="C767" s="88" t="s">
        <v>1849</v>
      </c>
      <c r="D767" s="90" t="s">
        <v>2653</v>
      </c>
      <c r="E767" s="89">
        <v>430000</v>
      </c>
      <c r="F767" s="101"/>
      <c r="H767" s="89">
        <v>430000</v>
      </c>
    </row>
    <row r="768" spans="1:8" x14ac:dyDescent="0.25">
      <c r="A768" s="17">
        <v>105</v>
      </c>
      <c r="B768" s="20" t="s">
        <v>3377</v>
      </c>
      <c r="C768" s="88" t="s">
        <v>3503</v>
      </c>
      <c r="D768" s="90" t="s">
        <v>2653</v>
      </c>
      <c r="E768" s="89">
        <v>430000</v>
      </c>
      <c r="F768" s="101"/>
      <c r="H768" s="89">
        <v>430000</v>
      </c>
    </row>
    <row r="769" spans="1:8" x14ac:dyDescent="0.25">
      <c r="A769" s="17">
        <v>106</v>
      </c>
      <c r="B769" s="20" t="s">
        <v>3378</v>
      </c>
      <c r="C769" s="88" t="s">
        <v>3504</v>
      </c>
      <c r="D769" s="90" t="s">
        <v>2653</v>
      </c>
      <c r="E769" s="89">
        <v>430000</v>
      </c>
      <c r="F769" s="101"/>
      <c r="H769" s="89">
        <v>430000</v>
      </c>
    </row>
    <row r="770" spans="1:8" x14ac:dyDescent="0.25">
      <c r="A770" s="17">
        <v>107</v>
      </c>
      <c r="B770" s="20" t="s">
        <v>3379</v>
      </c>
      <c r="C770" s="88" t="s">
        <v>3505</v>
      </c>
      <c r="D770" s="90" t="s">
        <v>2653</v>
      </c>
      <c r="E770" s="89">
        <v>430000</v>
      </c>
      <c r="F770" s="101"/>
      <c r="H770" s="89">
        <v>430000</v>
      </c>
    </row>
    <row r="771" spans="1:8" x14ac:dyDescent="0.25">
      <c r="A771" s="17">
        <v>108</v>
      </c>
      <c r="B771" s="20" t="s">
        <v>3380</v>
      </c>
      <c r="C771" s="88" t="s">
        <v>3506</v>
      </c>
      <c r="D771" s="90" t="s">
        <v>2653</v>
      </c>
      <c r="E771" s="89">
        <v>430000</v>
      </c>
      <c r="F771" s="101"/>
      <c r="H771" s="89">
        <v>430000</v>
      </c>
    </row>
    <row r="772" spans="1:8" x14ac:dyDescent="0.25">
      <c r="A772" s="17">
        <v>109</v>
      </c>
      <c r="B772" s="20" t="s">
        <v>3381</v>
      </c>
      <c r="C772" s="88" t="s">
        <v>3507</v>
      </c>
      <c r="D772" s="90" t="s">
        <v>2653</v>
      </c>
      <c r="E772" s="89">
        <v>430000</v>
      </c>
      <c r="F772" s="101"/>
      <c r="H772" s="89">
        <v>430000</v>
      </c>
    </row>
    <row r="773" spans="1:8" x14ac:dyDescent="0.25">
      <c r="A773" s="17">
        <v>110</v>
      </c>
      <c r="B773" s="20" t="s">
        <v>3382</v>
      </c>
      <c r="C773" s="88" t="s">
        <v>3508</v>
      </c>
      <c r="D773" s="90" t="s">
        <v>2653</v>
      </c>
      <c r="E773" s="89">
        <v>430000</v>
      </c>
      <c r="F773" s="101"/>
      <c r="H773" s="89">
        <v>430000</v>
      </c>
    </row>
    <row r="774" spans="1:8" x14ac:dyDescent="0.25">
      <c r="A774" s="17">
        <v>111</v>
      </c>
      <c r="B774" s="20" t="s">
        <v>3383</v>
      </c>
      <c r="C774" s="88" t="s">
        <v>3509</v>
      </c>
      <c r="D774" s="90" t="s">
        <v>2652</v>
      </c>
      <c r="E774" s="89">
        <v>560000</v>
      </c>
      <c r="F774" s="101"/>
      <c r="H774" s="89">
        <v>560000</v>
      </c>
    </row>
    <row r="775" spans="1:8" x14ac:dyDescent="0.25">
      <c r="A775" s="17">
        <v>112</v>
      </c>
      <c r="B775" s="20" t="s">
        <v>3384</v>
      </c>
      <c r="C775" s="88" t="s">
        <v>3510</v>
      </c>
      <c r="D775" s="90" t="s">
        <v>2653</v>
      </c>
      <c r="E775" s="89">
        <v>430000</v>
      </c>
      <c r="F775" s="101"/>
      <c r="H775" s="89">
        <v>430000</v>
      </c>
    </row>
    <row r="776" spans="1:8" x14ac:dyDescent="0.25">
      <c r="A776" s="17">
        <v>113</v>
      </c>
      <c r="B776" s="20" t="s">
        <v>3385</v>
      </c>
      <c r="C776" s="88" t="s">
        <v>3511</v>
      </c>
      <c r="D776" s="90" t="s">
        <v>2653</v>
      </c>
      <c r="E776" s="89">
        <v>430000</v>
      </c>
      <c r="F776" s="101"/>
      <c r="H776" s="89">
        <v>430000</v>
      </c>
    </row>
    <row r="777" spans="1:8" x14ac:dyDescent="0.25">
      <c r="A777" s="17">
        <v>114</v>
      </c>
      <c r="B777" s="20" t="s">
        <v>3386</v>
      </c>
      <c r="C777" s="88" t="s">
        <v>3512</v>
      </c>
      <c r="D777" s="90" t="s">
        <v>2653</v>
      </c>
      <c r="E777" s="89">
        <v>430000</v>
      </c>
      <c r="F777" s="101"/>
      <c r="H777" s="89">
        <v>430000</v>
      </c>
    </row>
    <row r="778" spans="1:8" x14ac:dyDescent="0.25">
      <c r="A778" s="17">
        <v>115</v>
      </c>
      <c r="B778" s="20" t="s">
        <v>3387</v>
      </c>
      <c r="C778" s="88" t="s">
        <v>3513</v>
      </c>
      <c r="D778" s="90" t="s">
        <v>2652</v>
      </c>
      <c r="E778" s="89">
        <v>560000</v>
      </c>
      <c r="F778" s="101"/>
      <c r="H778" s="89">
        <v>560000</v>
      </c>
    </row>
    <row r="779" spans="1:8" x14ac:dyDescent="0.25">
      <c r="A779" s="17">
        <v>116</v>
      </c>
      <c r="B779" s="20" t="s">
        <v>3388</v>
      </c>
      <c r="C779" s="88" t="s">
        <v>3514</v>
      </c>
      <c r="D779" s="90" t="s">
        <v>2652</v>
      </c>
      <c r="E779" s="89">
        <v>560000</v>
      </c>
      <c r="F779" s="101"/>
      <c r="H779" s="89">
        <v>560000</v>
      </c>
    </row>
    <row r="780" spans="1:8" x14ac:dyDescent="0.25">
      <c r="A780" s="17">
        <v>117</v>
      </c>
      <c r="B780" s="20" t="s">
        <v>3389</v>
      </c>
      <c r="C780" s="88" t="s">
        <v>3515</v>
      </c>
      <c r="D780" s="90" t="s">
        <v>2653</v>
      </c>
      <c r="E780" s="89">
        <v>430000</v>
      </c>
      <c r="F780" s="101"/>
      <c r="H780" s="89">
        <v>430000</v>
      </c>
    </row>
    <row r="781" spans="1:8" x14ac:dyDescent="0.25">
      <c r="A781" s="17">
        <v>118</v>
      </c>
      <c r="B781" s="20" t="s">
        <v>3390</v>
      </c>
      <c r="C781" s="88" t="s">
        <v>1117</v>
      </c>
      <c r="D781" s="90" t="s">
        <v>3539</v>
      </c>
      <c r="E781" s="89">
        <v>640000</v>
      </c>
      <c r="F781" s="101"/>
      <c r="G781" s="89">
        <v>640000</v>
      </c>
    </row>
    <row r="782" spans="1:8" x14ac:dyDescent="0.25">
      <c r="A782" s="17">
        <v>119</v>
      </c>
      <c r="B782" s="20" t="s">
        <v>3391</v>
      </c>
      <c r="C782" s="88" t="s">
        <v>3516</v>
      </c>
      <c r="D782" s="90" t="s">
        <v>3539</v>
      </c>
      <c r="E782" s="89">
        <v>640000</v>
      </c>
      <c r="F782" s="101"/>
      <c r="G782" s="89">
        <v>640000</v>
      </c>
    </row>
    <row r="783" spans="1:8" x14ac:dyDescent="0.25">
      <c r="A783" s="17">
        <v>120</v>
      </c>
      <c r="B783" s="20" t="s">
        <v>3392</v>
      </c>
      <c r="C783" s="88" t="s">
        <v>3517</v>
      </c>
      <c r="D783" s="90" t="s">
        <v>2653</v>
      </c>
      <c r="E783" s="89">
        <v>430000</v>
      </c>
      <c r="F783" s="101"/>
      <c r="G783" s="89">
        <v>430000</v>
      </c>
    </row>
    <row r="784" spans="1:8" x14ac:dyDescent="0.25">
      <c r="A784" s="17">
        <v>121</v>
      </c>
      <c r="B784" s="20" t="s">
        <v>3393</v>
      </c>
      <c r="C784" s="88" t="s">
        <v>3518</v>
      </c>
      <c r="D784" s="90" t="s">
        <v>2653</v>
      </c>
      <c r="E784" s="89">
        <v>430000</v>
      </c>
      <c r="F784" s="101"/>
      <c r="G784" s="89">
        <v>430000</v>
      </c>
    </row>
    <row r="785" spans="1:7" x14ac:dyDescent="0.25">
      <c r="A785" s="17">
        <v>122</v>
      </c>
      <c r="B785" s="20" t="s">
        <v>3394</v>
      </c>
      <c r="C785" s="88" t="s">
        <v>3519</v>
      </c>
      <c r="D785" s="90" t="s">
        <v>2653</v>
      </c>
      <c r="E785" s="89">
        <v>430000</v>
      </c>
      <c r="F785" s="101"/>
      <c r="G785" s="89">
        <v>430000</v>
      </c>
    </row>
    <row r="786" spans="1:7" x14ac:dyDescent="0.25">
      <c r="A786" s="17">
        <v>123</v>
      </c>
      <c r="B786" s="20" t="s">
        <v>3395</v>
      </c>
      <c r="C786" s="88" t="s">
        <v>3520</v>
      </c>
      <c r="D786" s="90" t="s">
        <v>2653</v>
      </c>
      <c r="E786" s="89">
        <v>430000</v>
      </c>
      <c r="F786" s="101"/>
      <c r="G786" s="89">
        <v>430000</v>
      </c>
    </row>
    <row r="787" spans="1:7" x14ac:dyDescent="0.25">
      <c r="A787" s="17">
        <v>124</v>
      </c>
      <c r="B787" s="20" t="s">
        <v>3396</v>
      </c>
      <c r="C787" s="88" t="s">
        <v>3521</v>
      </c>
      <c r="D787" s="90" t="s">
        <v>2653</v>
      </c>
      <c r="E787" s="89">
        <v>430000</v>
      </c>
      <c r="F787" s="101"/>
      <c r="G787" s="89">
        <v>430000</v>
      </c>
    </row>
    <row r="788" spans="1:7" ht="25.5" x14ac:dyDescent="0.25">
      <c r="A788" s="17">
        <v>125</v>
      </c>
      <c r="B788" s="20" t="s">
        <v>3397</v>
      </c>
      <c r="C788" s="88" t="s">
        <v>3522</v>
      </c>
      <c r="D788" s="90" t="s">
        <v>2653</v>
      </c>
      <c r="E788" s="89">
        <v>430000</v>
      </c>
      <c r="F788" s="101"/>
      <c r="G788" s="89">
        <v>430000</v>
      </c>
    </row>
    <row r="789" spans="1:7" x14ac:dyDescent="0.25">
      <c r="A789" s="17">
        <v>126</v>
      </c>
      <c r="B789" s="20" t="s">
        <v>3398</v>
      </c>
      <c r="C789" s="88" t="s">
        <v>1815</v>
      </c>
      <c r="D789" s="90" t="s">
        <v>2652</v>
      </c>
      <c r="E789" s="89">
        <v>560000</v>
      </c>
      <c r="F789" s="101"/>
      <c r="G789" s="89">
        <v>560000</v>
      </c>
    </row>
    <row r="790" spans="1:7" x14ac:dyDescent="0.25">
      <c r="A790" s="17">
        <v>127</v>
      </c>
      <c r="B790" s="20" t="s">
        <v>3399</v>
      </c>
      <c r="C790" s="88" t="s">
        <v>3523</v>
      </c>
      <c r="D790" s="90" t="s">
        <v>2653</v>
      </c>
      <c r="E790" s="89">
        <v>430000</v>
      </c>
      <c r="F790" s="101"/>
      <c r="G790" s="89">
        <v>430000</v>
      </c>
    </row>
    <row r="791" spans="1:7" x14ac:dyDescent="0.25">
      <c r="A791" s="17">
        <v>128</v>
      </c>
      <c r="B791" s="20" t="s">
        <v>3400</v>
      </c>
      <c r="C791" s="88" t="s">
        <v>3524</v>
      </c>
      <c r="D791" s="106" t="s">
        <v>3540</v>
      </c>
      <c r="E791" s="89">
        <v>1040000</v>
      </c>
      <c r="F791" s="101"/>
      <c r="G791" s="89">
        <v>1040000</v>
      </c>
    </row>
    <row r="792" spans="1:7" x14ac:dyDescent="0.25">
      <c r="A792" s="17">
        <v>129</v>
      </c>
      <c r="B792" s="20" t="s">
        <v>3401</v>
      </c>
      <c r="C792" s="88" t="s">
        <v>3525</v>
      </c>
      <c r="D792" s="106" t="s">
        <v>3540</v>
      </c>
      <c r="E792" s="89">
        <v>1040000</v>
      </c>
      <c r="F792" s="101"/>
      <c r="G792" s="89">
        <v>1040000</v>
      </c>
    </row>
    <row r="793" spans="1:7" x14ac:dyDescent="0.25">
      <c r="A793" s="17">
        <v>130</v>
      </c>
      <c r="B793" s="20" t="s">
        <v>3402</v>
      </c>
      <c r="C793" s="88" t="s">
        <v>3526</v>
      </c>
      <c r="D793" s="106" t="s">
        <v>3540</v>
      </c>
      <c r="E793" s="89">
        <v>1040000</v>
      </c>
      <c r="F793" s="101"/>
      <c r="G793" s="89">
        <v>1040000</v>
      </c>
    </row>
    <row r="794" spans="1:7" x14ac:dyDescent="0.25">
      <c r="A794" s="17">
        <v>131</v>
      </c>
      <c r="B794" s="20" t="s">
        <v>3403</v>
      </c>
      <c r="C794" s="88" t="s">
        <v>3527</v>
      </c>
      <c r="D794" s="90" t="s">
        <v>2653</v>
      </c>
      <c r="E794" s="89">
        <v>430000</v>
      </c>
      <c r="F794" s="101"/>
      <c r="G794" s="89">
        <v>430000</v>
      </c>
    </row>
    <row r="795" spans="1:7" x14ac:dyDescent="0.25">
      <c r="A795" s="17">
        <v>132</v>
      </c>
      <c r="B795" s="20" t="s">
        <v>3404</v>
      </c>
      <c r="C795" s="88" t="s">
        <v>3528</v>
      </c>
      <c r="D795" s="90" t="s">
        <v>2653</v>
      </c>
      <c r="E795" s="89">
        <v>430000</v>
      </c>
      <c r="F795" s="101"/>
      <c r="G795" s="89">
        <v>430000</v>
      </c>
    </row>
    <row r="796" spans="1:7" x14ac:dyDescent="0.25">
      <c r="A796" s="17">
        <v>133</v>
      </c>
      <c r="B796" s="20" t="s">
        <v>3405</v>
      </c>
      <c r="C796" s="88" t="s">
        <v>3529</v>
      </c>
      <c r="D796" s="90" t="s">
        <v>2653</v>
      </c>
      <c r="E796" s="89">
        <v>430000</v>
      </c>
      <c r="F796" s="101"/>
      <c r="G796" s="89">
        <v>430000</v>
      </c>
    </row>
    <row r="797" spans="1:7" x14ac:dyDescent="0.25">
      <c r="A797" s="17">
        <v>134</v>
      </c>
      <c r="B797" s="20" t="s">
        <v>3406</v>
      </c>
      <c r="C797" s="88" t="s">
        <v>3530</v>
      </c>
      <c r="D797" s="90" t="s">
        <v>2653</v>
      </c>
      <c r="E797" s="89">
        <v>430000</v>
      </c>
      <c r="F797" s="101"/>
      <c r="G797" s="89">
        <v>430000</v>
      </c>
    </row>
    <row r="798" spans="1:7" x14ac:dyDescent="0.25">
      <c r="A798" s="17">
        <v>135</v>
      </c>
      <c r="B798" s="20" t="s">
        <v>3407</v>
      </c>
      <c r="C798" s="88" t="s">
        <v>3531</v>
      </c>
      <c r="D798" s="90" t="s">
        <v>2653</v>
      </c>
      <c r="E798" s="89">
        <v>430000</v>
      </c>
      <c r="F798" s="101"/>
      <c r="G798" s="89">
        <v>430000</v>
      </c>
    </row>
    <row r="799" spans="1:7" x14ac:dyDescent="0.25">
      <c r="A799" s="17">
        <v>136</v>
      </c>
      <c r="B799" s="20" t="s">
        <v>3408</v>
      </c>
      <c r="C799" s="88" t="s">
        <v>3532</v>
      </c>
      <c r="D799" s="90" t="s">
        <v>2653</v>
      </c>
      <c r="E799" s="89">
        <v>430000</v>
      </c>
      <c r="F799" s="101"/>
      <c r="G799" s="89">
        <v>430000</v>
      </c>
    </row>
    <row r="800" spans="1:7" x14ac:dyDescent="0.25">
      <c r="A800" s="17">
        <v>137</v>
      </c>
      <c r="B800" s="20" t="s">
        <v>3409</v>
      </c>
      <c r="C800" s="88" t="s">
        <v>3533</v>
      </c>
      <c r="D800" s="90" t="s">
        <v>2653</v>
      </c>
      <c r="E800" s="89">
        <v>430000</v>
      </c>
      <c r="F800" s="101"/>
      <c r="G800" s="89">
        <v>430000</v>
      </c>
    </row>
    <row r="801" spans="1:8" x14ac:dyDescent="0.25">
      <c r="A801" s="17">
        <v>138</v>
      </c>
      <c r="B801" s="20" t="s">
        <v>3410</v>
      </c>
      <c r="C801" s="88" t="s">
        <v>3534</v>
      </c>
      <c r="D801" s="90" t="s">
        <v>2652</v>
      </c>
      <c r="E801" s="89">
        <v>560000</v>
      </c>
      <c r="F801" s="101"/>
      <c r="G801" s="89">
        <v>560000</v>
      </c>
    </row>
    <row r="802" spans="1:8" x14ac:dyDescent="0.25">
      <c r="A802" s="17">
        <v>139</v>
      </c>
      <c r="B802" s="20" t="s">
        <v>3411</v>
      </c>
      <c r="C802" s="88" t="s">
        <v>3535</v>
      </c>
      <c r="D802" s="90" t="s">
        <v>2653</v>
      </c>
      <c r="E802" s="89">
        <v>430000</v>
      </c>
      <c r="F802" s="101"/>
      <c r="G802" s="89">
        <v>430000</v>
      </c>
    </row>
    <row r="803" spans="1:8" x14ac:dyDescent="0.25">
      <c r="A803" s="17">
        <v>140</v>
      </c>
      <c r="B803" s="20" t="s">
        <v>3412</v>
      </c>
      <c r="C803" s="88" t="s">
        <v>3536</v>
      </c>
      <c r="D803" s="90" t="s">
        <v>2653</v>
      </c>
      <c r="E803" s="89">
        <v>430000</v>
      </c>
      <c r="F803" s="101"/>
      <c r="G803" s="89">
        <v>430000</v>
      </c>
    </row>
    <row r="804" spans="1:8" x14ac:dyDescent="0.25">
      <c r="A804" s="17">
        <v>141</v>
      </c>
      <c r="B804" s="20" t="s">
        <v>3413</v>
      </c>
      <c r="C804" s="88" t="s">
        <v>3537</v>
      </c>
      <c r="D804" s="90" t="s">
        <v>2653</v>
      </c>
      <c r="E804" s="89">
        <v>430000</v>
      </c>
      <c r="F804" s="101"/>
      <c r="G804" s="89">
        <v>430000</v>
      </c>
    </row>
    <row r="805" spans="1:8" x14ac:dyDescent="0.25">
      <c r="A805" s="17">
        <v>142</v>
      </c>
      <c r="B805" s="20" t="s">
        <v>3414</v>
      </c>
      <c r="C805" s="88" t="s">
        <v>3538</v>
      </c>
      <c r="D805" s="90" t="s">
        <v>2653</v>
      </c>
      <c r="E805" s="89">
        <v>430000</v>
      </c>
      <c r="F805" s="101"/>
      <c r="G805" s="89">
        <v>430000</v>
      </c>
    </row>
    <row r="806" spans="1:8" x14ac:dyDescent="0.25">
      <c r="A806" s="17">
        <v>143</v>
      </c>
      <c r="B806" s="20" t="s">
        <v>3415</v>
      </c>
      <c r="C806" s="88" t="s">
        <v>2994</v>
      </c>
      <c r="D806" s="90" t="s">
        <v>2653</v>
      </c>
      <c r="E806" s="89">
        <v>430000</v>
      </c>
      <c r="F806" s="13"/>
      <c r="G806" s="24">
        <f>SUM(G664:G805)</f>
        <v>36530000</v>
      </c>
      <c r="H806" s="89">
        <v>430000</v>
      </c>
    </row>
    <row r="807" spans="1:8" ht="15.75" x14ac:dyDescent="0.25">
      <c r="A807" s="199" t="s">
        <v>9</v>
      </c>
      <c r="B807" s="199"/>
      <c r="C807" s="199"/>
      <c r="D807" s="199"/>
      <c r="E807" s="9">
        <f>SUM(E664:E806)</f>
        <v>68630000</v>
      </c>
      <c r="F807" s="2"/>
      <c r="H807" s="24">
        <f>SUM(H682:H806)</f>
        <v>32100000</v>
      </c>
    </row>
    <row r="808" spans="1:8" ht="15.75" x14ac:dyDescent="0.25">
      <c r="A808" s="195" t="s">
        <v>3267</v>
      </c>
      <c r="B808" s="196"/>
      <c r="C808" s="196"/>
      <c r="D808" s="196"/>
      <c r="E808" s="196"/>
      <c r="F808" s="197"/>
    </row>
    <row r="809" spans="1:8" ht="15.75" x14ac:dyDescent="0.25">
      <c r="A809" s="198" t="s">
        <v>2648</v>
      </c>
      <c r="B809" s="198"/>
      <c r="C809" s="198"/>
      <c r="D809" s="198"/>
      <c r="E809" s="198"/>
      <c r="F809" s="198"/>
    </row>
    <row r="810" spans="1:8" ht="15.75" x14ac:dyDescent="0.25">
      <c r="A810" s="184" t="s">
        <v>10</v>
      </c>
      <c r="B810" s="184"/>
      <c r="C810" s="102" t="s">
        <v>11</v>
      </c>
      <c r="D810" s="102" t="s">
        <v>12</v>
      </c>
      <c r="E810" s="185" t="s">
        <v>13</v>
      </c>
      <c r="F810" s="185"/>
    </row>
    <row r="811" spans="1:8" ht="15.75" x14ac:dyDescent="0.25">
      <c r="A811" s="102"/>
      <c r="B811" s="102"/>
      <c r="C811" s="102"/>
      <c r="D811" s="102"/>
      <c r="E811" s="103"/>
      <c r="F811" s="103"/>
    </row>
    <row r="812" spans="1:8" ht="15.75" x14ac:dyDescent="0.25">
      <c r="A812" s="102"/>
      <c r="B812" s="102"/>
      <c r="C812" s="102"/>
      <c r="D812" s="102"/>
      <c r="E812" s="103"/>
      <c r="F812" s="103"/>
    </row>
    <row r="813" spans="1:8" ht="15.75" x14ac:dyDescent="0.25">
      <c r="A813" s="102"/>
      <c r="B813" s="102"/>
      <c r="C813" s="102"/>
      <c r="D813" s="102"/>
      <c r="E813" s="103"/>
      <c r="F813" s="103"/>
    </row>
    <row r="814" spans="1:8" ht="15.75" x14ac:dyDescent="0.25">
      <c r="A814" s="102"/>
      <c r="B814" s="102"/>
      <c r="C814" s="105" t="s">
        <v>14</v>
      </c>
      <c r="D814" s="105" t="s">
        <v>15</v>
      </c>
      <c r="E814" s="185" t="s">
        <v>16</v>
      </c>
      <c r="F814" s="185"/>
    </row>
    <row r="815" spans="1:8" ht="15.75" x14ac:dyDescent="0.25">
      <c r="A815" s="10" t="s">
        <v>17</v>
      </c>
      <c r="B815" s="10"/>
      <c r="C815" s="15"/>
      <c r="D815" s="16"/>
      <c r="E815" s="103"/>
      <c r="F815" s="103"/>
    </row>
    <row r="816" spans="1:8" x14ac:dyDescent="0.25">
      <c r="A816" s="10" t="s">
        <v>3542</v>
      </c>
      <c r="B816" s="10"/>
      <c r="C816" s="10"/>
      <c r="D816" s="7"/>
      <c r="E816" s="8"/>
      <c r="F816" s="4"/>
    </row>
    <row r="817" spans="1:6" x14ac:dyDescent="0.25">
      <c r="A817" s="14" t="s">
        <v>3543</v>
      </c>
      <c r="B817" s="10"/>
      <c r="C817" s="10"/>
      <c r="D817" s="7"/>
      <c r="E817" s="8"/>
      <c r="F817" s="4"/>
    </row>
    <row r="818" spans="1:6" x14ac:dyDescent="0.25">
      <c r="A818" s="7" t="s">
        <v>3541</v>
      </c>
      <c r="B818" s="7"/>
      <c r="C818" s="7"/>
      <c r="D818" s="7"/>
      <c r="E818" s="11"/>
      <c r="F818" s="11"/>
    </row>
    <row r="819" spans="1:6" x14ac:dyDescent="0.25">
      <c r="A819" s="7"/>
      <c r="B819" s="7"/>
      <c r="C819" s="7"/>
      <c r="D819" s="7"/>
      <c r="E819" s="11"/>
      <c r="F819" s="11"/>
    </row>
    <row r="820" spans="1:6" x14ac:dyDescent="0.25">
      <c r="A820" s="7"/>
      <c r="B820" s="7"/>
      <c r="C820" s="7"/>
      <c r="D820" s="7"/>
      <c r="E820" s="11"/>
      <c r="F820" s="11"/>
    </row>
    <row r="821" spans="1:6" x14ac:dyDescent="0.25">
      <c r="A821" s="7"/>
      <c r="B821" s="7"/>
      <c r="C821" s="7"/>
      <c r="D821" s="7"/>
      <c r="E821" s="11"/>
      <c r="F821" s="11"/>
    </row>
    <row r="822" spans="1:6" x14ac:dyDescent="0.25">
      <c r="A822" s="7"/>
      <c r="B822" s="7"/>
      <c r="C822" s="7"/>
      <c r="D822" s="7"/>
      <c r="E822" s="11"/>
      <c r="F822" s="11"/>
    </row>
    <row r="823" spans="1:6" x14ac:dyDescent="0.25">
      <c r="A823" s="7"/>
      <c r="B823" s="7"/>
      <c r="C823" s="7"/>
      <c r="D823" s="7"/>
      <c r="E823" s="11"/>
      <c r="F823" s="11"/>
    </row>
    <row r="824" spans="1:6" x14ac:dyDescent="0.25">
      <c r="A824" s="7"/>
      <c r="B824" s="7"/>
      <c r="C824" s="7"/>
      <c r="D824" s="7"/>
      <c r="E824" s="11"/>
      <c r="F824" s="11"/>
    </row>
    <row r="825" spans="1:6" x14ac:dyDescent="0.25">
      <c r="A825" s="7"/>
      <c r="B825" s="7"/>
      <c r="C825" s="7"/>
      <c r="D825" s="7"/>
      <c r="E825" s="11"/>
      <c r="F825" s="11"/>
    </row>
    <row r="826" spans="1:6" x14ac:dyDescent="0.25">
      <c r="A826" s="7"/>
      <c r="B826" s="7"/>
      <c r="C826" s="7"/>
      <c r="D826" s="7"/>
      <c r="E826" s="11"/>
      <c r="F826" s="11"/>
    </row>
    <row r="827" spans="1:6" x14ac:dyDescent="0.25">
      <c r="A827" s="7"/>
      <c r="B827" s="7"/>
      <c r="C827" s="7"/>
      <c r="D827" s="7"/>
      <c r="E827" s="11"/>
      <c r="F827" s="11"/>
    </row>
    <row r="828" spans="1:6" x14ac:dyDescent="0.25">
      <c r="A828" s="7"/>
      <c r="B828" s="7"/>
      <c r="C828" s="7"/>
      <c r="D828" s="7"/>
      <c r="E828" s="11"/>
      <c r="F828" s="11"/>
    </row>
    <row r="829" spans="1:6" x14ac:dyDescent="0.25">
      <c r="A829" s="7"/>
      <c r="B829" s="7"/>
      <c r="C829" s="7"/>
      <c r="D829" s="7"/>
      <c r="E829" s="11"/>
      <c r="F829" s="11"/>
    </row>
    <row r="830" spans="1:6" x14ac:dyDescent="0.25">
      <c r="A830" s="7"/>
      <c r="B830" s="7"/>
      <c r="C830" s="7"/>
      <c r="D830" s="7"/>
      <c r="E830" s="11"/>
      <c r="F830" s="11"/>
    </row>
    <row r="831" spans="1:6" x14ac:dyDescent="0.25">
      <c r="A831" s="7"/>
      <c r="B831" s="7"/>
      <c r="C831" s="7"/>
      <c r="D831" s="7"/>
      <c r="E831" s="11"/>
      <c r="F831" s="11"/>
    </row>
    <row r="845" spans="1:6" ht="15.75" x14ac:dyDescent="0.25">
      <c r="A845" s="189" t="s">
        <v>0</v>
      </c>
      <c r="B845" s="189"/>
      <c r="C845" s="189"/>
      <c r="D845" s="189"/>
      <c r="E845" s="189"/>
      <c r="F845" s="189"/>
    </row>
    <row r="846" spans="1:6" ht="15.75" x14ac:dyDescent="0.25">
      <c r="A846" s="190" t="s">
        <v>1</v>
      </c>
      <c r="B846" s="190"/>
      <c r="C846" s="190"/>
      <c r="D846" s="190"/>
      <c r="E846" s="190"/>
      <c r="F846" s="190"/>
    </row>
    <row r="847" spans="1:6" ht="15.75" x14ac:dyDescent="0.25">
      <c r="A847" s="99"/>
      <c r="B847" s="99"/>
      <c r="C847" s="99"/>
      <c r="D847" s="99"/>
      <c r="E847" s="99"/>
      <c r="F847" s="99"/>
    </row>
    <row r="848" spans="1:6" ht="15.75" x14ac:dyDescent="0.25">
      <c r="A848" s="191" t="s">
        <v>2</v>
      </c>
      <c r="B848" s="191"/>
      <c r="C848" s="191"/>
      <c r="D848" s="191"/>
      <c r="E848" s="191"/>
      <c r="F848" s="191"/>
    </row>
    <row r="849" spans="1:11" x14ac:dyDescent="0.25">
      <c r="A849" s="17" t="s">
        <v>3</v>
      </c>
      <c r="B849" s="17" t="s">
        <v>4</v>
      </c>
      <c r="C849" s="18" t="s">
        <v>5</v>
      </c>
      <c r="D849" s="17" t="s">
        <v>6</v>
      </c>
      <c r="E849" s="19" t="s">
        <v>7</v>
      </c>
      <c r="F849" s="13" t="s">
        <v>8</v>
      </c>
    </row>
    <row r="850" spans="1:11" x14ac:dyDescent="0.25">
      <c r="A850" s="17">
        <v>1</v>
      </c>
      <c r="B850" s="20" t="s">
        <v>2654</v>
      </c>
      <c r="C850" s="88" t="s">
        <v>935</v>
      </c>
      <c r="D850" s="90" t="s">
        <v>2652</v>
      </c>
      <c r="E850" s="89">
        <v>560000</v>
      </c>
      <c r="F850" s="13"/>
      <c r="G850" s="89">
        <v>560000</v>
      </c>
      <c r="K850">
        <f>430*7</f>
        <v>3010</v>
      </c>
    </row>
    <row r="851" spans="1:11" x14ac:dyDescent="0.25">
      <c r="A851" s="17">
        <v>2</v>
      </c>
      <c r="B851" s="20" t="s">
        <v>2655</v>
      </c>
      <c r="C851" s="88" t="s">
        <v>2891</v>
      </c>
      <c r="D851" s="90" t="s">
        <v>2653</v>
      </c>
      <c r="E851" s="89">
        <v>430000</v>
      </c>
      <c r="F851" s="13"/>
      <c r="G851" s="89">
        <v>430000</v>
      </c>
    </row>
    <row r="852" spans="1:11" x14ac:dyDescent="0.25">
      <c r="A852" s="17">
        <v>3</v>
      </c>
      <c r="B852" s="20" t="s">
        <v>2656</v>
      </c>
      <c r="C852" s="88" t="s">
        <v>2892</v>
      </c>
      <c r="D852" s="90" t="s">
        <v>2652</v>
      </c>
      <c r="E852" s="89">
        <v>560000</v>
      </c>
      <c r="F852" s="13"/>
      <c r="G852" s="89">
        <v>560000</v>
      </c>
    </row>
    <row r="853" spans="1:11" x14ac:dyDescent="0.25">
      <c r="A853" s="17">
        <v>4</v>
      </c>
      <c r="B853" s="20" t="s">
        <v>2657</v>
      </c>
      <c r="C853" s="88" t="s">
        <v>2893</v>
      </c>
      <c r="D853" s="90" t="s">
        <v>2652</v>
      </c>
      <c r="E853" s="89">
        <v>560000</v>
      </c>
      <c r="F853" s="13"/>
      <c r="G853" s="89">
        <v>560000</v>
      </c>
    </row>
    <row r="854" spans="1:11" x14ac:dyDescent="0.25">
      <c r="A854" s="17">
        <v>5</v>
      </c>
      <c r="B854" s="20" t="s">
        <v>2658</v>
      </c>
      <c r="C854" s="88" t="s">
        <v>2894</v>
      </c>
      <c r="D854" s="90" t="s">
        <v>2652</v>
      </c>
      <c r="E854" s="89">
        <v>560000</v>
      </c>
      <c r="F854" s="13"/>
      <c r="G854" s="89">
        <v>560000</v>
      </c>
    </row>
    <row r="855" spans="1:11" x14ac:dyDescent="0.25">
      <c r="A855" s="17">
        <v>6</v>
      </c>
      <c r="B855" s="20" t="s">
        <v>2659</v>
      </c>
      <c r="C855" s="88" t="s">
        <v>2895</v>
      </c>
      <c r="D855" s="90" t="s">
        <v>2652</v>
      </c>
      <c r="E855" s="89">
        <v>560000</v>
      </c>
      <c r="F855" s="13"/>
      <c r="G855" s="89">
        <v>560000</v>
      </c>
    </row>
    <row r="856" spans="1:11" x14ac:dyDescent="0.25">
      <c r="A856" s="17">
        <v>7</v>
      </c>
      <c r="B856" s="20" t="s">
        <v>2660</v>
      </c>
      <c r="C856" s="88" t="s">
        <v>2896</v>
      </c>
      <c r="D856" s="90" t="s">
        <v>2652</v>
      </c>
      <c r="E856" s="89">
        <v>560000</v>
      </c>
      <c r="F856" s="13"/>
      <c r="G856" s="89">
        <v>560000</v>
      </c>
    </row>
    <row r="857" spans="1:11" x14ac:dyDescent="0.25">
      <c r="A857" s="17">
        <v>8</v>
      </c>
      <c r="B857" s="20" t="s">
        <v>2661</v>
      </c>
      <c r="C857" s="88" t="s">
        <v>2897</v>
      </c>
      <c r="D857" s="90" t="s">
        <v>2652</v>
      </c>
      <c r="E857" s="89">
        <v>560000</v>
      </c>
      <c r="F857" s="13"/>
      <c r="G857" s="89">
        <v>560000</v>
      </c>
    </row>
    <row r="858" spans="1:11" x14ac:dyDescent="0.25">
      <c r="A858" s="17">
        <v>9</v>
      </c>
      <c r="B858" s="20" t="s">
        <v>2662</v>
      </c>
      <c r="C858" s="88" t="s">
        <v>2897</v>
      </c>
      <c r="D858" s="90" t="s">
        <v>361</v>
      </c>
      <c r="E858" s="89">
        <v>400000</v>
      </c>
      <c r="F858" s="13"/>
      <c r="G858" s="89">
        <v>400000</v>
      </c>
    </row>
    <row r="859" spans="1:11" x14ac:dyDescent="0.25">
      <c r="A859" s="17">
        <v>10</v>
      </c>
      <c r="B859" s="20" t="s">
        <v>2663</v>
      </c>
      <c r="C859" s="88" t="s">
        <v>2898</v>
      </c>
      <c r="D859" s="90" t="s">
        <v>2652</v>
      </c>
      <c r="E859" s="89">
        <v>560000</v>
      </c>
      <c r="F859" s="13"/>
      <c r="G859" s="89">
        <v>560000</v>
      </c>
    </row>
    <row r="860" spans="1:11" x14ac:dyDescent="0.25">
      <c r="A860" s="17">
        <v>11</v>
      </c>
      <c r="B860" s="20" t="s">
        <v>2664</v>
      </c>
      <c r="C860" s="88" t="s">
        <v>2899</v>
      </c>
      <c r="D860" s="90" t="s">
        <v>2653</v>
      </c>
      <c r="E860" s="89">
        <v>430000</v>
      </c>
      <c r="F860" s="13"/>
      <c r="G860" s="89">
        <v>430000</v>
      </c>
    </row>
    <row r="861" spans="1:11" x14ac:dyDescent="0.25">
      <c r="A861" s="17">
        <v>12</v>
      </c>
      <c r="B861" s="20" t="s">
        <v>2665</v>
      </c>
      <c r="C861" s="88" t="s">
        <v>2900</v>
      </c>
      <c r="D861" s="90" t="s">
        <v>2653</v>
      </c>
      <c r="E861" s="89">
        <v>430000</v>
      </c>
      <c r="F861" s="13"/>
      <c r="G861" s="89">
        <v>430000</v>
      </c>
    </row>
    <row r="862" spans="1:11" x14ac:dyDescent="0.25">
      <c r="A862" s="17">
        <v>13</v>
      </c>
      <c r="B862" s="20" t="s">
        <v>2666</v>
      </c>
      <c r="C862" s="88" t="s">
        <v>2901</v>
      </c>
      <c r="D862" s="90" t="s">
        <v>2653</v>
      </c>
      <c r="E862" s="89">
        <v>430000</v>
      </c>
      <c r="F862" s="13"/>
      <c r="G862" s="89">
        <v>430000</v>
      </c>
    </row>
    <row r="863" spans="1:11" x14ac:dyDescent="0.25">
      <c r="A863" s="17">
        <v>14</v>
      </c>
      <c r="B863" s="20" t="s">
        <v>2667</v>
      </c>
      <c r="C863" s="88" t="s">
        <v>2902</v>
      </c>
      <c r="D863" s="90" t="s">
        <v>2653</v>
      </c>
      <c r="E863" s="89">
        <v>430000</v>
      </c>
      <c r="F863" s="13"/>
      <c r="G863" s="89">
        <v>430000</v>
      </c>
    </row>
    <row r="864" spans="1:11" x14ac:dyDescent="0.25">
      <c r="A864" s="17">
        <v>15</v>
      </c>
      <c r="B864" s="20" t="s">
        <v>2668</v>
      </c>
      <c r="C864" s="88" t="s">
        <v>2903</v>
      </c>
      <c r="D864" s="90" t="s">
        <v>2653</v>
      </c>
      <c r="E864" s="89">
        <v>430000</v>
      </c>
      <c r="F864" s="13"/>
      <c r="G864" s="89">
        <v>430000</v>
      </c>
    </row>
    <row r="865" spans="1:8" x14ac:dyDescent="0.25">
      <c r="A865" s="17">
        <v>16</v>
      </c>
      <c r="B865" s="20" t="s">
        <v>2669</v>
      </c>
      <c r="C865" s="88" t="s">
        <v>2904</v>
      </c>
      <c r="D865" s="90" t="s">
        <v>2653</v>
      </c>
      <c r="E865" s="89">
        <v>430000</v>
      </c>
      <c r="F865" s="13"/>
      <c r="G865" s="89">
        <v>430000</v>
      </c>
    </row>
    <row r="866" spans="1:8" x14ac:dyDescent="0.25">
      <c r="A866" s="17">
        <v>17</v>
      </c>
      <c r="B866" s="20" t="s">
        <v>2670</v>
      </c>
      <c r="C866" s="88" t="s">
        <v>2905</v>
      </c>
      <c r="D866" s="90" t="s">
        <v>2653</v>
      </c>
      <c r="E866" s="89">
        <v>430000</v>
      </c>
      <c r="F866" s="13"/>
      <c r="G866" s="89">
        <v>430000</v>
      </c>
    </row>
    <row r="867" spans="1:8" x14ac:dyDescent="0.25">
      <c r="A867" s="17">
        <v>18</v>
      </c>
      <c r="B867" s="20" t="s">
        <v>2671</v>
      </c>
      <c r="C867" s="88" t="s">
        <v>2906</v>
      </c>
      <c r="D867" s="90" t="s">
        <v>2653</v>
      </c>
      <c r="E867" s="89">
        <v>430000</v>
      </c>
      <c r="F867" s="13"/>
      <c r="G867" s="89">
        <v>430000</v>
      </c>
    </row>
    <row r="868" spans="1:8" x14ac:dyDescent="0.25">
      <c r="A868" s="17">
        <v>19</v>
      </c>
      <c r="B868" s="20" t="s">
        <v>2672</v>
      </c>
      <c r="C868" s="88" t="s">
        <v>2907</v>
      </c>
      <c r="D868" s="90" t="s">
        <v>2653</v>
      </c>
      <c r="E868" s="89">
        <v>430000</v>
      </c>
      <c r="F868" s="13"/>
      <c r="G868" s="89">
        <v>430000</v>
      </c>
    </row>
    <row r="869" spans="1:8" x14ac:dyDescent="0.25">
      <c r="A869" s="17">
        <v>20</v>
      </c>
      <c r="B869" s="20" t="s">
        <v>2673</v>
      </c>
      <c r="C869" s="88" t="s">
        <v>2908</v>
      </c>
      <c r="D869" s="90" t="s">
        <v>2653</v>
      </c>
      <c r="E869" s="89">
        <v>430000</v>
      </c>
      <c r="F869" s="13"/>
      <c r="G869" s="89">
        <v>430000</v>
      </c>
    </row>
    <row r="870" spans="1:8" x14ac:dyDescent="0.25">
      <c r="A870" s="17">
        <v>21</v>
      </c>
      <c r="B870" s="20" t="s">
        <v>2674</v>
      </c>
      <c r="C870" s="88" t="s">
        <v>2909</v>
      </c>
      <c r="D870" s="90" t="s">
        <v>2652</v>
      </c>
      <c r="E870" s="89">
        <v>560000</v>
      </c>
      <c r="F870" s="13"/>
      <c r="G870" s="89">
        <v>560000</v>
      </c>
    </row>
    <row r="871" spans="1:8" x14ac:dyDescent="0.25">
      <c r="A871" s="17">
        <v>22</v>
      </c>
      <c r="B871" s="20" t="s">
        <v>2675</v>
      </c>
      <c r="C871" s="88" t="s">
        <v>2910</v>
      </c>
      <c r="D871" s="90" t="s">
        <v>2653</v>
      </c>
      <c r="E871" s="89">
        <v>430000</v>
      </c>
      <c r="F871" s="13"/>
      <c r="G871" s="89">
        <v>430000</v>
      </c>
    </row>
    <row r="872" spans="1:8" x14ac:dyDescent="0.25">
      <c r="A872" s="17">
        <v>23</v>
      </c>
      <c r="B872" s="20" t="s">
        <v>2676</v>
      </c>
      <c r="C872" s="88" t="s">
        <v>2911</v>
      </c>
      <c r="D872" s="90" t="s">
        <v>2652</v>
      </c>
      <c r="E872" s="89">
        <v>560000</v>
      </c>
      <c r="F872" s="13"/>
      <c r="G872" s="89">
        <v>560000</v>
      </c>
    </row>
    <row r="873" spans="1:8" x14ac:dyDescent="0.25">
      <c r="A873" s="17">
        <v>24</v>
      </c>
      <c r="B873" s="20" t="s">
        <v>2677</v>
      </c>
      <c r="C873" s="88" t="s">
        <v>2911</v>
      </c>
      <c r="D873" s="90" t="s">
        <v>361</v>
      </c>
      <c r="E873" s="89">
        <v>400000</v>
      </c>
      <c r="F873" s="13"/>
      <c r="G873" s="89">
        <v>400000</v>
      </c>
    </row>
    <row r="874" spans="1:8" x14ac:dyDescent="0.25">
      <c r="A874" s="17">
        <v>25</v>
      </c>
      <c r="B874" s="20" t="s">
        <v>2678</v>
      </c>
      <c r="C874" s="88" t="s">
        <v>2912</v>
      </c>
      <c r="D874" s="90" t="s">
        <v>2652</v>
      </c>
      <c r="E874" s="89">
        <v>560000</v>
      </c>
      <c r="F874" s="13"/>
      <c r="G874" s="89">
        <v>560000</v>
      </c>
    </row>
    <row r="875" spans="1:8" x14ac:dyDescent="0.25">
      <c r="A875" s="17">
        <v>26</v>
      </c>
      <c r="B875" s="20" t="s">
        <v>2679</v>
      </c>
      <c r="C875" s="88" t="s">
        <v>2913</v>
      </c>
      <c r="D875" s="90" t="s">
        <v>2652</v>
      </c>
      <c r="E875" s="89">
        <v>560000</v>
      </c>
      <c r="F875" s="13"/>
      <c r="G875" s="89">
        <v>560000</v>
      </c>
    </row>
    <row r="876" spans="1:8" x14ac:dyDescent="0.25">
      <c r="A876" s="17">
        <v>27</v>
      </c>
      <c r="B876" s="20" t="s">
        <v>2680</v>
      </c>
      <c r="C876" s="88" t="s">
        <v>2914</v>
      </c>
      <c r="D876" s="90" t="s">
        <v>2652</v>
      </c>
      <c r="E876" s="89">
        <v>560000</v>
      </c>
      <c r="F876" s="13"/>
      <c r="G876" s="89">
        <v>560000</v>
      </c>
    </row>
    <row r="877" spans="1:8" x14ac:dyDescent="0.25">
      <c r="A877" s="17">
        <v>28</v>
      </c>
      <c r="B877" s="20" t="s">
        <v>2681</v>
      </c>
      <c r="C877" s="88" t="s">
        <v>2914</v>
      </c>
      <c r="D877" s="90" t="s">
        <v>361</v>
      </c>
      <c r="E877" s="89">
        <v>400000</v>
      </c>
      <c r="F877" s="13"/>
      <c r="G877" s="89">
        <v>400000</v>
      </c>
    </row>
    <row r="878" spans="1:8" x14ac:dyDescent="0.25">
      <c r="A878" s="17">
        <v>29</v>
      </c>
      <c r="B878" s="20" t="s">
        <v>2682</v>
      </c>
      <c r="C878" s="88" t="s">
        <v>2915</v>
      </c>
      <c r="D878" s="90" t="s">
        <v>361</v>
      </c>
      <c r="E878" s="89">
        <v>400000</v>
      </c>
      <c r="F878" s="13"/>
      <c r="G878" s="89">
        <v>400000</v>
      </c>
    </row>
    <row r="879" spans="1:8" x14ac:dyDescent="0.25">
      <c r="A879" s="17">
        <v>30</v>
      </c>
      <c r="B879" s="20" t="s">
        <v>2683</v>
      </c>
      <c r="C879" s="88" t="s">
        <v>2915</v>
      </c>
      <c r="D879" s="90" t="s">
        <v>2652</v>
      </c>
      <c r="E879" s="89">
        <v>560000</v>
      </c>
      <c r="F879" s="13"/>
      <c r="G879" s="89">
        <v>560000</v>
      </c>
      <c r="H879">
        <f>1040+400</f>
        <v>1440</v>
      </c>
    </row>
    <row r="880" spans="1:8" x14ac:dyDescent="0.25">
      <c r="A880" s="17">
        <v>31</v>
      </c>
      <c r="B880" s="20" t="s">
        <v>2684</v>
      </c>
      <c r="C880" s="88" t="s">
        <v>2916</v>
      </c>
      <c r="D880" s="90" t="s">
        <v>2652</v>
      </c>
      <c r="E880" s="89">
        <v>560000</v>
      </c>
      <c r="F880" s="13"/>
      <c r="G880" s="89">
        <v>560000</v>
      </c>
    </row>
    <row r="881" spans="1:8" x14ac:dyDescent="0.25">
      <c r="A881" s="17">
        <v>32</v>
      </c>
      <c r="B881" s="20" t="s">
        <v>2685</v>
      </c>
      <c r="C881" s="88" t="s">
        <v>2917</v>
      </c>
      <c r="D881" s="90" t="s">
        <v>2653</v>
      </c>
      <c r="E881" s="89">
        <v>430000</v>
      </c>
      <c r="F881" s="13"/>
      <c r="G881" s="89">
        <v>430000</v>
      </c>
    </row>
    <row r="882" spans="1:8" x14ac:dyDescent="0.25">
      <c r="A882" s="17">
        <v>33</v>
      </c>
      <c r="B882" s="20" t="s">
        <v>2686</v>
      </c>
      <c r="C882" s="88" t="s">
        <v>2918</v>
      </c>
      <c r="D882" s="90" t="s">
        <v>2653</v>
      </c>
      <c r="E882" s="89">
        <v>430000</v>
      </c>
      <c r="F882" s="13"/>
      <c r="G882" s="89">
        <v>430000</v>
      </c>
    </row>
    <row r="883" spans="1:8" x14ac:dyDescent="0.25">
      <c r="A883" s="17">
        <v>34</v>
      </c>
      <c r="B883" s="20" t="s">
        <v>2687</v>
      </c>
      <c r="C883" s="88" t="s">
        <v>2919</v>
      </c>
      <c r="D883" s="90" t="s">
        <v>2653</v>
      </c>
      <c r="E883" s="89">
        <v>430000</v>
      </c>
      <c r="F883" s="13"/>
      <c r="G883" s="89">
        <v>430000</v>
      </c>
    </row>
    <row r="884" spans="1:8" x14ac:dyDescent="0.25">
      <c r="A884" s="17">
        <v>35</v>
      </c>
      <c r="B884" s="20" t="s">
        <v>2688</v>
      </c>
      <c r="C884" s="88" t="s">
        <v>2920</v>
      </c>
      <c r="D884" s="90" t="s">
        <v>2653</v>
      </c>
      <c r="E884" s="89">
        <v>430000</v>
      </c>
      <c r="F884" s="13"/>
      <c r="G884" s="89">
        <v>430000</v>
      </c>
    </row>
    <row r="885" spans="1:8" x14ac:dyDescent="0.25">
      <c r="A885" s="17">
        <v>36</v>
      </c>
      <c r="B885" s="20" t="s">
        <v>2689</v>
      </c>
      <c r="C885" s="88" t="s">
        <v>2921</v>
      </c>
      <c r="D885" s="90" t="s">
        <v>2653</v>
      </c>
      <c r="E885" s="89">
        <v>430000</v>
      </c>
      <c r="F885" s="13"/>
      <c r="G885" s="89">
        <v>430000</v>
      </c>
    </row>
    <row r="886" spans="1:8" x14ac:dyDescent="0.25">
      <c r="A886" s="17">
        <v>37</v>
      </c>
      <c r="B886" s="20" t="s">
        <v>2690</v>
      </c>
      <c r="C886" s="88" t="s">
        <v>3037</v>
      </c>
      <c r="D886" s="90" t="s">
        <v>2652</v>
      </c>
      <c r="E886" s="89">
        <v>560000</v>
      </c>
      <c r="F886" s="13"/>
      <c r="G886" s="89">
        <v>560000</v>
      </c>
    </row>
    <row r="887" spans="1:8" x14ac:dyDescent="0.25">
      <c r="A887" s="17">
        <v>38</v>
      </c>
      <c r="B887" s="20" t="s">
        <v>2691</v>
      </c>
      <c r="C887" s="88" t="s">
        <v>3037</v>
      </c>
      <c r="D887" s="90" t="s">
        <v>361</v>
      </c>
      <c r="E887" s="89">
        <v>400000</v>
      </c>
      <c r="F887" s="13"/>
      <c r="G887" s="89">
        <v>400000</v>
      </c>
    </row>
    <row r="888" spans="1:8" x14ac:dyDescent="0.25">
      <c r="A888" s="17">
        <v>39</v>
      </c>
      <c r="B888" s="20" t="s">
        <v>2692</v>
      </c>
      <c r="C888" s="88" t="s">
        <v>2922</v>
      </c>
      <c r="D888" s="90" t="s">
        <v>2652</v>
      </c>
      <c r="E888" s="89">
        <v>560000</v>
      </c>
      <c r="F888" s="13"/>
      <c r="H888" s="89">
        <v>560000</v>
      </c>
    </row>
    <row r="889" spans="1:8" x14ac:dyDescent="0.25">
      <c r="A889" s="17">
        <v>40</v>
      </c>
      <c r="B889" s="20" t="s">
        <v>2693</v>
      </c>
      <c r="C889" s="88" t="s">
        <v>2923</v>
      </c>
      <c r="D889" s="90" t="s">
        <v>2653</v>
      </c>
      <c r="E889" s="89">
        <v>430000</v>
      </c>
      <c r="F889" s="13"/>
      <c r="H889" s="89">
        <v>430000</v>
      </c>
    </row>
    <row r="890" spans="1:8" x14ac:dyDescent="0.25">
      <c r="A890" s="17">
        <v>41</v>
      </c>
      <c r="B890" s="20" t="s">
        <v>2694</v>
      </c>
      <c r="C890" s="88" t="s">
        <v>2924</v>
      </c>
      <c r="D890" s="90" t="s">
        <v>2653</v>
      </c>
      <c r="E890" s="89">
        <v>430000</v>
      </c>
      <c r="F890" s="13"/>
      <c r="H890" s="89">
        <v>430000</v>
      </c>
    </row>
    <row r="891" spans="1:8" x14ac:dyDescent="0.25">
      <c r="A891" s="17">
        <v>42</v>
      </c>
      <c r="B891" s="20" t="s">
        <v>2695</v>
      </c>
      <c r="C891" s="88" t="s">
        <v>2925</v>
      </c>
      <c r="D891" s="90" t="s">
        <v>2653</v>
      </c>
      <c r="E891" s="89">
        <v>430000</v>
      </c>
      <c r="F891" s="13"/>
      <c r="H891" s="89">
        <v>430000</v>
      </c>
    </row>
    <row r="892" spans="1:8" x14ac:dyDescent="0.25">
      <c r="A892" s="17">
        <v>43</v>
      </c>
      <c r="B892" s="20" t="s">
        <v>2696</v>
      </c>
      <c r="C892" s="88" t="s">
        <v>596</v>
      </c>
      <c r="D892" s="90" t="s">
        <v>2653</v>
      </c>
      <c r="E892" s="89">
        <v>430000</v>
      </c>
      <c r="F892" s="101"/>
      <c r="H892" s="89">
        <v>430000</v>
      </c>
    </row>
    <row r="893" spans="1:8" x14ac:dyDescent="0.25">
      <c r="A893" s="17">
        <v>44</v>
      </c>
      <c r="B893" s="20" t="s">
        <v>2697</v>
      </c>
      <c r="C893" s="88" t="s">
        <v>2926</v>
      </c>
      <c r="D893" s="90" t="s">
        <v>2653</v>
      </c>
      <c r="E893" s="89">
        <v>430000</v>
      </c>
      <c r="F893" s="101"/>
      <c r="H893" s="89">
        <v>430000</v>
      </c>
    </row>
    <row r="894" spans="1:8" x14ac:dyDescent="0.25">
      <c r="A894" s="17">
        <v>45</v>
      </c>
      <c r="B894" s="20" t="s">
        <v>2698</v>
      </c>
      <c r="C894" s="88" t="s">
        <v>2927</v>
      </c>
      <c r="D894" s="90" t="s">
        <v>2653</v>
      </c>
      <c r="E894" s="89">
        <v>430000</v>
      </c>
      <c r="F894" s="101"/>
      <c r="H894" s="89">
        <v>430000</v>
      </c>
    </row>
    <row r="895" spans="1:8" x14ac:dyDescent="0.25">
      <c r="A895" s="17">
        <v>46</v>
      </c>
      <c r="B895" s="20" t="s">
        <v>2699</v>
      </c>
      <c r="C895" s="88" t="s">
        <v>2928</v>
      </c>
      <c r="D895" s="90" t="s">
        <v>2653</v>
      </c>
      <c r="E895" s="89">
        <v>430000</v>
      </c>
      <c r="F895" s="101"/>
      <c r="H895" s="89">
        <v>430000</v>
      </c>
    </row>
    <row r="896" spans="1:8" x14ac:dyDescent="0.25">
      <c r="A896" s="17">
        <v>47</v>
      </c>
      <c r="B896" s="20" t="s">
        <v>2700</v>
      </c>
      <c r="C896" s="88" t="s">
        <v>2929</v>
      </c>
      <c r="D896" s="90" t="s">
        <v>2653</v>
      </c>
      <c r="E896" s="89">
        <v>430000</v>
      </c>
      <c r="F896" s="101"/>
      <c r="H896" s="89">
        <v>430000</v>
      </c>
    </row>
    <row r="897" spans="1:8" x14ac:dyDescent="0.25">
      <c r="A897" s="17">
        <v>48</v>
      </c>
      <c r="B897" s="20" t="s">
        <v>2701</v>
      </c>
      <c r="C897" s="88" t="s">
        <v>3268</v>
      </c>
      <c r="D897" s="90" t="s">
        <v>2653</v>
      </c>
      <c r="E897" s="89">
        <v>430000</v>
      </c>
      <c r="F897" s="101"/>
      <c r="H897" s="89">
        <v>430000</v>
      </c>
    </row>
    <row r="898" spans="1:8" x14ac:dyDescent="0.25">
      <c r="A898" s="17">
        <v>49</v>
      </c>
      <c r="B898" s="20" t="s">
        <v>2702</v>
      </c>
      <c r="C898" s="88" t="s">
        <v>3269</v>
      </c>
      <c r="D898" s="90" t="s">
        <v>2653</v>
      </c>
      <c r="E898" s="89">
        <v>430000</v>
      </c>
      <c r="F898" s="101"/>
      <c r="H898" s="89">
        <v>430000</v>
      </c>
    </row>
    <row r="899" spans="1:8" x14ac:dyDescent="0.25">
      <c r="A899" s="17">
        <v>50</v>
      </c>
      <c r="B899" s="20" t="s">
        <v>2703</v>
      </c>
      <c r="C899" s="88" t="s">
        <v>324</v>
      </c>
      <c r="D899" s="90" t="s">
        <v>2653</v>
      </c>
      <c r="E899" s="89">
        <v>430000</v>
      </c>
      <c r="F899" s="101"/>
      <c r="H899" s="89">
        <v>430000</v>
      </c>
    </row>
    <row r="900" spans="1:8" x14ac:dyDescent="0.25">
      <c r="A900" s="17">
        <v>51</v>
      </c>
      <c r="B900" s="20" t="s">
        <v>2704</v>
      </c>
      <c r="C900" s="88" t="s">
        <v>2930</v>
      </c>
      <c r="D900" s="90" t="s">
        <v>2653</v>
      </c>
      <c r="E900" s="89">
        <v>430000</v>
      </c>
      <c r="F900" s="101"/>
      <c r="H900" s="89">
        <v>430000</v>
      </c>
    </row>
    <row r="901" spans="1:8" x14ac:dyDescent="0.25">
      <c r="A901" s="17">
        <v>52</v>
      </c>
      <c r="B901" s="20" t="s">
        <v>2705</v>
      </c>
      <c r="C901" s="88" t="s">
        <v>2931</v>
      </c>
      <c r="D901" s="90" t="s">
        <v>2652</v>
      </c>
      <c r="E901" s="89">
        <v>560000</v>
      </c>
      <c r="F901" s="101"/>
      <c r="H901" s="89">
        <v>560000</v>
      </c>
    </row>
    <row r="902" spans="1:8" x14ac:dyDescent="0.25">
      <c r="A902" s="17">
        <v>53</v>
      </c>
      <c r="B902" s="20" t="s">
        <v>2706</v>
      </c>
      <c r="C902" s="88" t="s">
        <v>2932</v>
      </c>
      <c r="D902" s="90" t="s">
        <v>2653</v>
      </c>
      <c r="E902" s="89">
        <v>430000</v>
      </c>
      <c r="F902" s="101"/>
      <c r="H902" s="89">
        <v>430000</v>
      </c>
    </row>
    <row r="903" spans="1:8" x14ac:dyDescent="0.25">
      <c r="A903" s="17">
        <v>54</v>
      </c>
      <c r="B903" s="20" t="s">
        <v>2707</v>
      </c>
      <c r="C903" s="88" t="s">
        <v>1123</v>
      </c>
      <c r="D903" s="90" t="s">
        <v>2653</v>
      </c>
      <c r="E903" s="89">
        <v>430000</v>
      </c>
      <c r="F903" s="101"/>
      <c r="H903" s="89">
        <v>430000</v>
      </c>
    </row>
    <row r="904" spans="1:8" x14ac:dyDescent="0.25">
      <c r="A904" s="17">
        <v>55</v>
      </c>
      <c r="B904" s="20" t="s">
        <v>2708</v>
      </c>
      <c r="C904" s="88" t="s">
        <v>2933</v>
      </c>
      <c r="D904" s="90" t="s">
        <v>2653</v>
      </c>
      <c r="E904" s="89">
        <v>430000</v>
      </c>
      <c r="F904" s="101"/>
      <c r="H904" s="89">
        <v>430000</v>
      </c>
    </row>
    <row r="905" spans="1:8" x14ac:dyDescent="0.25">
      <c r="A905" s="17">
        <v>56</v>
      </c>
      <c r="B905" s="20" t="s">
        <v>2709</v>
      </c>
      <c r="C905" s="88" t="s">
        <v>2934</v>
      </c>
      <c r="D905" s="90" t="s">
        <v>2653</v>
      </c>
      <c r="E905" s="89">
        <v>430000</v>
      </c>
      <c r="F905" s="101"/>
      <c r="H905" s="89">
        <v>430000</v>
      </c>
    </row>
    <row r="906" spans="1:8" x14ac:dyDescent="0.25">
      <c r="A906" s="17">
        <v>57</v>
      </c>
      <c r="B906" s="20" t="s">
        <v>2710</v>
      </c>
      <c r="C906" s="88" t="s">
        <v>2935</v>
      </c>
      <c r="D906" s="90" t="s">
        <v>2653</v>
      </c>
      <c r="E906" s="89">
        <v>430000</v>
      </c>
      <c r="F906" s="101"/>
      <c r="H906" s="89">
        <v>430000</v>
      </c>
    </row>
    <row r="907" spans="1:8" x14ac:dyDescent="0.25">
      <c r="A907" s="17">
        <v>58</v>
      </c>
      <c r="B907" s="20" t="s">
        <v>2711</v>
      </c>
      <c r="C907" s="88" t="s">
        <v>2936</v>
      </c>
      <c r="D907" s="90" t="s">
        <v>2652</v>
      </c>
      <c r="E907" s="89">
        <v>560000</v>
      </c>
      <c r="F907" s="101"/>
      <c r="H907" s="89">
        <v>560000</v>
      </c>
    </row>
    <row r="908" spans="1:8" x14ac:dyDescent="0.25">
      <c r="A908" s="17">
        <v>59</v>
      </c>
      <c r="B908" s="20" t="s">
        <v>2712</v>
      </c>
      <c r="C908" s="88" t="s">
        <v>2937</v>
      </c>
      <c r="D908" s="90" t="s">
        <v>2652</v>
      </c>
      <c r="E908" s="89">
        <v>560000</v>
      </c>
      <c r="F908" s="101"/>
      <c r="H908" s="89">
        <v>560000</v>
      </c>
    </row>
    <row r="909" spans="1:8" x14ac:dyDescent="0.25">
      <c r="A909" s="17">
        <v>60</v>
      </c>
      <c r="B909" s="20" t="s">
        <v>2713</v>
      </c>
      <c r="C909" s="88" t="s">
        <v>2938</v>
      </c>
      <c r="D909" s="90" t="s">
        <v>2652</v>
      </c>
      <c r="E909" s="89">
        <v>560000</v>
      </c>
      <c r="F909" s="101"/>
      <c r="H909" s="89">
        <v>560000</v>
      </c>
    </row>
    <row r="910" spans="1:8" x14ac:dyDescent="0.25">
      <c r="A910" s="17">
        <v>61</v>
      </c>
      <c r="B910" s="20" t="s">
        <v>2714</v>
      </c>
      <c r="C910" s="88" t="s">
        <v>2939</v>
      </c>
      <c r="D910" s="90" t="s">
        <v>2652</v>
      </c>
      <c r="E910" s="89">
        <v>560000</v>
      </c>
      <c r="F910" s="101"/>
      <c r="H910" s="89">
        <v>560000</v>
      </c>
    </row>
    <row r="911" spans="1:8" x14ac:dyDescent="0.25">
      <c r="A911" s="17">
        <v>62</v>
      </c>
      <c r="B911" s="20" t="s">
        <v>2715</v>
      </c>
      <c r="C911" s="88" t="s">
        <v>2940</v>
      </c>
      <c r="D911" s="90" t="s">
        <v>2652</v>
      </c>
      <c r="E911" s="89">
        <v>560000</v>
      </c>
      <c r="F911" s="101"/>
      <c r="H911" s="89">
        <v>560000</v>
      </c>
    </row>
    <row r="912" spans="1:8" x14ac:dyDescent="0.25">
      <c r="A912" s="17">
        <v>63</v>
      </c>
      <c r="B912" s="20" t="s">
        <v>2716</v>
      </c>
      <c r="C912" s="88" t="s">
        <v>2941</v>
      </c>
      <c r="D912" s="90" t="s">
        <v>2652</v>
      </c>
      <c r="E912" s="89">
        <v>560000</v>
      </c>
      <c r="F912" s="101"/>
      <c r="H912" s="89">
        <v>560000</v>
      </c>
    </row>
    <row r="913" spans="1:8" x14ac:dyDescent="0.25">
      <c r="A913" s="17">
        <v>64</v>
      </c>
      <c r="B913" s="20" t="s">
        <v>2717</v>
      </c>
      <c r="C913" s="88" t="s">
        <v>2942</v>
      </c>
      <c r="D913" s="90" t="s">
        <v>2652</v>
      </c>
      <c r="E913" s="89">
        <v>560000</v>
      </c>
      <c r="F913" s="101"/>
      <c r="H913" s="89">
        <v>560000</v>
      </c>
    </row>
    <row r="914" spans="1:8" x14ac:dyDescent="0.25">
      <c r="A914" s="17">
        <v>65</v>
      </c>
      <c r="B914" s="20" t="s">
        <v>2718</v>
      </c>
      <c r="C914" s="88" t="s">
        <v>2943</v>
      </c>
      <c r="D914" s="90" t="s">
        <v>2652</v>
      </c>
      <c r="E914" s="89">
        <v>560000</v>
      </c>
      <c r="F914" s="101"/>
      <c r="H914" s="89">
        <v>560000</v>
      </c>
    </row>
    <row r="915" spans="1:8" x14ac:dyDescent="0.25">
      <c r="A915" s="17">
        <v>66</v>
      </c>
      <c r="B915" s="20" t="s">
        <v>2719</v>
      </c>
      <c r="C915" s="88" t="s">
        <v>2944</v>
      </c>
      <c r="D915" s="90" t="s">
        <v>2652</v>
      </c>
      <c r="E915" s="89">
        <v>560000</v>
      </c>
      <c r="F915" s="101"/>
      <c r="H915" s="89">
        <v>560000</v>
      </c>
    </row>
    <row r="916" spans="1:8" x14ac:dyDescent="0.25">
      <c r="A916" s="17">
        <v>67</v>
      </c>
      <c r="B916" s="20" t="s">
        <v>2720</v>
      </c>
      <c r="C916" s="88" t="s">
        <v>2945</v>
      </c>
      <c r="D916" s="90" t="s">
        <v>2652</v>
      </c>
      <c r="E916" s="89">
        <v>560000</v>
      </c>
      <c r="F916" s="101"/>
      <c r="H916" s="89">
        <v>560000</v>
      </c>
    </row>
    <row r="917" spans="1:8" x14ac:dyDescent="0.25">
      <c r="A917" s="17">
        <v>68</v>
      </c>
      <c r="B917" s="20" t="s">
        <v>2721</v>
      </c>
      <c r="C917" s="88" t="s">
        <v>2946</v>
      </c>
      <c r="D917" s="90" t="s">
        <v>2652</v>
      </c>
      <c r="E917" s="89">
        <v>560000</v>
      </c>
      <c r="F917" s="101"/>
      <c r="H917" s="89">
        <v>560000</v>
      </c>
    </row>
    <row r="918" spans="1:8" x14ac:dyDescent="0.25">
      <c r="A918" s="17">
        <v>69</v>
      </c>
      <c r="B918" s="20" t="s">
        <v>2722</v>
      </c>
      <c r="C918" s="88" t="s">
        <v>2947</v>
      </c>
      <c r="D918" s="90" t="s">
        <v>2652</v>
      </c>
      <c r="E918" s="89">
        <v>560000</v>
      </c>
      <c r="F918" s="101"/>
      <c r="H918" s="89">
        <v>560000</v>
      </c>
    </row>
    <row r="919" spans="1:8" x14ac:dyDescent="0.25">
      <c r="A919" s="17">
        <v>70</v>
      </c>
      <c r="B919" s="20" t="s">
        <v>2723</v>
      </c>
      <c r="C919" s="88" t="s">
        <v>2948</v>
      </c>
      <c r="D919" s="90" t="s">
        <v>2652</v>
      </c>
      <c r="E919" s="89">
        <v>560000</v>
      </c>
      <c r="F919" s="101"/>
      <c r="H919" s="89">
        <v>560000</v>
      </c>
    </row>
    <row r="920" spans="1:8" x14ac:dyDescent="0.25">
      <c r="A920" s="17">
        <v>71</v>
      </c>
      <c r="B920" s="20" t="s">
        <v>2724</v>
      </c>
      <c r="C920" s="88" t="s">
        <v>2949</v>
      </c>
      <c r="D920" s="90" t="s">
        <v>2652</v>
      </c>
      <c r="E920" s="89">
        <v>560000</v>
      </c>
      <c r="F920" s="101"/>
      <c r="H920" s="89">
        <v>560000</v>
      </c>
    </row>
    <row r="921" spans="1:8" x14ac:dyDescent="0.25">
      <c r="A921" s="17">
        <v>72</v>
      </c>
      <c r="B921" s="20" t="s">
        <v>2725</v>
      </c>
      <c r="C921" s="88" t="s">
        <v>2950</v>
      </c>
      <c r="D921" s="90" t="s">
        <v>2652</v>
      </c>
      <c r="E921" s="89">
        <v>560000</v>
      </c>
      <c r="F921" s="101"/>
      <c r="H921" s="89">
        <v>560000</v>
      </c>
    </row>
    <row r="922" spans="1:8" x14ac:dyDescent="0.25">
      <c r="A922" s="17">
        <v>73</v>
      </c>
      <c r="B922" s="20" t="s">
        <v>2726</v>
      </c>
      <c r="C922" s="88" t="s">
        <v>2951</v>
      </c>
      <c r="D922" s="90" t="s">
        <v>2652</v>
      </c>
      <c r="E922" s="89">
        <v>560000</v>
      </c>
      <c r="F922" s="101"/>
      <c r="H922" s="89">
        <v>560000</v>
      </c>
    </row>
    <row r="923" spans="1:8" x14ac:dyDescent="0.25">
      <c r="A923" s="17">
        <v>74</v>
      </c>
      <c r="B923" s="20" t="s">
        <v>2727</v>
      </c>
      <c r="C923" s="88" t="s">
        <v>2952</v>
      </c>
      <c r="D923" s="90" t="s">
        <v>3263</v>
      </c>
      <c r="E923" s="89">
        <v>640000</v>
      </c>
      <c r="F923" s="101"/>
      <c r="H923" s="89">
        <v>640000</v>
      </c>
    </row>
    <row r="924" spans="1:8" x14ac:dyDescent="0.25">
      <c r="A924" s="17">
        <v>75</v>
      </c>
      <c r="B924" s="20" t="s">
        <v>2728</v>
      </c>
      <c r="C924" s="88" t="s">
        <v>2953</v>
      </c>
      <c r="D924" s="90" t="s">
        <v>2652</v>
      </c>
      <c r="E924" s="89">
        <v>560000</v>
      </c>
      <c r="F924" s="101"/>
      <c r="H924" s="89">
        <v>560000</v>
      </c>
    </row>
    <row r="925" spans="1:8" x14ac:dyDescent="0.25">
      <c r="A925" s="17">
        <v>76</v>
      </c>
      <c r="B925" s="20" t="s">
        <v>2729</v>
      </c>
      <c r="C925" s="88" t="s">
        <v>2954</v>
      </c>
      <c r="D925" s="90" t="s">
        <v>2652</v>
      </c>
      <c r="E925" s="89">
        <v>560000</v>
      </c>
      <c r="F925" s="101"/>
      <c r="H925" s="89">
        <v>560000</v>
      </c>
    </row>
    <row r="926" spans="1:8" x14ac:dyDescent="0.25">
      <c r="A926" s="17">
        <v>77</v>
      </c>
      <c r="B926" s="20" t="s">
        <v>2730</v>
      </c>
      <c r="C926" s="88" t="s">
        <v>2955</v>
      </c>
      <c r="D926" s="90" t="s">
        <v>2652</v>
      </c>
      <c r="E926" s="89">
        <v>560000</v>
      </c>
      <c r="F926" s="101"/>
      <c r="H926" s="89">
        <v>560000</v>
      </c>
    </row>
    <row r="927" spans="1:8" x14ac:dyDescent="0.25">
      <c r="A927" s="17">
        <v>78</v>
      </c>
      <c r="B927" s="20" t="s">
        <v>2731</v>
      </c>
      <c r="C927" s="88" t="s">
        <v>2956</v>
      </c>
      <c r="D927" s="90" t="s">
        <v>2652</v>
      </c>
      <c r="E927" s="89">
        <v>560000</v>
      </c>
      <c r="F927" s="101"/>
      <c r="H927" s="89">
        <v>560000</v>
      </c>
    </row>
    <row r="928" spans="1:8" x14ac:dyDescent="0.25">
      <c r="A928" s="17">
        <v>79</v>
      </c>
      <c r="B928" s="20" t="s">
        <v>2732</v>
      </c>
      <c r="C928" s="88" t="s">
        <v>2957</v>
      </c>
      <c r="D928" s="90" t="s">
        <v>2652</v>
      </c>
      <c r="E928" s="89">
        <v>560000</v>
      </c>
      <c r="F928" s="101"/>
      <c r="H928" s="89">
        <v>560000</v>
      </c>
    </row>
    <row r="929" spans="1:8" x14ac:dyDescent="0.25">
      <c r="A929" s="17">
        <v>80</v>
      </c>
      <c r="B929" s="20" t="s">
        <v>2733</v>
      </c>
      <c r="C929" s="88" t="s">
        <v>2958</v>
      </c>
      <c r="D929" s="90" t="s">
        <v>2652</v>
      </c>
      <c r="E929" s="89">
        <v>560000</v>
      </c>
      <c r="F929" s="101"/>
      <c r="H929" s="89">
        <v>560000</v>
      </c>
    </row>
    <row r="930" spans="1:8" x14ac:dyDescent="0.25">
      <c r="A930" s="17">
        <v>81</v>
      </c>
      <c r="B930" s="20" t="s">
        <v>2734</v>
      </c>
      <c r="C930" s="88" t="s">
        <v>2959</v>
      </c>
      <c r="D930" s="90" t="s">
        <v>2652</v>
      </c>
      <c r="E930" s="89">
        <v>560000</v>
      </c>
      <c r="F930" s="101"/>
      <c r="H930" s="89">
        <v>560000</v>
      </c>
    </row>
    <row r="931" spans="1:8" x14ac:dyDescent="0.25">
      <c r="A931" s="17">
        <v>82</v>
      </c>
      <c r="B931" s="20" t="s">
        <v>2735</v>
      </c>
      <c r="C931" s="88" t="s">
        <v>2960</v>
      </c>
      <c r="D931" s="90" t="s">
        <v>2653</v>
      </c>
      <c r="E931" s="89">
        <v>430000</v>
      </c>
      <c r="F931" s="101"/>
      <c r="H931" s="89">
        <v>430000</v>
      </c>
    </row>
    <row r="932" spans="1:8" x14ac:dyDescent="0.25">
      <c r="A932" s="17">
        <v>83</v>
      </c>
      <c r="B932" s="20" t="s">
        <v>2736</v>
      </c>
      <c r="C932" s="88" t="s">
        <v>2961</v>
      </c>
      <c r="D932" s="90" t="s">
        <v>2653</v>
      </c>
      <c r="E932" s="89">
        <v>430000</v>
      </c>
      <c r="F932" s="101"/>
      <c r="H932" s="89">
        <v>430000</v>
      </c>
    </row>
    <row r="933" spans="1:8" x14ac:dyDescent="0.25">
      <c r="A933" s="17">
        <v>84</v>
      </c>
      <c r="B933" s="20" t="s">
        <v>2737</v>
      </c>
      <c r="C933" s="88" t="s">
        <v>2962</v>
      </c>
      <c r="D933" s="90" t="s">
        <v>2652</v>
      </c>
      <c r="E933" s="89">
        <v>560000</v>
      </c>
      <c r="F933" s="101"/>
      <c r="H933" s="89">
        <v>560000</v>
      </c>
    </row>
    <row r="934" spans="1:8" x14ac:dyDescent="0.25">
      <c r="A934" s="17">
        <v>85</v>
      </c>
      <c r="B934" s="20" t="s">
        <v>2738</v>
      </c>
      <c r="C934" s="88" t="s">
        <v>2963</v>
      </c>
      <c r="D934" s="90" t="s">
        <v>2652</v>
      </c>
      <c r="E934" s="89">
        <v>560000</v>
      </c>
      <c r="F934" s="101"/>
      <c r="H934" s="89">
        <v>560000</v>
      </c>
    </row>
    <row r="935" spans="1:8" x14ac:dyDescent="0.25">
      <c r="A935" s="17">
        <v>86</v>
      </c>
      <c r="B935" s="20" t="s">
        <v>2739</v>
      </c>
      <c r="C935" s="88" t="s">
        <v>2964</v>
      </c>
      <c r="D935" s="90" t="s">
        <v>2652</v>
      </c>
      <c r="E935" s="89">
        <v>560000</v>
      </c>
      <c r="F935" s="101"/>
      <c r="H935" s="89">
        <v>560000</v>
      </c>
    </row>
    <row r="936" spans="1:8" x14ac:dyDescent="0.25">
      <c r="A936" s="17">
        <v>87</v>
      </c>
      <c r="B936" s="20" t="s">
        <v>2740</v>
      </c>
      <c r="C936" s="88" t="s">
        <v>2965</v>
      </c>
      <c r="D936" s="90" t="s">
        <v>2652</v>
      </c>
      <c r="E936" s="89">
        <v>560000</v>
      </c>
      <c r="F936" s="101"/>
      <c r="H936" s="89">
        <v>560000</v>
      </c>
    </row>
    <row r="937" spans="1:8" x14ac:dyDescent="0.25">
      <c r="A937" s="17">
        <v>88</v>
      </c>
      <c r="B937" s="20" t="s">
        <v>2741</v>
      </c>
      <c r="C937" s="88" t="s">
        <v>2966</v>
      </c>
      <c r="D937" s="90" t="s">
        <v>2652</v>
      </c>
      <c r="E937" s="89">
        <v>560000</v>
      </c>
      <c r="F937" s="101"/>
      <c r="H937" s="89">
        <v>560000</v>
      </c>
    </row>
    <row r="938" spans="1:8" x14ac:dyDescent="0.25">
      <c r="A938" s="17">
        <v>89</v>
      </c>
      <c r="B938" s="20" t="s">
        <v>2742</v>
      </c>
      <c r="C938" s="88" t="s">
        <v>2967</v>
      </c>
      <c r="D938" s="90" t="s">
        <v>3264</v>
      </c>
      <c r="E938" s="89">
        <v>480000</v>
      </c>
      <c r="F938" s="101"/>
      <c r="H938" s="89">
        <v>480000</v>
      </c>
    </row>
    <row r="939" spans="1:8" x14ac:dyDescent="0.25">
      <c r="A939" s="17">
        <v>90</v>
      </c>
      <c r="B939" s="20" t="s">
        <v>2743</v>
      </c>
      <c r="C939" s="88" t="s">
        <v>2968</v>
      </c>
      <c r="D939" s="90" t="s">
        <v>2652</v>
      </c>
      <c r="E939" s="89">
        <v>560000</v>
      </c>
      <c r="F939" s="101"/>
      <c r="H939" s="89">
        <v>560000</v>
      </c>
    </row>
    <row r="940" spans="1:8" x14ac:dyDescent="0.25">
      <c r="A940" s="17">
        <v>91</v>
      </c>
      <c r="B940" s="20" t="s">
        <v>2744</v>
      </c>
      <c r="C940" s="88" t="s">
        <v>2969</v>
      </c>
      <c r="D940" s="90" t="s">
        <v>2653</v>
      </c>
      <c r="E940" s="89">
        <v>430000</v>
      </c>
      <c r="F940" s="101"/>
      <c r="H940" s="89">
        <v>430000</v>
      </c>
    </row>
    <row r="941" spans="1:8" x14ac:dyDescent="0.25">
      <c r="A941" s="17">
        <v>92</v>
      </c>
      <c r="B941" s="20" t="s">
        <v>2745</v>
      </c>
      <c r="C941" s="88" t="s">
        <v>253</v>
      </c>
      <c r="D941" s="90" t="s">
        <v>2652</v>
      </c>
      <c r="E941" s="89">
        <v>560000</v>
      </c>
      <c r="F941" s="101"/>
      <c r="H941" s="89">
        <v>560000</v>
      </c>
    </row>
    <row r="942" spans="1:8" x14ac:dyDescent="0.25">
      <c r="A942" s="17">
        <v>93</v>
      </c>
      <c r="B942" s="20" t="s">
        <v>2746</v>
      </c>
      <c r="C942" s="88" t="s">
        <v>254</v>
      </c>
      <c r="D942" s="90" t="s">
        <v>2652</v>
      </c>
      <c r="E942" s="89">
        <v>560000</v>
      </c>
      <c r="F942" s="101"/>
      <c r="H942" s="89">
        <v>560000</v>
      </c>
    </row>
    <row r="943" spans="1:8" x14ac:dyDescent="0.25">
      <c r="A943" s="17">
        <v>94</v>
      </c>
      <c r="B943" s="20" t="s">
        <v>2747</v>
      </c>
      <c r="C943" s="88" t="s">
        <v>2970</v>
      </c>
      <c r="D943" s="90" t="s">
        <v>2652</v>
      </c>
      <c r="E943" s="89">
        <v>560000</v>
      </c>
      <c r="F943" s="101"/>
      <c r="H943" s="89">
        <v>560000</v>
      </c>
    </row>
    <row r="944" spans="1:8" x14ac:dyDescent="0.25">
      <c r="A944" s="17">
        <v>95</v>
      </c>
      <c r="B944" s="20" t="s">
        <v>2748</v>
      </c>
      <c r="C944" s="88" t="s">
        <v>2971</v>
      </c>
      <c r="D944" s="90" t="s">
        <v>2652</v>
      </c>
      <c r="E944" s="89">
        <v>560000</v>
      </c>
      <c r="F944" s="101"/>
      <c r="H944" s="89">
        <v>560000</v>
      </c>
    </row>
    <row r="945" spans="1:8" x14ac:dyDescent="0.25">
      <c r="A945" s="17">
        <v>96</v>
      </c>
      <c r="B945" s="20" t="s">
        <v>2749</v>
      </c>
      <c r="C945" s="88" t="s">
        <v>2972</v>
      </c>
      <c r="D945" s="90" t="s">
        <v>2652</v>
      </c>
      <c r="E945" s="89">
        <v>560000</v>
      </c>
      <c r="F945" s="101"/>
      <c r="H945" s="89">
        <v>560000</v>
      </c>
    </row>
    <row r="946" spans="1:8" x14ac:dyDescent="0.25">
      <c r="A946" s="17">
        <v>97</v>
      </c>
      <c r="B946" s="20" t="s">
        <v>2750</v>
      </c>
      <c r="C946" s="88" t="s">
        <v>2973</v>
      </c>
      <c r="D946" s="90" t="s">
        <v>2652</v>
      </c>
      <c r="E946" s="89">
        <v>560000</v>
      </c>
      <c r="F946" s="101"/>
      <c r="H946" s="89">
        <v>560000</v>
      </c>
    </row>
    <row r="947" spans="1:8" x14ac:dyDescent="0.25">
      <c r="A947" s="17">
        <v>98</v>
      </c>
      <c r="B947" s="20" t="s">
        <v>2751</v>
      </c>
      <c r="C947" s="88" t="s">
        <v>2974</v>
      </c>
      <c r="D947" s="90" t="s">
        <v>2652</v>
      </c>
      <c r="E947" s="89">
        <v>560000</v>
      </c>
      <c r="F947" s="101"/>
      <c r="H947" s="89">
        <v>560000</v>
      </c>
    </row>
    <row r="948" spans="1:8" x14ac:dyDescent="0.25">
      <c r="A948" s="17">
        <v>99</v>
      </c>
      <c r="B948" s="20" t="s">
        <v>2752</v>
      </c>
      <c r="C948" s="88" t="s">
        <v>2974</v>
      </c>
      <c r="D948" s="90" t="s">
        <v>3036</v>
      </c>
      <c r="E948" s="89">
        <v>400000</v>
      </c>
      <c r="F948" s="101"/>
      <c r="H948" s="89">
        <v>400000</v>
      </c>
    </row>
    <row r="949" spans="1:8" x14ac:dyDescent="0.25">
      <c r="A949" s="17">
        <v>100</v>
      </c>
      <c r="B949" s="20" t="s">
        <v>2753</v>
      </c>
      <c r="C949" s="88" t="s">
        <v>2975</v>
      </c>
      <c r="D949" s="90" t="s">
        <v>2652</v>
      </c>
      <c r="E949" s="89">
        <v>560000</v>
      </c>
      <c r="F949" s="101"/>
      <c r="H949" s="89">
        <v>560000</v>
      </c>
    </row>
    <row r="950" spans="1:8" x14ac:dyDescent="0.25">
      <c r="A950" s="17">
        <v>101</v>
      </c>
      <c r="B950" s="20" t="s">
        <v>2754</v>
      </c>
      <c r="C950" s="88" t="s">
        <v>2973</v>
      </c>
      <c r="D950" s="90" t="s">
        <v>3036</v>
      </c>
      <c r="E950" s="89">
        <v>400000</v>
      </c>
      <c r="F950" s="101"/>
      <c r="H950" s="89">
        <v>400000</v>
      </c>
    </row>
    <row r="951" spans="1:8" x14ac:dyDescent="0.25">
      <c r="A951" s="17">
        <v>102</v>
      </c>
      <c r="B951" s="20" t="s">
        <v>2755</v>
      </c>
      <c r="C951" s="88" t="s">
        <v>2976</v>
      </c>
      <c r="D951" s="90" t="s">
        <v>2653</v>
      </c>
      <c r="E951" s="89">
        <v>430000</v>
      </c>
      <c r="F951" s="101"/>
      <c r="H951" s="89">
        <v>430000</v>
      </c>
    </row>
    <row r="952" spans="1:8" x14ac:dyDescent="0.25">
      <c r="A952" s="17">
        <v>103</v>
      </c>
      <c r="B952" s="20" t="s">
        <v>2756</v>
      </c>
      <c r="C952" s="88" t="s">
        <v>2977</v>
      </c>
      <c r="D952" s="90" t="s">
        <v>2652</v>
      </c>
      <c r="E952" s="89">
        <v>560000</v>
      </c>
      <c r="F952" s="101"/>
      <c r="H952" s="89">
        <v>560000</v>
      </c>
    </row>
    <row r="953" spans="1:8" x14ac:dyDescent="0.25">
      <c r="A953" s="17">
        <v>104</v>
      </c>
      <c r="B953" s="20" t="s">
        <v>2757</v>
      </c>
      <c r="C953" s="88" t="s">
        <v>1567</v>
      </c>
      <c r="D953" s="90" t="s">
        <v>2652</v>
      </c>
      <c r="E953" s="89">
        <v>560000</v>
      </c>
      <c r="F953" s="101"/>
      <c r="H953" s="89">
        <v>560000</v>
      </c>
    </row>
    <row r="954" spans="1:8" x14ac:dyDescent="0.25">
      <c r="A954" s="17">
        <v>105</v>
      </c>
      <c r="B954" s="20" t="s">
        <v>2758</v>
      </c>
      <c r="C954" s="88" t="s">
        <v>2978</v>
      </c>
      <c r="D954" s="90" t="s">
        <v>2652</v>
      </c>
      <c r="E954" s="89">
        <v>560000</v>
      </c>
      <c r="F954" s="101"/>
      <c r="H954" s="89">
        <v>560000</v>
      </c>
    </row>
    <row r="955" spans="1:8" x14ac:dyDescent="0.25">
      <c r="A955" s="17">
        <v>106</v>
      </c>
      <c r="B955" s="20" t="s">
        <v>2759</v>
      </c>
      <c r="C955" s="88" t="s">
        <v>255</v>
      </c>
      <c r="D955" s="90" t="s">
        <v>2652</v>
      </c>
      <c r="E955" s="89">
        <v>560000</v>
      </c>
      <c r="F955" s="101"/>
      <c r="H955" s="89">
        <v>560000</v>
      </c>
    </row>
    <row r="956" spans="1:8" x14ac:dyDescent="0.25">
      <c r="A956" s="17">
        <v>107</v>
      </c>
      <c r="B956" s="20" t="s">
        <v>2760</v>
      </c>
      <c r="C956" s="88" t="s">
        <v>2979</v>
      </c>
      <c r="D956" s="90" t="s">
        <v>2652</v>
      </c>
      <c r="E956" s="89">
        <v>560000</v>
      </c>
      <c r="F956" s="101"/>
      <c r="H956" s="89">
        <v>560000</v>
      </c>
    </row>
    <row r="957" spans="1:8" x14ac:dyDescent="0.25">
      <c r="A957" s="17">
        <v>108</v>
      </c>
      <c r="B957" s="20" t="s">
        <v>2761</v>
      </c>
      <c r="C957" s="88" t="s">
        <v>2980</v>
      </c>
      <c r="D957" s="90" t="s">
        <v>2652</v>
      </c>
      <c r="E957" s="89">
        <v>560000</v>
      </c>
      <c r="F957" s="101"/>
      <c r="H957" s="89">
        <v>560000</v>
      </c>
    </row>
    <row r="958" spans="1:8" x14ac:dyDescent="0.25">
      <c r="A958" s="17">
        <v>109</v>
      </c>
      <c r="B958" s="20" t="s">
        <v>2762</v>
      </c>
      <c r="C958" s="88" t="s">
        <v>2981</v>
      </c>
      <c r="D958" s="90" t="s">
        <v>2653</v>
      </c>
      <c r="E958" s="89">
        <v>430000</v>
      </c>
      <c r="F958" s="101"/>
      <c r="H958" s="89">
        <v>430000</v>
      </c>
    </row>
    <row r="959" spans="1:8" x14ac:dyDescent="0.25">
      <c r="A959" s="17">
        <v>110</v>
      </c>
      <c r="B959" s="20" t="s">
        <v>2763</v>
      </c>
      <c r="C959" s="88" t="s">
        <v>2982</v>
      </c>
      <c r="D959" s="90" t="s">
        <v>2653</v>
      </c>
      <c r="E959" s="89">
        <v>430000</v>
      </c>
      <c r="F959" s="101"/>
      <c r="G959" s="89">
        <v>430000</v>
      </c>
    </row>
    <row r="960" spans="1:8" x14ac:dyDescent="0.25">
      <c r="A960" s="17">
        <v>111</v>
      </c>
      <c r="B960" s="20" t="s">
        <v>2764</v>
      </c>
      <c r="C960" s="88" t="s">
        <v>2983</v>
      </c>
      <c r="D960" s="90" t="s">
        <v>2652</v>
      </c>
      <c r="E960" s="89">
        <v>560000</v>
      </c>
      <c r="F960" s="101"/>
      <c r="G960" s="89">
        <v>560000</v>
      </c>
    </row>
    <row r="961" spans="1:11" x14ac:dyDescent="0.25">
      <c r="A961" s="17">
        <v>112</v>
      </c>
      <c r="B961" s="20" t="s">
        <v>2765</v>
      </c>
      <c r="C961" s="88" t="s">
        <v>602</v>
      </c>
      <c r="D961" s="90" t="s">
        <v>2652</v>
      </c>
      <c r="E961" s="89">
        <v>560000</v>
      </c>
      <c r="F961" s="101"/>
      <c r="G961" s="89">
        <v>560000</v>
      </c>
    </row>
    <row r="962" spans="1:11" x14ac:dyDescent="0.25">
      <c r="A962" s="17">
        <v>113</v>
      </c>
      <c r="B962" s="20" t="s">
        <v>2766</v>
      </c>
      <c r="C962" s="88" t="s">
        <v>263</v>
      </c>
      <c r="D962" s="90" t="s">
        <v>2652</v>
      </c>
      <c r="E962" s="89">
        <v>560000</v>
      </c>
      <c r="F962" s="101"/>
      <c r="G962" s="89">
        <v>560000</v>
      </c>
    </row>
    <row r="963" spans="1:11" x14ac:dyDescent="0.25">
      <c r="A963" s="17">
        <v>114</v>
      </c>
      <c r="B963" s="20" t="s">
        <v>2767</v>
      </c>
      <c r="C963" s="88" t="s">
        <v>2984</v>
      </c>
      <c r="D963" s="90" t="s">
        <v>2653</v>
      </c>
      <c r="E963" s="89">
        <v>430000</v>
      </c>
      <c r="F963" s="101"/>
      <c r="G963" s="89">
        <v>430000</v>
      </c>
    </row>
    <row r="964" spans="1:11" x14ac:dyDescent="0.25">
      <c r="A964" s="17">
        <v>115</v>
      </c>
      <c r="B964" s="20" t="s">
        <v>2768</v>
      </c>
      <c r="C964" s="88" t="s">
        <v>3270</v>
      </c>
      <c r="D964" s="90" t="s">
        <v>2653</v>
      </c>
      <c r="E964" s="89">
        <v>430000</v>
      </c>
      <c r="F964" s="101"/>
      <c r="G964" s="89">
        <v>430000</v>
      </c>
    </row>
    <row r="965" spans="1:11" x14ac:dyDescent="0.25">
      <c r="A965" s="17">
        <v>116</v>
      </c>
      <c r="B965" s="20" t="s">
        <v>2769</v>
      </c>
      <c r="C965" s="88" t="s">
        <v>2985</v>
      </c>
      <c r="D965" s="90" t="s">
        <v>2653</v>
      </c>
      <c r="E965" s="89">
        <v>430000</v>
      </c>
      <c r="F965" s="101"/>
      <c r="G965" s="89">
        <v>430000</v>
      </c>
    </row>
    <row r="966" spans="1:11" x14ac:dyDescent="0.25">
      <c r="A966" s="17">
        <v>117</v>
      </c>
      <c r="B966" s="20" t="s">
        <v>2770</v>
      </c>
      <c r="C966" s="88" t="s">
        <v>2986</v>
      </c>
      <c r="D966" s="90" t="s">
        <v>2653</v>
      </c>
      <c r="E966" s="89">
        <v>430000</v>
      </c>
      <c r="F966" s="101"/>
      <c r="G966" s="89">
        <v>430000</v>
      </c>
    </row>
    <row r="967" spans="1:11" x14ac:dyDescent="0.25">
      <c r="A967" s="17">
        <v>118</v>
      </c>
      <c r="B967" s="20" t="s">
        <v>2771</v>
      </c>
      <c r="C967" s="88" t="s">
        <v>2987</v>
      </c>
      <c r="D967" s="90" t="s">
        <v>2653</v>
      </c>
      <c r="E967" s="89">
        <v>430000</v>
      </c>
      <c r="F967" s="101"/>
      <c r="G967" s="89">
        <v>430000</v>
      </c>
    </row>
    <row r="968" spans="1:11" x14ac:dyDescent="0.25">
      <c r="A968" s="17">
        <v>119</v>
      </c>
      <c r="B968" s="20" t="s">
        <v>2772</v>
      </c>
      <c r="C968" s="88" t="s">
        <v>2988</v>
      </c>
      <c r="D968" s="90" t="s">
        <v>2653</v>
      </c>
      <c r="E968" s="89">
        <v>430000</v>
      </c>
      <c r="F968" s="101"/>
      <c r="G968" s="89">
        <v>430000</v>
      </c>
    </row>
    <row r="969" spans="1:11" x14ac:dyDescent="0.25">
      <c r="A969" s="17">
        <v>120</v>
      </c>
      <c r="B969" s="20" t="s">
        <v>2773</v>
      </c>
      <c r="C969" s="88" t="s">
        <v>2989</v>
      </c>
      <c r="D969" s="90" t="s">
        <v>2653</v>
      </c>
      <c r="E969" s="89">
        <v>430000</v>
      </c>
      <c r="F969" s="101"/>
      <c r="G969" s="89">
        <v>430000</v>
      </c>
    </row>
    <row r="970" spans="1:11" x14ac:dyDescent="0.25">
      <c r="A970" s="17">
        <v>121</v>
      </c>
      <c r="B970" s="20" t="s">
        <v>2774</v>
      </c>
      <c r="C970" s="88" t="s">
        <v>2990</v>
      </c>
      <c r="D970" s="90" t="s">
        <v>2653</v>
      </c>
      <c r="E970" s="89">
        <v>430000</v>
      </c>
      <c r="F970" s="101"/>
      <c r="G970" s="89">
        <v>430000</v>
      </c>
    </row>
    <row r="971" spans="1:11" x14ac:dyDescent="0.25">
      <c r="A971" s="17">
        <v>122</v>
      </c>
      <c r="B971" s="20" t="s">
        <v>2775</v>
      </c>
      <c r="C971" s="88" t="s">
        <v>2991</v>
      </c>
      <c r="D971" s="90" t="s">
        <v>2653</v>
      </c>
      <c r="E971" s="89">
        <v>430000</v>
      </c>
      <c r="F971" s="101"/>
      <c r="G971" s="89">
        <v>430000</v>
      </c>
    </row>
    <row r="972" spans="1:11" x14ac:dyDescent="0.25">
      <c r="A972" s="17">
        <v>123</v>
      </c>
      <c r="B972" s="20" t="s">
        <v>2776</v>
      </c>
      <c r="C972" s="88" t="s">
        <v>306</v>
      </c>
      <c r="D972" s="90" t="s">
        <v>2653</v>
      </c>
      <c r="E972" s="89">
        <v>430000</v>
      </c>
      <c r="F972" s="101"/>
      <c r="G972" s="89">
        <v>430000</v>
      </c>
    </row>
    <row r="973" spans="1:11" x14ac:dyDescent="0.25">
      <c r="A973" s="17">
        <v>124</v>
      </c>
      <c r="B973" s="20" t="s">
        <v>2777</v>
      </c>
      <c r="C973" s="88" t="s">
        <v>2992</v>
      </c>
      <c r="D973" s="90" t="s">
        <v>2653</v>
      </c>
      <c r="E973" s="89">
        <v>430000</v>
      </c>
      <c r="F973" s="101"/>
      <c r="G973" s="89">
        <v>430000</v>
      </c>
    </row>
    <row r="974" spans="1:11" x14ac:dyDescent="0.25">
      <c r="A974" s="17">
        <v>125</v>
      </c>
      <c r="B974" s="20" t="s">
        <v>2778</v>
      </c>
      <c r="C974" s="88" t="s">
        <v>642</v>
      </c>
      <c r="D974" s="90" t="s">
        <v>2652</v>
      </c>
      <c r="E974" s="89">
        <v>560000</v>
      </c>
      <c r="F974" s="101"/>
      <c r="G974" s="89">
        <v>560000</v>
      </c>
    </row>
    <row r="975" spans="1:11" x14ac:dyDescent="0.25">
      <c r="A975" s="17">
        <v>126</v>
      </c>
      <c r="B975" s="20" t="s">
        <v>2779</v>
      </c>
      <c r="C975" s="88" t="s">
        <v>2993</v>
      </c>
      <c r="D975" s="90" t="s">
        <v>2653</v>
      </c>
      <c r="E975" s="89">
        <v>430000</v>
      </c>
      <c r="F975" s="101"/>
      <c r="G975" s="89">
        <v>430000</v>
      </c>
    </row>
    <row r="976" spans="1:11" x14ac:dyDescent="0.25">
      <c r="A976" s="17">
        <v>127</v>
      </c>
      <c r="B976" s="20" t="s">
        <v>2780</v>
      </c>
      <c r="C976" s="88" t="s">
        <v>2994</v>
      </c>
      <c r="D976" s="90" t="s">
        <v>2652</v>
      </c>
      <c r="E976" s="89">
        <v>560000</v>
      </c>
      <c r="F976" s="101"/>
      <c r="G976" s="24"/>
      <c r="H976" s="89">
        <v>560000</v>
      </c>
      <c r="K976">
        <f>26100+53*80+11*150+430*3</f>
        <v>33280</v>
      </c>
    </row>
    <row r="977" spans="1:8" x14ac:dyDescent="0.25">
      <c r="A977" s="17">
        <v>128</v>
      </c>
      <c r="B977" s="20" t="s">
        <v>2781</v>
      </c>
      <c r="C977" s="88" t="s">
        <v>2995</v>
      </c>
      <c r="D977" s="90" t="s">
        <v>2652</v>
      </c>
      <c r="E977" s="89">
        <v>560000</v>
      </c>
      <c r="F977" s="101"/>
      <c r="H977" s="89">
        <v>560000</v>
      </c>
    </row>
    <row r="978" spans="1:8" x14ac:dyDescent="0.25">
      <c r="A978" s="17">
        <v>129</v>
      </c>
      <c r="B978" s="20" t="s">
        <v>2782</v>
      </c>
      <c r="C978" s="88" t="s">
        <v>2996</v>
      </c>
      <c r="D978" s="90" t="s">
        <v>2652</v>
      </c>
      <c r="E978" s="89">
        <v>560000</v>
      </c>
      <c r="F978" s="101"/>
      <c r="H978" s="89">
        <v>560000</v>
      </c>
    </row>
    <row r="979" spans="1:8" x14ac:dyDescent="0.25">
      <c r="A979" s="17">
        <v>130</v>
      </c>
      <c r="B979" s="20" t="s">
        <v>2783</v>
      </c>
      <c r="C979" s="88" t="s">
        <v>2997</v>
      </c>
      <c r="D979" s="90" t="s">
        <v>2652</v>
      </c>
      <c r="E979" s="89">
        <v>560000</v>
      </c>
      <c r="F979" s="101"/>
      <c r="H979" s="89">
        <v>560000</v>
      </c>
    </row>
    <row r="980" spans="1:8" x14ac:dyDescent="0.25">
      <c r="A980" s="17">
        <v>131</v>
      </c>
      <c r="B980" s="20" t="s">
        <v>2784</v>
      </c>
      <c r="C980" s="88" t="s">
        <v>2997</v>
      </c>
      <c r="D980" s="90" t="s">
        <v>3036</v>
      </c>
      <c r="E980" s="89">
        <v>400000</v>
      </c>
      <c r="F980" s="101"/>
      <c r="H980" s="89">
        <v>400000</v>
      </c>
    </row>
    <row r="981" spans="1:8" x14ac:dyDescent="0.25">
      <c r="A981" s="17">
        <v>132</v>
      </c>
      <c r="B981" s="20" t="s">
        <v>2785</v>
      </c>
      <c r="C981" s="88" t="s">
        <v>2998</v>
      </c>
      <c r="D981" s="90" t="s">
        <v>3036</v>
      </c>
      <c r="E981" s="89">
        <v>400000</v>
      </c>
      <c r="F981" s="101"/>
      <c r="H981" s="89">
        <v>400000</v>
      </c>
    </row>
    <row r="982" spans="1:8" x14ac:dyDescent="0.25">
      <c r="A982" s="17">
        <v>133</v>
      </c>
      <c r="B982" s="20" t="s">
        <v>2786</v>
      </c>
      <c r="C982" s="88" t="s">
        <v>2998</v>
      </c>
      <c r="D982" s="90" t="s">
        <v>2652</v>
      </c>
      <c r="E982" s="89">
        <v>560000</v>
      </c>
      <c r="F982" s="101"/>
      <c r="H982" s="89">
        <v>560000</v>
      </c>
    </row>
    <row r="983" spans="1:8" x14ac:dyDescent="0.25">
      <c r="A983" s="17">
        <v>134</v>
      </c>
      <c r="B983" s="20" t="s">
        <v>2787</v>
      </c>
      <c r="C983" s="88" t="s">
        <v>2999</v>
      </c>
      <c r="D983" s="90" t="s">
        <v>2653</v>
      </c>
      <c r="E983" s="89">
        <v>430000</v>
      </c>
      <c r="F983" s="101"/>
      <c r="H983" s="89">
        <v>430000</v>
      </c>
    </row>
    <row r="984" spans="1:8" x14ac:dyDescent="0.25">
      <c r="A984" s="17">
        <v>135</v>
      </c>
      <c r="B984" s="20" t="s">
        <v>2788</v>
      </c>
      <c r="C984" s="88" t="s">
        <v>3000</v>
      </c>
      <c r="D984" s="90" t="s">
        <v>2653</v>
      </c>
      <c r="E984" s="89">
        <v>430000</v>
      </c>
      <c r="F984" s="101"/>
      <c r="H984" s="89">
        <v>430000</v>
      </c>
    </row>
    <row r="985" spans="1:8" x14ac:dyDescent="0.25">
      <c r="A985" s="17">
        <v>136</v>
      </c>
      <c r="B985" s="20" t="s">
        <v>2789</v>
      </c>
      <c r="C985" s="88" t="s">
        <v>3001</v>
      </c>
      <c r="D985" s="90" t="s">
        <v>2653</v>
      </c>
      <c r="E985" s="89">
        <v>430000</v>
      </c>
      <c r="F985" s="101"/>
      <c r="H985" s="89">
        <v>430000</v>
      </c>
    </row>
    <row r="986" spans="1:8" x14ac:dyDescent="0.25">
      <c r="A986" s="17">
        <v>137</v>
      </c>
      <c r="B986" s="20" t="s">
        <v>2790</v>
      </c>
      <c r="C986" s="88" t="s">
        <v>3002</v>
      </c>
      <c r="D986" s="90" t="s">
        <v>2652</v>
      </c>
      <c r="E986" s="89">
        <v>560000</v>
      </c>
      <c r="F986" s="101"/>
      <c r="H986" s="89">
        <v>560000</v>
      </c>
    </row>
    <row r="987" spans="1:8" x14ac:dyDescent="0.25">
      <c r="A987" s="17">
        <v>138</v>
      </c>
      <c r="B987" s="20" t="s">
        <v>2791</v>
      </c>
      <c r="C987" s="88" t="s">
        <v>3003</v>
      </c>
      <c r="D987" s="90" t="s">
        <v>2652</v>
      </c>
      <c r="E987" s="89">
        <v>560000</v>
      </c>
      <c r="F987" s="101"/>
      <c r="H987" s="89">
        <v>560000</v>
      </c>
    </row>
    <row r="988" spans="1:8" x14ac:dyDescent="0.25">
      <c r="A988" s="17">
        <v>139</v>
      </c>
      <c r="B988" s="20" t="s">
        <v>2792</v>
      </c>
      <c r="C988" s="88" t="s">
        <v>3004</v>
      </c>
      <c r="D988" s="90" t="s">
        <v>2652</v>
      </c>
      <c r="E988" s="89">
        <v>560000</v>
      </c>
      <c r="F988" s="101"/>
      <c r="H988" s="89">
        <v>560000</v>
      </c>
    </row>
    <row r="989" spans="1:8" x14ac:dyDescent="0.25">
      <c r="A989" s="17">
        <v>140</v>
      </c>
      <c r="B989" s="20" t="s">
        <v>2793</v>
      </c>
      <c r="C989" s="88" t="s">
        <v>3005</v>
      </c>
      <c r="D989" s="90" t="s">
        <v>2652</v>
      </c>
      <c r="E989" s="89">
        <v>560000</v>
      </c>
      <c r="F989" s="101"/>
      <c r="H989" s="89">
        <v>560000</v>
      </c>
    </row>
    <row r="990" spans="1:8" x14ac:dyDescent="0.25">
      <c r="A990" s="17">
        <v>141</v>
      </c>
      <c r="B990" s="20" t="s">
        <v>2794</v>
      </c>
      <c r="C990" s="88" t="s">
        <v>3006</v>
      </c>
      <c r="D990" s="90" t="s">
        <v>2653</v>
      </c>
      <c r="E990" s="89">
        <v>430000</v>
      </c>
      <c r="F990" s="101"/>
      <c r="H990" s="89">
        <v>430000</v>
      </c>
    </row>
    <row r="991" spans="1:8" x14ac:dyDescent="0.25">
      <c r="A991" s="17">
        <v>142</v>
      </c>
      <c r="B991" s="20" t="s">
        <v>2795</v>
      </c>
      <c r="C991" s="88" t="s">
        <v>3007</v>
      </c>
      <c r="D991" s="90" t="s">
        <v>2653</v>
      </c>
      <c r="E991" s="89">
        <v>430000</v>
      </c>
      <c r="F991" s="101"/>
      <c r="H991" s="89">
        <v>430000</v>
      </c>
    </row>
    <row r="992" spans="1:8" x14ac:dyDescent="0.25">
      <c r="A992" s="17">
        <v>143</v>
      </c>
      <c r="B992" s="20" t="s">
        <v>2796</v>
      </c>
      <c r="C992" s="88" t="s">
        <v>3008</v>
      </c>
      <c r="D992" s="90" t="s">
        <v>2653</v>
      </c>
      <c r="E992" s="89">
        <v>430000</v>
      </c>
      <c r="F992" s="13"/>
      <c r="H992" s="89">
        <v>430000</v>
      </c>
    </row>
    <row r="993" spans="1:8" x14ac:dyDescent="0.25">
      <c r="A993" s="17">
        <v>144</v>
      </c>
      <c r="B993" s="20" t="s">
        <v>2797</v>
      </c>
      <c r="C993" s="88" t="s">
        <v>3009</v>
      </c>
      <c r="D993" s="90" t="s">
        <v>2653</v>
      </c>
      <c r="E993" s="89">
        <v>430000</v>
      </c>
      <c r="F993" s="13"/>
      <c r="H993" s="89">
        <v>430000</v>
      </c>
    </row>
    <row r="994" spans="1:8" x14ac:dyDescent="0.25">
      <c r="A994" s="17">
        <v>145</v>
      </c>
      <c r="B994" s="20" t="s">
        <v>2798</v>
      </c>
      <c r="C994" s="88" t="s">
        <v>3010</v>
      </c>
      <c r="D994" s="90" t="s">
        <v>2653</v>
      </c>
      <c r="E994" s="89">
        <v>430000</v>
      </c>
      <c r="F994" s="13"/>
      <c r="H994" s="89">
        <v>430000</v>
      </c>
    </row>
    <row r="995" spans="1:8" x14ac:dyDescent="0.25">
      <c r="A995" s="17">
        <v>146</v>
      </c>
      <c r="B995" s="20" t="s">
        <v>2799</v>
      </c>
      <c r="C995" s="88" t="s">
        <v>3038</v>
      </c>
      <c r="D995" s="90" t="s">
        <v>2653</v>
      </c>
      <c r="E995" s="89">
        <v>430000</v>
      </c>
      <c r="F995" s="13"/>
      <c r="H995" s="89">
        <v>430000</v>
      </c>
    </row>
    <row r="996" spans="1:8" x14ac:dyDescent="0.25">
      <c r="A996" s="17">
        <v>147</v>
      </c>
      <c r="B996" s="20" t="s">
        <v>2800</v>
      </c>
      <c r="C996" s="88" t="s">
        <v>3011</v>
      </c>
      <c r="D996" s="90" t="s">
        <v>2653</v>
      </c>
      <c r="E996" s="89">
        <v>430000</v>
      </c>
      <c r="F996" s="13"/>
      <c r="H996" s="89">
        <v>430000</v>
      </c>
    </row>
    <row r="997" spans="1:8" x14ac:dyDescent="0.25">
      <c r="A997" s="17">
        <v>148</v>
      </c>
      <c r="B997" s="20" t="s">
        <v>2801</v>
      </c>
      <c r="C997" s="88" t="s">
        <v>3012</v>
      </c>
      <c r="D997" s="90" t="s">
        <v>2653</v>
      </c>
      <c r="E997" s="89">
        <v>430000</v>
      </c>
      <c r="F997" s="13"/>
      <c r="H997" s="89">
        <v>430000</v>
      </c>
    </row>
    <row r="998" spans="1:8" x14ac:dyDescent="0.25">
      <c r="A998" s="17">
        <v>149</v>
      </c>
      <c r="B998" s="20" t="s">
        <v>2802</v>
      </c>
      <c r="C998" s="88" t="s">
        <v>3013</v>
      </c>
      <c r="D998" s="90" t="s">
        <v>2653</v>
      </c>
      <c r="E998" s="89">
        <v>430000</v>
      </c>
      <c r="F998" s="13"/>
      <c r="H998" s="89">
        <v>430000</v>
      </c>
    </row>
    <row r="999" spans="1:8" x14ac:dyDescent="0.25">
      <c r="A999" s="17">
        <v>150</v>
      </c>
      <c r="B999" s="20" t="s">
        <v>2803</v>
      </c>
      <c r="C999" s="88" t="s">
        <v>3014</v>
      </c>
      <c r="D999" s="90" t="s">
        <v>2653</v>
      </c>
      <c r="E999" s="89">
        <v>430000</v>
      </c>
      <c r="F999" s="13"/>
      <c r="H999" s="89">
        <v>430000</v>
      </c>
    </row>
    <row r="1000" spans="1:8" x14ac:dyDescent="0.25">
      <c r="A1000" s="17">
        <v>151</v>
      </c>
      <c r="B1000" s="20" t="s">
        <v>2804</v>
      </c>
      <c r="C1000" s="88" t="s">
        <v>3015</v>
      </c>
      <c r="D1000" s="90" t="s">
        <v>2653</v>
      </c>
      <c r="E1000" s="89">
        <v>430000</v>
      </c>
      <c r="F1000" s="13"/>
      <c r="H1000" s="89">
        <v>430000</v>
      </c>
    </row>
    <row r="1001" spans="1:8" x14ac:dyDescent="0.25">
      <c r="A1001" s="17">
        <v>152</v>
      </c>
      <c r="B1001" s="20" t="s">
        <v>2805</v>
      </c>
      <c r="C1001" s="88" t="s">
        <v>3016</v>
      </c>
      <c r="D1001" s="90" t="s">
        <v>2653</v>
      </c>
      <c r="E1001" s="89">
        <v>430000</v>
      </c>
      <c r="F1001" s="13"/>
      <c r="H1001" s="89">
        <v>430000</v>
      </c>
    </row>
    <row r="1002" spans="1:8" x14ac:dyDescent="0.25">
      <c r="A1002" s="17">
        <v>153</v>
      </c>
      <c r="B1002" s="20" t="s">
        <v>2806</v>
      </c>
      <c r="C1002" s="88" t="s">
        <v>3017</v>
      </c>
      <c r="D1002" s="90" t="s">
        <v>2653</v>
      </c>
      <c r="E1002" s="89">
        <v>430000</v>
      </c>
      <c r="F1002" s="13"/>
      <c r="H1002" s="89">
        <v>430000</v>
      </c>
    </row>
    <row r="1003" spans="1:8" x14ac:dyDescent="0.25">
      <c r="A1003" s="17">
        <v>154</v>
      </c>
      <c r="B1003" s="20" t="s">
        <v>2807</v>
      </c>
      <c r="C1003" s="88" t="s">
        <v>3018</v>
      </c>
      <c r="D1003" s="90" t="s">
        <v>2653</v>
      </c>
      <c r="E1003" s="89">
        <v>430000</v>
      </c>
      <c r="F1003" s="13"/>
      <c r="H1003" s="89">
        <v>430000</v>
      </c>
    </row>
    <row r="1004" spans="1:8" x14ac:dyDescent="0.25">
      <c r="A1004" s="17">
        <v>155</v>
      </c>
      <c r="B1004" s="20" t="s">
        <v>2808</v>
      </c>
      <c r="C1004" s="88" t="s">
        <v>3019</v>
      </c>
      <c r="D1004" s="90" t="s">
        <v>2653</v>
      </c>
      <c r="E1004" s="89">
        <v>430000</v>
      </c>
      <c r="F1004" s="13"/>
      <c r="H1004" s="89">
        <v>430000</v>
      </c>
    </row>
    <row r="1005" spans="1:8" x14ac:dyDescent="0.25">
      <c r="A1005" s="17">
        <v>156</v>
      </c>
      <c r="B1005" s="20" t="s">
        <v>2809</v>
      </c>
      <c r="C1005" s="88" t="s">
        <v>3020</v>
      </c>
      <c r="D1005" s="90" t="s">
        <v>2653</v>
      </c>
      <c r="E1005" s="89">
        <v>430000</v>
      </c>
      <c r="F1005" s="13"/>
      <c r="H1005" s="89">
        <v>430000</v>
      </c>
    </row>
    <row r="1006" spans="1:8" x14ac:dyDescent="0.25">
      <c r="A1006" s="17">
        <v>157</v>
      </c>
      <c r="B1006" s="20" t="s">
        <v>2810</v>
      </c>
      <c r="C1006" s="88" t="s">
        <v>3021</v>
      </c>
      <c r="D1006" s="90" t="s">
        <v>2653</v>
      </c>
      <c r="E1006" s="89">
        <v>430000</v>
      </c>
      <c r="F1006" s="13"/>
      <c r="H1006" s="89">
        <v>430000</v>
      </c>
    </row>
    <row r="1007" spans="1:8" x14ac:dyDescent="0.25">
      <c r="A1007" s="17">
        <v>158</v>
      </c>
      <c r="B1007" s="20" t="s">
        <v>2811</v>
      </c>
      <c r="C1007" s="88" t="s">
        <v>3022</v>
      </c>
      <c r="D1007" s="90" t="s">
        <v>2653</v>
      </c>
      <c r="E1007" s="89">
        <v>430000</v>
      </c>
      <c r="F1007" s="13"/>
      <c r="H1007" s="89">
        <v>430000</v>
      </c>
    </row>
    <row r="1008" spans="1:8" x14ac:dyDescent="0.25">
      <c r="A1008" s="17">
        <v>159</v>
      </c>
      <c r="B1008" s="20" t="s">
        <v>2812</v>
      </c>
      <c r="C1008" s="88" t="s">
        <v>2994</v>
      </c>
      <c r="D1008" s="90" t="s">
        <v>2653</v>
      </c>
      <c r="E1008" s="89">
        <v>430000</v>
      </c>
      <c r="F1008" s="13"/>
      <c r="H1008" s="89">
        <v>430000</v>
      </c>
    </row>
    <row r="1009" spans="1:11" x14ac:dyDescent="0.25">
      <c r="A1009" s="17">
        <v>160</v>
      </c>
      <c r="B1009" s="20" t="s">
        <v>2813</v>
      </c>
      <c r="C1009" s="88" t="s">
        <v>3023</v>
      </c>
      <c r="D1009" s="90" t="s">
        <v>2653</v>
      </c>
      <c r="E1009" s="89">
        <v>430000</v>
      </c>
      <c r="F1009" s="13"/>
      <c r="H1009" s="89">
        <v>430000</v>
      </c>
    </row>
    <row r="1010" spans="1:11" ht="25.5" x14ac:dyDescent="0.25">
      <c r="A1010" s="17">
        <v>161</v>
      </c>
      <c r="B1010" s="20" t="s">
        <v>2814</v>
      </c>
      <c r="C1010" s="88" t="s">
        <v>3024</v>
      </c>
      <c r="D1010" s="90" t="s">
        <v>2653</v>
      </c>
      <c r="E1010" s="89">
        <v>430000</v>
      </c>
      <c r="F1010" s="13"/>
      <c r="H1010" s="89">
        <v>430000</v>
      </c>
    </row>
    <row r="1011" spans="1:11" x14ac:dyDescent="0.25">
      <c r="A1011" s="17">
        <v>162</v>
      </c>
      <c r="B1011" s="20" t="s">
        <v>2815</v>
      </c>
      <c r="C1011" s="88" t="s">
        <v>3025</v>
      </c>
      <c r="D1011" s="90" t="s">
        <v>2653</v>
      </c>
      <c r="E1011" s="89">
        <v>430000</v>
      </c>
      <c r="F1011" s="13"/>
      <c r="H1011" s="89">
        <v>430000</v>
      </c>
    </row>
    <row r="1012" spans="1:11" x14ac:dyDescent="0.25">
      <c r="A1012" s="17">
        <v>163</v>
      </c>
      <c r="B1012" s="20" t="s">
        <v>2816</v>
      </c>
      <c r="C1012" s="88" t="s">
        <v>3026</v>
      </c>
      <c r="D1012" s="90" t="s">
        <v>2653</v>
      </c>
      <c r="E1012" s="89">
        <v>430000</v>
      </c>
      <c r="F1012" s="13"/>
      <c r="H1012" s="89">
        <v>430000</v>
      </c>
    </row>
    <row r="1013" spans="1:11" x14ac:dyDescent="0.25">
      <c r="A1013" s="17">
        <v>164</v>
      </c>
      <c r="B1013" s="20" t="s">
        <v>2817</v>
      </c>
      <c r="C1013" s="88" t="s">
        <v>3027</v>
      </c>
      <c r="D1013" s="90" t="s">
        <v>2653</v>
      </c>
      <c r="E1013" s="89">
        <v>430000</v>
      </c>
      <c r="F1013" s="13"/>
      <c r="H1013" s="89">
        <v>430000</v>
      </c>
      <c r="K1013">
        <f>430*5</f>
        <v>2150</v>
      </c>
    </row>
    <row r="1014" spans="1:11" x14ac:dyDescent="0.25">
      <c r="A1014" s="17">
        <v>165</v>
      </c>
      <c r="B1014" s="20" t="s">
        <v>2818</v>
      </c>
      <c r="C1014" s="88" t="s">
        <v>3028</v>
      </c>
      <c r="D1014" s="90" t="s">
        <v>2653</v>
      </c>
      <c r="E1014" s="89">
        <v>430000</v>
      </c>
      <c r="F1014" s="13"/>
      <c r="H1014" s="89">
        <v>430000</v>
      </c>
      <c r="K1014">
        <f>560*5</f>
        <v>2800</v>
      </c>
    </row>
    <row r="1015" spans="1:11" x14ac:dyDescent="0.25">
      <c r="A1015" s="17">
        <v>166</v>
      </c>
      <c r="B1015" s="20" t="s">
        <v>2819</v>
      </c>
      <c r="C1015" s="88" t="s">
        <v>3029</v>
      </c>
      <c r="D1015" s="90" t="s">
        <v>2652</v>
      </c>
      <c r="E1015" s="89">
        <v>560000</v>
      </c>
      <c r="F1015" s="13"/>
      <c r="H1015" s="89">
        <v>560000</v>
      </c>
    </row>
    <row r="1016" spans="1:11" x14ac:dyDescent="0.25">
      <c r="A1016" s="17">
        <v>167</v>
      </c>
      <c r="B1016" s="20" t="s">
        <v>2820</v>
      </c>
      <c r="C1016" s="88" t="s">
        <v>3030</v>
      </c>
      <c r="D1016" s="90" t="s">
        <v>2652</v>
      </c>
      <c r="E1016" s="89">
        <v>560000</v>
      </c>
      <c r="F1016" s="13"/>
      <c r="H1016" s="89">
        <v>560000</v>
      </c>
    </row>
    <row r="1017" spans="1:11" x14ac:dyDescent="0.25">
      <c r="A1017" s="17">
        <v>168</v>
      </c>
      <c r="B1017" s="20" t="s">
        <v>2821</v>
      </c>
      <c r="C1017" s="88" t="s">
        <v>3031</v>
      </c>
      <c r="D1017" s="90" t="s">
        <v>2653</v>
      </c>
      <c r="E1017" s="89">
        <v>430000</v>
      </c>
      <c r="F1017" s="13"/>
      <c r="H1017" s="89">
        <v>430000</v>
      </c>
    </row>
    <row r="1018" spans="1:11" x14ac:dyDescent="0.25">
      <c r="A1018" s="17">
        <v>169</v>
      </c>
      <c r="B1018" s="20" t="s">
        <v>2822</v>
      </c>
      <c r="C1018" s="88" t="s">
        <v>3032</v>
      </c>
      <c r="D1018" s="90" t="s">
        <v>2652</v>
      </c>
      <c r="E1018" s="89">
        <v>560000</v>
      </c>
      <c r="F1018" s="13"/>
      <c r="H1018" s="89">
        <v>560000</v>
      </c>
    </row>
    <row r="1019" spans="1:11" x14ac:dyDescent="0.25">
      <c r="A1019" s="17">
        <v>170</v>
      </c>
      <c r="B1019" s="20" t="s">
        <v>2823</v>
      </c>
      <c r="C1019" s="88" t="s">
        <v>3033</v>
      </c>
      <c r="D1019" s="90" t="s">
        <v>2652</v>
      </c>
      <c r="E1019" s="89">
        <v>560000</v>
      </c>
      <c r="F1019" s="13"/>
      <c r="H1019" s="89">
        <v>560000</v>
      </c>
    </row>
    <row r="1020" spans="1:11" x14ac:dyDescent="0.25">
      <c r="A1020" s="17">
        <v>171</v>
      </c>
      <c r="B1020" s="20" t="s">
        <v>2824</v>
      </c>
      <c r="C1020" s="88" t="s">
        <v>3034</v>
      </c>
      <c r="D1020" s="90" t="s">
        <v>2652</v>
      </c>
      <c r="E1020" s="89">
        <v>560000</v>
      </c>
      <c r="F1020" s="13"/>
      <c r="H1020" s="89">
        <v>560000</v>
      </c>
    </row>
    <row r="1021" spans="1:11" x14ac:dyDescent="0.25">
      <c r="A1021" s="17">
        <v>172</v>
      </c>
      <c r="B1021" s="20" t="s">
        <v>2825</v>
      </c>
      <c r="C1021" s="88" t="s">
        <v>3035</v>
      </c>
      <c r="D1021" s="90" t="s">
        <v>2653</v>
      </c>
      <c r="E1021" s="89">
        <v>430000</v>
      </c>
      <c r="F1021" s="13"/>
      <c r="H1021" s="89">
        <v>430000</v>
      </c>
    </row>
    <row r="1022" spans="1:11" x14ac:dyDescent="0.25">
      <c r="A1022" s="17">
        <v>173</v>
      </c>
      <c r="B1022" s="20" t="s">
        <v>2826</v>
      </c>
      <c r="C1022" s="88" t="s">
        <v>1682</v>
      </c>
      <c r="D1022" s="90" t="s">
        <v>2652</v>
      </c>
      <c r="E1022" s="89">
        <v>560000</v>
      </c>
      <c r="F1022" s="13"/>
      <c r="H1022" s="89">
        <v>560000</v>
      </c>
      <c r="K1022">
        <f>55*80</f>
        <v>4400</v>
      </c>
    </row>
    <row r="1023" spans="1:11" x14ac:dyDescent="0.25">
      <c r="A1023" s="17">
        <v>174</v>
      </c>
      <c r="B1023" s="20" t="s">
        <v>2827</v>
      </c>
      <c r="C1023" s="88" t="s">
        <v>3135</v>
      </c>
      <c r="D1023" s="90" t="s">
        <v>2653</v>
      </c>
      <c r="E1023" s="89">
        <v>430000</v>
      </c>
      <c r="F1023" s="101"/>
      <c r="G1023" s="89">
        <v>430000</v>
      </c>
      <c r="H1023" s="77"/>
    </row>
    <row r="1024" spans="1:11" x14ac:dyDescent="0.25">
      <c r="A1024" s="17">
        <v>175</v>
      </c>
      <c r="B1024" s="20" t="s">
        <v>2828</v>
      </c>
      <c r="C1024" s="88" t="s">
        <v>3136</v>
      </c>
      <c r="D1024" s="90" t="s">
        <v>2653</v>
      </c>
      <c r="E1024" s="89">
        <v>430000</v>
      </c>
      <c r="F1024" s="101"/>
      <c r="G1024" s="89">
        <v>430000</v>
      </c>
      <c r="H1024" s="77"/>
    </row>
    <row r="1025" spans="1:8" x14ac:dyDescent="0.25">
      <c r="A1025" s="17">
        <v>176</v>
      </c>
      <c r="B1025" s="20" t="s">
        <v>2829</v>
      </c>
      <c r="C1025" s="88" t="s">
        <v>3137</v>
      </c>
      <c r="D1025" s="90" t="s">
        <v>2653</v>
      </c>
      <c r="E1025" s="89">
        <v>430000</v>
      </c>
      <c r="F1025" s="101"/>
      <c r="G1025" s="89">
        <v>430000</v>
      </c>
      <c r="H1025" s="77"/>
    </row>
    <row r="1026" spans="1:8" x14ac:dyDescent="0.25">
      <c r="A1026" s="17">
        <v>177</v>
      </c>
      <c r="B1026" s="20" t="s">
        <v>2830</v>
      </c>
      <c r="C1026" s="88" t="s">
        <v>3138</v>
      </c>
      <c r="D1026" s="90" t="s">
        <v>2652</v>
      </c>
      <c r="E1026" s="89">
        <v>560000</v>
      </c>
      <c r="F1026" s="101"/>
      <c r="G1026" s="89">
        <v>560000</v>
      </c>
      <c r="H1026" s="77"/>
    </row>
    <row r="1027" spans="1:8" x14ac:dyDescent="0.25">
      <c r="A1027" s="17">
        <v>178</v>
      </c>
      <c r="B1027" s="20" t="s">
        <v>2831</v>
      </c>
      <c r="C1027" s="88" t="s">
        <v>3139</v>
      </c>
      <c r="D1027" s="90" t="s">
        <v>2653</v>
      </c>
      <c r="E1027" s="89">
        <v>430000</v>
      </c>
      <c r="F1027" s="101"/>
      <c r="G1027" s="89">
        <v>430000</v>
      </c>
      <c r="H1027" s="77"/>
    </row>
    <row r="1028" spans="1:8" x14ac:dyDescent="0.25">
      <c r="A1028" s="17">
        <v>179</v>
      </c>
      <c r="B1028" s="20" t="s">
        <v>2832</v>
      </c>
      <c r="C1028" s="88" t="s">
        <v>3140</v>
      </c>
      <c r="D1028" s="90" t="s">
        <v>2653</v>
      </c>
      <c r="E1028" s="89">
        <v>430000</v>
      </c>
      <c r="F1028" s="101"/>
      <c r="G1028" s="89">
        <v>430000</v>
      </c>
      <c r="H1028" s="77"/>
    </row>
    <row r="1029" spans="1:8" x14ac:dyDescent="0.25">
      <c r="A1029" s="17">
        <v>180</v>
      </c>
      <c r="B1029" s="20" t="s">
        <v>2833</v>
      </c>
      <c r="C1029" s="88" t="s">
        <v>1568</v>
      </c>
      <c r="D1029" s="90" t="s">
        <v>2653</v>
      </c>
      <c r="E1029" s="89">
        <v>430000</v>
      </c>
      <c r="F1029" s="101"/>
      <c r="G1029" s="89">
        <v>430000</v>
      </c>
      <c r="H1029" s="77"/>
    </row>
    <row r="1030" spans="1:8" x14ac:dyDescent="0.25">
      <c r="A1030" s="17">
        <v>181</v>
      </c>
      <c r="B1030" s="20" t="s">
        <v>2834</v>
      </c>
      <c r="C1030" s="88" t="s">
        <v>3141</v>
      </c>
      <c r="D1030" s="90" t="s">
        <v>2652</v>
      </c>
      <c r="E1030" s="89">
        <v>560000</v>
      </c>
      <c r="F1030" s="101"/>
      <c r="G1030" s="89">
        <v>560000</v>
      </c>
      <c r="H1030" s="77"/>
    </row>
    <row r="1031" spans="1:8" x14ac:dyDescent="0.25">
      <c r="A1031" s="17">
        <v>182</v>
      </c>
      <c r="B1031" s="20" t="s">
        <v>2835</v>
      </c>
      <c r="C1031" s="88" t="s">
        <v>3142</v>
      </c>
      <c r="D1031" s="90" t="s">
        <v>2653</v>
      </c>
      <c r="E1031" s="89">
        <v>430000</v>
      </c>
      <c r="F1031" s="101"/>
      <c r="G1031" s="89">
        <v>430000</v>
      </c>
      <c r="H1031" s="77"/>
    </row>
    <row r="1032" spans="1:8" x14ac:dyDescent="0.25">
      <c r="A1032" s="17">
        <v>183</v>
      </c>
      <c r="B1032" s="20" t="s">
        <v>2836</v>
      </c>
      <c r="C1032" s="88" t="s">
        <v>3143</v>
      </c>
      <c r="D1032" s="90" t="s">
        <v>2653</v>
      </c>
      <c r="E1032" s="89">
        <v>430000</v>
      </c>
      <c r="F1032" s="101"/>
      <c r="H1032" s="89">
        <v>430000</v>
      </c>
    </row>
    <row r="1033" spans="1:8" x14ac:dyDescent="0.25">
      <c r="A1033" s="17">
        <v>184</v>
      </c>
      <c r="B1033" s="20" t="s">
        <v>2837</v>
      </c>
      <c r="C1033" s="88" t="s">
        <v>3144</v>
      </c>
      <c r="D1033" s="90" t="s">
        <v>2652</v>
      </c>
      <c r="E1033" s="89">
        <v>560000</v>
      </c>
      <c r="F1033" s="101"/>
      <c r="H1033" s="89">
        <v>560000</v>
      </c>
    </row>
    <row r="1034" spans="1:8" x14ac:dyDescent="0.25">
      <c r="A1034" s="17">
        <v>185</v>
      </c>
      <c r="B1034" s="20" t="s">
        <v>2838</v>
      </c>
      <c r="C1034" s="88" t="s">
        <v>3145</v>
      </c>
      <c r="D1034" s="90" t="s">
        <v>2653</v>
      </c>
      <c r="E1034" s="89">
        <v>430000</v>
      </c>
      <c r="F1034" s="101"/>
      <c r="H1034" s="89">
        <v>430000</v>
      </c>
    </row>
    <row r="1035" spans="1:8" x14ac:dyDescent="0.25">
      <c r="A1035" s="17">
        <v>186</v>
      </c>
      <c r="B1035" s="20" t="s">
        <v>2839</v>
      </c>
      <c r="C1035" s="88" t="s">
        <v>3146</v>
      </c>
      <c r="D1035" s="90" t="s">
        <v>2652</v>
      </c>
      <c r="E1035" s="89">
        <v>560000</v>
      </c>
      <c r="F1035" s="101"/>
      <c r="H1035" s="89">
        <v>560000</v>
      </c>
    </row>
    <row r="1036" spans="1:8" x14ac:dyDescent="0.25">
      <c r="A1036" s="17">
        <v>187</v>
      </c>
      <c r="B1036" s="20" t="s">
        <v>2840</v>
      </c>
      <c r="C1036" s="88" t="s">
        <v>3147</v>
      </c>
      <c r="D1036" s="90" t="s">
        <v>2652</v>
      </c>
      <c r="E1036" s="89">
        <v>560000</v>
      </c>
      <c r="F1036" s="101"/>
      <c r="H1036" s="89">
        <v>560000</v>
      </c>
    </row>
    <row r="1037" spans="1:8" x14ac:dyDescent="0.25">
      <c r="A1037" s="17">
        <v>188</v>
      </c>
      <c r="B1037" s="20" t="s">
        <v>2841</v>
      </c>
      <c r="C1037" s="88" t="s">
        <v>3148</v>
      </c>
      <c r="D1037" s="90" t="s">
        <v>2652</v>
      </c>
      <c r="E1037" s="89">
        <v>560000</v>
      </c>
      <c r="F1037" s="101"/>
      <c r="H1037" s="89">
        <v>560000</v>
      </c>
    </row>
    <row r="1038" spans="1:8" x14ac:dyDescent="0.25">
      <c r="A1038" s="17">
        <v>189</v>
      </c>
      <c r="B1038" s="20" t="s">
        <v>2842</v>
      </c>
      <c r="C1038" s="88" t="s">
        <v>3149</v>
      </c>
      <c r="D1038" s="90" t="s">
        <v>2652</v>
      </c>
      <c r="E1038" s="89">
        <v>560000</v>
      </c>
      <c r="F1038" s="101"/>
      <c r="H1038" s="89">
        <v>560000</v>
      </c>
    </row>
    <row r="1039" spans="1:8" x14ac:dyDescent="0.25">
      <c r="A1039" s="17">
        <v>190</v>
      </c>
      <c r="B1039" s="20" t="s">
        <v>2843</v>
      </c>
      <c r="C1039" s="88" t="s">
        <v>3150</v>
      </c>
      <c r="D1039" s="90" t="s">
        <v>2652</v>
      </c>
      <c r="E1039" s="89">
        <v>560000</v>
      </c>
      <c r="F1039" s="101"/>
      <c r="H1039" s="89">
        <v>560000</v>
      </c>
    </row>
    <row r="1040" spans="1:8" x14ac:dyDescent="0.25">
      <c r="A1040" s="17">
        <v>191</v>
      </c>
      <c r="B1040" s="20" t="s">
        <v>2844</v>
      </c>
      <c r="C1040" s="88" t="s">
        <v>3151</v>
      </c>
      <c r="D1040" s="90" t="s">
        <v>2652</v>
      </c>
      <c r="E1040" s="89">
        <v>560000</v>
      </c>
      <c r="F1040" s="101"/>
      <c r="H1040" s="89">
        <v>560000</v>
      </c>
    </row>
    <row r="1041" spans="1:8" x14ac:dyDescent="0.25">
      <c r="A1041" s="17">
        <v>192</v>
      </c>
      <c r="B1041" s="20" t="s">
        <v>2845</v>
      </c>
      <c r="C1041" s="88" t="s">
        <v>3152</v>
      </c>
      <c r="D1041" s="90" t="s">
        <v>2652</v>
      </c>
      <c r="E1041" s="89">
        <v>560000</v>
      </c>
      <c r="F1041" s="101"/>
      <c r="H1041" s="89">
        <v>560000</v>
      </c>
    </row>
    <row r="1042" spans="1:8" x14ac:dyDescent="0.25">
      <c r="A1042" s="17">
        <v>193</v>
      </c>
      <c r="B1042" s="20" t="s">
        <v>2846</v>
      </c>
      <c r="C1042" s="88" t="s">
        <v>3153</v>
      </c>
      <c r="D1042" s="90" t="s">
        <v>2652</v>
      </c>
      <c r="E1042" s="89">
        <v>560000</v>
      </c>
      <c r="F1042" s="101"/>
      <c r="H1042" s="89">
        <v>560000</v>
      </c>
    </row>
    <row r="1043" spans="1:8" x14ac:dyDescent="0.25">
      <c r="A1043" s="17">
        <v>194</v>
      </c>
      <c r="B1043" s="20" t="s">
        <v>2847</v>
      </c>
      <c r="C1043" s="88" t="s">
        <v>3153</v>
      </c>
      <c r="D1043" s="90" t="s">
        <v>2652</v>
      </c>
      <c r="E1043" s="89">
        <v>560000</v>
      </c>
      <c r="F1043" s="101"/>
      <c r="H1043" s="89">
        <v>560000</v>
      </c>
    </row>
    <row r="1044" spans="1:8" x14ac:dyDescent="0.25">
      <c r="A1044" s="17">
        <v>195</v>
      </c>
      <c r="B1044" s="20" t="s">
        <v>2848</v>
      </c>
      <c r="C1044" s="88" t="s">
        <v>3154</v>
      </c>
      <c r="D1044" s="90" t="s">
        <v>2652</v>
      </c>
      <c r="E1044" s="89">
        <v>560000</v>
      </c>
      <c r="F1044" s="101"/>
      <c r="H1044" s="89">
        <v>560000</v>
      </c>
    </row>
    <row r="1045" spans="1:8" x14ac:dyDescent="0.25">
      <c r="A1045" s="17">
        <v>196</v>
      </c>
      <c r="B1045" s="20" t="s">
        <v>2849</v>
      </c>
      <c r="C1045" s="88" t="s">
        <v>3155</v>
      </c>
      <c r="D1045" s="90" t="s">
        <v>2652</v>
      </c>
      <c r="E1045" s="89">
        <v>560000</v>
      </c>
      <c r="F1045" s="101"/>
      <c r="H1045" s="89">
        <v>560000</v>
      </c>
    </row>
    <row r="1046" spans="1:8" x14ac:dyDescent="0.25">
      <c r="A1046" s="17">
        <v>197</v>
      </c>
      <c r="B1046" s="20" t="s">
        <v>2850</v>
      </c>
      <c r="C1046" s="88" t="s">
        <v>262</v>
      </c>
      <c r="D1046" s="90" t="s">
        <v>2652</v>
      </c>
      <c r="E1046" s="89">
        <v>560000</v>
      </c>
      <c r="F1046" s="101"/>
      <c r="H1046" s="89">
        <v>560000</v>
      </c>
    </row>
    <row r="1047" spans="1:8" x14ac:dyDescent="0.25">
      <c r="A1047" s="17">
        <v>198</v>
      </c>
      <c r="B1047" s="20" t="s">
        <v>2851</v>
      </c>
      <c r="C1047" s="88" t="s">
        <v>3156</v>
      </c>
      <c r="D1047" s="90" t="s">
        <v>2652</v>
      </c>
      <c r="E1047" s="89">
        <v>560000</v>
      </c>
      <c r="F1047" s="101"/>
      <c r="H1047" s="89">
        <v>560000</v>
      </c>
    </row>
    <row r="1048" spans="1:8" x14ac:dyDescent="0.25">
      <c r="A1048" s="17">
        <v>199</v>
      </c>
      <c r="B1048" s="20" t="s">
        <v>2852</v>
      </c>
      <c r="C1048" s="88" t="s">
        <v>3157</v>
      </c>
      <c r="D1048" s="90" t="s">
        <v>2652</v>
      </c>
      <c r="E1048" s="89">
        <v>560000</v>
      </c>
      <c r="F1048" s="101"/>
      <c r="H1048" s="89">
        <v>560000</v>
      </c>
    </row>
    <row r="1049" spans="1:8" x14ac:dyDescent="0.25">
      <c r="A1049" s="17">
        <v>200</v>
      </c>
      <c r="B1049" s="20" t="s">
        <v>2853</v>
      </c>
      <c r="C1049" s="88" t="s">
        <v>3158</v>
      </c>
      <c r="D1049" s="90" t="s">
        <v>2652</v>
      </c>
      <c r="E1049" s="89">
        <v>560000</v>
      </c>
      <c r="F1049" s="101"/>
      <c r="H1049" s="89">
        <v>560000</v>
      </c>
    </row>
    <row r="1050" spans="1:8" x14ac:dyDescent="0.25">
      <c r="A1050" s="17">
        <v>201</v>
      </c>
      <c r="B1050" s="20" t="s">
        <v>2854</v>
      </c>
      <c r="C1050" s="88" t="s">
        <v>298</v>
      </c>
      <c r="D1050" s="90" t="s">
        <v>2652</v>
      </c>
      <c r="E1050" s="89">
        <v>560000</v>
      </c>
      <c r="F1050" s="101"/>
      <c r="H1050" s="89">
        <v>560000</v>
      </c>
    </row>
    <row r="1051" spans="1:8" x14ac:dyDescent="0.25">
      <c r="A1051" s="17">
        <v>202</v>
      </c>
      <c r="B1051" s="20" t="s">
        <v>2855</v>
      </c>
      <c r="C1051" s="88" t="s">
        <v>3159</v>
      </c>
      <c r="D1051" s="90" t="s">
        <v>2652</v>
      </c>
      <c r="E1051" s="89">
        <v>560000</v>
      </c>
      <c r="F1051" s="101"/>
      <c r="H1051" s="89">
        <v>560000</v>
      </c>
    </row>
    <row r="1052" spans="1:8" x14ac:dyDescent="0.25">
      <c r="A1052" s="17">
        <v>203</v>
      </c>
      <c r="B1052" s="20" t="s">
        <v>2856</v>
      </c>
      <c r="C1052" s="88" t="s">
        <v>236</v>
      </c>
      <c r="D1052" s="90" t="s">
        <v>2652</v>
      </c>
      <c r="E1052" s="89">
        <v>560000</v>
      </c>
      <c r="F1052" s="101"/>
      <c r="H1052" s="89">
        <v>560000</v>
      </c>
    </row>
    <row r="1053" spans="1:8" x14ac:dyDescent="0.25">
      <c r="A1053" s="17">
        <v>204</v>
      </c>
      <c r="B1053" s="20" t="s">
        <v>2857</v>
      </c>
      <c r="C1053" s="88" t="s">
        <v>245</v>
      </c>
      <c r="D1053" s="90" t="s">
        <v>2652</v>
      </c>
      <c r="E1053" s="89">
        <v>560000</v>
      </c>
      <c r="F1053" s="101"/>
      <c r="H1053" s="89">
        <v>560000</v>
      </c>
    </row>
    <row r="1054" spans="1:8" x14ac:dyDescent="0.25">
      <c r="A1054" s="17">
        <v>205</v>
      </c>
      <c r="B1054" s="20" t="s">
        <v>2858</v>
      </c>
      <c r="C1054" s="88" t="s">
        <v>972</v>
      </c>
      <c r="D1054" s="90" t="s">
        <v>2652</v>
      </c>
      <c r="E1054" s="89">
        <v>560000</v>
      </c>
      <c r="F1054" s="101"/>
      <c r="H1054" s="89">
        <v>560000</v>
      </c>
    </row>
    <row r="1055" spans="1:8" x14ac:dyDescent="0.25">
      <c r="A1055" s="17">
        <v>206</v>
      </c>
      <c r="B1055" s="20" t="s">
        <v>2859</v>
      </c>
      <c r="C1055" s="88" t="s">
        <v>3160</v>
      </c>
      <c r="D1055" s="90" t="s">
        <v>2652</v>
      </c>
      <c r="E1055" s="89">
        <v>560000</v>
      </c>
      <c r="F1055" s="101"/>
      <c r="H1055" s="89">
        <v>560000</v>
      </c>
    </row>
    <row r="1056" spans="1:8" x14ac:dyDescent="0.25">
      <c r="A1056" s="17">
        <v>207</v>
      </c>
      <c r="B1056" s="20" t="s">
        <v>2860</v>
      </c>
      <c r="C1056" s="88" t="s">
        <v>3161</v>
      </c>
      <c r="D1056" s="90" t="s">
        <v>2652</v>
      </c>
      <c r="E1056" s="89">
        <v>560000</v>
      </c>
      <c r="F1056" s="101"/>
      <c r="H1056" s="89">
        <v>560000</v>
      </c>
    </row>
    <row r="1057" spans="1:8" x14ac:dyDescent="0.25">
      <c r="A1057" s="17">
        <v>208</v>
      </c>
      <c r="B1057" s="20" t="s">
        <v>2861</v>
      </c>
      <c r="C1057" s="88" t="s">
        <v>3162</v>
      </c>
      <c r="D1057" s="90" t="s">
        <v>2652</v>
      </c>
      <c r="E1057" s="89">
        <v>560000</v>
      </c>
      <c r="F1057" s="101"/>
      <c r="H1057" s="89">
        <v>560000</v>
      </c>
    </row>
    <row r="1058" spans="1:8" x14ac:dyDescent="0.25">
      <c r="A1058" s="17">
        <v>209</v>
      </c>
      <c r="B1058" s="20" t="s">
        <v>2862</v>
      </c>
      <c r="C1058" s="88" t="s">
        <v>3163</v>
      </c>
      <c r="D1058" s="90" t="s">
        <v>2652</v>
      </c>
      <c r="E1058" s="89">
        <v>560000</v>
      </c>
      <c r="F1058" s="101"/>
      <c r="H1058" s="89">
        <v>560000</v>
      </c>
    </row>
    <row r="1059" spans="1:8" x14ac:dyDescent="0.25">
      <c r="A1059" s="17">
        <v>210</v>
      </c>
      <c r="B1059" s="20" t="s">
        <v>2863</v>
      </c>
      <c r="C1059" s="88" t="s">
        <v>3164</v>
      </c>
      <c r="D1059" s="90" t="s">
        <v>2652</v>
      </c>
      <c r="E1059" s="89">
        <v>560000</v>
      </c>
      <c r="F1059" s="101"/>
      <c r="H1059" s="89">
        <v>560000</v>
      </c>
    </row>
    <row r="1060" spans="1:8" x14ac:dyDescent="0.25">
      <c r="A1060" s="17">
        <v>211</v>
      </c>
      <c r="B1060" s="20" t="s">
        <v>2864</v>
      </c>
      <c r="C1060" s="88" t="s">
        <v>3271</v>
      </c>
      <c r="D1060" s="90" t="s">
        <v>2652</v>
      </c>
      <c r="E1060" s="89">
        <v>560000</v>
      </c>
      <c r="F1060" s="101"/>
      <c r="H1060" s="89">
        <v>560000</v>
      </c>
    </row>
    <row r="1061" spans="1:8" x14ac:dyDescent="0.25">
      <c r="A1061" s="17">
        <v>212</v>
      </c>
      <c r="B1061" s="20" t="s">
        <v>2865</v>
      </c>
      <c r="C1061" s="88" t="s">
        <v>1024</v>
      </c>
      <c r="D1061" s="90" t="s">
        <v>2652</v>
      </c>
      <c r="E1061" s="89">
        <v>560000</v>
      </c>
      <c r="F1061" s="101"/>
      <c r="H1061" s="89">
        <v>560000</v>
      </c>
    </row>
    <row r="1062" spans="1:8" x14ac:dyDescent="0.25">
      <c r="A1062" s="17">
        <v>213</v>
      </c>
      <c r="B1062" s="20" t="s">
        <v>2866</v>
      </c>
      <c r="C1062" s="88" t="s">
        <v>219</v>
      </c>
      <c r="D1062" s="90" t="s">
        <v>2652</v>
      </c>
      <c r="E1062" s="89">
        <v>560000</v>
      </c>
      <c r="F1062" s="101"/>
      <c r="H1062" s="89">
        <v>560000</v>
      </c>
    </row>
    <row r="1063" spans="1:8" x14ac:dyDescent="0.25">
      <c r="A1063" s="17">
        <v>214</v>
      </c>
      <c r="B1063" s="20" t="s">
        <v>2867</v>
      </c>
      <c r="C1063" s="88" t="s">
        <v>3165</v>
      </c>
      <c r="D1063" s="90" t="s">
        <v>2652</v>
      </c>
      <c r="E1063" s="89">
        <v>560000</v>
      </c>
      <c r="F1063" s="101"/>
      <c r="H1063" s="89">
        <v>560000</v>
      </c>
    </row>
    <row r="1064" spans="1:8" x14ac:dyDescent="0.25">
      <c r="A1064" s="17">
        <v>215</v>
      </c>
      <c r="B1064" s="20" t="s">
        <v>2868</v>
      </c>
      <c r="C1064" s="88" t="s">
        <v>258</v>
      </c>
      <c r="D1064" s="90" t="s">
        <v>2652</v>
      </c>
      <c r="E1064" s="89">
        <v>560000</v>
      </c>
      <c r="F1064" s="101"/>
      <c r="H1064" s="89">
        <v>560000</v>
      </c>
    </row>
    <row r="1065" spans="1:8" x14ac:dyDescent="0.25">
      <c r="A1065" s="17">
        <v>216</v>
      </c>
      <c r="B1065" s="20" t="s">
        <v>2869</v>
      </c>
      <c r="C1065" s="88" t="s">
        <v>3166</v>
      </c>
      <c r="D1065" s="90" t="s">
        <v>2652</v>
      </c>
      <c r="E1065" s="89">
        <v>560000</v>
      </c>
      <c r="F1065" s="101"/>
      <c r="H1065" s="89">
        <v>560000</v>
      </c>
    </row>
    <row r="1066" spans="1:8" x14ac:dyDescent="0.25">
      <c r="A1066" s="17">
        <v>217</v>
      </c>
      <c r="B1066" s="20" t="s">
        <v>2870</v>
      </c>
      <c r="C1066" s="88" t="s">
        <v>3167</v>
      </c>
      <c r="D1066" s="90" t="s">
        <v>2652</v>
      </c>
      <c r="E1066" s="89">
        <v>560000</v>
      </c>
      <c r="F1066" s="101"/>
      <c r="H1066" s="89">
        <v>560000</v>
      </c>
    </row>
    <row r="1067" spans="1:8" x14ac:dyDescent="0.25">
      <c r="A1067" s="17">
        <v>218</v>
      </c>
      <c r="B1067" s="20" t="s">
        <v>2871</v>
      </c>
      <c r="C1067" s="88" t="s">
        <v>3168</v>
      </c>
      <c r="D1067" s="90" t="s">
        <v>2652</v>
      </c>
      <c r="E1067" s="89">
        <v>560000</v>
      </c>
      <c r="F1067" s="101"/>
      <c r="H1067" s="89">
        <v>560000</v>
      </c>
    </row>
    <row r="1068" spans="1:8" x14ac:dyDescent="0.25">
      <c r="A1068" s="17">
        <v>219</v>
      </c>
      <c r="B1068" s="20" t="s">
        <v>2872</v>
      </c>
      <c r="C1068" s="88" t="s">
        <v>3169</v>
      </c>
      <c r="D1068" s="90" t="s">
        <v>2652</v>
      </c>
      <c r="E1068" s="89">
        <v>560000</v>
      </c>
      <c r="F1068" s="101"/>
      <c r="H1068" s="89">
        <v>560000</v>
      </c>
    </row>
    <row r="1069" spans="1:8" x14ac:dyDescent="0.25">
      <c r="A1069" s="17">
        <v>220</v>
      </c>
      <c r="B1069" s="20" t="s">
        <v>2873</v>
      </c>
      <c r="C1069" s="88" t="s">
        <v>3170</v>
      </c>
      <c r="D1069" s="90" t="s">
        <v>2652</v>
      </c>
      <c r="E1069" s="89">
        <v>560000</v>
      </c>
      <c r="F1069" s="101"/>
      <c r="H1069" s="89">
        <v>560000</v>
      </c>
    </row>
    <row r="1070" spans="1:8" x14ac:dyDescent="0.25">
      <c r="A1070" s="17">
        <v>221</v>
      </c>
      <c r="B1070" s="20" t="s">
        <v>2874</v>
      </c>
      <c r="C1070" s="88" t="s">
        <v>681</v>
      </c>
      <c r="D1070" s="90" t="s">
        <v>2652</v>
      </c>
      <c r="E1070" s="89">
        <v>560000</v>
      </c>
      <c r="F1070" s="101"/>
      <c r="H1070" s="89">
        <v>560000</v>
      </c>
    </row>
    <row r="1071" spans="1:8" x14ac:dyDescent="0.25">
      <c r="A1071" s="17">
        <v>222</v>
      </c>
      <c r="B1071" s="20" t="s">
        <v>2875</v>
      </c>
      <c r="C1071" s="88" t="s">
        <v>3171</v>
      </c>
      <c r="D1071" s="90" t="s">
        <v>2653</v>
      </c>
      <c r="E1071" s="89">
        <v>430000</v>
      </c>
      <c r="F1071" s="101"/>
      <c r="H1071" s="89">
        <v>430000</v>
      </c>
    </row>
    <row r="1072" spans="1:8" x14ac:dyDescent="0.25">
      <c r="A1072" s="17">
        <v>223</v>
      </c>
      <c r="B1072" s="20" t="s">
        <v>2876</v>
      </c>
      <c r="C1072" s="88" t="s">
        <v>3172</v>
      </c>
      <c r="D1072" s="90" t="s">
        <v>2653</v>
      </c>
      <c r="E1072" s="89">
        <v>430000</v>
      </c>
      <c r="F1072" s="101"/>
      <c r="H1072" s="89">
        <v>430000</v>
      </c>
    </row>
    <row r="1073" spans="1:8" x14ac:dyDescent="0.25">
      <c r="A1073" s="17">
        <v>224</v>
      </c>
      <c r="B1073" s="20" t="s">
        <v>2877</v>
      </c>
      <c r="C1073" s="88" t="s">
        <v>3173</v>
      </c>
      <c r="D1073" s="90" t="s">
        <v>2652</v>
      </c>
      <c r="E1073" s="89">
        <v>560000</v>
      </c>
      <c r="F1073" s="101"/>
      <c r="G1073" s="89">
        <v>560000</v>
      </c>
      <c r="H1073" s="77"/>
    </row>
    <row r="1074" spans="1:8" x14ac:dyDescent="0.25">
      <c r="A1074" s="17">
        <v>225</v>
      </c>
      <c r="B1074" s="20" t="s">
        <v>2878</v>
      </c>
      <c r="C1074" s="88" t="s">
        <v>237</v>
      </c>
      <c r="D1074" s="90" t="s">
        <v>2652</v>
      </c>
      <c r="E1074" s="89">
        <v>560000</v>
      </c>
      <c r="F1074" s="101"/>
      <c r="G1074" s="89">
        <v>560000</v>
      </c>
      <c r="H1074" s="77"/>
    </row>
    <row r="1075" spans="1:8" x14ac:dyDescent="0.25">
      <c r="A1075" s="17">
        <v>226</v>
      </c>
      <c r="B1075" s="20" t="s">
        <v>2879</v>
      </c>
      <c r="C1075" s="88" t="s">
        <v>3174</v>
      </c>
      <c r="D1075" s="90" t="s">
        <v>2652</v>
      </c>
      <c r="E1075" s="89">
        <v>560000</v>
      </c>
      <c r="F1075" s="101"/>
      <c r="G1075" s="89">
        <v>560000</v>
      </c>
      <c r="H1075" s="77"/>
    </row>
    <row r="1076" spans="1:8" x14ac:dyDescent="0.25">
      <c r="A1076" s="17">
        <v>227</v>
      </c>
      <c r="B1076" s="20" t="s">
        <v>2880</v>
      </c>
      <c r="C1076" s="88" t="s">
        <v>3175</v>
      </c>
      <c r="D1076" s="90" t="s">
        <v>2652</v>
      </c>
      <c r="E1076" s="89">
        <v>560000</v>
      </c>
      <c r="F1076" s="101"/>
      <c r="G1076" s="89">
        <v>560000</v>
      </c>
      <c r="H1076" s="77"/>
    </row>
    <row r="1077" spans="1:8" x14ac:dyDescent="0.25">
      <c r="A1077" s="17">
        <v>228</v>
      </c>
      <c r="B1077" s="20" t="s">
        <v>2881</v>
      </c>
      <c r="C1077" s="88" t="s">
        <v>252</v>
      </c>
      <c r="D1077" s="90" t="s">
        <v>2652</v>
      </c>
      <c r="E1077" s="89">
        <v>560000</v>
      </c>
      <c r="F1077" s="101"/>
      <c r="G1077" s="89">
        <v>560000</v>
      </c>
      <c r="H1077" s="77"/>
    </row>
    <row r="1078" spans="1:8" x14ac:dyDescent="0.25">
      <c r="A1078" s="17">
        <v>229</v>
      </c>
      <c r="B1078" s="20" t="s">
        <v>2882</v>
      </c>
      <c r="C1078" s="88" t="s">
        <v>3176</v>
      </c>
      <c r="D1078" s="90" t="s">
        <v>2652</v>
      </c>
      <c r="E1078" s="89">
        <v>560000</v>
      </c>
      <c r="F1078" s="101"/>
      <c r="G1078" s="89">
        <v>560000</v>
      </c>
      <c r="H1078" s="77"/>
    </row>
    <row r="1079" spans="1:8" x14ac:dyDescent="0.25">
      <c r="A1079" s="17">
        <v>230</v>
      </c>
      <c r="B1079" s="20" t="s">
        <v>2883</v>
      </c>
      <c r="C1079" s="88" t="s">
        <v>3177</v>
      </c>
      <c r="D1079" s="90" t="s">
        <v>2652</v>
      </c>
      <c r="E1079" s="89">
        <v>560000</v>
      </c>
      <c r="F1079" s="101"/>
      <c r="G1079" s="89">
        <v>560000</v>
      </c>
      <c r="H1079" s="77"/>
    </row>
    <row r="1080" spans="1:8" x14ac:dyDescent="0.25">
      <c r="A1080" s="17">
        <v>231</v>
      </c>
      <c r="B1080" s="20" t="s">
        <v>2884</v>
      </c>
      <c r="C1080" s="88" t="s">
        <v>3178</v>
      </c>
      <c r="D1080" s="90" t="s">
        <v>3263</v>
      </c>
      <c r="E1080" s="89">
        <v>640000</v>
      </c>
      <c r="F1080" s="101"/>
      <c r="G1080" s="89">
        <v>640000</v>
      </c>
      <c r="H1080" s="77"/>
    </row>
    <row r="1081" spans="1:8" x14ac:dyDescent="0.25">
      <c r="A1081" s="17">
        <v>232</v>
      </c>
      <c r="B1081" s="20" t="s">
        <v>2885</v>
      </c>
      <c r="C1081" s="88" t="s">
        <v>3179</v>
      </c>
      <c r="D1081" s="90" t="s">
        <v>2652</v>
      </c>
      <c r="E1081" s="89">
        <v>560000</v>
      </c>
      <c r="F1081" s="101"/>
      <c r="G1081" s="89">
        <v>560000</v>
      </c>
      <c r="H1081" s="77"/>
    </row>
    <row r="1082" spans="1:8" x14ac:dyDescent="0.25">
      <c r="A1082" s="17">
        <v>233</v>
      </c>
      <c r="B1082" s="20" t="s">
        <v>2886</v>
      </c>
      <c r="C1082" s="88" t="s">
        <v>3180</v>
      </c>
      <c r="D1082" s="90" t="s">
        <v>2653</v>
      </c>
      <c r="E1082" s="89">
        <v>430000</v>
      </c>
      <c r="F1082" s="101"/>
      <c r="G1082" s="89">
        <v>430000</v>
      </c>
      <c r="H1082" s="77"/>
    </row>
    <row r="1083" spans="1:8" x14ac:dyDescent="0.25">
      <c r="A1083" s="17">
        <v>234</v>
      </c>
      <c r="B1083" s="20" t="s">
        <v>2887</v>
      </c>
      <c r="C1083" s="88" t="s">
        <v>3181</v>
      </c>
      <c r="D1083" s="90" t="s">
        <v>2653</v>
      </c>
      <c r="E1083" s="89">
        <v>430000</v>
      </c>
      <c r="F1083" s="101"/>
      <c r="G1083" s="89">
        <v>430000</v>
      </c>
      <c r="H1083" s="77"/>
    </row>
    <row r="1084" spans="1:8" x14ac:dyDescent="0.25">
      <c r="A1084" s="17">
        <v>235</v>
      </c>
      <c r="B1084" s="20" t="s">
        <v>2888</v>
      </c>
      <c r="C1084" s="88" t="s">
        <v>3182</v>
      </c>
      <c r="D1084" s="90" t="s">
        <v>2653</v>
      </c>
      <c r="E1084" s="89">
        <v>430000</v>
      </c>
      <c r="F1084" s="101"/>
      <c r="G1084" s="89">
        <v>430000</v>
      </c>
      <c r="H1084" s="77"/>
    </row>
    <row r="1085" spans="1:8" x14ac:dyDescent="0.25">
      <c r="A1085" s="17">
        <v>236</v>
      </c>
      <c r="B1085" s="20" t="s">
        <v>2889</v>
      </c>
      <c r="C1085" s="88" t="s">
        <v>3183</v>
      </c>
      <c r="D1085" s="90" t="s">
        <v>2653</v>
      </c>
      <c r="E1085" s="89">
        <v>430000</v>
      </c>
      <c r="F1085" s="101"/>
      <c r="G1085" s="89">
        <v>430000</v>
      </c>
      <c r="H1085" s="77"/>
    </row>
    <row r="1086" spans="1:8" x14ac:dyDescent="0.25">
      <c r="A1086" s="17">
        <v>237</v>
      </c>
      <c r="B1086" s="20" t="s">
        <v>2890</v>
      </c>
      <c r="C1086" s="88" t="s">
        <v>3184</v>
      </c>
      <c r="D1086" s="90" t="s">
        <v>2653</v>
      </c>
      <c r="E1086" s="89">
        <v>430000</v>
      </c>
      <c r="F1086" s="101"/>
      <c r="G1086" s="89">
        <v>430000</v>
      </c>
      <c r="H1086" s="77"/>
    </row>
    <row r="1087" spans="1:8" x14ac:dyDescent="0.25">
      <c r="A1087" s="17">
        <v>238</v>
      </c>
      <c r="B1087" s="20" t="s">
        <v>3039</v>
      </c>
      <c r="C1087" s="88" t="s">
        <v>3185</v>
      </c>
      <c r="D1087" s="90" t="s">
        <v>2653</v>
      </c>
      <c r="E1087" s="89">
        <v>430000</v>
      </c>
      <c r="F1087" s="101"/>
      <c r="G1087" s="89">
        <v>430000</v>
      </c>
      <c r="H1087" s="77"/>
    </row>
    <row r="1088" spans="1:8" x14ac:dyDescent="0.25">
      <c r="A1088" s="17">
        <v>239</v>
      </c>
      <c r="B1088" s="20" t="s">
        <v>3040</v>
      </c>
      <c r="C1088" s="88" t="s">
        <v>3186</v>
      </c>
      <c r="D1088" s="90" t="s">
        <v>2653</v>
      </c>
      <c r="E1088" s="89">
        <v>430000</v>
      </c>
      <c r="F1088" s="101"/>
      <c r="G1088" s="89">
        <v>430000</v>
      </c>
      <c r="H1088" s="77"/>
    </row>
    <row r="1089" spans="1:8" x14ac:dyDescent="0.25">
      <c r="A1089" s="17">
        <v>240</v>
      </c>
      <c r="B1089" s="20" t="s">
        <v>3041</v>
      </c>
      <c r="C1089" s="88" t="s">
        <v>1115</v>
      </c>
      <c r="D1089" s="90" t="s">
        <v>2652</v>
      </c>
      <c r="E1089" s="89">
        <v>560000</v>
      </c>
      <c r="F1089" s="101"/>
      <c r="G1089" s="89">
        <v>560000</v>
      </c>
      <c r="H1089" s="77"/>
    </row>
    <row r="1090" spans="1:8" x14ac:dyDescent="0.25">
      <c r="A1090" s="17">
        <v>241</v>
      </c>
      <c r="B1090" s="20" t="s">
        <v>3042</v>
      </c>
      <c r="C1090" s="88" t="s">
        <v>3187</v>
      </c>
      <c r="D1090" s="90" t="s">
        <v>2653</v>
      </c>
      <c r="E1090" s="89">
        <v>430000</v>
      </c>
      <c r="F1090" s="101"/>
      <c r="G1090" s="89">
        <v>430000</v>
      </c>
      <c r="H1090" s="77"/>
    </row>
    <row r="1091" spans="1:8" x14ac:dyDescent="0.25">
      <c r="A1091" s="17">
        <v>242</v>
      </c>
      <c r="B1091" s="20" t="s">
        <v>3043</v>
      </c>
      <c r="C1091" s="88" t="s">
        <v>3188</v>
      </c>
      <c r="D1091" s="90" t="s">
        <v>2653</v>
      </c>
      <c r="E1091" s="89">
        <v>430000</v>
      </c>
      <c r="F1091" s="101"/>
      <c r="G1091" s="89">
        <v>430000</v>
      </c>
      <c r="H1091" s="77"/>
    </row>
    <row r="1092" spans="1:8" x14ac:dyDescent="0.25">
      <c r="A1092" s="17">
        <v>243</v>
      </c>
      <c r="B1092" s="20" t="s">
        <v>3044</v>
      </c>
      <c r="C1092" s="88" t="s">
        <v>3272</v>
      </c>
      <c r="D1092" s="90" t="s">
        <v>2652</v>
      </c>
      <c r="E1092" s="89">
        <v>560000</v>
      </c>
      <c r="F1092" s="101"/>
      <c r="G1092" s="89">
        <v>560000</v>
      </c>
      <c r="H1092" s="77"/>
    </row>
    <row r="1093" spans="1:8" x14ac:dyDescent="0.25">
      <c r="A1093" s="17">
        <v>244</v>
      </c>
      <c r="B1093" s="20" t="s">
        <v>3045</v>
      </c>
      <c r="C1093" s="88" t="s">
        <v>3189</v>
      </c>
      <c r="D1093" s="90" t="s">
        <v>2652</v>
      </c>
      <c r="E1093" s="89">
        <v>560000</v>
      </c>
      <c r="F1093" s="101"/>
      <c r="H1093" s="89">
        <v>560000</v>
      </c>
    </row>
    <row r="1094" spans="1:8" x14ac:dyDescent="0.25">
      <c r="A1094" s="17">
        <v>245</v>
      </c>
      <c r="B1094" s="20" t="s">
        <v>3046</v>
      </c>
      <c r="C1094" s="88" t="s">
        <v>3190</v>
      </c>
      <c r="D1094" s="90" t="s">
        <v>2652</v>
      </c>
      <c r="E1094" s="89">
        <v>560000</v>
      </c>
      <c r="F1094" s="101"/>
      <c r="H1094" s="89">
        <v>560000</v>
      </c>
    </row>
    <row r="1095" spans="1:8" x14ac:dyDescent="0.25">
      <c r="A1095" s="17">
        <v>246</v>
      </c>
      <c r="B1095" s="20" t="s">
        <v>3047</v>
      </c>
      <c r="C1095" s="88" t="s">
        <v>3191</v>
      </c>
      <c r="D1095" s="90" t="s">
        <v>2652</v>
      </c>
      <c r="E1095" s="89">
        <v>560000</v>
      </c>
      <c r="F1095" s="101"/>
      <c r="H1095" s="89">
        <v>560000</v>
      </c>
    </row>
    <row r="1096" spans="1:8" x14ac:dyDescent="0.25">
      <c r="A1096" s="17">
        <v>247</v>
      </c>
      <c r="B1096" s="20" t="s">
        <v>3048</v>
      </c>
      <c r="C1096" s="88" t="s">
        <v>3192</v>
      </c>
      <c r="D1096" s="90" t="s">
        <v>2652</v>
      </c>
      <c r="E1096" s="89">
        <v>560000</v>
      </c>
      <c r="F1096" s="101"/>
      <c r="H1096" s="89">
        <v>560000</v>
      </c>
    </row>
    <row r="1097" spans="1:8" x14ac:dyDescent="0.25">
      <c r="A1097" s="17">
        <v>248</v>
      </c>
      <c r="B1097" s="20" t="s">
        <v>3049</v>
      </c>
      <c r="C1097" s="88" t="s">
        <v>3193</v>
      </c>
      <c r="D1097" s="90" t="s">
        <v>2653</v>
      </c>
      <c r="E1097" s="89">
        <v>430000</v>
      </c>
      <c r="F1097" s="101"/>
      <c r="H1097" s="89">
        <v>430000</v>
      </c>
    </row>
    <row r="1098" spans="1:8" x14ac:dyDescent="0.25">
      <c r="A1098" s="17">
        <v>249</v>
      </c>
      <c r="B1098" s="20" t="s">
        <v>3050</v>
      </c>
      <c r="C1098" s="88" t="s">
        <v>3194</v>
      </c>
      <c r="D1098" s="90" t="s">
        <v>2652</v>
      </c>
      <c r="E1098" s="89">
        <v>560000</v>
      </c>
      <c r="F1098" s="101"/>
      <c r="H1098" s="89">
        <v>560000</v>
      </c>
    </row>
    <row r="1099" spans="1:8" x14ac:dyDescent="0.25">
      <c r="A1099" s="17">
        <v>250</v>
      </c>
      <c r="B1099" s="20" t="s">
        <v>3051</v>
      </c>
      <c r="C1099" s="88" t="s">
        <v>3195</v>
      </c>
      <c r="D1099" s="90" t="s">
        <v>2652</v>
      </c>
      <c r="E1099" s="89">
        <v>560000</v>
      </c>
      <c r="F1099" s="101"/>
      <c r="H1099" s="89">
        <v>560000</v>
      </c>
    </row>
    <row r="1100" spans="1:8" x14ac:dyDescent="0.25">
      <c r="A1100" s="17">
        <v>251</v>
      </c>
      <c r="B1100" s="20" t="s">
        <v>3052</v>
      </c>
      <c r="C1100" s="88" t="s">
        <v>3196</v>
      </c>
      <c r="D1100" s="90" t="s">
        <v>2653</v>
      </c>
      <c r="E1100" s="89">
        <v>430000</v>
      </c>
      <c r="F1100" s="101"/>
      <c r="H1100" s="89">
        <v>430000</v>
      </c>
    </row>
    <row r="1101" spans="1:8" x14ac:dyDescent="0.25">
      <c r="A1101" s="17">
        <v>252</v>
      </c>
      <c r="B1101" s="20" t="s">
        <v>3053</v>
      </c>
      <c r="C1101" s="88" t="s">
        <v>3197</v>
      </c>
      <c r="D1101" s="90" t="s">
        <v>2652</v>
      </c>
      <c r="E1101" s="89">
        <v>560000</v>
      </c>
      <c r="F1101" s="101"/>
      <c r="H1101" s="89">
        <v>560000</v>
      </c>
    </row>
    <row r="1102" spans="1:8" x14ac:dyDescent="0.25">
      <c r="A1102" s="17">
        <v>253</v>
      </c>
      <c r="B1102" s="20" t="s">
        <v>3054</v>
      </c>
      <c r="C1102" s="88" t="s">
        <v>3198</v>
      </c>
      <c r="D1102" s="90" t="s">
        <v>2653</v>
      </c>
      <c r="E1102" s="89">
        <v>430000</v>
      </c>
      <c r="F1102" s="101"/>
      <c r="H1102" s="89">
        <v>430000</v>
      </c>
    </row>
    <row r="1103" spans="1:8" x14ac:dyDescent="0.25">
      <c r="A1103" s="17">
        <v>254</v>
      </c>
      <c r="B1103" s="20" t="s">
        <v>3055</v>
      </c>
      <c r="C1103" s="88" t="s">
        <v>3199</v>
      </c>
      <c r="D1103" s="90" t="s">
        <v>2652</v>
      </c>
      <c r="E1103" s="89">
        <v>560000</v>
      </c>
      <c r="F1103" s="101"/>
      <c r="H1103" s="89">
        <v>560000</v>
      </c>
    </row>
    <row r="1104" spans="1:8" x14ac:dyDescent="0.25">
      <c r="A1104" s="17">
        <v>255</v>
      </c>
      <c r="B1104" s="20" t="s">
        <v>3056</v>
      </c>
      <c r="C1104" s="88" t="s">
        <v>3200</v>
      </c>
      <c r="D1104" s="90" t="s">
        <v>2653</v>
      </c>
      <c r="E1104" s="89">
        <v>430000</v>
      </c>
      <c r="F1104" s="101"/>
      <c r="G1104" s="89">
        <v>430000</v>
      </c>
      <c r="H1104" s="77"/>
    </row>
    <row r="1105" spans="1:8" x14ac:dyDescent="0.25">
      <c r="A1105" s="17">
        <v>256</v>
      </c>
      <c r="B1105" s="20" t="s">
        <v>3057</v>
      </c>
      <c r="C1105" s="88" t="s">
        <v>3201</v>
      </c>
      <c r="D1105" s="90" t="s">
        <v>2652</v>
      </c>
      <c r="E1105" s="89">
        <v>560000</v>
      </c>
      <c r="F1105" s="101"/>
      <c r="G1105" s="89">
        <v>560000</v>
      </c>
      <c r="H1105" s="77"/>
    </row>
    <row r="1106" spans="1:8" x14ac:dyDescent="0.25">
      <c r="A1106" s="17">
        <v>257</v>
      </c>
      <c r="B1106" s="20" t="s">
        <v>3058</v>
      </c>
      <c r="C1106" s="88" t="s">
        <v>3202</v>
      </c>
      <c r="D1106" s="90" t="s">
        <v>2652</v>
      </c>
      <c r="E1106" s="89">
        <v>560000</v>
      </c>
      <c r="F1106" s="101"/>
      <c r="G1106" s="89">
        <v>560000</v>
      </c>
      <c r="H1106" s="77"/>
    </row>
    <row r="1107" spans="1:8" x14ac:dyDescent="0.25">
      <c r="A1107" s="17">
        <v>258</v>
      </c>
      <c r="B1107" s="20" t="s">
        <v>3059</v>
      </c>
      <c r="C1107" s="88" t="s">
        <v>3203</v>
      </c>
      <c r="D1107" s="90" t="s">
        <v>2652</v>
      </c>
      <c r="E1107" s="89">
        <v>560000</v>
      </c>
      <c r="F1107" s="101"/>
      <c r="G1107" s="89">
        <v>560000</v>
      </c>
      <c r="H1107" s="77"/>
    </row>
    <row r="1108" spans="1:8" x14ac:dyDescent="0.25">
      <c r="A1108" s="17">
        <v>259</v>
      </c>
      <c r="B1108" s="20" t="s">
        <v>3060</v>
      </c>
      <c r="C1108" s="88" t="s">
        <v>3204</v>
      </c>
      <c r="D1108" s="90" t="s">
        <v>2652</v>
      </c>
      <c r="E1108" s="89">
        <v>560000</v>
      </c>
      <c r="F1108" s="101"/>
      <c r="G1108" s="89">
        <v>560000</v>
      </c>
      <c r="H1108" s="77"/>
    </row>
    <row r="1109" spans="1:8" x14ac:dyDescent="0.25">
      <c r="A1109" s="17">
        <v>260</v>
      </c>
      <c r="B1109" s="20" t="s">
        <v>3061</v>
      </c>
      <c r="C1109" s="88" t="s">
        <v>3205</v>
      </c>
      <c r="D1109" s="90" t="s">
        <v>2652</v>
      </c>
      <c r="E1109" s="89">
        <v>560000</v>
      </c>
      <c r="F1109" s="101"/>
      <c r="G1109" s="89">
        <v>560000</v>
      </c>
      <c r="H1109" s="77"/>
    </row>
    <row r="1110" spans="1:8" x14ac:dyDescent="0.25">
      <c r="A1110" s="17">
        <v>261</v>
      </c>
      <c r="B1110" s="20" t="s">
        <v>3062</v>
      </c>
      <c r="C1110" s="88" t="s">
        <v>3205</v>
      </c>
      <c r="D1110" s="90" t="s">
        <v>361</v>
      </c>
      <c r="E1110" s="89">
        <v>400000</v>
      </c>
      <c r="F1110" s="101"/>
      <c r="G1110" s="89">
        <v>400000</v>
      </c>
      <c r="H1110" s="77"/>
    </row>
    <row r="1111" spans="1:8" x14ac:dyDescent="0.25">
      <c r="A1111" s="17">
        <v>262</v>
      </c>
      <c r="B1111" s="20" t="s">
        <v>3063</v>
      </c>
      <c r="C1111" s="88" t="s">
        <v>3206</v>
      </c>
      <c r="D1111" s="90" t="s">
        <v>2653</v>
      </c>
      <c r="E1111" s="89">
        <v>430000</v>
      </c>
      <c r="F1111" s="101"/>
      <c r="G1111" s="89">
        <v>430000</v>
      </c>
      <c r="H1111" s="77"/>
    </row>
    <row r="1112" spans="1:8" x14ac:dyDescent="0.25">
      <c r="A1112" s="17">
        <v>263</v>
      </c>
      <c r="B1112" s="20" t="s">
        <v>3064</v>
      </c>
      <c r="C1112" s="88" t="s">
        <v>3207</v>
      </c>
      <c r="D1112" s="90" t="s">
        <v>2653</v>
      </c>
      <c r="E1112" s="89">
        <v>430000</v>
      </c>
      <c r="F1112" s="101"/>
      <c r="G1112" s="89">
        <v>430000</v>
      </c>
      <c r="H1112" s="77"/>
    </row>
    <row r="1113" spans="1:8" x14ac:dyDescent="0.25">
      <c r="A1113" s="17">
        <v>264</v>
      </c>
      <c r="B1113" s="20" t="s">
        <v>3065</v>
      </c>
      <c r="C1113" s="88" t="s">
        <v>3208</v>
      </c>
      <c r="D1113" s="90" t="s">
        <v>2653</v>
      </c>
      <c r="E1113" s="89">
        <v>430000</v>
      </c>
      <c r="F1113" s="101"/>
      <c r="G1113" s="89">
        <v>430000</v>
      </c>
      <c r="H1113" s="77"/>
    </row>
    <row r="1114" spans="1:8" x14ac:dyDescent="0.25">
      <c r="A1114" s="17">
        <v>265</v>
      </c>
      <c r="B1114" s="20" t="s">
        <v>3066</v>
      </c>
      <c r="C1114" s="88" t="s">
        <v>3209</v>
      </c>
      <c r="D1114" s="90" t="s">
        <v>2653</v>
      </c>
      <c r="E1114" s="89">
        <v>430000</v>
      </c>
      <c r="F1114" s="101"/>
      <c r="G1114" s="89">
        <v>430000</v>
      </c>
      <c r="H1114" s="77"/>
    </row>
    <row r="1115" spans="1:8" x14ac:dyDescent="0.25">
      <c r="A1115" s="17">
        <v>266</v>
      </c>
      <c r="B1115" s="20" t="s">
        <v>3067</v>
      </c>
      <c r="C1115" s="88" t="s">
        <v>3210</v>
      </c>
      <c r="D1115" s="90" t="s">
        <v>2653</v>
      </c>
      <c r="E1115" s="89">
        <v>430000</v>
      </c>
      <c r="F1115" s="101"/>
      <c r="G1115" s="89">
        <v>430000</v>
      </c>
      <c r="H1115" s="77"/>
    </row>
    <row r="1116" spans="1:8" x14ac:dyDescent="0.25">
      <c r="A1116" s="17">
        <v>267</v>
      </c>
      <c r="B1116" s="20" t="s">
        <v>3068</v>
      </c>
      <c r="C1116" s="88" t="s">
        <v>3211</v>
      </c>
      <c r="D1116" s="90" t="s">
        <v>2653</v>
      </c>
      <c r="E1116" s="89">
        <v>430000</v>
      </c>
      <c r="F1116" s="101"/>
      <c r="G1116" s="89">
        <v>430000</v>
      </c>
      <c r="H1116" s="77"/>
    </row>
    <row r="1117" spans="1:8" x14ac:dyDescent="0.25">
      <c r="A1117" s="17">
        <v>268</v>
      </c>
      <c r="B1117" s="20" t="s">
        <v>3069</v>
      </c>
      <c r="C1117" s="88" t="s">
        <v>3212</v>
      </c>
      <c r="D1117" s="90" t="s">
        <v>2653</v>
      </c>
      <c r="E1117" s="89">
        <v>430000</v>
      </c>
      <c r="F1117" s="101"/>
      <c r="G1117" s="89">
        <v>430000</v>
      </c>
      <c r="H1117" s="77"/>
    </row>
    <row r="1118" spans="1:8" x14ac:dyDescent="0.25">
      <c r="A1118" s="17">
        <v>269</v>
      </c>
      <c r="B1118" s="20" t="s">
        <v>3070</v>
      </c>
      <c r="C1118" s="88" t="s">
        <v>3213</v>
      </c>
      <c r="D1118" s="90" t="s">
        <v>2653</v>
      </c>
      <c r="E1118" s="89">
        <v>430000</v>
      </c>
      <c r="F1118" s="101"/>
      <c r="G1118" s="89">
        <v>430000</v>
      </c>
      <c r="H1118" s="77"/>
    </row>
    <row r="1119" spans="1:8" x14ac:dyDescent="0.25">
      <c r="A1119" s="17">
        <v>270</v>
      </c>
      <c r="B1119" s="20" t="s">
        <v>3071</v>
      </c>
      <c r="C1119" s="88" t="s">
        <v>3214</v>
      </c>
      <c r="D1119" s="90" t="s">
        <v>2653</v>
      </c>
      <c r="E1119" s="89">
        <v>430000</v>
      </c>
      <c r="F1119" s="101"/>
      <c r="G1119" s="89">
        <v>430000</v>
      </c>
      <c r="H1119" s="77"/>
    </row>
    <row r="1120" spans="1:8" x14ac:dyDescent="0.25">
      <c r="A1120" s="17">
        <v>271</v>
      </c>
      <c r="B1120" s="20" t="s">
        <v>3072</v>
      </c>
      <c r="C1120" s="88" t="s">
        <v>3215</v>
      </c>
      <c r="D1120" s="90" t="s">
        <v>2653</v>
      </c>
      <c r="E1120" s="89">
        <v>430000</v>
      </c>
      <c r="F1120" s="101"/>
      <c r="G1120" s="89">
        <v>430000</v>
      </c>
      <c r="H1120" s="77"/>
    </row>
    <row r="1121" spans="1:8" x14ac:dyDescent="0.25">
      <c r="A1121" s="17">
        <v>272</v>
      </c>
      <c r="B1121" s="20" t="s">
        <v>3073</v>
      </c>
      <c r="C1121" s="88" t="s">
        <v>3216</v>
      </c>
      <c r="D1121" s="90" t="s">
        <v>2653</v>
      </c>
      <c r="E1121" s="89">
        <v>430000</v>
      </c>
      <c r="F1121" s="101"/>
      <c r="G1121" s="89">
        <v>430000</v>
      </c>
      <c r="H1121" s="77"/>
    </row>
    <row r="1122" spans="1:8" x14ac:dyDescent="0.25">
      <c r="A1122" s="17">
        <v>273</v>
      </c>
      <c r="B1122" s="20" t="s">
        <v>3074</v>
      </c>
      <c r="C1122" s="88" t="s">
        <v>3217</v>
      </c>
      <c r="D1122" s="90" t="s">
        <v>2653</v>
      </c>
      <c r="E1122" s="89">
        <v>430000</v>
      </c>
      <c r="F1122" s="101"/>
      <c r="G1122" s="89">
        <v>430000</v>
      </c>
      <c r="H1122" s="77"/>
    </row>
    <row r="1123" spans="1:8" x14ac:dyDescent="0.25">
      <c r="A1123" s="17">
        <v>274</v>
      </c>
      <c r="B1123" s="20" t="s">
        <v>3075</v>
      </c>
      <c r="C1123" s="88" t="s">
        <v>3218</v>
      </c>
      <c r="D1123" s="90" t="s">
        <v>2653</v>
      </c>
      <c r="E1123" s="89">
        <v>430000</v>
      </c>
      <c r="F1123" s="101"/>
      <c r="G1123" s="89">
        <v>430000</v>
      </c>
      <c r="H1123" s="77"/>
    </row>
    <row r="1124" spans="1:8" x14ac:dyDescent="0.25">
      <c r="A1124" s="17">
        <v>275</v>
      </c>
      <c r="B1124" s="20" t="s">
        <v>3076</v>
      </c>
      <c r="C1124" s="88" t="s">
        <v>3219</v>
      </c>
      <c r="D1124" s="90" t="s">
        <v>2652</v>
      </c>
      <c r="E1124" s="89">
        <v>560000</v>
      </c>
      <c r="F1124" s="101"/>
      <c r="G1124" s="89">
        <v>560000</v>
      </c>
      <c r="H1124" s="77"/>
    </row>
    <row r="1125" spans="1:8" x14ac:dyDescent="0.25">
      <c r="A1125" s="17">
        <v>276</v>
      </c>
      <c r="B1125" s="20" t="s">
        <v>3077</v>
      </c>
      <c r="C1125" s="88" t="s">
        <v>3220</v>
      </c>
      <c r="D1125" s="90" t="s">
        <v>3263</v>
      </c>
      <c r="E1125" s="89">
        <v>640000</v>
      </c>
      <c r="F1125" s="101"/>
      <c r="G1125" s="89">
        <v>640000</v>
      </c>
      <c r="H1125" s="77"/>
    </row>
    <row r="1126" spans="1:8" x14ac:dyDescent="0.25">
      <c r="A1126" s="17">
        <v>277</v>
      </c>
      <c r="B1126" s="20" t="s">
        <v>3078</v>
      </c>
      <c r="C1126" s="88" t="s">
        <v>3221</v>
      </c>
      <c r="D1126" s="90" t="s">
        <v>2652</v>
      </c>
      <c r="E1126" s="89">
        <v>560000</v>
      </c>
      <c r="F1126" s="101"/>
      <c r="H1126" s="89">
        <v>560000</v>
      </c>
    </row>
    <row r="1127" spans="1:8" x14ac:dyDescent="0.25">
      <c r="A1127" s="17">
        <v>278</v>
      </c>
      <c r="B1127" s="20" t="s">
        <v>3079</v>
      </c>
      <c r="C1127" s="88" t="s">
        <v>3222</v>
      </c>
      <c r="D1127" s="90" t="s">
        <v>2653</v>
      </c>
      <c r="E1127" s="89">
        <v>430000</v>
      </c>
      <c r="F1127" s="101"/>
      <c r="H1127" s="89">
        <v>430000</v>
      </c>
    </row>
    <row r="1128" spans="1:8" x14ac:dyDescent="0.25">
      <c r="A1128" s="17">
        <v>279</v>
      </c>
      <c r="B1128" s="20" t="s">
        <v>3080</v>
      </c>
      <c r="C1128" s="88" t="s">
        <v>3223</v>
      </c>
      <c r="D1128" s="90" t="s">
        <v>2653</v>
      </c>
      <c r="E1128" s="89">
        <v>430000</v>
      </c>
      <c r="F1128" s="101"/>
      <c r="H1128" s="89">
        <v>430000</v>
      </c>
    </row>
    <row r="1129" spans="1:8" x14ac:dyDescent="0.25">
      <c r="A1129" s="17">
        <v>280</v>
      </c>
      <c r="B1129" s="20" t="s">
        <v>3081</v>
      </c>
      <c r="C1129" s="88" t="s">
        <v>3224</v>
      </c>
      <c r="D1129" s="90" t="s">
        <v>2653</v>
      </c>
      <c r="E1129" s="89">
        <v>430000</v>
      </c>
      <c r="F1129" s="101"/>
      <c r="H1129" s="89">
        <v>430000</v>
      </c>
    </row>
    <row r="1130" spans="1:8" x14ac:dyDescent="0.25">
      <c r="A1130" s="17">
        <v>281</v>
      </c>
      <c r="B1130" s="20" t="s">
        <v>3082</v>
      </c>
      <c r="C1130" s="88" t="s">
        <v>3225</v>
      </c>
      <c r="D1130" s="90" t="s">
        <v>2653</v>
      </c>
      <c r="E1130" s="89">
        <v>430000</v>
      </c>
      <c r="F1130" s="101"/>
      <c r="H1130" s="89">
        <v>430000</v>
      </c>
    </row>
    <row r="1131" spans="1:8" x14ac:dyDescent="0.25">
      <c r="A1131" s="17">
        <v>282</v>
      </c>
      <c r="B1131" s="20" t="s">
        <v>3083</v>
      </c>
      <c r="C1131" s="88" t="s">
        <v>3226</v>
      </c>
      <c r="D1131" s="90" t="s">
        <v>2653</v>
      </c>
      <c r="E1131" s="89">
        <v>430000</v>
      </c>
      <c r="F1131" s="101"/>
      <c r="H1131" s="89">
        <v>430000</v>
      </c>
    </row>
    <row r="1132" spans="1:8" x14ac:dyDescent="0.25">
      <c r="A1132" s="17">
        <v>283</v>
      </c>
      <c r="B1132" s="20" t="s">
        <v>3084</v>
      </c>
      <c r="C1132" s="88" t="s">
        <v>3227</v>
      </c>
      <c r="D1132" s="90" t="s">
        <v>2653</v>
      </c>
      <c r="E1132" s="89">
        <v>430000</v>
      </c>
      <c r="F1132" s="101"/>
      <c r="H1132" s="89">
        <v>430000</v>
      </c>
    </row>
    <row r="1133" spans="1:8" x14ac:dyDescent="0.25">
      <c r="A1133" s="17">
        <v>284</v>
      </c>
      <c r="B1133" s="20" t="s">
        <v>3085</v>
      </c>
      <c r="C1133" s="88" t="s">
        <v>3228</v>
      </c>
      <c r="D1133" s="90" t="s">
        <v>2653</v>
      </c>
      <c r="E1133" s="89">
        <v>430000</v>
      </c>
      <c r="F1133" s="101"/>
      <c r="H1133" s="89">
        <v>430000</v>
      </c>
    </row>
    <row r="1134" spans="1:8" x14ac:dyDescent="0.25">
      <c r="A1134" s="17">
        <v>285</v>
      </c>
      <c r="B1134" s="20" t="s">
        <v>3086</v>
      </c>
      <c r="C1134" s="88" t="s">
        <v>3229</v>
      </c>
      <c r="D1134" s="90" t="s">
        <v>2653</v>
      </c>
      <c r="E1134" s="89">
        <v>430000</v>
      </c>
      <c r="F1134" s="101"/>
      <c r="H1134" s="89">
        <v>430000</v>
      </c>
    </row>
    <row r="1135" spans="1:8" x14ac:dyDescent="0.25">
      <c r="A1135" s="17">
        <v>286</v>
      </c>
      <c r="B1135" s="20" t="s">
        <v>3087</v>
      </c>
      <c r="C1135" s="88" t="s">
        <v>3230</v>
      </c>
      <c r="D1135" s="90" t="s">
        <v>2653</v>
      </c>
      <c r="E1135" s="89">
        <v>430000</v>
      </c>
      <c r="F1135" s="101"/>
      <c r="H1135" s="89">
        <v>430000</v>
      </c>
    </row>
    <row r="1136" spans="1:8" x14ac:dyDescent="0.25">
      <c r="A1136" s="17">
        <v>287</v>
      </c>
      <c r="B1136" s="20" t="s">
        <v>3088</v>
      </c>
      <c r="C1136" s="88" t="s">
        <v>3231</v>
      </c>
      <c r="D1136" s="90" t="s">
        <v>2653</v>
      </c>
      <c r="E1136" s="89">
        <v>430000</v>
      </c>
      <c r="F1136" s="101"/>
      <c r="H1136" s="89">
        <v>430000</v>
      </c>
    </row>
    <row r="1137" spans="1:8" x14ac:dyDescent="0.25">
      <c r="A1137" s="17">
        <v>288</v>
      </c>
      <c r="B1137" s="20" t="s">
        <v>3089</v>
      </c>
      <c r="C1137" s="88" t="s">
        <v>1629</v>
      </c>
      <c r="D1137" s="90" t="s">
        <v>2653</v>
      </c>
      <c r="E1137" s="89">
        <v>430000</v>
      </c>
      <c r="F1137" s="101"/>
      <c r="H1137" s="89">
        <v>430000</v>
      </c>
    </row>
    <row r="1138" spans="1:8" x14ac:dyDescent="0.25">
      <c r="A1138" s="17">
        <v>289</v>
      </c>
      <c r="B1138" s="20" t="s">
        <v>3090</v>
      </c>
      <c r="C1138" s="88" t="s">
        <v>3232</v>
      </c>
      <c r="D1138" s="90" t="s">
        <v>2653</v>
      </c>
      <c r="E1138" s="89">
        <v>430000</v>
      </c>
      <c r="F1138" s="101"/>
      <c r="H1138" s="89">
        <v>430000</v>
      </c>
    </row>
    <row r="1139" spans="1:8" x14ac:dyDescent="0.25">
      <c r="A1139" s="17">
        <v>290</v>
      </c>
      <c r="B1139" s="20" t="s">
        <v>3091</v>
      </c>
      <c r="C1139" s="88" t="s">
        <v>3233</v>
      </c>
      <c r="D1139" s="90" t="s">
        <v>2652</v>
      </c>
      <c r="E1139" s="89">
        <v>560000</v>
      </c>
      <c r="F1139" s="101"/>
      <c r="H1139" s="89">
        <v>560000</v>
      </c>
    </row>
    <row r="1140" spans="1:8" x14ac:dyDescent="0.25">
      <c r="A1140" s="17">
        <v>291</v>
      </c>
      <c r="B1140" s="20" t="s">
        <v>3092</v>
      </c>
      <c r="C1140" s="88" t="s">
        <v>3234</v>
      </c>
      <c r="D1140" s="90" t="s">
        <v>2652</v>
      </c>
      <c r="E1140" s="89">
        <v>560000</v>
      </c>
      <c r="F1140" s="101"/>
      <c r="H1140" s="89">
        <v>560000</v>
      </c>
    </row>
    <row r="1141" spans="1:8" x14ac:dyDescent="0.25">
      <c r="A1141" s="17">
        <v>292</v>
      </c>
      <c r="B1141" s="20" t="s">
        <v>3093</v>
      </c>
      <c r="C1141" s="88" t="s">
        <v>3235</v>
      </c>
      <c r="D1141" s="90" t="s">
        <v>2652</v>
      </c>
      <c r="E1141" s="89">
        <v>560000</v>
      </c>
      <c r="F1141" s="101"/>
      <c r="H1141" s="89">
        <v>560000</v>
      </c>
    </row>
    <row r="1142" spans="1:8" x14ac:dyDescent="0.25">
      <c r="A1142" s="17">
        <v>293</v>
      </c>
      <c r="B1142" s="20" t="s">
        <v>3094</v>
      </c>
      <c r="C1142" s="88" t="s">
        <v>3236</v>
      </c>
      <c r="D1142" s="90" t="s">
        <v>2652</v>
      </c>
      <c r="E1142" s="89">
        <v>560000</v>
      </c>
      <c r="F1142" s="101"/>
      <c r="H1142" s="89">
        <v>560000</v>
      </c>
    </row>
    <row r="1143" spans="1:8" x14ac:dyDescent="0.25">
      <c r="A1143" s="17">
        <v>294</v>
      </c>
      <c r="B1143" s="20" t="s">
        <v>3095</v>
      </c>
      <c r="C1143" s="88" t="s">
        <v>3237</v>
      </c>
      <c r="D1143" s="90" t="s">
        <v>2652</v>
      </c>
      <c r="E1143" s="89">
        <v>560000</v>
      </c>
      <c r="F1143" s="101"/>
      <c r="H1143" s="89">
        <v>560000</v>
      </c>
    </row>
    <row r="1144" spans="1:8" x14ac:dyDescent="0.25">
      <c r="A1144" s="17">
        <v>295</v>
      </c>
      <c r="B1144" s="20" t="s">
        <v>3096</v>
      </c>
      <c r="C1144" s="88" t="s">
        <v>259</v>
      </c>
      <c r="D1144" s="90" t="s">
        <v>2652</v>
      </c>
      <c r="E1144" s="89">
        <v>560000</v>
      </c>
      <c r="F1144" s="101"/>
      <c r="H1144" s="89">
        <v>560000</v>
      </c>
    </row>
    <row r="1145" spans="1:8" x14ac:dyDescent="0.25">
      <c r="A1145" s="17">
        <v>296</v>
      </c>
      <c r="B1145" s="20" t="s">
        <v>3097</v>
      </c>
      <c r="C1145" s="88" t="s">
        <v>3238</v>
      </c>
      <c r="D1145" s="90" t="s">
        <v>2652</v>
      </c>
      <c r="E1145" s="89">
        <v>560000</v>
      </c>
      <c r="F1145" s="101"/>
      <c r="H1145" s="89">
        <v>560000</v>
      </c>
    </row>
    <row r="1146" spans="1:8" x14ac:dyDescent="0.25">
      <c r="A1146" s="17">
        <v>297</v>
      </c>
      <c r="B1146" s="20" t="s">
        <v>3098</v>
      </c>
      <c r="C1146" s="88" t="s">
        <v>294</v>
      </c>
      <c r="D1146" s="90" t="s">
        <v>2652</v>
      </c>
      <c r="E1146" s="89">
        <v>560000</v>
      </c>
      <c r="F1146" s="101"/>
      <c r="H1146" s="89">
        <v>560000</v>
      </c>
    </row>
    <row r="1147" spans="1:8" x14ac:dyDescent="0.25">
      <c r="A1147" s="17">
        <v>298</v>
      </c>
      <c r="B1147" s="20" t="s">
        <v>3099</v>
      </c>
      <c r="C1147" s="88" t="s">
        <v>3239</v>
      </c>
      <c r="D1147" s="90" t="s">
        <v>2652</v>
      </c>
      <c r="E1147" s="89">
        <v>560000</v>
      </c>
      <c r="F1147" s="101"/>
      <c r="H1147" s="89">
        <v>560000</v>
      </c>
    </row>
    <row r="1148" spans="1:8" x14ac:dyDescent="0.25">
      <c r="A1148" s="17">
        <v>299</v>
      </c>
      <c r="B1148" s="20" t="s">
        <v>3100</v>
      </c>
      <c r="C1148" s="88" t="s">
        <v>3238</v>
      </c>
      <c r="D1148" s="90" t="s">
        <v>361</v>
      </c>
      <c r="E1148" s="89">
        <v>400000</v>
      </c>
      <c r="F1148" s="101"/>
      <c r="H1148" s="89">
        <v>400000</v>
      </c>
    </row>
    <row r="1149" spans="1:8" x14ac:dyDescent="0.25">
      <c r="A1149" s="17">
        <v>300</v>
      </c>
      <c r="B1149" s="20" t="s">
        <v>3101</v>
      </c>
      <c r="C1149" s="88" t="s">
        <v>972</v>
      </c>
      <c r="D1149" s="90" t="s">
        <v>2652</v>
      </c>
      <c r="E1149" s="89">
        <v>560000</v>
      </c>
      <c r="F1149" s="101"/>
      <c r="H1149" s="89">
        <v>560000</v>
      </c>
    </row>
    <row r="1150" spans="1:8" x14ac:dyDescent="0.25">
      <c r="A1150" s="17">
        <v>301</v>
      </c>
      <c r="B1150" s="20" t="s">
        <v>3102</v>
      </c>
      <c r="C1150" s="88" t="s">
        <v>1016</v>
      </c>
      <c r="D1150" s="90" t="s">
        <v>2652</v>
      </c>
      <c r="E1150" s="89">
        <v>560000</v>
      </c>
      <c r="F1150" s="101"/>
      <c r="H1150" s="89">
        <v>560000</v>
      </c>
    </row>
    <row r="1151" spans="1:8" x14ac:dyDescent="0.25">
      <c r="A1151" s="17">
        <v>302</v>
      </c>
      <c r="B1151" s="20" t="s">
        <v>3103</v>
      </c>
      <c r="C1151" s="88" t="s">
        <v>3240</v>
      </c>
      <c r="D1151" s="90" t="s">
        <v>2653</v>
      </c>
      <c r="E1151" s="89">
        <v>430000</v>
      </c>
      <c r="F1151" s="101"/>
      <c r="H1151" s="89">
        <v>430000</v>
      </c>
    </row>
    <row r="1152" spans="1:8" x14ac:dyDescent="0.25">
      <c r="A1152" s="17">
        <v>303</v>
      </c>
      <c r="B1152" s="20" t="s">
        <v>3104</v>
      </c>
      <c r="C1152" s="88" t="s">
        <v>3241</v>
      </c>
      <c r="D1152" s="90" t="s">
        <v>2653</v>
      </c>
      <c r="E1152" s="89">
        <v>430000</v>
      </c>
      <c r="F1152" s="101"/>
      <c r="H1152" s="89">
        <v>430000</v>
      </c>
    </row>
    <row r="1153" spans="1:11" x14ac:dyDescent="0.25">
      <c r="A1153" s="17">
        <v>304</v>
      </c>
      <c r="B1153" s="20" t="s">
        <v>3105</v>
      </c>
      <c r="C1153" s="88" t="s">
        <v>3242</v>
      </c>
      <c r="D1153" s="90" t="s">
        <v>2652</v>
      </c>
      <c r="E1153" s="89">
        <v>560000</v>
      </c>
      <c r="F1153" s="13"/>
      <c r="H1153" s="89">
        <v>560000</v>
      </c>
    </row>
    <row r="1154" spans="1:11" x14ac:dyDescent="0.25">
      <c r="A1154" s="17">
        <v>305</v>
      </c>
      <c r="B1154" s="20" t="s">
        <v>3106</v>
      </c>
      <c r="C1154" s="88" t="s">
        <v>3243</v>
      </c>
      <c r="D1154" s="90" t="s">
        <v>2652</v>
      </c>
      <c r="E1154" s="89">
        <v>560000</v>
      </c>
      <c r="F1154" s="13"/>
      <c r="H1154" s="89">
        <v>560000</v>
      </c>
      <c r="K1154">
        <f>560+150</f>
        <v>710</v>
      </c>
    </row>
    <row r="1155" spans="1:11" x14ac:dyDescent="0.25">
      <c r="A1155" s="17">
        <v>306</v>
      </c>
      <c r="B1155" s="20" t="s">
        <v>3107</v>
      </c>
      <c r="C1155" s="88" t="s">
        <v>3244</v>
      </c>
      <c r="D1155" s="90" t="s">
        <v>2652</v>
      </c>
      <c r="E1155" s="89">
        <v>560000</v>
      </c>
      <c r="F1155" s="13"/>
      <c r="H1155" s="89">
        <v>560000</v>
      </c>
    </row>
    <row r="1156" spans="1:11" x14ac:dyDescent="0.25">
      <c r="A1156" s="17">
        <v>307</v>
      </c>
      <c r="B1156" s="20" t="s">
        <v>3108</v>
      </c>
      <c r="C1156" s="88" t="s">
        <v>3245</v>
      </c>
      <c r="D1156" s="90" t="s">
        <v>2652</v>
      </c>
      <c r="E1156" s="89">
        <v>560000</v>
      </c>
      <c r="F1156" s="13"/>
      <c r="H1156" s="89">
        <v>560000</v>
      </c>
    </row>
    <row r="1157" spans="1:11" x14ac:dyDescent="0.25">
      <c r="A1157" s="17">
        <v>308</v>
      </c>
      <c r="B1157" s="20" t="s">
        <v>3109</v>
      </c>
      <c r="C1157" s="88" t="s">
        <v>3246</v>
      </c>
      <c r="D1157" s="90" t="s">
        <v>2652</v>
      </c>
      <c r="E1157" s="89">
        <v>560000</v>
      </c>
      <c r="F1157" s="13"/>
      <c r="H1157" s="89">
        <v>560000</v>
      </c>
    </row>
    <row r="1158" spans="1:11" x14ac:dyDescent="0.25">
      <c r="A1158" s="17">
        <v>309</v>
      </c>
      <c r="B1158" s="20" t="s">
        <v>3110</v>
      </c>
      <c r="C1158" s="88" t="s">
        <v>3247</v>
      </c>
      <c r="D1158" s="90" t="s">
        <v>2652</v>
      </c>
      <c r="E1158" s="89">
        <v>560000</v>
      </c>
      <c r="F1158" s="13"/>
      <c r="H1158" s="89">
        <v>560000</v>
      </c>
    </row>
    <row r="1159" spans="1:11" x14ac:dyDescent="0.25">
      <c r="A1159" s="17">
        <v>310</v>
      </c>
      <c r="B1159" s="20" t="s">
        <v>3111</v>
      </c>
      <c r="C1159" s="88" t="s">
        <v>3248</v>
      </c>
      <c r="D1159" s="90" t="s">
        <v>2652</v>
      </c>
      <c r="E1159" s="89">
        <v>560000</v>
      </c>
      <c r="F1159" s="13"/>
      <c r="H1159" s="89">
        <v>560000</v>
      </c>
    </row>
    <row r="1160" spans="1:11" x14ac:dyDescent="0.25">
      <c r="A1160" s="17">
        <v>311</v>
      </c>
      <c r="B1160" s="20" t="s">
        <v>3112</v>
      </c>
      <c r="C1160" s="88" t="s">
        <v>3249</v>
      </c>
      <c r="D1160" s="90" t="s">
        <v>2652</v>
      </c>
      <c r="E1160" s="89">
        <v>560000</v>
      </c>
      <c r="F1160" s="13"/>
      <c r="G1160" s="89"/>
      <c r="H1160" s="89">
        <v>560000</v>
      </c>
    </row>
    <row r="1161" spans="1:11" x14ac:dyDescent="0.25">
      <c r="A1161" s="17">
        <v>312</v>
      </c>
      <c r="B1161" s="20" t="s">
        <v>3113</v>
      </c>
      <c r="C1161" s="88" t="s">
        <v>1067</v>
      </c>
      <c r="D1161" s="90" t="s">
        <v>2653</v>
      </c>
      <c r="E1161" s="89">
        <v>430000</v>
      </c>
      <c r="F1161" s="13"/>
      <c r="G1161" s="89">
        <v>430000</v>
      </c>
    </row>
    <row r="1162" spans="1:11" x14ac:dyDescent="0.25">
      <c r="A1162" s="17">
        <v>313</v>
      </c>
      <c r="B1162" s="20" t="s">
        <v>3114</v>
      </c>
      <c r="C1162" s="88" t="s">
        <v>3250</v>
      </c>
      <c r="D1162" s="90" t="s">
        <v>2652</v>
      </c>
      <c r="E1162" s="89">
        <v>560000</v>
      </c>
      <c r="F1162" s="13"/>
      <c r="G1162" s="89">
        <v>560000</v>
      </c>
    </row>
    <row r="1163" spans="1:11" x14ac:dyDescent="0.25">
      <c r="A1163" s="17">
        <v>314</v>
      </c>
      <c r="B1163" s="20" t="s">
        <v>3115</v>
      </c>
      <c r="C1163" s="88" t="s">
        <v>3251</v>
      </c>
      <c r="D1163" s="90" t="s">
        <v>2652</v>
      </c>
      <c r="E1163" s="89">
        <v>560000</v>
      </c>
      <c r="F1163" s="13"/>
      <c r="G1163" s="89">
        <v>560000</v>
      </c>
    </row>
    <row r="1164" spans="1:11" x14ac:dyDescent="0.25">
      <c r="A1164" s="17">
        <v>315</v>
      </c>
      <c r="B1164" s="20" t="s">
        <v>3116</v>
      </c>
      <c r="C1164" s="88" t="s">
        <v>3252</v>
      </c>
      <c r="D1164" s="90" t="s">
        <v>2652</v>
      </c>
      <c r="E1164" s="89">
        <v>560000</v>
      </c>
      <c r="F1164" s="13"/>
      <c r="G1164" s="89">
        <v>560000</v>
      </c>
    </row>
    <row r="1165" spans="1:11" x14ac:dyDescent="0.25">
      <c r="A1165" s="17">
        <v>316</v>
      </c>
      <c r="B1165" s="20" t="s">
        <v>3117</v>
      </c>
      <c r="C1165" s="88" t="s">
        <v>3253</v>
      </c>
      <c r="D1165" s="90" t="s">
        <v>2653</v>
      </c>
      <c r="E1165" s="89">
        <v>430000</v>
      </c>
      <c r="F1165" s="13"/>
      <c r="G1165" s="89">
        <v>430000</v>
      </c>
    </row>
    <row r="1166" spans="1:11" x14ac:dyDescent="0.25">
      <c r="A1166" s="17">
        <v>317</v>
      </c>
      <c r="B1166" s="20" t="s">
        <v>3118</v>
      </c>
      <c r="C1166" s="88" t="s">
        <v>3254</v>
      </c>
      <c r="D1166" s="90" t="s">
        <v>2653</v>
      </c>
      <c r="E1166" s="89">
        <v>430000</v>
      </c>
      <c r="F1166" s="13"/>
      <c r="G1166" s="89">
        <v>430000</v>
      </c>
    </row>
    <row r="1167" spans="1:11" x14ac:dyDescent="0.25">
      <c r="A1167" s="17">
        <v>318</v>
      </c>
      <c r="B1167" s="20" t="s">
        <v>3119</v>
      </c>
      <c r="C1167" s="88" t="s">
        <v>2319</v>
      </c>
      <c r="D1167" s="90" t="s">
        <v>2652</v>
      </c>
      <c r="E1167" s="89">
        <v>560000</v>
      </c>
      <c r="F1167" s="13"/>
      <c r="G1167" s="89">
        <v>560000</v>
      </c>
    </row>
    <row r="1168" spans="1:11" x14ac:dyDescent="0.25">
      <c r="A1168" s="17">
        <v>319</v>
      </c>
      <c r="B1168" s="20" t="s">
        <v>3120</v>
      </c>
      <c r="C1168" s="88" t="s">
        <v>2321</v>
      </c>
      <c r="D1168" s="90" t="s">
        <v>2652</v>
      </c>
      <c r="E1168" s="89">
        <v>560000</v>
      </c>
      <c r="F1168" s="13"/>
      <c r="G1168" s="89">
        <v>560000</v>
      </c>
    </row>
    <row r="1169" spans="1:11" x14ac:dyDescent="0.25">
      <c r="A1169" s="17">
        <v>320</v>
      </c>
      <c r="B1169" s="20" t="s">
        <v>3121</v>
      </c>
      <c r="C1169" s="88" t="s">
        <v>3255</v>
      </c>
      <c r="D1169" s="90" t="s">
        <v>2652</v>
      </c>
      <c r="E1169" s="89">
        <v>560000</v>
      </c>
      <c r="F1169" s="13"/>
      <c r="G1169" s="89">
        <v>560000</v>
      </c>
    </row>
    <row r="1170" spans="1:11" x14ac:dyDescent="0.25">
      <c r="A1170" s="17">
        <v>321</v>
      </c>
      <c r="B1170" s="20" t="s">
        <v>3122</v>
      </c>
      <c r="C1170" s="88" t="s">
        <v>3265</v>
      </c>
      <c r="D1170" s="90" t="s">
        <v>2653</v>
      </c>
      <c r="E1170" s="89">
        <v>430000</v>
      </c>
      <c r="F1170" s="13"/>
      <c r="G1170" s="89">
        <v>430000</v>
      </c>
    </row>
    <row r="1171" spans="1:11" x14ac:dyDescent="0.25">
      <c r="A1171" s="17">
        <v>322</v>
      </c>
      <c r="B1171" s="20" t="s">
        <v>3123</v>
      </c>
      <c r="C1171" s="88" t="s">
        <v>3256</v>
      </c>
      <c r="D1171" s="90" t="s">
        <v>2653</v>
      </c>
      <c r="E1171" s="89">
        <v>430000</v>
      </c>
      <c r="F1171" s="13"/>
      <c r="G1171" s="89">
        <v>430000</v>
      </c>
      <c r="H1171" s="89"/>
    </row>
    <row r="1172" spans="1:11" x14ac:dyDescent="0.25">
      <c r="A1172" s="17">
        <v>323</v>
      </c>
      <c r="B1172" s="20" t="s">
        <v>3124</v>
      </c>
      <c r="C1172" s="88" t="s">
        <v>2291</v>
      </c>
      <c r="D1172" s="90" t="s">
        <v>2652</v>
      </c>
      <c r="E1172" s="89">
        <v>560000</v>
      </c>
      <c r="F1172" s="13"/>
      <c r="G1172" s="24">
        <f>SUM(G850:G1171)</f>
        <v>56270000</v>
      </c>
      <c r="H1172" s="89">
        <v>560000</v>
      </c>
    </row>
    <row r="1173" spans="1:11" x14ac:dyDescent="0.25">
      <c r="A1173" s="17">
        <v>324</v>
      </c>
      <c r="B1173" s="20" t="s">
        <v>3125</v>
      </c>
      <c r="C1173" s="88" t="s">
        <v>624</v>
      </c>
      <c r="D1173" s="90" t="s">
        <v>2652</v>
      </c>
      <c r="E1173" s="89">
        <v>560000</v>
      </c>
      <c r="F1173" s="13"/>
      <c r="G1173" s="24"/>
      <c r="H1173" s="89">
        <v>560000</v>
      </c>
    </row>
    <row r="1174" spans="1:11" x14ac:dyDescent="0.25">
      <c r="A1174" s="17">
        <v>325</v>
      </c>
      <c r="B1174" s="20" t="s">
        <v>3126</v>
      </c>
      <c r="C1174" s="88" t="s">
        <v>3257</v>
      </c>
      <c r="D1174" s="90" t="s">
        <v>2652</v>
      </c>
      <c r="E1174" s="89">
        <v>560000</v>
      </c>
      <c r="F1174" s="13"/>
      <c r="H1174" s="89">
        <v>560000</v>
      </c>
    </row>
    <row r="1175" spans="1:11" x14ac:dyDescent="0.25">
      <c r="A1175" s="17">
        <v>326</v>
      </c>
      <c r="B1175" s="20" t="s">
        <v>3127</v>
      </c>
      <c r="C1175" s="88" t="s">
        <v>2299</v>
      </c>
      <c r="D1175" s="90" t="s">
        <v>2652</v>
      </c>
      <c r="E1175" s="89">
        <v>560000</v>
      </c>
      <c r="F1175" s="13"/>
      <c r="H1175" s="89">
        <v>560000</v>
      </c>
    </row>
    <row r="1176" spans="1:11" x14ac:dyDescent="0.25">
      <c r="A1176" s="17">
        <v>327</v>
      </c>
      <c r="B1176" s="20" t="s">
        <v>3128</v>
      </c>
      <c r="C1176" s="88" t="s">
        <v>3205</v>
      </c>
      <c r="D1176" s="90" t="s">
        <v>3264</v>
      </c>
      <c r="E1176" s="89">
        <v>480000</v>
      </c>
      <c r="F1176" s="13"/>
      <c r="H1176" s="89">
        <v>480000</v>
      </c>
    </row>
    <row r="1177" spans="1:11" x14ac:dyDescent="0.25">
      <c r="A1177" s="17">
        <v>328</v>
      </c>
      <c r="B1177" s="20" t="s">
        <v>3129</v>
      </c>
      <c r="C1177" s="88" t="s">
        <v>3258</v>
      </c>
      <c r="D1177" s="90" t="s">
        <v>2652</v>
      </c>
      <c r="E1177" s="89">
        <v>560000</v>
      </c>
      <c r="F1177" s="13"/>
      <c r="H1177" s="89">
        <v>560000</v>
      </c>
    </row>
    <row r="1178" spans="1:11" x14ac:dyDescent="0.25">
      <c r="A1178" s="17">
        <v>329</v>
      </c>
      <c r="B1178" s="20" t="s">
        <v>3130</v>
      </c>
      <c r="C1178" s="88" t="s">
        <v>3259</v>
      </c>
      <c r="D1178" s="90" t="s">
        <v>2652</v>
      </c>
      <c r="E1178" s="89">
        <v>560000</v>
      </c>
      <c r="F1178" s="13"/>
      <c r="H1178" s="89">
        <v>560000</v>
      </c>
    </row>
    <row r="1179" spans="1:11" x14ac:dyDescent="0.25">
      <c r="A1179" s="17">
        <v>330</v>
      </c>
      <c r="B1179" s="20" t="s">
        <v>3131</v>
      </c>
      <c r="C1179" s="88" t="s">
        <v>2325</v>
      </c>
      <c r="D1179" s="90" t="s">
        <v>2652</v>
      </c>
      <c r="E1179" s="89">
        <v>560000</v>
      </c>
      <c r="F1179" s="13"/>
      <c r="H1179" s="89">
        <v>560000</v>
      </c>
      <c r="K1179" s="24"/>
    </row>
    <row r="1180" spans="1:11" x14ac:dyDescent="0.25">
      <c r="A1180" s="17">
        <v>331</v>
      </c>
      <c r="B1180" s="20" t="s">
        <v>3132</v>
      </c>
      <c r="C1180" s="88" t="s">
        <v>3260</v>
      </c>
      <c r="D1180" s="90" t="s">
        <v>2652</v>
      </c>
      <c r="E1180" s="89">
        <v>560000</v>
      </c>
      <c r="F1180" s="13"/>
      <c r="H1180" s="89">
        <v>560000</v>
      </c>
      <c r="K1180" s="24"/>
    </row>
    <row r="1181" spans="1:11" x14ac:dyDescent="0.25">
      <c r="A1181" s="17">
        <v>332</v>
      </c>
      <c r="B1181" s="20" t="s">
        <v>3133</v>
      </c>
      <c r="C1181" s="88" t="s">
        <v>3261</v>
      </c>
      <c r="D1181" s="90" t="s">
        <v>2653</v>
      </c>
      <c r="E1181" s="89">
        <v>430000</v>
      </c>
      <c r="F1181" s="13"/>
      <c r="H1181" s="89">
        <v>430000</v>
      </c>
    </row>
    <row r="1182" spans="1:11" x14ac:dyDescent="0.25">
      <c r="A1182" s="17">
        <v>333</v>
      </c>
      <c r="B1182" s="20" t="s">
        <v>3134</v>
      </c>
      <c r="C1182" s="88" t="s">
        <v>3262</v>
      </c>
      <c r="D1182" s="90" t="s">
        <v>2652</v>
      </c>
      <c r="E1182" s="89">
        <v>560000</v>
      </c>
      <c r="F1182" s="13"/>
      <c r="H1182" s="89">
        <v>560000</v>
      </c>
    </row>
    <row r="1183" spans="1:11" ht="15.75" x14ac:dyDescent="0.25">
      <c r="A1183" s="199" t="s">
        <v>9</v>
      </c>
      <c r="B1183" s="199"/>
      <c r="C1183" s="199"/>
      <c r="D1183" s="199"/>
      <c r="E1183" s="9">
        <f>SUM(E850:E1182)</f>
        <v>166730000</v>
      </c>
      <c r="F1183" s="2"/>
      <c r="H1183" s="24">
        <f>SUM(H888:H1182)</f>
        <v>110460000</v>
      </c>
      <c r="K1183" s="24"/>
    </row>
    <row r="1184" spans="1:11" ht="15.75" x14ac:dyDescent="0.25">
      <c r="A1184" s="195" t="s">
        <v>5382</v>
      </c>
      <c r="B1184" s="196"/>
      <c r="C1184" s="196"/>
      <c r="D1184" s="196"/>
      <c r="E1184" s="196"/>
      <c r="F1184" s="197"/>
    </row>
    <row r="1185" spans="1:11" ht="15.75" x14ac:dyDescent="0.25">
      <c r="A1185" s="198" t="s">
        <v>2648</v>
      </c>
      <c r="B1185" s="198"/>
      <c r="C1185" s="198"/>
      <c r="D1185" s="198"/>
      <c r="E1185" s="198"/>
      <c r="F1185" s="198"/>
      <c r="H1185" s="24"/>
      <c r="K1185">
        <v>112440</v>
      </c>
    </row>
    <row r="1186" spans="1:11" ht="15.75" x14ac:dyDescent="0.25">
      <c r="A1186" s="184" t="s">
        <v>10</v>
      </c>
      <c r="B1186" s="184"/>
      <c r="C1186" s="97" t="s">
        <v>11</v>
      </c>
      <c r="D1186" s="97" t="s">
        <v>12</v>
      </c>
      <c r="E1186" s="185" t="s">
        <v>13</v>
      </c>
      <c r="F1186" s="185"/>
    </row>
    <row r="1187" spans="1:11" ht="15.75" x14ac:dyDescent="0.25">
      <c r="A1187" s="97"/>
      <c r="B1187" s="97"/>
      <c r="C1187" s="97"/>
      <c r="D1187" s="97"/>
      <c r="E1187" s="98"/>
      <c r="F1187" s="98"/>
    </row>
    <row r="1188" spans="1:11" ht="15.75" x14ac:dyDescent="0.25">
      <c r="A1188" s="97"/>
      <c r="B1188" s="97"/>
      <c r="C1188" s="97"/>
      <c r="D1188" s="97"/>
      <c r="E1188" s="98"/>
      <c r="F1188" s="98"/>
    </row>
    <row r="1189" spans="1:11" ht="15.75" x14ac:dyDescent="0.25">
      <c r="A1189" s="97"/>
      <c r="B1189" s="97"/>
      <c r="C1189" s="97"/>
      <c r="D1189" s="97"/>
      <c r="E1189" s="98"/>
      <c r="F1189" s="98"/>
      <c r="K1189" s="181">
        <v>130000</v>
      </c>
    </row>
    <row r="1190" spans="1:11" ht="15.75" x14ac:dyDescent="0.25">
      <c r="A1190" s="97"/>
      <c r="B1190" s="97"/>
      <c r="C1190" s="100" t="s">
        <v>14</v>
      </c>
      <c r="D1190" s="100" t="s">
        <v>15</v>
      </c>
      <c r="E1190" s="185" t="s">
        <v>16</v>
      </c>
      <c r="F1190" s="185"/>
      <c r="K1190" s="181">
        <v>130000</v>
      </c>
    </row>
    <row r="1191" spans="1:11" ht="15.75" x14ac:dyDescent="0.25">
      <c r="A1191" s="10" t="s">
        <v>17</v>
      </c>
      <c r="B1191" s="10"/>
      <c r="C1191" s="15"/>
      <c r="D1191" s="16"/>
      <c r="E1191" s="98"/>
      <c r="F1191" s="98"/>
      <c r="H1191">
        <v>160410</v>
      </c>
      <c r="K1191" s="181">
        <v>130000</v>
      </c>
    </row>
    <row r="1192" spans="1:11" x14ac:dyDescent="0.25">
      <c r="A1192" s="10" t="s">
        <v>5383</v>
      </c>
      <c r="B1192" s="10"/>
      <c r="C1192" s="10"/>
      <c r="D1192" s="7"/>
      <c r="E1192" s="8"/>
      <c r="F1192" s="4"/>
      <c r="H1192">
        <v>1920</v>
      </c>
      <c r="K1192" s="181">
        <v>130000</v>
      </c>
    </row>
    <row r="1193" spans="1:11" x14ac:dyDescent="0.25">
      <c r="A1193" s="14" t="s">
        <v>3266</v>
      </c>
      <c r="B1193" s="10"/>
      <c r="C1193" s="10"/>
      <c r="D1193" s="7"/>
      <c r="E1193" s="8"/>
      <c r="F1193" s="4"/>
      <c r="H1193">
        <v>4400</v>
      </c>
      <c r="K1193" s="181">
        <v>130000</v>
      </c>
    </row>
    <row r="1194" spans="1:11" x14ac:dyDescent="0.25">
      <c r="A1194" s="7" t="s">
        <v>5384</v>
      </c>
      <c r="B1194" s="7"/>
      <c r="C1194" s="7"/>
      <c r="D1194" s="7"/>
      <c r="E1194" s="11"/>
      <c r="F1194" s="11"/>
      <c r="H1194">
        <f>SUM(H1191:H1193)</f>
        <v>166730</v>
      </c>
      <c r="K1194" s="181">
        <v>130000</v>
      </c>
    </row>
    <row r="1195" spans="1:11" x14ac:dyDescent="0.25">
      <c r="A1195" s="7"/>
      <c r="B1195" s="7"/>
      <c r="C1195" s="7"/>
      <c r="D1195" s="7"/>
      <c r="E1195" s="11"/>
      <c r="F1195" s="11"/>
      <c r="K1195" s="181">
        <v>130000</v>
      </c>
    </row>
    <row r="1196" spans="1:11" x14ac:dyDescent="0.25">
      <c r="A1196" s="7"/>
      <c r="B1196" s="7"/>
      <c r="C1196" s="7"/>
      <c r="D1196" s="7"/>
      <c r="E1196" s="11"/>
      <c r="F1196" s="11"/>
      <c r="K1196" s="181">
        <v>130000</v>
      </c>
    </row>
    <row r="1197" spans="1:11" x14ac:dyDescent="0.25">
      <c r="K1197" s="181">
        <v>130000</v>
      </c>
    </row>
    <row r="1198" spans="1:11" x14ac:dyDescent="0.25">
      <c r="K1198" s="181">
        <v>130000</v>
      </c>
    </row>
    <row r="1199" spans="1:11" x14ac:dyDescent="0.25">
      <c r="K1199" s="181">
        <v>130000</v>
      </c>
    </row>
    <row r="1200" spans="1:11" x14ac:dyDescent="0.25">
      <c r="K1200" s="181">
        <v>130000</v>
      </c>
    </row>
    <row r="1201" spans="11:11" x14ac:dyDescent="0.25">
      <c r="K1201" s="182" t="s">
        <v>5381</v>
      </c>
    </row>
    <row r="1202" spans="11:11" x14ac:dyDescent="0.25">
      <c r="K1202" s="182" t="s">
        <v>5381</v>
      </c>
    </row>
    <row r="1203" spans="11:11" x14ac:dyDescent="0.25">
      <c r="K1203" s="182" t="s">
        <v>5381</v>
      </c>
    </row>
    <row r="1204" spans="11:11" x14ac:dyDescent="0.25">
      <c r="K1204" s="182" t="s">
        <v>5381</v>
      </c>
    </row>
    <row r="1205" spans="11:11" x14ac:dyDescent="0.25">
      <c r="K1205" s="182" t="s">
        <v>5381</v>
      </c>
    </row>
    <row r="1206" spans="11:11" x14ac:dyDescent="0.25">
      <c r="K1206" s="182" t="s">
        <v>5381</v>
      </c>
    </row>
    <row r="1207" spans="11:11" x14ac:dyDescent="0.25">
      <c r="K1207" s="182" t="s">
        <v>5381</v>
      </c>
    </row>
    <row r="1208" spans="11:11" x14ac:dyDescent="0.25">
      <c r="K1208" s="182" t="s">
        <v>5381</v>
      </c>
    </row>
    <row r="1209" spans="11:11" x14ac:dyDescent="0.25">
      <c r="K1209" s="182" t="s">
        <v>5381</v>
      </c>
    </row>
    <row r="1210" spans="11:11" x14ac:dyDescent="0.25">
      <c r="K1210" s="181">
        <v>160000</v>
      </c>
    </row>
    <row r="1211" spans="11:11" x14ac:dyDescent="0.25">
      <c r="K1211" s="182" t="s">
        <v>5381</v>
      </c>
    </row>
    <row r="1212" spans="11:11" x14ac:dyDescent="0.25">
      <c r="K1212" s="182" t="s">
        <v>5381</v>
      </c>
    </row>
    <row r="1213" spans="11:11" x14ac:dyDescent="0.25">
      <c r="K1213" s="181">
        <v>130000</v>
      </c>
    </row>
    <row r="1214" spans="11:11" x14ac:dyDescent="0.25">
      <c r="K1214" s="181">
        <v>130000</v>
      </c>
    </row>
    <row r="1215" spans="11:11" x14ac:dyDescent="0.25">
      <c r="K1215" s="180">
        <f>SUM(K1189:K1214)</f>
        <v>1980000</v>
      </c>
    </row>
    <row r="1245" spans="1:6" ht="15.75" x14ac:dyDescent="0.25">
      <c r="A1245" s="189" t="s">
        <v>0</v>
      </c>
      <c r="B1245" s="189"/>
      <c r="C1245" s="189"/>
      <c r="D1245" s="189"/>
      <c r="E1245" s="189"/>
      <c r="F1245" s="189"/>
    </row>
    <row r="1246" spans="1:6" ht="15.75" x14ac:dyDescent="0.25">
      <c r="A1246" s="190" t="s">
        <v>1</v>
      </c>
      <c r="B1246" s="190"/>
      <c r="C1246" s="190"/>
      <c r="D1246" s="190"/>
      <c r="E1246" s="190"/>
      <c r="F1246" s="190"/>
    </row>
    <row r="1247" spans="1:6" ht="15.75" x14ac:dyDescent="0.25">
      <c r="A1247" s="93"/>
      <c r="B1247" s="93"/>
      <c r="C1247" s="93"/>
      <c r="D1247" s="93"/>
      <c r="E1247" s="93"/>
      <c r="F1247" s="93"/>
    </row>
    <row r="1248" spans="1:6" ht="15.75" x14ac:dyDescent="0.25">
      <c r="A1248" s="191" t="s">
        <v>2</v>
      </c>
      <c r="B1248" s="191"/>
      <c r="C1248" s="191"/>
      <c r="D1248" s="191"/>
      <c r="E1248" s="191"/>
      <c r="F1248" s="191"/>
    </row>
    <row r="1249" spans="1:8" x14ac:dyDescent="0.25">
      <c r="A1249" s="17" t="s">
        <v>3</v>
      </c>
      <c r="B1249" s="17" t="s">
        <v>4</v>
      </c>
      <c r="C1249" s="18" t="s">
        <v>5</v>
      </c>
      <c r="D1249" s="17" t="s">
        <v>6</v>
      </c>
      <c r="E1249" s="19" t="s">
        <v>7</v>
      </c>
      <c r="F1249" s="13" t="s">
        <v>8</v>
      </c>
    </row>
    <row r="1250" spans="1:8" x14ac:dyDescent="0.25">
      <c r="A1250" s="17">
        <v>1</v>
      </c>
      <c r="B1250" s="20" t="s">
        <v>2380</v>
      </c>
      <c r="C1250" s="88" t="s">
        <v>2518</v>
      </c>
      <c r="D1250" s="90" t="s">
        <v>360</v>
      </c>
      <c r="E1250" s="89">
        <v>480000</v>
      </c>
      <c r="F1250" s="13"/>
      <c r="G1250" s="89">
        <v>480000</v>
      </c>
    </row>
    <row r="1251" spans="1:8" x14ac:dyDescent="0.25">
      <c r="A1251" s="17">
        <v>2</v>
      </c>
      <c r="B1251" s="20" t="s">
        <v>2381</v>
      </c>
      <c r="C1251" s="88" t="s">
        <v>2518</v>
      </c>
      <c r="D1251" s="90" t="s">
        <v>2643</v>
      </c>
      <c r="E1251" s="89">
        <v>560000</v>
      </c>
      <c r="F1251" s="13"/>
      <c r="G1251" s="89">
        <v>560000</v>
      </c>
    </row>
    <row r="1252" spans="1:8" x14ac:dyDescent="0.25">
      <c r="A1252" s="17">
        <v>3</v>
      </c>
      <c r="B1252" s="20" t="s">
        <v>2382</v>
      </c>
      <c r="C1252" s="88" t="s">
        <v>2518</v>
      </c>
      <c r="D1252" s="90" t="s">
        <v>361</v>
      </c>
      <c r="E1252" s="89">
        <v>400000</v>
      </c>
      <c r="F1252" s="13"/>
      <c r="G1252" s="89">
        <v>400000</v>
      </c>
    </row>
    <row r="1253" spans="1:8" x14ac:dyDescent="0.25">
      <c r="A1253" s="17">
        <v>4</v>
      </c>
      <c r="B1253" s="20" t="s">
        <v>2383</v>
      </c>
      <c r="C1253" s="88" t="s">
        <v>2519</v>
      </c>
      <c r="D1253" s="90" t="s">
        <v>2643</v>
      </c>
      <c r="E1253" s="89">
        <v>560000</v>
      </c>
      <c r="F1253" s="13"/>
      <c r="G1253" s="89">
        <v>560000</v>
      </c>
    </row>
    <row r="1254" spans="1:8" x14ac:dyDescent="0.25">
      <c r="A1254" s="17">
        <v>5</v>
      </c>
      <c r="B1254" s="20" t="s">
        <v>2384</v>
      </c>
      <c r="C1254" s="88" t="s">
        <v>2520</v>
      </c>
      <c r="D1254" s="90" t="s">
        <v>2643</v>
      </c>
      <c r="E1254" s="89">
        <v>560000</v>
      </c>
      <c r="F1254" s="13"/>
      <c r="G1254" s="89">
        <v>560000</v>
      </c>
    </row>
    <row r="1255" spans="1:8" x14ac:dyDescent="0.25">
      <c r="A1255" s="17">
        <v>6</v>
      </c>
      <c r="B1255" s="20" t="s">
        <v>2385</v>
      </c>
      <c r="C1255" s="88" t="s">
        <v>2521</v>
      </c>
      <c r="D1255" s="90" t="s">
        <v>2643</v>
      </c>
      <c r="E1255" s="89">
        <v>560000</v>
      </c>
      <c r="F1255" s="13"/>
      <c r="H1255" s="89">
        <v>560000</v>
      </c>
    </row>
    <row r="1256" spans="1:8" x14ac:dyDescent="0.25">
      <c r="A1256" s="17">
        <v>7</v>
      </c>
      <c r="B1256" s="20" t="s">
        <v>2386</v>
      </c>
      <c r="C1256" s="88" t="s">
        <v>2522</v>
      </c>
      <c r="D1256" s="90" t="s">
        <v>2643</v>
      </c>
      <c r="E1256" s="89">
        <v>560000</v>
      </c>
      <c r="F1256" s="13"/>
      <c r="H1256" s="89">
        <v>560000</v>
      </c>
    </row>
    <row r="1257" spans="1:8" x14ac:dyDescent="0.25">
      <c r="A1257" s="17">
        <v>8</v>
      </c>
      <c r="B1257" s="20" t="s">
        <v>2387</v>
      </c>
      <c r="C1257" s="88" t="s">
        <v>2523</v>
      </c>
      <c r="D1257" s="90" t="s">
        <v>363</v>
      </c>
      <c r="E1257" s="89">
        <v>430000</v>
      </c>
      <c r="F1257" s="13"/>
      <c r="H1257" s="89">
        <v>430000</v>
      </c>
    </row>
    <row r="1258" spans="1:8" x14ac:dyDescent="0.25">
      <c r="A1258" s="17">
        <v>9</v>
      </c>
      <c r="B1258" s="20" t="s">
        <v>2388</v>
      </c>
      <c r="C1258" s="88" t="s">
        <v>2524</v>
      </c>
      <c r="D1258" s="90" t="s">
        <v>363</v>
      </c>
      <c r="E1258" s="89">
        <v>430000</v>
      </c>
      <c r="F1258" s="13"/>
      <c r="H1258" s="89">
        <v>430000</v>
      </c>
    </row>
    <row r="1259" spans="1:8" x14ac:dyDescent="0.25">
      <c r="A1259" s="17">
        <v>10</v>
      </c>
      <c r="B1259" s="20" t="s">
        <v>2389</v>
      </c>
      <c r="C1259" s="88" t="s">
        <v>2525</v>
      </c>
      <c r="D1259" s="90" t="s">
        <v>363</v>
      </c>
      <c r="E1259" s="89">
        <v>430000</v>
      </c>
      <c r="F1259" s="13"/>
      <c r="H1259" s="89">
        <v>430000</v>
      </c>
    </row>
    <row r="1260" spans="1:8" x14ac:dyDescent="0.25">
      <c r="A1260" s="17">
        <v>11</v>
      </c>
      <c r="B1260" s="20" t="s">
        <v>2390</v>
      </c>
      <c r="C1260" s="88" t="s">
        <v>2526</v>
      </c>
      <c r="D1260" s="90" t="s">
        <v>363</v>
      </c>
      <c r="E1260" s="89">
        <v>430000</v>
      </c>
      <c r="F1260" s="13"/>
      <c r="H1260" s="89">
        <v>430000</v>
      </c>
    </row>
    <row r="1261" spans="1:8" x14ac:dyDescent="0.25">
      <c r="A1261" s="17">
        <v>12</v>
      </c>
      <c r="B1261" s="20" t="s">
        <v>2391</v>
      </c>
      <c r="C1261" s="88" t="s">
        <v>694</v>
      </c>
      <c r="D1261" s="90" t="s">
        <v>363</v>
      </c>
      <c r="E1261" s="89">
        <v>430000</v>
      </c>
      <c r="F1261" s="13"/>
      <c r="H1261" s="89">
        <v>430000</v>
      </c>
    </row>
    <row r="1262" spans="1:8" x14ac:dyDescent="0.25">
      <c r="A1262" s="17">
        <v>13</v>
      </c>
      <c r="B1262" s="20" t="s">
        <v>2392</v>
      </c>
      <c r="C1262" s="88" t="s">
        <v>2527</v>
      </c>
      <c r="D1262" s="90" t="s">
        <v>363</v>
      </c>
      <c r="E1262" s="89">
        <v>430000</v>
      </c>
      <c r="F1262" s="13"/>
      <c r="H1262" s="89">
        <v>430000</v>
      </c>
    </row>
    <row r="1263" spans="1:8" x14ac:dyDescent="0.25">
      <c r="A1263" s="17">
        <v>14</v>
      </c>
      <c r="B1263" s="20" t="s">
        <v>2393</v>
      </c>
      <c r="C1263" s="88" t="s">
        <v>2528</v>
      </c>
      <c r="D1263" s="90" t="s">
        <v>363</v>
      </c>
      <c r="E1263" s="89">
        <v>430000</v>
      </c>
      <c r="F1263" s="13"/>
      <c r="H1263" s="89">
        <v>430000</v>
      </c>
    </row>
    <row r="1264" spans="1:8" x14ac:dyDescent="0.25">
      <c r="A1264" s="17">
        <v>15</v>
      </c>
      <c r="B1264" s="20" t="s">
        <v>2394</v>
      </c>
      <c r="C1264" s="88" t="s">
        <v>2529</v>
      </c>
      <c r="D1264" s="90" t="s">
        <v>363</v>
      </c>
      <c r="E1264" s="89">
        <v>430000</v>
      </c>
      <c r="F1264" s="13"/>
      <c r="H1264" s="89">
        <v>430000</v>
      </c>
    </row>
    <row r="1265" spans="1:8" x14ac:dyDescent="0.25">
      <c r="A1265" s="17">
        <v>16</v>
      </c>
      <c r="B1265" s="20" t="s">
        <v>2395</v>
      </c>
      <c r="C1265" s="88" t="s">
        <v>2530</v>
      </c>
      <c r="D1265" s="90" t="s">
        <v>363</v>
      </c>
      <c r="E1265" s="89">
        <v>430000</v>
      </c>
      <c r="F1265" s="13"/>
      <c r="H1265" s="89">
        <v>430000</v>
      </c>
    </row>
    <row r="1266" spans="1:8" x14ac:dyDescent="0.25">
      <c r="A1266" s="17">
        <v>17</v>
      </c>
      <c r="B1266" s="20" t="s">
        <v>2396</v>
      </c>
      <c r="C1266" s="88" t="s">
        <v>2531</v>
      </c>
      <c r="D1266" s="90" t="s">
        <v>363</v>
      </c>
      <c r="E1266" s="89">
        <v>430000</v>
      </c>
      <c r="F1266" s="13"/>
      <c r="H1266" s="89">
        <v>430000</v>
      </c>
    </row>
    <row r="1267" spans="1:8" x14ac:dyDescent="0.25">
      <c r="A1267" s="17">
        <v>18</v>
      </c>
      <c r="B1267" s="20" t="s">
        <v>2397</v>
      </c>
      <c r="C1267" s="88" t="s">
        <v>2532</v>
      </c>
      <c r="D1267" s="90" t="s">
        <v>363</v>
      </c>
      <c r="E1267" s="89">
        <v>430000</v>
      </c>
      <c r="F1267" s="13"/>
      <c r="H1267" s="89">
        <v>430000</v>
      </c>
    </row>
    <row r="1268" spans="1:8" x14ac:dyDescent="0.25">
      <c r="A1268" s="17">
        <v>19</v>
      </c>
      <c r="B1268" s="20" t="s">
        <v>2398</v>
      </c>
      <c r="C1268" s="96" t="s">
        <v>2651</v>
      </c>
      <c r="D1268" s="90" t="s">
        <v>363</v>
      </c>
      <c r="E1268" s="89">
        <v>430000</v>
      </c>
      <c r="F1268" s="13"/>
      <c r="H1268" s="89">
        <v>430000</v>
      </c>
    </row>
    <row r="1269" spans="1:8" x14ac:dyDescent="0.25">
      <c r="A1269" s="17">
        <v>20</v>
      </c>
      <c r="B1269" s="20" t="s">
        <v>2399</v>
      </c>
      <c r="C1269" s="88" t="s">
        <v>645</v>
      </c>
      <c r="D1269" s="90" t="s">
        <v>2643</v>
      </c>
      <c r="E1269" s="89">
        <v>560000</v>
      </c>
      <c r="F1269" s="13"/>
      <c r="G1269" s="89">
        <v>560000</v>
      </c>
    </row>
    <row r="1270" spans="1:8" x14ac:dyDescent="0.25">
      <c r="A1270" s="17">
        <v>21</v>
      </c>
      <c r="B1270" s="20" t="s">
        <v>2400</v>
      </c>
      <c r="C1270" s="88" t="s">
        <v>2533</v>
      </c>
      <c r="D1270" s="90" t="s">
        <v>363</v>
      </c>
      <c r="E1270" s="89">
        <v>430000</v>
      </c>
      <c r="F1270" s="13"/>
      <c r="G1270" s="89">
        <v>430000</v>
      </c>
    </row>
    <row r="1271" spans="1:8" x14ac:dyDescent="0.25">
      <c r="A1271" s="17">
        <v>22</v>
      </c>
      <c r="B1271" s="20" t="s">
        <v>2401</v>
      </c>
      <c r="C1271" s="88" t="s">
        <v>2534</v>
      </c>
      <c r="D1271" s="90" t="s">
        <v>2644</v>
      </c>
      <c r="E1271" s="89">
        <v>640000</v>
      </c>
      <c r="F1271" s="13"/>
      <c r="G1271" s="89">
        <v>640000</v>
      </c>
    </row>
    <row r="1272" spans="1:8" x14ac:dyDescent="0.25">
      <c r="A1272" s="17">
        <v>23</v>
      </c>
      <c r="B1272" s="20" t="s">
        <v>2402</v>
      </c>
      <c r="C1272" s="88" t="s">
        <v>2535</v>
      </c>
      <c r="D1272" s="90" t="s">
        <v>363</v>
      </c>
      <c r="E1272" s="89">
        <v>430000</v>
      </c>
      <c r="F1272" s="13"/>
      <c r="H1272" s="89">
        <v>430000</v>
      </c>
    </row>
    <row r="1273" spans="1:8" x14ac:dyDescent="0.25">
      <c r="A1273" s="17">
        <v>24</v>
      </c>
      <c r="B1273" s="20" t="s">
        <v>2403</v>
      </c>
      <c r="C1273" s="88" t="s">
        <v>2536</v>
      </c>
      <c r="D1273" s="90" t="s">
        <v>2643</v>
      </c>
      <c r="E1273" s="89">
        <v>560000</v>
      </c>
      <c r="F1273" s="13"/>
      <c r="H1273" s="89">
        <v>560000</v>
      </c>
    </row>
    <row r="1274" spans="1:8" x14ac:dyDescent="0.25">
      <c r="A1274" s="17">
        <v>25</v>
      </c>
      <c r="B1274" s="20" t="s">
        <v>2404</v>
      </c>
      <c r="C1274" s="88" t="s">
        <v>2537</v>
      </c>
      <c r="D1274" s="90" t="s">
        <v>2643</v>
      </c>
      <c r="E1274" s="89">
        <v>560000</v>
      </c>
      <c r="F1274" s="13"/>
      <c r="H1274" s="89">
        <v>560000</v>
      </c>
    </row>
    <row r="1275" spans="1:8" x14ac:dyDescent="0.25">
      <c r="A1275" s="17">
        <v>26</v>
      </c>
      <c r="B1275" s="20" t="s">
        <v>2405</v>
      </c>
      <c r="C1275" s="88" t="s">
        <v>2538</v>
      </c>
      <c r="D1275" s="90" t="s">
        <v>2643</v>
      </c>
      <c r="E1275" s="89">
        <v>560000</v>
      </c>
      <c r="F1275" s="13"/>
      <c r="H1275" s="89">
        <v>560000</v>
      </c>
    </row>
    <row r="1276" spans="1:8" x14ac:dyDescent="0.25">
      <c r="A1276" s="17">
        <v>27</v>
      </c>
      <c r="B1276" s="20" t="s">
        <v>2406</v>
      </c>
      <c r="C1276" s="88" t="s">
        <v>2539</v>
      </c>
      <c r="D1276" s="90" t="s">
        <v>2643</v>
      </c>
      <c r="E1276" s="89">
        <v>560000</v>
      </c>
      <c r="F1276" s="13"/>
      <c r="H1276" s="89">
        <v>560000</v>
      </c>
    </row>
    <row r="1277" spans="1:8" x14ac:dyDescent="0.25">
      <c r="A1277" s="17">
        <v>28</v>
      </c>
      <c r="B1277" s="20" t="s">
        <v>2407</v>
      </c>
      <c r="C1277" s="88" t="s">
        <v>1006</v>
      </c>
      <c r="D1277" s="90" t="s">
        <v>2643</v>
      </c>
      <c r="E1277" s="89">
        <v>560000</v>
      </c>
      <c r="F1277" s="13"/>
      <c r="H1277" s="89">
        <v>560000</v>
      </c>
    </row>
    <row r="1278" spans="1:8" x14ac:dyDescent="0.25">
      <c r="A1278" s="17">
        <v>29</v>
      </c>
      <c r="B1278" s="20" t="s">
        <v>2408</v>
      </c>
      <c r="C1278" s="88" t="s">
        <v>997</v>
      </c>
      <c r="D1278" s="90" t="s">
        <v>2643</v>
      </c>
      <c r="E1278" s="89">
        <v>560000</v>
      </c>
      <c r="F1278" s="13"/>
      <c r="H1278" s="89">
        <v>560000</v>
      </c>
    </row>
    <row r="1279" spans="1:8" x14ac:dyDescent="0.25">
      <c r="A1279" s="17">
        <v>30</v>
      </c>
      <c r="B1279" s="20" t="s">
        <v>2409</v>
      </c>
      <c r="C1279" s="88" t="s">
        <v>2540</v>
      </c>
      <c r="D1279" s="90" t="s">
        <v>2643</v>
      </c>
      <c r="E1279" s="89">
        <v>560000</v>
      </c>
      <c r="F1279" s="13"/>
      <c r="H1279" s="89">
        <v>560000</v>
      </c>
    </row>
    <row r="1280" spans="1:8" x14ac:dyDescent="0.25">
      <c r="A1280" s="17">
        <v>31</v>
      </c>
      <c r="B1280" s="20" t="s">
        <v>2410</v>
      </c>
      <c r="C1280" s="88" t="s">
        <v>2541</v>
      </c>
      <c r="D1280" s="90" t="s">
        <v>2643</v>
      </c>
      <c r="E1280" s="89">
        <v>560000</v>
      </c>
      <c r="F1280" s="13"/>
      <c r="H1280" s="89">
        <v>560000</v>
      </c>
    </row>
    <row r="1281" spans="1:8" x14ac:dyDescent="0.25">
      <c r="A1281" s="17">
        <v>32</v>
      </c>
      <c r="B1281" s="20" t="s">
        <v>2411</v>
      </c>
      <c r="C1281" s="88" t="s">
        <v>2542</v>
      </c>
      <c r="D1281" s="90" t="s">
        <v>2643</v>
      </c>
      <c r="E1281" s="89">
        <v>560000</v>
      </c>
      <c r="F1281" s="13"/>
      <c r="H1281" s="89">
        <v>560000</v>
      </c>
    </row>
    <row r="1282" spans="1:8" x14ac:dyDescent="0.25">
      <c r="A1282" s="17">
        <v>33</v>
      </c>
      <c r="B1282" s="20" t="s">
        <v>2412</v>
      </c>
      <c r="C1282" s="88" t="s">
        <v>2543</v>
      </c>
      <c r="D1282" s="90" t="s">
        <v>2643</v>
      </c>
      <c r="E1282" s="89">
        <v>560000</v>
      </c>
      <c r="F1282" s="13"/>
      <c r="H1282" s="89">
        <v>560000</v>
      </c>
    </row>
    <row r="1283" spans="1:8" x14ac:dyDescent="0.25">
      <c r="A1283" s="17">
        <v>34</v>
      </c>
      <c r="B1283" s="20" t="s">
        <v>2413</v>
      </c>
      <c r="C1283" s="88" t="s">
        <v>2544</v>
      </c>
      <c r="D1283" s="90" t="s">
        <v>2643</v>
      </c>
      <c r="E1283" s="89">
        <v>560000</v>
      </c>
      <c r="F1283" s="13"/>
      <c r="H1283" s="89">
        <v>560000</v>
      </c>
    </row>
    <row r="1284" spans="1:8" x14ac:dyDescent="0.25">
      <c r="A1284" s="17">
        <v>35</v>
      </c>
      <c r="B1284" s="20" t="s">
        <v>2414</v>
      </c>
      <c r="C1284" s="88" t="s">
        <v>2545</v>
      </c>
      <c r="D1284" s="90" t="s">
        <v>363</v>
      </c>
      <c r="E1284" s="89">
        <v>430000</v>
      </c>
      <c r="F1284" s="13"/>
      <c r="G1284" s="89">
        <v>430000</v>
      </c>
    </row>
    <row r="1285" spans="1:8" x14ac:dyDescent="0.25">
      <c r="A1285" s="17">
        <v>36</v>
      </c>
      <c r="B1285" s="20" t="s">
        <v>2415</v>
      </c>
      <c r="C1285" s="88" t="s">
        <v>299</v>
      </c>
      <c r="D1285" s="90" t="s">
        <v>2643</v>
      </c>
      <c r="E1285" s="89">
        <v>560000</v>
      </c>
      <c r="F1285" s="13"/>
      <c r="G1285" s="89">
        <v>560000</v>
      </c>
    </row>
    <row r="1286" spans="1:8" x14ac:dyDescent="0.25">
      <c r="A1286" s="17">
        <v>37</v>
      </c>
      <c r="B1286" s="20" t="s">
        <v>2416</v>
      </c>
      <c r="C1286" s="96" t="s">
        <v>2646</v>
      </c>
      <c r="D1286" s="90" t="s">
        <v>363</v>
      </c>
      <c r="E1286" s="89">
        <v>430000</v>
      </c>
      <c r="F1286" s="13"/>
      <c r="G1286" s="89">
        <v>430000</v>
      </c>
    </row>
    <row r="1287" spans="1:8" x14ac:dyDescent="0.25">
      <c r="A1287" s="17">
        <v>38</v>
      </c>
      <c r="B1287" s="20" t="s">
        <v>2417</v>
      </c>
      <c r="C1287" s="88" t="s">
        <v>2546</v>
      </c>
      <c r="D1287" s="90" t="s">
        <v>363</v>
      </c>
      <c r="E1287" s="89">
        <v>430000</v>
      </c>
      <c r="F1287" s="13"/>
      <c r="G1287" s="89">
        <v>430000</v>
      </c>
    </row>
    <row r="1288" spans="1:8" x14ac:dyDescent="0.25">
      <c r="A1288" s="17">
        <v>39</v>
      </c>
      <c r="B1288" s="20" t="s">
        <v>2418</v>
      </c>
      <c r="C1288" s="88" t="s">
        <v>2547</v>
      </c>
      <c r="D1288" s="90" t="s">
        <v>363</v>
      </c>
      <c r="E1288" s="89">
        <v>430000</v>
      </c>
      <c r="F1288" s="13"/>
      <c r="G1288" s="89">
        <v>430000</v>
      </c>
    </row>
    <row r="1289" spans="1:8" x14ac:dyDescent="0.25">
      <c r="A1289" s="17">
        <v>40</v>
      </c>
      <c r="B1289" s="20" t="s">
        <v>2419</v>
      </c>
      <c r="C1289" s="88" t="s">
        <v>2548</v>
      </c>
      <c r="D1289" s="90" t="s">
        <v>363</v>
      </c>
      <c r="E1289" s="89">
        <v>430000</v>
      </c>
      <c r="F1289" s="13"/>
      <c r="G1289" s="89">
        <v>430000</v>
      </c>
    </row>
    <row r="1290" spans="1:8" x14ac:dyDescent="0.25">
      <c r="A1290" s="17">
        <v>41</v>
      </c>
      <c r="B1290" s="20" t="s">
        <v>2420</v>
      </c>
      <c r="C1290" s="88" t="s">
        <v>2549</v>
      </c>
      <c r="D1290" s="90" t="s">
        <v>363</v>
      </c>
      <c r="E1290" s="89">
        <v>430000</v>
      </c>
      <c r="F1290" s="13"/>
      <c r="G1290" s="89">
        <v>430000</v>
      </c>
    </row>
    <row r="1291" spans="1:8" x14ac:dyDescent="0.25">
      <c r="A1291" s="17">
        <v>42</v>
      </c>
      <c r="B1291" s="20" t="s">
        <v>2421</v>
      </c>
      <c r="C1291" s="88" t="s">
        <v>2550</v>
      </c>
      <c r="D1291" s="90" t="s">
        <v>363</v>
      </c>
      <c r="E1291" s="89">
        <v>430000</v>
      </c>
      <c r="F1291" s="13"/>
      <c r="G1291" s="89">
        <v>430000</v>
      </c>
    </row>
    <row r="1292" spans="1:8" x14ac:dyDescent="0.25">
      <c r="A1292" s="17">
        <v>43</v>
      </c>
      <c r="B1292" s="20" t="s">
        <v>2422</v>
      </c>
      <c r="C1292" s="88" t="s">
        <v>2551</v>
      </c>
      <c r="D1292" s="90" t="s">
        <v>2643</v>
      </c>
      <c r="E1292" s="89">
        <v>560000</v>
      </c>
      <c r="F1292" s="13"/>
      <c r="G1292" s="89">
        <v>560000</v>
      </c>
    </row>
    <row r="1293" spans="1:8" x14ac:dyDescent="0.25">
      <c r="A1293" s="17">
        <v>44</v>
      </c>
      <c r="B1293" s="20" t="s">
        <v>2423</v>
      </c>
      <c r="C1293" s="88" t="s">
        <v>2552</v>
      </c>
      <c r="D1293" s="90" t="s">
        <v>2643</v>
      </c>
      <c r="E1293" s="89">
        <v>560000</v>
      </c>
      <c r="F1293" s="13"/>
      <c r="H1293" s="89">
        <v>560000</v>
      </c>
    </row>
    <row r="1294" spans="1:8" x14ac:dyDescent="0.25">
      <c r="A1294" s="17">
        <v>45</v>
      </c>
      <c r="B1294" s="20" t="s">
        <v>2424</v>
      </c>
      <c r="C1294" s="88" t="s">
        <v>2553</v>
      </c>
      <c r="D1294" s="90" t="s">
        <v>2643</v>
      </c>
      <c r="E1294" s="89">
        <v>560000</v>
      </c>
      <c r="F1294" s="13"/>
      <c r="H1294" s="89">
        <v>560000</v>
      </c>
    </row>
    <row r="1295" spans="1:8" x14ac:dyDescent="0.25">
      <c r="A1295" s="17">
        <v>46</v>
      </c>
      <c r="B1295" s="20" t="s">
        <v>2425</v>
      </c>
      <c r="C1295" s="88" t="s">
        <v>2554</v>
      </c>
      <c r="D1295" s="90" t="s">
        <v>2643</v>
      </c>
      <c r="E1295" s="89">
        <v>560000</v>
      </c>
      <c r="F1295" s="13"/>
      <c r="H1295" s="89">
        <v>560000</v>
      </c>
    </row>
    <row r="1296" spans="1:8" x14ac:dyDescent="0.25">
      <c r="A1296" s="17">
        <v>47</v>
      </c>
      <c r="B1296" s="20" t="s">
        <v>2426</v>
      </c>
      <c r="C1296" s="88" t="s">
        <v>2555</v>
      </c>
      <c r="D1296" s="90" t="s">
        <v>2643</v>
      </c>
      <c r="E1296" s="89">
        <v>560000</v>
      </c>
      <c r="F1296" s="13"/>
      <c r="H1296" s="89">
        <v>560000</v>
      </c>
    </row>
    <row r="1297" spans="1:8" x14ac:dyDescent="0.25">
      <c r="A1297" s="17">
        <v>48</v>
      </c>
      <c r="B1297" s="20" t="s">
        <v>2427</v>
      </c>
      <c r="C1297" s="88" t="s">
        <v>2556</v>
      </c>
      <c r="D1297" s="90" t="s">
        <v>2643</v>
      </c>
      <c r="E1297" s="89">
        <v>560000</v>
      </c>
      <c r="F1297" s="13"/>
      <c r="H1297" s="89">
        <v>560000</v>
      </c>
    </row>
    <row r="1298" spans="1:8" x14ac:dyDescent="0.25">
      <c r="A1298" s="17">
        <v>49</v>
      </c>
      <c r="B1298" s="20" t="s">
        <v>2428</v>
      </c>
      <c r="C1298" s="88" t="s">
        <v>2557</v>
      </c>
      <c r="D1298" s="90" t="s">
        <v>2643</v>
      </c>
      <c r="E1298" s="89">
        <v>560000</v>
      </c>
      <c r="F1298" s="13"/>
      <c r="H1298" s="89">
        <v>560000</v>
      </c>
    </row>
    <row r="1299" spans="1:8" x14ac:dyDescent="0.25">
      <c r="A1299" s="17">
        <v>50</v>
      </c>
      <c r="B1299" s="20" t="s">
        <v>2429</v>
      </c>
      <c r="C1299" s="88" t="s">
        <v>2558</v>
      </c>
      <c r="D1299" s="90" t="s">
        <v>363</v>
      </c>
      <c r="E1299" s="89">
        <v>430000</v>
      </c>
      <c r="F1299" s="13"/>
      <c r="G1299" s="89">
        <v>430000</v>
      </c>
    </row>
    <row r="1300" spans="1:8" x14ac:dyDescent="0.25">
      <c r="A1300" s="17">
        <v>51</v>
      </c>
      <c r="B1300" s="20" t="s">
        <v>2430</v>
      </c>
      <c r="C1300" s="88" t="s">
        <v>2559</v>
      </c>
      <c r="D1300" s="90" t="s">
        <v>363</v>
      </c>
      <c r="E1300" s="89">
        <v>430000</v>
      </c>
      <c r="F1300" s="13"/>
      <c r="G1300" s="89">
        <v>430000</v>
      </c>
    </row>
    <row r="1301" spans="1:8" x14ac:dyDescent="0.25">
      <c r="A1301" s="17">
        <v>52</v>
      </c>
      <c r="B1301" s="20" t="s">
        <v>2431</v>
      </c>
      <c r="C1301" s="88" t="s">
        <v>2560</v>
      </c>
      <c r="D1301" s="90" t="s">
        <v>363</v>
      </c>
      <c r="E1301" s="89">
        <v>430000</v>
      </c>
      <c r="F1301" s="13"/>
      <c r="G1301" s="89">
        <v>430000</v>
      </c>
    </row>
    <row r="1302" spans="1:8" x14ac:dyDescent="0.25">
      <c r="A1302" s="17">
        <v>53</v>
      </c>
      <c r="B1302" s="20" t="s">
        <v>2432</v>
      </c>
      <c r="C1302" s="88" t="s">
        <v>2561</v>
      </c>
      <c r="D1302" s="90" t="s">
        <v>363</v>
      </c>
      <c r="E1302" s="89">
        <v>430000</v>
      </c>
      <c r="F1302" s="13"/>
      <c r="G1302" s="89">
        <v>430000</v>
      </c>
    </row>
    <row r="1303" spans="1:8" x14ac:dyDescent="0.25">
      <c r="A1303" s="17">
        <v>54</v>
      </c>
      <c r="B1303" s="20" t="s">
        <v>2433</v>
      </c>
      <c r="C1303" s="88" t="s">
        <v>2562</v>
      </c>
      <c r="D1303" s="90" t="s">
        <v>363</v>
      </c>
      <c r="E1303" s="89">
        <v>430000</v>
      </c>
      <c r="F1303" s="13"/>
      <c r="G1303" s="89">
        <v>430000</v>
      </c>
    </row>
    <row r="1304" spans="1:8" x14ac:dyDescent="0.25">
      <c r="A1304" s="17">
        <v>55</v>
      </c>
      <c r="B1304" s="20" t="s">
        <v>2434</v>
      </c>
      <c r="C1304" s="88" t="s">
        <v>2563</v>
      </c>
      <c r="D1304" s="90" t="s">
        <v>363</v>
      </c>
      <c r="E1304" s="89">
        <v>430000</v>
      </c>
      <c r="F1304" s="13"/>
      <c r="G1304" s="89">
        <v>430000</v>
      </c>
    </row>
    <row r="1305" spans="1:8" x14ac:dyDescent="0.25">
      <c r="A1305" s="17">
        <v>56</v>
      </c>
      <c r="B1305" s="20" t="s">
        <v>2435</v>
      </c>
      <c r="C1305" s="88" t="s">
        <v>2564</v>
      </c>
      <c r="D1305" s="90" t="s">
        <v>2643</v>
      </c>
      <c r="E1305" s="89">
        <v>560000</v>
      </c>
      <c r="F1305" s="13"/>
      <c r="G1305" s="89">
        <v>560000</v>
      </c>
    </row>
    <row r="1306" spans="1:8" x14ac:dyDescent="0.25">
      <c r="A1306" s="17">
        <v>57</v>
      </c>
      <c r="B1306" s="20" t="s">
        <v>2436</v>
      </c>
      <c r="C1306" s="88" t="s">
        <v>2565</v>
      </c>
      <c r="D1306" s="90" t="s">
        <v>2643</v>
      </c>
      <c r="E1306" s="89">
        <v>560000</v>
      </c>
      <c r="F1306" s="13"/>
      <c r="G1306" s="89">
        <v>560000</v>
      </c>
    </row>
    <row r="1307" spans="1:8" x14ac:dyDescent="0.25">
      <c r="A1307" s="17">
        <v>58</v>
      </c>
      <c r="B1307" s="20" t="s">
        <v>2437</v>
      </c>
      <c r="C1307" s="88" t="s">
        <v>2566</v>
      </c>
      <c r="D1307" s="90" t="s">
        <v>2643</v>
      </c>
      <c r="E1307" s="89">
        <v>560000</v>
      </c>
      <c r="F1307" s="13"/>
      <c r="G1307" s="89">
        <v>560000</v>
      </c>
    </row>
    <row r="1308" spans="1:8" x14ac:dyDescent="0.25">
      <c r="A1308" s="17">
        <v>59</v>
      </c>
      <c r="B1308" s="20" t="s">
        <v>2438</v>
      </c>
      <c r="C1308" s="88" t="s">
        <v>668</v>
      </c>
      <c r="D1308" s="90" t="s">
        <v>2643</v>
      </c>
      <c r="E1308" s="89">
        <v>560000</v>
      </c>
      <c r="F1308" s="13"/>
      <c r="G1308" s="89">
        <v>560000</v>
      </c>
    </row>
    <row r="1309" spans="1:8" x14ac:dyDescent="0.25">
      <c r="A1309" s="17">
        <v>60</v>
      </c>
      <c r="B1309" s="20" t="s">
        <v>2439</v>
      </c>
      <c r="C1309" s="88" t="s">
        <v>2567</v>
      </c>
      <c r="D1309" s="90" t="s">
        <v>2643</v>
      </c>
      <c r="E1309" s="89">
        <v>560000</v>
      </c>
      <c r="F1309" s="13"/>
      <c r="G1309" s="89">
        <v>560000</v>
      </c>
    </row>
    <row r="1310" spans="1:8" x14ac:dyDescent="0.25">
      <c r="A1310" s="17">
        <v>61</v>
      </c>
      <c r="B1310" s="20" t="s">
        <v>2440</v>
      </c>
      <c r="C1310" s="88" t="s">
        <v>2568</v>
      </c>
      <c r="D1310" s="90" t="s">
        <v>2643</v>
      </c>
      <c r="E1310" s="89">
        <v>560000</v>
      </c>
      <c r="F1310" s="13"/>
      <c r="G1310" s="89">
        <v>560000</v>
      </c>
    </row>
    <row r="1311" spans="1:8" x14ac:dyDescent="0.25">
      <c r="A1311" s="17">
        <v>62</v>
      </c>
      <c r="B1311" s="20" t="s">
        <v>2441</v>
      </c>
      <c r="C1311" s="88" t="s">
        <v>2569</v>
      </c>
      <c r="D1311" s="90" t="s">
        <v>2643</v>
      </c>
      <c r="E1311" s="89">
        <v>560000</v>
      </c>
      <c r="F1311" s="13"/>
      <c r="G1311" s="89">
        <v>560000</v>
      </c>
    </row>
    <row r="1312" spans="1:8" x14ac:dyDescent="0.25">
      <c r="A1312" s="17">
        <v>63</v>
      </c>
      <c r="B1312" s="20" t="s">
        <v>2442</v>
      </c>
      <c r="C1312" s="88" t="s">
        <v>2570</v>
      </c>
      <c r="D1312" s="90" t="s">
        <v>2643</v>
      </c>
      <c r="E1312" s="89">
        <v>560000</v>
      </c>
      <c r="F1312" s="13"/>
      <c r="G1312" s="89">
        <v>560000</v>
      </c>
    </row>
    <row r="1313" spans="1:8" x14ac:dyDescent="0.25">
      <c r="A1313" s="17">
        <v>64</v>
      </c>
      <c r="B1313" s="20" t="s">
        <v>2443</v>
      </c>
      <c r="C1313" s="88" t="s">
        <v>2571</v>
      </c>
      <c r="D1313" s="90" t="s">
        <v>2643</v>
      </c>
      <c r="E1313" s="89">
        <v>560000</v>
      </c>
      <c r="F1313" s="13"/>
      <c r="G1313" s="89">
        <v>560000</v>
      </c>
    </row>
    <row r="1314" spans="1:8" x14ac:dyDescent="0.25">
      <c r="A1314" s="17">
        <v>65</v>
      </c>
      <c r="B1314" s="20" t="s">
        <v>2444</v>
      </c>
      <c r="C1314" s="88" t="s">
        <v>2572</v>
      </c>
      <c r="D1314" s="90" t="s">
        <v>2643</v>
      </c>
      <c r="E1314" s="89">
        <v>560000</v>
      </c>
      <c r="F1314" s="13"/>
      <c r="G1314" s="89">
        <v>560000</v>
      </c>
    </row>
    <row r="1315" spans="1:8" x14ac:dyDescent="0.25">
      <c r="A1315" s="17">
        <v>66</v>
      </c>
      <c r="B1315" s="20" t="s">
        <v>2445</v>
      </c>
      <c r="C1315" s="88" t="s">
        <v>2573</v>
      </c>
      <c r="D1315" s="90" t="s">
        <v>2643</v>
      </c>
      <c r="E1315" s="89">
        <v>560000</v>
      </c>
      <c r="F1315" s="13"/>
      <c r="G1315" s="89">
        <v>560000</v>
      </c>
    </row>
    <row r="1316" spans="1:8" x14ac:dyDescent="0.25">
      <c r="A1316" s="17">
        <v>67</v>
      </c>
      <c r="B1316" s="20" t="s">
        <v>2446</v>
      </c>
      <c r="C1316" s="88" t="s">
        <v>2574</v>
      </c>
      <c r="D1316" s="90" t="s">
        <v>2643</v>
      </c>
      <c r="E1316" s="89">
        <v>560000</v>
      </c>
      <c r="F1316" s="13"/>
      <c r="G1316" s="89">
        <v>560000</v>
      </c>
    </row>
    <row r="1317" spans="1:8" x14ac:dyDescent="0.25">
      <c r="A1317" s="17">
        <v>68</v>
      </c>
      <c r="B1317" s="20" t="s">
        <v>2447</v>
      </c>
      <c r="C1317" s="88" t="s">
        <v>2575</v>
      </c>
      <c r="D1317" s="90" t="s">
        <v>2643</v>
      </c>
      <c r="E1317" s="89">
        <v>560000</v>
      </c>
      <c r="F1317" s="13"/>
      <c r="G1317" s="89">
        <v>560000</v>
      </c>
    </row>
    <row r="1318" spans="1:8" x14ac:dyDescent="0.25">
      <c r="A1318" s="17">
        <v>69</v>
      </c>
      <c r="B1318" s="20" t="s">
        <v>2448</v>
      </c>
      <c r="C1318" s="88" t="s">
        <v>2576</v>
      </c>
      <c r="D1318" s="90" t="s">
        <v>2643</v>
      </c>
      <c r="E1318" s="89">
        <v>560000</v>
      </c>
      <c r="F1318" s="13"/>
      <c r="G1318" s="89">
        <v>560000</v>
      </c>
    </row>
    <row r="1319" spans="1:8" x14ac:dyDescent="0.25">
      <c r="A1319" s="17">
        <v>70</v>
      </c>
      <c r="B1319" s="20" t="s">
        <v>2449</v>
      </c>
      <c r="C1319" s="88" t="s">
        <v>2577</v>
      </c>
      <c r="D1319" s="90" t="s">
        <v>2643</v>
      </c>
      <c r="E1319" s="89">
        <v>560000</v>
      </c>
      <c r="F1319" s="13"/>
      <c r="G1319" s="89">
        <v>560000</v>
      </c>
    </row>
    <row r="1320" spans="1:8" x14ac:dyDescent="0.25">
      <c r="A1320" s="17">
        <v>71</v>
      </c>
      <c r="B1320" s="20" t="s">
        <v>2450</v>
      </c>
      <c r="C1320" s="88" t="s">
        <v>2578</v>
      </c>
      <c r="D1320" s="90" t="s">
        <v>2643</v>
      </c>
      <c r="E1320" s="89">
        <v>560000</v>
      </c>
      <c r="F1320" s="13"/>
      <c r="G1320" s="89">
        <v>560000</v>
      </c>
    </row>
    <row r="1321" spans="1:8" x14ac:dyDescent="0.25">
      <c r="A1321" s="17">
        <v>72</v>
      </c>
      <c r="B1321" s="20" t="s">
        <v>2451</v>
      </c>
      <c r="C1321" s="88" t="s">
        <v>2579</v>
      </c>
      <c r="D1321" s="90" t="s">
        <v>363</v>
      </c>
      <c r="E1321" s="89">
        <v>430000</v>
      </c>
      <c r="F1321" s="13"/>
      <c r="H1321" s="89">
        <v>430000</v>
      </c>
    </row>
    <row r="1322" spans="1:8" x14ac:dyDescent="0.25">
      <c r="A1322" s="17">
        <v>73</v>
      </c>
      <c r="B1322" s="20" t="s">
        <v>2452</v>
      </c>
      <c r="C1322" s="88" t="s">
        <v>2580</v>
      </c>
      <c r="D1322" s="90" t="s">
        <v>363</v>
      </c>
      <c r="E1322" s="89">
        <v>430000</v>
      </c>
      <c r="F1322" s="13"/>
      <c r="H1322" s="89">
        <v>430000</v>
      </c>
    </row>
    <row r="1323" spans="1:8" x14ac:dyDescent="0.25">
      <c r="A1323" s="17">
        <v>74</v>
      </c>
      <c r="B1323" s="20" t="s">
        <v>2453</v>
      </c>
      <c r="C1323" s="88" t="s">
        <v>2581</v>
      </c>
      <c r="D1323" s="90" t="s">
        <v>363</v>
      </c>
      <c r="E1323" s="89">
        <v>430000</v>
      </c>
      <c r="F1323" s="13"/>
      <c r="H1323" s="89">
        <v>430000</v>
      </c>
    </row>
    <row r="1324" spans="1:8" x14ac:dyDescent="0.25">
      <c r="A1324" s="17">
        <v>75</v>
      </c>
      <c r="B1324" s="20" t="s">
        <v>2454</v>
      </c>
      <c r="C1324" s="88" t="s">
        <v>2582</v>
      </c>
      <c r="D1324" s="90" t="s">
        <v>363</v>
      </c>
      <c r="E1324" s="89">
        <v>430000</v>
      </c>
      <c r="F1324" s="13"/>
      <c r="H1324" s="89">
        <v>430000</v>
      </c>
    </row>
    <row r="1325" spans="1:8" x14ac:dyDescent="0.25">
      <c r="A1325" s="17">
        <v>76</v>
      </c>
      <c r="B1325" s="20" t="s">
        <v>2455</v>
      </c>
      <c r="C1325" s="88" t="s">
        <v>2583</v>
      </c>
      <c r="D1325" s="90" t="s">
        <v>360</v>
      </c>
      <c r="E1325" s="89">
        <v>480000</v>
      </c>
      <c r="F1325" s="13"/>
      <c r="H1325" s="89">
        <v>480000</v>
      </c>
    </row>
    <row r="1326" spans="1:8" x14ac:dyDescent="0.25">
      <c r="A1326" s="17">
        <v>77</v>
      </c>
      <c r="B1326" s="20" t="s">
        <v>2456</v>
      </c>
      <c r="C1326" s="88" t="s">
        <v>2583</v>
      </c>
      <c r="D1326" s="90" t="s">
        <v>2643</v>
      </c>
      <c r="E1326" s="89">
        <v>560000</v>
      </c>
      <c r="F1326" s="13"/>
      <c r="H1326" s="89">
        <v>560000</v>
      </c>
    </row>
    <row r="1327" spans="1:8" x14ac:dyDescent="0.25">
      <c r="A1327" s="17">
        <v>78</v>
      </c>
      <c r="B1327" s="20" t="s">
        <v>2457</v>
      </c>
      <c r="C1327" s="88" t="s">
        <v>1094</v>
      </c>
      <c r="D1327" s="90" t="s">
        <v>2643</v>
      </c>
      <c r="E1327" s="89">
        <v>560000</v>
      </c>
      <c r="F1327" s="13"/>
      <c r="H1327" s="89">
        <v>560000</v>
      </c>
    </row>
    <row r="1328" spans="1:8" x14ac:dyDescent="0.25">
      <c r="A1328" s="17">
        <v>79</v>
      </c>
      <c r="B1328" s="20" t="s">
        <v>2458</v>
      </c>
      <c r="C1328" s="88" t="s">
        <v>2584</v>
      </c>
      <c r="D1328" s="90" t="s">
        <v>2643</v>
      </c>
      <c r="E1328" s="89">
        <v>560000</v>
      </c>
      <c r="F1328" s="13"/>
      <c r="G1328" s="89">
        <v>560000</v>
      </c>
    </row>
    <row r="1329" spans="1:7" x14ac:dyDescent="0.25">
      <c r="A1329" s="17">
        <v>80</v>
      </c>
      <c r="B1329" s="20" t="s">
        <v>2459</v>
      </c>
      <c r="C1329" s="88" t="s">
        <v>2585</v>
      </c>
      <c r="D1329" s="90" t="s">
        <v>2643</v>
      </c>
      <c r="E1329" s="89">
        <v>560000</v>
      </c>
      <c r="F1329" s="13"/>
      <c r="G1329" s="89">
        <v>560000</v>
      </c>
    </row>
    <row r="1330" spans="1:7" x14ac:dyDescent="0.25">
      <c r="A1330" s="17">
        <v>81</v>
      </c>
      <c r="B1330" s="20" t="s">
        <v>2460</v>
      </c>
      <c r="C1330" s="88" t="s">
        <v>2586</v>
      </c>
      <c r="D1330" s="90" t="s">
        <v>2643</v>
      </c>
      <c r="E1330" s="89">
        <v>560000</v>
      </c>
      <c r="F1330" s="13"/>
      <c r="G1330" s="89">
        <v>560000</v>
      </c>
    </row>
    <row r="1331" spans="1:7" x14ac:dyDescent="0.25">
      <c r="A1331" s="17">
        <v>82</v>
      </c>
      <c r="B1331" s="20" t="s">
        <v>2461</v>
      </c>
      <c r="C1331" s="88" t="s">
        <v>2587</v>
      </c>
      <c r="D1331" s="90" t="s">
        <v>363</v>
      </c>
      <c r="E1331" s="89">
        <v>430000</v>
      </c>
      <c r="F1331" s="13"/>
      <c r="G1331" s="89">
        <v>430000</v>
      </c>
    </row>
    <row r="1332" spans="1:7" x14ac:dyDescent="0.25">
      <c r="A1332" s="17">
        <v>83</v>
      </c>
      <c r="B1332" s="20" t="s">
        <v>2462</v>
      </c>
      <c r="C1332" s="88" t="s">
        <v>2588</v>
      </c>
      <c r="D1332" s="90" t="s">
        <v>363</v>
      </c>
      <c r="E1332" s="89">
        <v>430000</v>
      </c>
      <c r="F1332" s="13"/>
      <c r="G1332" s="89">
        <v>430000</v>
      </c>
    </row>
    <row r="1333" spans="1:7" x14ac:dyDescent="0.25">
      <c r="A1333" s="17">
        <v>84</v>
      </c>
      <c r="B1333" s="20" t="s">
        <v>2463</v>
      </c>
      <c r="C1333" s="88" t="s">
        <v>2589</v>
      </c>
      <c r="D1333" s="90" t="s">
        <v>363</v>
      </c>
      <c r="E1333" s="89">
        <v>430000</v>
      </c>
      <c r="F1333" s="13"/>
      <c r="G1333" s="89">
        <v>430000</v>
      </c>
    </row>
    <row r="1334" spans="1:7" x14ac:dyDescent="0.25">
      <c r="A1334" s="17">
        <v>85</v>
      </c>
      <c r="B1334" s="20" t="s">
        <v>2464</v>
      </c>
      <c r="C1334" s="88" t="s">
        <v>2590</v>
      </c>
      <c r="D1334" s="90" t="s">
        <v>363</v>
      </c>
      <c r="E1334" s="89">
        <v>430000</v>
      </c>
      <c r="F1334" s="13"/>
      <c r="G1334" s="89">
        <v>430000</v>
      </c>
    </row>
    <row r="1335" spans="1:7" x14ac:dyDescent="0.25">
      <c r="A1335" s="17">
        <v>86</v>
      </c>
      <c r="B1335" s="20" t="s">
        <v>2465</v>
      </c>
      <c r="C1335" s="88" t="s">
        <v>2591</v>
      </c>
      <c r="D1335" s="90" t="s">
        <v>363</v>
      </c>
      <c r="E1335" s="89">
        <v>430000</v>
      </c>
      <c r="F1335" s="13"/>
      <c r="G1335" s="89">
        <v>430000</v>
      </c>
    </row>
    <row r="1336" spans="1:7" x14ac:dyDescent="0.25">
      <c r="A1336" s="17">
        <v>87</v>
      </c>
      <c r="B1336" s="20" t="s">
        <v>2466</v>
      </c>
      <c r="C1336" s="88" t="s">
        <v>2592</v>
      </c>
      <c r="D1336" s="90" t="s">
        <v>363</v>
      </c>
      <c r="E1336" s="89">
        <v>430000</v>
      </c>
      <c r="F1336" s="13"/>
      <c r="G1336" s="89">
        <v>430000</v>
      </c>
    </row>
    <row r="1337" spans="1:7" x14ac:dyDescent="0.25">
      <c r="A1337" s="17">
        <v>88</v>
      </c>
      <c r="B1337" s="20" t="s">
        <v>2467</v>
      </c>
      <c r="C1337" s="88" t="s">
        <v>2593</v>
      </c>
      <c r="D1337" s="90" t="s">
        <v>363</v>
      </c>
      <c r="E1337" s="89">
        <v>430000</v>
      </c>
      <c r="F1337" s="13"/>
      <c r="G1337" s="89">
        <v>430000</v>
      </c>
    </row>
    <row r="1338" spans="1:7" x14ac:dyDescent="0.25">
      <c r="A1338" s="17">
        <v>89</v>
      </c>
      <c r="B1338" s="20" t="s">
        <v>2468</v>
      </c>
      <c r="C1338" s="88" t="s">
        <v>2594</v>
      </c>
      <c r="D1338" s="90" t="s">
        <v>363</v>
      </c>
      <c r="E1338" s="89">
        <v>430000</v>
      </c>
      <c r="F1338" s="13"/>
      <c r="G1338" s="89">
        <v>430000</v>
      </c>
    </row>
    <row r="1339" spans="1:7" x14ac:dyDescent="0.25">
      <c r="A1339" s="17">
        <v>90</v>
      </c>
      <c r="B1339" s="20" t="s">
        <v>2469</v>
      </c>
      <c r="C1339" s="88" t="s">
        <v>2595</v>
      </c>
      <c r="D1339" s="90" t="s">
        <v>363</v>
      </c>
      <c r="E1339" s="89">
        <v>430000</v>
      </c>
      <c r="F1339" s="13"/>
      <c r="G1339" s="89">
        <v>430000</v>
      </c>
    </row>
    <row r="1340" spans="1:7" x14ac:dyDescent="0.25">
      <c r="A1340" s="17">
        <v>91</v>
      </c>
      <c r="B1340" s="20" t="s">
        <v>2470</v>
      </c>
      <c r="C1340" s="88" t="s">
        <v>2596</v>
      </c>
      <c r="D1340" s="90" t="s">
        <v>2643</v>
      </c>
      <c r="E1340" s="89">
        <v>560000</v>
      </c>
      <c r="F1340" s="13"/>
      <c r="G1340" s="89">
        <v>560000</v>
      </c>
    </row>
    <row r="1341" spans="1:7" x14ac:dyDescent="0.25">
      <c r="A1341" s="17">
        <v>92</v>
      </c>
      <c r="B1341" s="20" t="s">
        <v>2471</v>
      </c>
      <c r="C1341" s="88" t="s">
        <v>2316</v>
      </c>
      <c r="D1341" s="90" t="s">
        <v>2643</v>
      </c>
      <c r="E1341" s="89">
        <v>560000</v>
      </c>
      <c r="F1341" s="13"/>
      <c r="G1341" s="89">
        <v>560000</v>
      </c>
    </row>
    <row r="1342" spans="1:7" x14ac:dyDescent="0.25">
      <c r="A1342" s="17">
        <v>93</v>
      </c>
      <c r="B1342" s="20" t="s">
        <v>2472</v>
      </c>
      <c r="C1342" s="88" t="s">
        <v>2597</v>
      </c>
      <c r="D1342" s="90" t="s">
        <v>2643</v>
      </c>
      <c r="E1342" s="89">
        <v>560000</v>
      </c>
      <c r="F1342" s="13"/>
      <c r="G1342" s="89">
        <v>560000</v>
      </c>
    </row>
    <row r="1343" spans="1:7" x14ac:dyDescent="0.25">
      <c r="A1343" s="17">
        <v>94</v>
      </c>
      <c r="B1343" s="20" t="s">
        <v>2473</v>
      </c>
      <c r="C1343" s="88" t="s">
        <v>2598</v>
      </c>
      <c r="D1343" s="90" t="s">
        <v>2643</v>
      </c>
      <c r="E1343" s="89">
        <v>560000</v>
      </c>
      <c r="F1343" s="13"/>
      <c r="G1343" s="89">
        <v>560000</v>
      </c>
    </row>
    <row r="1344" spans="1:7" x14ac:dyDescent="0.25">
      <c r="A1344" s="17">
        <v>95</v>
      </c>
      <c r="B1344" s="20" t="s">
        <v>2474</v>
      </c>
      <c r="C1344" s="88" t="s">
        <v>2599</v>
      </c>
      <c r="D1344" s="90" t="s">
        <v>363</v>
      </c>
      <c r="E1344" s="89">
        <v>430000</v>
      </c>
      <c r="F1344" s="13"/>
      <c r="G1344" s="89">
        <v>430000</v>
      </c>
    </row>
    <row r="1345" spans="1:8" x14ac:dyDescent="0.25">
      <c r="A1345" s="17">
        <v>96</v>
      </c>
      <c r="B1345" s="20" t="s">
        <v>2475</v>
      </c>
      <c r="C1345" s="88" t="s">
        <v>2600</v>
      </c>
      <c r="D1345" s="90" t="s">
        <v>363</v>
      </c>
      <c r="E1345" s="89">
        <v>430000</v>
      </c>
      <c r="F1345" s="13"/>
      <c r="G1345" s="89">
        <v>430000</v>
      </c>
    </row>
    <row r="1346" spans="1:8" ht="25.5" x14ac:dyDescent="0.25">
      <c r="A1346" s="17">
        <v>97</v>
      </c>
      <c r="B1346" s="20" t="s">
        <v>2476</v>
      </c>
      <c r="C1346" s="88" t="s">
        <v>2601</v>
      </c>
      <c r="D1346" s="90" t="s">
        <v>363</v>
      </c>
      <c r="E1346" s="89">
        <v>430000</v>
      </c>
      <c r="F1346" s="13"/>
      <c r="G1346" s="89">
        <v>430000</v>
      </c>
    </row>
    <row r="1347" spans="1:8" x14ac:dyDescent="0.25">
      <c r="A1347" s="17">
        <v>98</v>
      </c>
      <c r="B1347" s="20" t="s">
        <v>2477</v>
      </c>
      <c r="C1347" s="88" t="s">
        <v>2602</v>
      </c>
      <c r="D1347" s="90" t="s">
        <v>363</v>
      </c>
      <c r="E1347" s="89">
        <v>430000</v>
      </c>
      <c r="F1347" s="13"/>
      <c r="G1347" s="89">
        <v>430000</v>
      </c>
    </row>
    <row r="1348" spans="1:8" x14ac:dyDescent="0.25">
      <c r="A1348" s="17">
        <v>99</v>
      </c>
      <c r="B1348" s="20" t="s">
        <v>2478</v>
      </c>
      <c r="C1348" s="88" t="s">
        <v>2603</v>
      </c>
      <c r="D1348" s="90" t="s">
        <v>363</v>
      </c>
      <c r="E1348" s="89">
        <v>430000</v>
      </c>
      <c r="F1348" s="13"/>
      <c r="G1348" s="89">
        <v>430000</v>
      </c>
    </row>
    <row r="1349" spans="1:8" x14ac:dyDescent="0.25">
      <c r="A1349" s="17">
        <v>100</v>
      </c>
      <c r="B1349" s="20" t="s">
        <v>2479</v>
      </c>
      <c r="C1349" s="88" t="s">
        <v>2604</v>
      </c>
      <c r="D1349" s="90" t="s">
        <v>2643</v>
      </c>
      <c r="E1349" s="89">
        <v>560000</v>
      </c>
      <c r="F1349" s="13"/>
      <c r="G1349" s="89">
        <v>560000</v>
      </c>
    </row>
    <row r="1350" spans="1:8" x14ac:dyDescent="0.25">
      <c r="A1350" s="17">
        <v>101</v>
      </c>
      <c r="B1350" s="20" t="s">
        <v>2480</v>
      </c>
      <c r="C1350" s="88" t="s">
        <v>2605</v>
      </c>
      <c r="D1350" s="90" t="s">
        <v>363</v>
      </c>
      <c r="E1350" s="89">
        <v>430000</v>
      </c>
      <c r="F1350" s="13"/>
      <c r="G1350" s="89">
        <v>430000</v>
      </c>
    </row>
    <row r="1351" spans="1:8" x14ac:dyDescent="0.25">
      <c r="A1351" s="17">
        <v>102</v>
      </c>
      <c r="B1351" s="20" t="s">
        <v>2481</v>
      </c>
      <c r="C1351" s="88" t="s">
        <v>2606</v>
      </c>
      <c r="D1351" s="90" t="s">
        <v>363</v>
      </c>
      <c r="E1351" s="89">
        <v>430000</v>
      </c>
      <c r="F1351" s="13"/>
      <c r="G1351" s="89">
        <v>430000</v>
      </c>
    </row>
    <row r="1352" spans="1:8" x14ac:dyDescent="0.25">
      <c r="A1352" s="17">
        <v>103</v>
      </c>
      <c r="B1352" s="20" t="s">
        <v>2482</v>
      </c>
      <c r="C1352" s="88" t="s">
        <v>2607</v>
      </c>
      <c r="D1352" s="90" t="s">
        <v>363</v>
      </c>
      <c r="E1352" s="89">
        <v>430000</v>
      </c>
      <c r="F1352" s="13"/>
      <c r="G1352" s="89">
        <v>430000</v>
      </c>
    </row>
    <row r="1353" spans="1:8" x14ac:dyDescent="0.25">
      <c r="A1353" s="17">
        <v>104</v>
      </c>
      <c r="B1353" s="20" t="s">
        <v>2483</v>
      </c>
      <c r="C1353" s="88" t="s">
        <v>2608</v>
      </c>
      <c r="D1353" s="90" t="s">
        <v>363</v>
      </c>
      <c r="E1353" s="89">
        <v>430000</v>
      </c>
      <c r="F1353" s="13"/>
      <c r="G1353" s="89">
        <v>430000</v>
      </c>
    </row>
    <row r="1354" spans="1:8" x14ac:dyDescent="0.25">
      <c r="A1354" s="17">
        <v>105</v>
      </c>
      <c r="B1354" s="20" t="s">
        <v>2484</v>
      </c>
      <c r="C1354" s="88" t="s">
        <v>2609</v>
      </c>
      <c r="D1354" s="90" t="s">
        <v>2643</v>
      </c>
      <c r="E1354" s="89">
        <v>560000</v>
      </c>
      <c r="F1354" s="13"/>
      <c r="H1354" s="89">
        <v>560000</v>
      </c>
    </row>
    <row r="1355" spans="1:8" x14ac:dyDescent="0.25">
      <c r="A1355" s="17">
        <v>106</v>
      </c>
      <c r="B1355" s="20" t="s">
        <v>2485</v>
      </c>
      <c r="C1355" s="88" t="s">
        <v>2610</v>
      </c>
      <c r="D1355" s="90" t="s">
        <v>2643</v>
      </c>
      <c r="E1355" s="89">
        <v>560000</v>
      </c>
      <c r="F1355" s="13"/>
      <c r="H1355" s="89">
        <v>560000</v>
      </c>
    </row>
    <row r="1356" spans="1:8" x14ac:dyDescent="0.25">
      <c r="A1356" s="17">
        <v>107</v>
      </c>
      <c r="B1356" s="20" t="s">
        <v>2486</v>
      </c>
      <c r="C1356" s="88" t="s">
        <v>2611</v>
      </c>
      <c r="D1356" s="90" t="s">
        <v>2643</v>
      </c>
      <c r="E1356" s="89">
        <v>560000</v>
      </c>
      <c r="F1356" s="13"/>
      <c r="H1356" s="89">
        <v>560000</v>
      </c>
    </row>
    <row r="1357" spans="1:8" x14ac:dyDescent="0.25">
      <c r="A1357" s="17">
        <v>108</v>
      </c>
      <c r="B1357" s="20" t="s">
        <v>2487</v>
      </c>
      <c r="C1357" s="88" t="s">
        <v>2612</v>
      </c>
      <c r="D1357" s="90" t="s">
        <v>363</v>
      </c>
      <c r="E1357" s="89">
        <v>430000</v>
      </c>
      <c r="F1357" s="13"/>
      <c r="H1357" s="89">
        <v>430000</v>
      </c>
    </row>
    <row r="1358" spans="1:8" x14ac:dyDescent="0.25">
      <c r="A1358" s="17">
        <v>109</v>
      </c>
      <c r="B1358" s="20" t="s">
        <v>2488</v>
      </c>
      <c r="C1358" s="88" t="s">
        <v>2613</v>
      </c>
      <c r="D1358" s="90" t="s">
        <v>2643</v>
      </c>
      <c r="E1358" s="89">
        <v>560000</v>
      </c>
      <c r="F1358" s="13"/>
      <c r="H1358" s="89">
        <v>560000</v>
      </c>
    </row>
    <row r="1359" spans="1:8" x14ac:dyDescent="0.25">
      <c r="A1359" s="17">
        <v>110</v>
      </c>
      <c r="B1359" s="20" t="s">
        <v>2489</v>
      </c>
      <c r="C1359" s="88" t="s">
        <v>2614</v>
      </c>
      <c r="D1359" s="90" t="s">
        <v>2643</v>
      </c>
      <c r="E1359" s="89">
        <v>560000</v>
      </c>
      <c r="F1359" s="13"/>
      <c r="H1359" s="89">
        <v>560000</v>
      </c>
    </row>
    <row r="1360" spans="1:8" x14ac:dyDescent="0.25">
      <c r="A1360" s="17">
        <v>111</v>
      </c>
      <c r="B1360" s="20" t="s">
        <v>2490</v>
      </c>
      <c r="C1360" s="88" t="s">
        <v>2615</v>
      </c>
      <c r="D1360" s="90" t="s">
        <v>2643</v>
      </c>
      <c r="E1360" s="89">
        <v>560000</v>
      </c>
      <c r="F1360" s="13"/>
      <c r="H1360" s="89">
        <v>560000</v>
      </c>
    </row>
    <row r="1361" spans="1:8" x14ac:dyDescent="0.25">
      <c r="A1361" s="17">
        <v>112</v>
      </c>
      <c r="B1361" s="20" t="s">
        <v>2491</v>
      </c>
      <c r="C1361" s="88" t="s">
        <v>2616</v>
      </c>
      <c r="D1361" s="90" t="s">
        <v>363</v>
      </c>
      <c r="E1361" s="89">
        <v>430000</v>
      </c>
      <c r="F1361" s="13"/>
      <c r="H1361" s="89">
        <v>430000</v>
      </c>
    </row>
    <row r="1362" spans="1:8" x14ac:dyDescent="0.25">
      <c r="A1362" s="17">
        <v>113</v>
      </c>
      <c r="B1362" s="20" t="s">
        <v>2492</v>
      </c>
      <c r="C1362" s="88" t="s">
        <v>2617</v>
      </c>
      <c r="D1362" s="90" t="s">
        <v>2643</v>
      </c>
      <c r="E1362" s="89">
        <v>560000</v>
      </c>
      <c r="F1362" s="13"/>
      <c r="H1362" s="89">
        <v>560000</v>
      </c>
    </row>
    <row r="1363" spans="1:8" x14ac:dyDescent="0.25">
      <c r="A1363" s="17">
        <v>114</v>
      </c>
      <c r="B1363" s="20" t="s">
        <v>2493</v>
      </c>
      <c r="C1363" s="88" t="s">
        <v>2618</v>
      </c>
      <c r="D1363" s="90" t="s">
        <v>363</v>
      </c>
      <c r="E1363" s="89">
        <v>430000</v>
      </c>
      <c r="F1363" s="13"/>
      <c r="G1363" s="89">
        <v>430000</v>
      </c>
    </row>
    <row r="1364" spans="1:8" x14ac:dyDescent="0.25">
      <c r="A1364" s="17">
        <v>115</v>
      </c>
      <c r="B1364" s="20" t="s">
        <v>2494</v>
      </c>
      <c r="C1364" s="88" t="s">
        <v>2619</v>
      </c>
      <c r="D1364" s="90" t="s">
        <v>363</v>
      </c>
      <c r="E1364" s="89">
        <v>430000</v>
      </c>
      <c r="F1364" s="13"/>
      <c r="G1364" s="89">
        <v>430000</v>
      </c>
    </row>
    <row r="1365" spans="1:8" x14ac:dyDescent="0.25">
      <c r="A1365" s="17">
        <v>116</v>
      </c>
      <c r="B1365" s="20" t="s">
        <v>2495</v>
      </c>
      <c r="C1365" s="88" t="s">
        <v>2620</v>
      </c>
      <c r="D1365" s="90" t="s">
        <v>363</v>
      </c>
      <c r="E1365" s="89">
        <v>430000</v>
      </c>
      <c r="F1365" s="13"/>
      <c r="G1365" s="89">
        <v>430000</v>
      </c>
    </row>
    <row r="1366" spans="1:8" x14ac:dyDescent="0.25">
      <c r="A1366" s="17">
        <v>117</v>
      </c>
      <c r="B1366" s="20" t="s">
        <v>2496</v>
      </c>
      <c r="C1366" s="88" t="s">
        <v>2621</v>
      </c>
      <c r="D1366" s="90" t="s">
        <v>363</v>
      </c>
      <c r="E1366" s="89">
        <v>430000</v>
      </c>
      <c r="F1366" s="13"/>
      <c r="G1366" s="89">
        <v>430000</v>
      </c>
    </row>
    <row r="1367" spans="1:8" x14ac:dyDescent="0.25">
      <c r="A1367" s="17">
        <v>118</v>
      </c>
      <c r="B1367" s="20" t="s">
        <v>2497</v>
      </c>
      <c r="C1367" s="88" t="s">
        <v>2622</v>
      </c>
      <c r="D1367" s="90" t="s">
        <v>2643</v>
      </c>
      <c r="E1367" s="89">
        <v>560000</v>
      </c>
      <c r="F1367" s="13"/>
      <c r="G1367" s="89">
        <v>560000</v>
      </c>
    </row>
    <row r="1368" spans="1:8" x14ac:dyDescent="0.25">
      <c r="A1368" s="17">
        <v>119</v>
      </c>
      <c r="B1368" s="20" t="s">
        <v>2498</v>
      </c>
      <c r="C1368" s="88" t="s">
        <v>2623</v>
      </c>
      <c r="D1368" s="90" t="s">
        <v>2643</v>
      </c>
      <c r="E1368" s="89">
        <v>560000</v>
      </c>
      <c r="F1368" s="13"/>
      <c r="G1368" s="89">
        <v>560000</v>
      </c>
    </row>
    <row r="1369" spans="1:8" x14ac:dyDescent="0.25">
      <c r="A1369" s="17">
        <v>120</v>
      </c>
      <c r="B1369" s="20" t="s">
        <v>2499</v>
      </c>
      <c r="C1369" s="88" t="s">
        <v>2624</v>
      </c>
      <c r="D1369" s="90" t="s">
        <v>363</v>
      </c>
      <c r="E1369" s="89">
        <v>430000</v>
      </c>
      <c r="F1369" s="13"/>
      <c r="G1369" s="89">
        <v>430000</v>
      </c>
    </row>
    <row r="1370" spans="1:8" x14ac:dyDescent="0.25">
      <c r="A1370" s="17">
        <v>121</v>
      </c>
      <c r="B1370" s="20" t="s">
        <v>2500</v>
      </c>
      <c r="C1370" s="88" t="s">
        <v>2625</v>
      </c>
      <c r="D1370" s="90" t="s">
        <v>363</v>
      </c>
      <c r="E1370" s="89">
        <v>430000</v>
      </c>
      <c r="F1370" s="13"/>
      <c r="G1370" s="89">
        <v>430000</v>
      </c>
    </row>
    <row r="1371" spans="1:8" x14ac:dyDescent="0.25">
      <c r="A1371" s="17">
        <v>122</v>
      </c>
      <c r="B1371" s="20" t="s">
        <v>2501</v>
      </c>
      <c r="C1371" s="88" t="s">
        <v>2626</v>
      </c>
      <c r="D1371" s="90" t="s">
        <v>363</v>
      </c>
      <c r="E1371" s="89">
        <v>430000</v>
      </c>
      <c r="F1371" s="13"/>
      <c r="G1371" s="89">
        <v>430000</v>
      </c>
    </row>
    <row r="1372" spans="1:8" x14ac:dyDescent="0.25">
      <c r="A1372" s="17">
        <v>123</v>
      </c>
      <c r="B1372" s="20" t="s">
        <v>2502</v>
      </c>
      <c r="C1372" s="88" t="s">
        <v>2627</v>
      </c>
      <c r="D1372" s="90" t="s">
        <v>363</v>
      </c>
      <c r="E1372" s="89">
        <v>430000</v>
      </c>
      <c r="F1372" s="13"/>
      <c r="G1372" s="89">
        <v>430000</v>
      </c>
    </row>
    <row r="1373" spans="1:8" x14ac:dyDescent="0.25">
      <c r="A1373" s="17">
        <v>124</v>
      </c>
      <c r="B1373" s="20" t="s">
        <v>2503</v>
      </c>
      <c r="C1373" s="88" t="s">
        <v>2628</v>
      </c>
      <c r="D1373" s="90" t="s">
        <v>363</v>
      </c>
      <c r="E1373" s="89">
        <v>430000</v>
      </c>
      <c r="F1373" s="13"/>
      <c r="G1373" s="89">
        <v>430000</v>
      </c>
    </row>
    <row r="1374" spans="1:8" x14ac:dyDescent="0.25">
      <c r="A1374" s="17">
        <v>125</v>
      </c>
      <c r="B1374" s="20" t="s">
        <v>2504</v>
      </c>
      <c r="C1374" s="88" t="s">
        <v>2629</v>
      </c>
      <c r="D1374" s="90" t="s">
        <v>363</v>
      </c>
      <c r="E1374" s="89">
        <v>430000</v>
      </c>
      <c r="F1374" s="13"/>
      <c r="G1374" s="89">
        <v>430000</v>
      </c>
    </row>
    <row r="1375" spans="1:8" x14ac:dyDescent="0.25">
      <c r="A1375" s="17">
        <v>126</v>
      </c>
      <c r="B1375" s="20" t="s">
        <v>2505</v>
      </c>
      <c r="C1375" s="88" t="s">
        <v>2630</v>
      </c>
      <c r="D1375" s="90" t="s">
        <v>2643</v>
      </c>
      <c r="E1375" s="89">
        <v>560000</v>
      </c>
      <c r="F1375" s="13"/>
      <c r="G1375" s="89">
        <v>560000</v>
      </c>
    </row>
    <row r="1376" spans="1:8" x14ac:dyDescent="0.25">
      <c r="A1376" s="17">
        <v>127</v>
      </c>
      <c r="B1376" s="20" t="s">
        <v>2506</v>
      </c>
      <c r="C1376" s="88" t="s">
        <v>2631</v>
      </c>
      <c r="D1376" s="90" t="s">
        <v>2643</v>
      </c>
      <c r="E1376" s="89">
        <v>560000</v>
      </c>
      <c r="F1376" s="13"/>
      <c r="G1376" s="89">
        <v>560000</v>
      </c>
      <c r="H1376">
        <f>21*510</f>
        <v>10710</v>
      </c>
    </row>
    <row r="1377" spans="1:11" x14ac:dyDescent="0.25">
      <c r="A1377" s="17">
        <v>128</v>
      </c>
      <c r="B1377" s="20" t="s">
        <v>2507</v>
      </c>
      <c r="C1377" s="88" t="s">
        <v>2632</v>
      </c>
      <c r="D1377" s="90" t="s">
        <v>2643</v>
      </c>
      <c r="E1377" s="89">
        <v>560000</v>
      </c>
      <c r="F1377" s="13"/>
      <c r="G1377" s="89">
        <v>560000</v>
      </c>
    </row>
    <row r="1378" spans="1:11" x14ac:dyDescent="0.25">
      <c r="A1378" s="17">
        <v>129</v>
      </c>
      <c r="B1378" s="20" t="s">
        <v>2508</v>
      </c>
      <c r="C1378" s="88" t="s">
        <v>2633</v>
      </c>
      <c r="D1378" s="90" t="s">
        <v>2643</v>
      </c>
      <c r="E1378" s="89">
        <v>560000</v>
      </c>
      <c r="F1378" s="13"/>
      <c r="G1378" s="89">
        <v>560000</v>
      </c>
    </row>
    <row r="1379" spans="1:11" x14ac:dyDescent="0.25">
      <c r="A1379" s="17">
        <v>130</v>
      </c>
      <c r="B1379" s="20" t="s">
        <v>2509</v>
      </c>
      <c r="C1379" s="88" t="s">
        <v>2634</v>
      </c>
      <c r="D1379" s="90" t="s">
        <v>2653</v>
      </c>
      <c r="E1379" s="89">
        <v>430000</v>
      </c>
      <c r="F1379" s="13"/>
      <c r="G1379" s="89">
        <v>430000</v>
      </c>
    </row>
    <row r="1380" spans="1:11" x14ac:dyDescent="0.25">
      <c r="A1380" s="17">
        <v>131</v>
      </c>
      <c r="B1380" s="20" t="s">
        <v>2510</v>
      </c>
      <c r="C1380" s="88" t="s">
        <v>1113</v>
      </c>
      <c r="D1380" s="90" t="s">
        <v>2643</v>
      </c>
      <c r="E1380" s="89">
        <v>560000</v>
      </c>
      <c r="F1380" s="13"/>
      <c r="G1380" s="24">
        <f>SUM(G1250:G1379)</f>
        <v>40170000</v>
      </c>
      <c r="H1380" s="89">
        <v>560000</v>
      </c>
    </row>
    <row r="1381" spans="1:11" x14ac:dyDescent="0.25">
      <c r="A1381" s="17">
        <v>132</v>
      </c>
      <c r="B1381" s="20" t="s">
        <v>2511</v>
      </c>
      <c r="C1381" s="88" t="s">
        <v>2635</v>
      </c>
      <c r="D1381" s="90" t="s">
        <v>2643</v>
      </c>
      <c r="E1381" s="89">
        <v>560000</v>
      </c>
      <c r="F1381" s="13"/>
      <c r="H1381" s="89">
        <v>560000</v>
      </c>
      <c r="J1381">
        <f>430*4</f>
        <v>1720</v>
      </c>
    </row>
    <row r="1382" spans="1:11" x14ac:dyDescent="0.25">
      <c r="A1382" s="17">
        <v>133</v>
      </c>
      <c r="B1382" s="20" t="s">
        <v>2512</v>
      </c>
      <c r="C1382" s="88" t="s">
        <v>2636</v>
      </c>
      <c r="D1382" s="90" t="s">
        <v>2643</v>
      </c>
      <c r="E1382" s="89">
        <v>560000</v>
      </c>
      <c r="F1382" s="13"/>
      <c r="H1382" s="89">
        <v>560000</v>
      </c>
    </row>
    <row r="1383" spans="1:11" x14ac:dyDescent="0.25">
      <c r="A1383" s="17">
        <v>134</v>
      </c>
      <c r="B1383" s="20" t="s">
        <v>2513</v>
      </c>
      <c r="C1383" s="88" t="s">
        <v>2637</v>
      </c>
      <c r="D1383" s="90" t="s">
        <v>2645</v>
      </c>
      <c r="E1383" s="89">
        <v>640000</v>
      </c>
      <c r="F1383" s="13"/>
      <c r="H1383" s="89">
        <v>640000</v>
      </c>
    </row>
    <row r="1384" spans="1:11" x14ac:dyDescent="0.25">
      <c r="A1384" s="17">
        <v>135</v>
      </c>
      <c r="B1384" s="20" t="s">
        <v>2514</v>
      </c>
      <c r="C1384" s="88" t="s">
        <v>2638</v>
      </c>
      <c r="D1384" s="90" t="s">
        <v>2643</v>
      </c>
      <c r="E1384" s="89">
        <v>560000</v>
      </c>
      <c r="F1384" s="13"/>
      <c r="H1384" s="89">
        <v>560000</v>
      </c>
      <c r="K1384">
        <f>560*2</f>
        <v>1120</v>
      </c>
    </row>
    <row r="1385" spans="1:11" x14ac:dyDescent="0.25">
      <c r="A1385" s="17">
        <v>136</v>
      </c>
      <c r="B1385" s="20" t="s">
        <v>2515</v>
      </c>
      <c r="C1385" s="88" t="s">
        <v>2639</v>
      </c>
      <c r="D1385" s="90" t="s">
        <v>2643</v>
      </c>
      <c r="E1385" s="89">
        <v>560000</v>
      </c>
      <c r="F1385" s="13"/>
      <c r="H1385" s="89">
        <v>560000</v>
      </c>
    </row>
    <row r="1386" spans="1:11" x14ac:dyDescent="0.25">
      <c r="A1386" s="17">
        <v>137</v>
      </c>
      <c r="B1386" s="20" t="s">
        <v>2516</v>
      </c>
      <c r="C1386" s="88" t="s">
        <v>2640</v>
      </c>
      <c r="D1386" s="90" t="s">
        <v>2643</v>
      </c>
      <c r="E1386" s="89">
        <v>560000</v>
      </c>
      <c r="F1386" s="13"/>
      <c r="H1386" s="89">
        <v>560000</v>
      </c>
    </row>
    <row r="1387" spans="1:11" x14ac:dyDescent="0.25">
      <c r="A1387" s="17">
        <v>138</v>
      </c>
      <c r="B1387" s="20" t="s">
        <v>2517</v>
      </c>
      <c r="C1387" s="88" t="s">
        <v>2641</v>
      </c>
      <c r="D1387" s="90" t="s">
        <v>2652</v>
      </c>
      <c r="E1387" s="89">
        <v>560000</v>
      </c>
      <c r="F1387" s="13"/>
      <c r="H1387" s="89">
        <v>560000</v>
      </c>
    </row>
    <row r="1388" spans="1:11" ht="15.75" x14ac:dyDescent="0.25">
      <c r="A1388" s="199" t="s">
        <v>9</v>
      </c>
      <c r="B1388" s="199"/>
      <c r="C1388" s="199"/>
      <c r="D1388" s="199"/>
      <c r="E1388" s="9">
        <f>SUM(E1250:E1387)</f>
        <v>69060000</v>
      </c>
      <c r="F1388" s="2"/>
      <c r="H1388" s="24">
        <f>SUM(H1255:H1387)</f>
        <v>28900710</v>
      </c>
    </row>
    <row r="1389" spans="1:11" ht="15.75" x14ac:dyDescent="0.25">
      <c r="A1389" s="195" t="s">
        <v>2649</v>
      </c>
      <c r="B1389" s="196"/>
      <c r="C1389" s="196"/>
      <c r="D1389" s="196"/>
      <c r="E1389" s="196"/>
      <c r="F1389" s="197"/>
    </row>
    <row r="1390" spans="1:11" ht="15.75" x14ac:dyDescent="0.25">
      <c r="A1390" s="198" t="s">
        <v>2648</v>
      </c>
      <c r="B1390" s="198"/>
      <c r="C1390" s="198"/>
      <c r="D1390" s="198"/>
      <c r="E1390" s="198"/>
      <c r="F1390" s="198"/>
    </row>
    <row r="1391" spans="1:11" ht="15.75" x14ac:dyDescent="0.25">
      <c r="A1391" s="184" t="s">
        <v>10</v>
      </c>
      <c r="B1391" s="184"/>
      <c r="C1391" s="94" t="s">
        <v>11</v>
      </c>
      <c r="D1391" s="94" t="s">
        <v>12</v>
      </c>
      <c r="E1391" s="185" t="s">
        <v>13</v>
      </c>
      <c r="F1391" s="185"/>
    </row>
    <row r="1392" spans="1:11" ht="15.75" x14ac:dyDescent="0.25">
      <c r="A1392" s="94"/>
      <c r="B1392" s="94"/>
      <c r="C1392" s="94"/>
      <c r="D1392" s="94"/>
      <c r="E1392" s="92"/>
      <c r="F1392" s="92"/>
      <c r="K1392">
        <f>9*150+40*80+40170</f>
        <v>44720</v>
      </c>
    </row>
    <row r="1393" spans="1:11" ht="15.75" x14ac:dyDescent="0.25">
      <c r="A1393" s="94"/>
      <c r="B1393" s="94"/>
      <c r="C1393" s="94"/>
      <c r="D1393" s="94"/>
      <c r="E1393" s="92"/>
      <c r="F1393" s="92"/>
      <c r="K1393">
        <f>560*3</f>
        <v>1680</v>
      </c>
    </row>
    <row r="1394" spans="1:11" ht="15.75" x14ac:dyDescent="0.25">
      <c r="A1394" s="94"/>
      <c r="B1394" s="94"/>
      <c r="C1394" s="94"/>
      <c r="D1394" s="94"/>
      <c r="E1394" s="92"/>
      <c r="F1394" s="92"/>
    </row>
    <row r="1395" spans="1:11" ht="15.75" x14ac:dyDescent="0.25">
      <c r="A1395" s="94"/>
      <c r="B1395" s="94"/>
      <c r="C1395" s="95" t="s">
        <v>14</v>
      </c>
      <c r="D1395" s="95" t="s">
        <v>15</v>
      </c>
      <c r="E1395" s="185" t="s">
        <v>16</v>
      </c>
      <c r="F1395" s="185"/>
    </row>
    <row r="1396" spans="1:11" ht="15.75" x14ac:dyDescent="0.25">
      <c r="A1396" s="10" t="s">
        <v>17</v>
      </c>
      <c r="B1396" s="10"/>
      <c r="C1396" s="15"/>
      <c r="D1396" s="16"/>
      <c r="E1396" s="92"/>
      <c r="F1396" s="92"/>
    </row>
    <row r="1397" spans="1:11" x14ac:dyDescent="0.25">
      <c r="A1397" s="10" t="s">
        <v>2650</v>
      </c>
      <c r="B1397" s="10"/>
      <c r="C1397" s="10"/>
      <c r="D1397" s="7"/>
      <c r="E1397" s="8"/>
      <c r="F1397" s="4"/>
      <c r="H1397">
        <f>67380+1280+400</f>
        <v>69060</v>
      </c>
    </row>
    <row r="1398" spans="1:11" x14ac:dyDescent="0.25">
      <c r="A1398" s="14" t="s">
        <v>2647</v>
      </c>
      <c r="B1398" s="10"/>
      <c r="C1398" s="10"/>
      <c r="D1398" s="7"/>
      <c r="E1398" s="8"/>
      <c r="F1398" s="4"/>
    </row>
    <row r="1399" spans="1:11" x14ac:dyDescent="0.25">
      <c r="A1399" s="7" t="s">
        <v>2642</v>
      </c>
      <c r="B1399" s="7"/>
      <c r="C1399" s="7"/>
      <c r="D1399" s="7"/>
      <c r="E1399" s="11"/>
      <c r="F1399" s="11"/>
    </row>
    <row r="1400" spans="1:11" x14ac:dyDescent="0.25">
      <c r="A1400" s="7"/>
      <c r="B1400" s="7"/>
      <c r="C1400" s="7"/>
      <c r="D1400" s="7"/>
      <c r="E1400" s="11"/>
      <c r="F1400" s="11"/>
    </row>
    <row r="1401" spans="1:11" x14ac:dyDescent="0.25">
      <c r="A1401" s="7"/>
      <c r="B1401" s="7"/>
      <c r="C1401" s="7"/>
      <c r="D1401" s="7"/>
      <c r="E1401" s="11"/>
      <c r="F1401" s="11"/>
    </row>
    <row r="1402" spans="1:11" x14ac:dyDescent="0.25">
      <c r="A1402" s="14"/>
      <c r="B1402" s="7"/>
      <c r="C1402" s="7"/>
      <c r="D1402" s="7"/>
      <c r="E1402" s="11"/>
      <c r="F1402" s="11"/>
    </row>
    <row r="1403" spans="1:11" x14ac:dyDescent="0.25">
      <c r="A1403" s="7"/>
      <c r="B1403" s="7"/>
      <c r="C1403" s="7"/>
      <c r="D1403" s="7"/>
      <c r="E1403" s="11"/>
      <c r="F1403" s="11"/>
    </row>
    <row r="1480" spans="1:7" ht="15.75" x14ac:dyDescent="0.25">
      <c r="A1480" s="189" t="s">
        <v>0</v>
      </c>
      <c r="B1480" s="189"/>
      <c r="C1480" s="189"/>
      <c r="D1480" s="189"/>
      <c r="E1480" s="189"/>
      <c r="F1480" s="189"/>
    </row>
    <row r="1481" spans="1:7" ht="15.75" x14ac:dyDescent="0.25">
      <c r="A1481" s="190" t="s">
        <v>1</v>
      </c>
      <c r="B1481" s="190"/>
      <c r="C1481" s="190"/>
      <c r="D1481" s="190"/>
      <c r="E1481" s="190"/>
      <c r="F1481" s="190"/>
    </row>
    <row r="1482" spans="1:7" ht="15.75" x14ac:dyDescent="0.25">
      <c r="A1482" s="82"/>
      <c r="B1482" s="82"/>
      <c r="C1482" s="82"/>
      <c r="D1482" s="82"/>
      <c r="E1482" s="82"/>
      <c r="F1482" s="82"/>
    </row>
    <row r="1483" spans="1:7" ht="15.75" x14ac:dyDescent="0.25">
      <c r="A1483" s="191" t="s">
        <v>2</v>
      </c>
      <c r="B1483" s="191"/>
      <c r="C1483" s="191"/>
      <c r="D1483" s="191"/>
      <c r="E1483" s="191"/>
      <c r="F1483" s="191"/>
    </row>
    <row r="1484" spans="1:7" x14ac:dyDescent="0.25">
      <c r="A1484" s="17" t="s">
        <v>3</v>
      </c>
      <c r="B1484" s="17" t="s">
        <v>4</v>
      </c>
      <c r="C1484" s="18" t="s">
        <v>5</v>
      </c>
      <c r="D1484" s="17" t="s">
        <v>6</v>
      </c>
      <c r="E1484" s="19" t="s">
        <v>7</v>
      </c>
      <c r="F1484" s="13" t="s">
        <v>8</v>
      </c>
    </row>
    <row r="1485" spans="1:7" x14ac:dyDescent="0.25">
      <c r="A1485" s="17">
        <v>1</v>
      </c>
      <c r="B1485" s="20" t="s">
        <v>1184</v>
      </c>
      <c r="C1485" s="21" t="s">
        <v>1547</v>
      </c>
      <c r="D1485" s="23" t="s">
        <v>361</v>
      </c>
      <c r="E1485" s="22">
        <v>400000</v>
      </c>
      <c r="F1485" s="13"/>
      <c r="G1485" s="22">
        <v>400000</v>
      </c>
    </row>
    <row r="1486" spans="1:7" x14ac:dyDescent="0.25">
      <c r="A1486" s="17">
        <v>2</v>
      </c>
      <c r="B1486" s="20" t="s">
        <v>1185</v>
      </c>
      <c r="C1486" s="21" t="s">
        <v>1548</v>
      </c>
      <c r="D1486" s="23" t="s">
        <v>361</v>
      </c>
      <c r="E1486" s="22">
        <v>400000</v>
      </c>
      <c r="F1486" s="13"/>
      <c r="G1486" s="22">
        <v>400000</v>
      </c>
    </row>
    <row r="1487" spans="1:7" x14ac:dyDescent="0.25">
      <c r="A1487" s="17">
        <v>3</v>
      </c>
      <c r="B1487" s="20" t="s">
        <v>1186</v>
      </c>
      <c r="C1487" s="21" t="s">
        <v>1549</v>
      </c>
      <c r="D1487" s="23" t="s">
        <v>361</v>
      </c>
      <c r="E1487" s="22">
        <v>400000</v>
      </c>
      <c r="F1487" s="13"/>
      <c r="G1487" s="22">
        <v>400000</v>
      </c>
    </row>
    <row r="1488" spans="1:7" x14ac:dyDescent="0.25">
      <c r="A1488" s="17">
        <v>4</v>
      </c>
      <c r="B1488" s="20" t="s">
        <v>1187</v>
      </c>
      <c r="C1488" s="21" t="s">
        <v>1550</v>
      </c>
      <c r="D1488" s="23" t="s">
        <v>361</v>
      </c>
      <c r="E1488" s="22">
        <v>400000</v>
      </c>
      <c r="F1488" s="13"/>
      <c r="G1488" s="22">
        <v>400000</v>
      </c>
    </row>
    <row r="1489" spans="1:7" x14ac:dyDescent="0.25">
      <c r="A1489" s="17">
        <v>5</v>
      </c>
      <c r="B1489" s="20" t="s">
        <v>1188</v>
      </c>
      <c r="C1489" s="21" t="s">
        <v>1551</v>
      </c>
      <c r="D1489" s="23" t="s">
        <v>361</v>
      </c>
      <c r="E1489" s="22">
        <v>400000</v>
      </c>
      <c r="F1489" s="13"/>
      <c r="G1489" s="22">
        <v>400000</v>
      </c>
    </row>
    <row r="1490" spans="1:7" x14ac:dyDescent="0.25">
      <c r="A1490" s="17">
        <v>6</v>
      </c>
      <c r="B1490" s="20" t="s">
        <v>1189</v>
      </c>
      <c r="C1490" s="21" t="s">
        <v>1552</v>
      </c>
      <c r="D1490" s="23" t="s">
        <v>361</v>
      </c>
      <c r="E1490" s="22">
        <v>400000</v>
      </c>
      <c r="F1490" s="13"/>
      <c r="G1490" s="22">
        <v>400000</v>
      </c>
    </row>
    <row r="1491" spans="1:7" x14ac:dyDescent="0.25">
      <c r="A1491" s="17">
        <v>7</v>
      </c>
      <c r="B1491" s="20" t="s">
        <v>1190</v>
      </c>
      <c r="C1491" s="21" t="s">
        <v>1553</v>
      </c>
      <c r="D1491" s="23" t="s">
        <v>364</v>
      </c>
      <c r="E1491" s="22">
        <v>400000</v>
      </c>
      <c r="F1491" s="13"/>
      <c r="G1491" s="22">
        <v>400000</v>
      </c>
    </row>
    <row r="1492" spans="1:7" x14ac:dyDescent="0.25">
      <c r="A1492" s="17">
        <v>8</v>
      </c>
      <c r="B1492" s="20" t="s">
        <v>1191</v>
      </c>
      <c r="C1492" s="21" t="s">
        <v>1554</v>
      </c>
      <c r="D1492" s="23" t="s">
        <v>364</v>
      </c>
      <c r="E1492" s="22">
        <v>400000</v>
      </c>
      <c r="F1492" s="13"/>
      <c r="G1492" s="22">
        <v>400000</v>
      </c>
    </row>
    <row r="1493" spans="1:7" x14ac:dyDescent="0.25">
      <c r="A1493" s="17">
        <v>9</v>
      </c>
      <c r="B1493" s="20" t="s">
        <v>1192</v>
      </c>
      <c r="C1493" s="21" t="s">
        <v>1555</v>
      </c>
      <c r="D1493" s="23" t="s">
        <v>361</v>
      </c>
      <c r="E1493" s="22">
        <v>400000</v>
      </c>
      <c r="F1493" s="13"/>
      <c r="G1493" s="22">
        <v>400000</v>
      </c>
    </row>
    <row r="1494" spans="1:7" x14ac:dyDescent="0.25">
      <c r="A1494" s="17">
        <v>10</v>
      </c>
      <c r="B1494" s="20" t="s">
        <v>1193</v>
      </c>
      <c r="C1494" s="21" t="s">
        <v>1556</v>
      </c>
      <c r="D1494" s="23" t="s">
        <v>364</v>
      </c>
      <c r="E1494" s="22">
        <v>400000</v>
      </c>
      <c r="F1494" s="13"/>
      <c r="G1494" s="22">
        <v>400000</v>
      </c>
    </row>
    <row r="1495" spans="1:7" x14ac:dyDescent="0.25">
      <c r="A1495" s="17">
        <v>11</v>
      </c>
      <c r="B1495" s="20" t="s">
        <v>1194</v>
      </c>
      <c r="C1495" s="21" t="s">
        <v>1557</v>
      </c>
      <c r="D1495" s="23" t="s">
        <v>364</v>
      </c>
      <c r="E1495" s="22">
        <v>400000</v>
      </c>
      <c r="F1495" s="13"/>
      <c r="G1495" s="22">
        <v>400000</v>
      </c>
    </row>
    <row r="1496" spans="1:7" x14ac:dyDescent="0.25">
      <c r="A1496" s="17">
        <v>12</v>
      </c>
      <c r="B1496" s="20" t="s">
        <v>1195</v>
      </c>
      <c r="C1496" s="21" t="s">
        <v>1558</v>
      </c>
      <c r="D1496" s="23" t="s">
        <v>361</v>
      </c>
      <c r="E1496" s="22">
        <v>400000</v>
      </c>
      <c r="F1496" s="13"/>
      <c r="G1496" s="22">
        <v>400000</v>
      </c>
    </row>
    <row r="1497" spans="1:7" x14ac:dyDescent="0.25">
      <c r="A1497" s="17">
        <v>13</v>
      </c>
      <c r="B1497" s="20" t="s">
        <v>1196</v>
      </c>
      <c r="C1497" s="21" t="s">
        <v>1559</v>
      </c>
      <c r="D1497" s="23" t="s">
        <v>361</v>
      </c>
      <c r="E1497" s="22">
        <v>400000</v>
      </c>
      <c r="F1497" s="13"/>
      <c r="G1497" s="22">
        <v>400000</v>
      </c>
    </row>
    <row r="1498" spans="1:7" x14ac:dyDescent="0.25">
      <c r="A1498" s="17">
        <v>14</v>
      </c>
      <c r="B1498" s="20" t="s">
        <v>1197</v>
      </c>
      <c r="C1498" s="21" t="s">
        <v>1560</v>
      </c>
      <c r="D1498" s="23" t="s">
        <v>361</v>
      </c>
      <c r="E1498" s="22">
        <v>400000</v>
      </c>
      <c r="F1498" s="13"/>
      <c r="G1498" s="22">
        <v>400000</v>
      </c>
    </row>
    <row r="1499" spans="1:7" x14ac:dyDescent="0.25">
      <c r="A1499" s="17">
        <v>15</v>
      </c>
      <c r="B1499" s="20" t="s">
        <v>1198</v>
      </c>
      <c r="C1499" s="21" t="s">
        <v>1561</v>
      </c>
      <c r="D1499" s="23" t="s">
        <v>361</v>
      </c>
      <c r="E1499" s="22">
        <v>400000</v>
      </c>
      <c r="F1499" s="13"/>
      <c r="G1499" s="22">
        <v>400000</v>
      </c>
    </row>
    <row r="1500" spans="1:7" x14ac:dyDescent="0.25">
      <c r="A1500" s="17">
        <v>16</v>
      </c>
      <c r="B1500" s="20" t="s">
        <v>1199</v>
      </c>
      <c r="C1500" s="21" t="s">
        <v>1562</v>
      </c>
      <c r="D1500" s="23" t="s">
        <v>361</v>
      </c>
      <c r="E1500" s="22">
        <v>400000</v>
      </c>
      <c r="F1500" s="13"/>
      <c r="G1500" s="22">
        <v>400000</v>
      </c>
    </row>
    <row r="1501" spans="1:7" x14ac:dyDescent="0.25">
      <c r="A1501" s="17">
        <v>17</v>
      </c>
      <c r="B1501" s="20" t="s">
        <v>1200</v>
      </c>
      <c r="C1501" s="21" t="s">
        <v>1563</v>
      </c>
      <c r="D1501" s="23" t="s">
        <v>361</v>
      </c>
      <c r="E1501" s="22">
        <v>400000</v>
      </c>
      <c r="F1501" s="13"/>
      <c r="G1501" s="22">
        <v>400000</v>
      </c>
    </row>
    <row r="1502" spans="1:7" x14ac:dyDescent="0.25">
      <c r="A1502" s="17">
        <v>18</v>
      </c>
      <c r="B1502" s="20" t="s">
        <v>1201</v>
      </c>
      <c r="C1502" s="21" t="s">
        <v>1564</v>
      </c>
      <c r="D1502" s="23" t="s">
        <v>359</v>
      </c>
      <c r="E1502" s="22">
        <v>560000</v>
      </c>
      <c r="F1502" s="13"/>
      <c r="G1502" s="22">
        <v>560000</v>
      </c>
    </row>
    <row r="1503" spans="1:7" x14ac:dyDescent="0.25">
      <c r="A1503" s="17">
        <v>19</v>
      </c>
      <c r="B1503" s="20" t="s">
        <v>1202</v>
      </c>
      <c r="C1503" s="21" t="s">
        <v>1564</v>
      </c>
      <c r="D1503" s="23" t="s">
        <v>361</v>
      </c>
      <c r="E1503" s="22">
        <v>400000</v>
      </c>
      <c r="F1503" s="13"/>
      <c r="G1503" s="22">
        <v>400000</v>
      </c>
    </row>
    <row r="1504" spans="1:7" x14ac:dyDescent="0.25">
      <c r="A1504" s="17">
        <v>20</v>
      </c>
      <c r="B1504" s="20" t="s">
        <v>1203</v>
      </c>
      <c r="C1504" s="21" t="s">
        <v>1565</v>
      </c>
      <c r="D1504" s="23" t="s">
        <v>359</v>
      </c>
      <c r="E1504" s="22">
        <v>560000</v>
      </c>
      <c r="F1504" s="13"/>
      <c r="G1504" s="22">
        <v>560000</v>
      </c>
    </row>
    <row r="1505" spans="1:7" x14ac:dyDescent="0.25">
      <c r="A1505" s="17">
        <v>21</v>
      </c>
      <c r="B1505" s="20" t="s">
        <v>1204</v>
      </c>
      <c r="C1505" s="21" t="s">
        <v>1565</v>
      </c>
      <c r="D1505" s="23" t="s">
        <v>361</v>
      </c>
      <c r="E1505" s="22">
        <v>400000</v>
      </c>
      <c r="F1505" s="13"/>
      <c r="G1505" s="22">
        <v>400000</v>
      </c>
    </row>
    <row r="1506" spans="1:7" x14ac:dyDescent="0.25">
      <c r="A1506" s="17">
        <v>22</v>
      </c>
      <c r="B1506" s="20" t="s">
        <v>1205</v>
      </c>
      <c r="C1506" s="21" t="s">
        <v>1566</v>
      </c>
      <c r="D1506" s="23" t="s">
        <v>361</v>
      </c>
      <c r="E1506" s="22">
        <v>400000</v>
      </c>
      <c r="F1506" s="13"/>
      <c r="G1506" s="22">
        <v>400000</v>
      </c>
    </row>
    <row r="1507" spans="1:7" x14ac:dyDescent="0.25">
      <c r="A1507" s="17">
        <v>23</v>
      </c>
      <c r="B1507" s="20" t="s">
        <v>1206</v>
      </c>
      <c r="C1507" s="21" t="s">
        <v>1566</v>
      </c>
      <c r="D1507" s="23" t="s">
        <v>359</v>
      </c>
      <c r="E1507" s="22">
        <v>560000</v>
      </c>
      <c r="F1507" s="13"/>
      <c r="G1507" s="22">
        <v>560000</v>
      </c>
    </row>
    <row r="1508" spans="1:7" x14ac:dyDescent="0.25">
      <c r="A1508" s="17">
        <v>24</v>
      </c>
      <c r="B1508" s="20" t="s">
        <v>1207</v>
      </c>
      <c r="C1508" s="21" t="s">
        <v>1567</v>
      </c>
      <c r="D1508" s="23" t="s">
        <v>360</v>
      </c>
      <c r="E1508" s="22">
        <v>480000</v>
      </c>
      <c r="F1508" s="13"/>
      <c r="G1508" s="22">
        <v>480000</v>
      </c>
    </row>
    <row r="1509" spans="1:7" x14ac:dyDescent="0.25">
      <c r="A1509" s="17">
        <v>25</v>
      </c>
      <c r="B1509" s="20" t="s">
        <v>1208</v>
      </c>
      <c r="C1509" s="21" t="s">
        <v>1568</v>
      </c>
      <c r="D1509" s="23" t="s">
        <v>357</v>
      </c>
      <c r="E1509" s="22">
        <v>935000</v>
      </c>
      <c r="F1509" s="13"/>
      <c r="G1509" s="22">
        <v>935000</v>
      </c>
    </row>
    <row r="1510" spans="1:7" x14ac:dyDescent="0.25">
      <c r="A1510" s="17">
        <v>26</v>
      </c>
      <c r="B1510" s="20" t="s">
        <v>1209</v>
      </c>
      <c r="C1510" s="21" t="s">
        <v>1568</v>
      </c>
      <c r="D1510" s="23" t="s">
        <v>358</v>
      </c>
      <c r="E1510" s="22">
        <v>400000</v>
      </c>
      <c r="F1510" s="13"/>
      <c r="G1510" s="22">
        <v>400000</v>
      </c>
    </row>
    <row r="1511" spans="1:7" x14ac:dyDescent="0.25">
      <c r="A1511" s="17">
        <v>27</v>
      </c>
      <c r="B1511" s="20" t="s">
        <v>1210</v>
      </c>
      <c r="C1511" s="21" t="s">
        <v>1569</v>
      </c>
      <c r="D1511" s="23" t="s">
        <v>361</v>
      </c>
      <c r="E1511" s="22">
        <v>400000</v>
      </c>
      <c r="F1511" s="13"/>
      <c r="G1511" s="22">
        <v>400000</v>
      </c>
    </row>
    <row r="1512" spans="1:7" x14ac:dyDescent="0.25">
      <c r="A1512" s="17">
        <v>28</v>
      </c>
      <c r="B1512" s="20" t="s">
        <v>1211</v>
      </c>
      <c r="C1512" s="21" t="s">
        <v>1570</v>
      </c>
      <c r="D1512" s="23" t="s">
        <v>358</v>
      </c>
      <c r="E1512" s="22">
        <v>400000</v>
      </c>
      <c r="F1512" s="13"/>
      <c r="G1512" s="22">
        <v>400000</v>
      </c>
    </row>
    <row r="1513" spans="1:7" x14ac:dyDescent="0.25">
      <c r="A1513" s="17">
        <v>29</v>
      </c>
      <c r="B1513" s="20" t="s">
        <v>1212</v>
      </c>
      <c r="C1513" s="21" t="s">
        <v>1571</v>
      </c>
      <c r="D1513" s="23" t="s">
        <v>361</v>
      </c>
      <c r="E1513" s="22">
        <v>400000</v>
      </c>
      <c r="F1513" s="13"/>
      <c r="G1513" s="22">
        <v>400000</v>
      </c>
    </row>
    <row r="1514" spans="1:7" x14ac:dyDescent="0.25">
      <c r="A1514" s="17">
        <v>30</v>
      </c>
      <c r="B1514" s="20" t="s">
        <v>1213</v>
      </c>
      <c r="C1514" s="21" t="s">
        <v>1572</v>
      </c>
      <c r="D1514" s="23" t="s">
        <v>361</v>
      </c>
      <c r="E1514" s="22">
        <v>400000</v>
      </c>
      <c r="F1514" s="13"/>
      <c r="G1514" s="22">
        <v>400000</v>
      </c>
    </row>
    <row r="1515" spans="1:7" x14ac:dyDescent="0.25">
      <c r="A1515" s="17">
        <v>31</v>
      </c>
      <c r="B1515" s="20" t="s">
        <v>1214</v>
      </c>
      <c r="C1515" s="21" t="s">
        <v>654</v>
      </c>
      <c r="D1515" s="23" t="s">
        <v>361</v>
      </c>
      <c r="E1515" s="22">
        <v>400000</v>
      </c>
      <c r="F1515" s="13"/>
      <c r="G1515" s="22">
        <v>400000</v>
      </c>
    </row>
    <row r="1516" spans="1:7" x14ac:dyDescent="0.25">
      <c r="A1516" s="17">
        <v>32</v>
      </c>
      <c r="B1516" s="20" t="s">
        <v>1215</v>
      </c>
      <c r="C1516" s="21" t="s">
        <v>350</v>
      </c>
      <c r="D1516" s="23" t="s">
        <v>361</v>
      </c>
      <c r="E1516" s="22">
        <v>400000</v>
      </c>
      <c r="F1516" s="13"/>
      <c r="G1516" s="22">
        <v>400000</v>
      </c>
    </row>
    <row r="1517" spans="1:7" x14ac:dyDescent="0.25">
      <c r="A1517" s="17">
        <v>33</v>
      </c>
      <c r="B1517" s="20" t="s">
        <v>1216</v>
      </c>
      <c r="C1517" s="21" t="s">
        <v>1573</v>
      </c>
      <c r="D1517" s="23" t="s">
        <v>361</v>
      </c>
      <c r="E1517" s="22">
        <v>400000</v>
      </c>
      <c r="F1517" s="13"/>
      <c r="G1517" s="22">
        <v>400000</v>
      </c>
    </row>
    <row r="1518" spans="1:7" x14ac:dyDescent="0.25">
      <c r="A1518" s="17">
        <v>34</v>
      </c>
      <c r="B1518" s="20" t="s">
        <v>1217</v>
      </c>
      <c r="C1518" s="21" t="s">
        <v>231</v>
      </c>
      <c r="D1518" s="23" t="s">
        <v>361</v>
      </c>
      <c r="E1518" s="22">
        <v>400000</v>
      </c>
      <c r="F1518" s="13"/>
      <c r="G1518" s="22">
        <v>400000</v>
      </c>
    </row>
    <row r="1519" spans="1:7" x14ac:dyDescent="0.25">
      <c r="A1519" s="17">
        <v>35</v>
      </c>
      <c r="B1519" s="20" t="s">
        <v>1218</v>
      </c>
      <c r="C1519" s="21" t="s">
        <v>287</v>
      </c>
      <c r="D1519" s="23" t="s">
        <v>361</v>
      </c>
      <c r="E1519" s="22">
        <v>400000</v>
      </c>
      <c r="F1519" s="13"/>
      <c r="G1519" s="22">
        <v>400000</v>
      </c>
    </row>
    <row r="1520" spans="1:7" x14ac:dyDescent="0.25">
      <c r="A1520" s="17">
        <v>36</v>
      </c>
      <c r="B1520" s="20" t="s">
        <v>1219</v>
      </c>
      <c r="C1520" s="21" t="s">
        <v>288</v>
      </c>
      <c r="D1520" s="23" t="s">
        <v>361</v>
      </c>
      <c r="E1520" s="22">
        <v>400000</v>
      </c>
      <c r="F1520" s="13"/>
      <c r="G1520" s="22">
        <v>400000</v>
      </c>
    </row>
    <row r="1521" spans="1:8" x14ac:dyDescent="0.25">
      <c r="A1521" s="17">
        <v>37</v>
      </c>
      <c r="B1521" s="20" t="s">
        <v>1220</v>
      </c>
      <c r="C1521" s="21" t="s">
        <v>232</v>
      </c>
      <c r="D1521" s="23" t="s">
        <v>361</v>
      </c>
      <c r="E1521" s="22">
        <v>400000</v>
      </c>
      <c r="F1521" s="13"/>
      <c r="G1521" s="22">
        <v>400000</v>
      </c>
    </row>
    <row r="1522" spans="1:8" x14ac:dyDescent="0.25">
      <c r="A1522" s="17">
        <v>38</v>
      </c>
      <c r="B1522" s="20" t="s">
        <v>1221</v>
      </c>
      <c r="C1522" s="21" t="s">
        <v>1017</v>
      </c>
      <c r="D1522" s="23" t="s">
        <v>361</v>
      </c>
      <c r="E1522" s="22">
        <v>400000</v>
      </c>
      <c r="F1522" s="13"/>
      <c r="G1522" s="22">
        <v>400000</v>
      </c>
    </row>
    <row r="1523" spans="1:8" x14ac:dyDescent="0.25">
      <c r="A1523" s="17">
        <v>39</v>
      </c>
      <c r="B1523" s="20" t="s">
        <v>1222</v>
      </c>
      <c r="C1523" s="21" t="s">
        <v>1574</v>
      </c>
      <c r="D1523" s="23" t="s">
        <v>360</v>
      </c>
      <c r="E1523" s="22">
        <v>480000</v>
      </c>
      <c r="F1523" s="13"/>
      <c r="G1523" s="22">
        <v>480000</v>
      </c>
    </row>
    <row r="1524" spans="1:8" x14ac:dyDescent="0.25">
      <c r="A1524" s="17">
        <v>40</v>
      </c>
      <c r="B1524" s="20" t="s">
        <v>1223</v>
      </c>
      <c r="C1524" s="21" t="s">
        <v>1575</v>
      </c>
      <c r="D1524" s="23" t="s">
        <v>359</v>
      </c>
      <c r="E1524" s="22">
        <v>560000</v>
      </c>
      <c r="F1524" s="13"/>
      <c r="G1524" s="22">
        <v>560000</v>
      </c>
    </row>
    <row r="1525" spans="1:8" x14ac:dyDescent="0.25">
      <c r="A1525" s="17">
        <v>41</v>
      </c>
      <c r="B1525" s="20" t="s">
        <v>1224</v>
      </c>
      <c r="C1525" s="21" t="s">
        <v>1058</v>
      </c>
      <c r="D1525" s="23" t="s">
        <v>361</v>
      </c>
      <c r="E1525" s="22">
        <v>400000</v>
      </c>
      <c r="F1525" s="13"/>
      <c r="G1525" s="22">
        <v>400000</v>
      </c>
    </row>
    <row r="1526" spans="1:8" x14ac:dyDescent="0.25">
      <c r="A1526" s="17">
        <v>42</v>
      </c>
      <c r="B1526" s="20" t="s">
        <v>1225</v>
      </c>
      <c r="C1526" s="21" t="s">
        <v>1575</v>
      </c>
      <c r="D1526" s="23" t="s">
        <v>361</v>
      </c>
      <c r="E1526" s="22">
        <v>400000</v>
      </c>
      <c r="F1526" s="13"/>
      <c r="G1526" s="22">
        <v>400000</v>
      </c>
    </row>
    <row r="1527" spans="1:8" x14ac:dyDescent="0.25">
      <c r="A1527" s="17">
        <v>43</v>
      </c>
      <c r="B1527" s="20" t="s">
        <v>1226</v>
      </c>
      <c r="C1527" s="21" t="s">
        <v>1576</v>
      </c>
      <c r="D1527" s="23" t="s">
        <v>361</v>
      </c>
      <c r="E1527" s="22">
        <v>400000</v>
      </c>
      <c r="F1527" s="13"/>
      <c r="G1527" s="22">
        <v>400000</v>
      </c>
    </row>
    <row r="1528" spans="1:8" x14ac:dyDescent="0.25">
      <c r="A1528" s="17">
        <v>44</v>
      </c>
      <c r="B1528" s="20" t="s">
        <v>1227</v>
      </c>
      <c r="C1528" s="21" t="s">
        <v>1577</v>
      </c>
      <c r="D1528" s="23" t="s">
        <v>361</v>
      </c>
      <c r="E1528" s="22">
        <v>400000</v>
      </c>
      <c r="F1528" s="13"/>
      <c r="G1528" s="22">
        <v>400000</v>
      </c>
    </row>
    <row r="1529" spans="1:8" x14ac:dyDescent="0.25">
      <c r="A1529" s="17">
        <v>45</v>
      </c>
      <c r="B1529" s="20" t="s">
        <v>1228</v>
      </c>
      <c r="C1529" s="21" t="s">
        <v>1578</v>
      </c>
      <c r="D1529" s="23" t="s">
        <v>359</v>
      </c>
      <c r="E1529" s="22">
        <v>560000</v>
      </c>
      <c r="F1529" s="13"/>
      <c r="G1529" s="22">
        <v>560000</v>
      </c>
    </row>
    <row r="1530" spans="1:8" x14ac:dyDescent="0.25">
      <c r="A1530" s="17">
        <v>46</v>
      </c>
      <c r="B1530" s="20" t="s">
        <v>1229</v>
      </c>
      <c r="C1530" s="21" t="s">
        <v>1578</v>
      </c>
      <c r="D1530" s="23" t="s">
        <v>361</v>
      </c>
      <c r="E1530" s="22">
        <v>400000</v>
      </c>
      <c r="F1530" s="13"/>
      <c r="G1530" s="22">
        <v>400000</v>
      </c>
    </row>
    <row r="1531" spans="1:8" x14ac:dyDescent="0.25">
      <c r="A1531" s="17">
        <v>47</v>
      </c>
      <c r="B1531" s="20" t="s">
        <v>1230</v>
      </c>
      <c r="C1531" s="21" t="s">
        <v>1579</v>
      </c>
      <c r="D1531" s="23" t="s">
        <v>361</v>
      </c>
      <c r="E1531" s="22">
        <v>400000</v>
      </c>
      <c r="F1531" s="13"/>
      <c r="G1531" s="22">
        <v>400000</v>
      </c>
    </row>
    <row r="1532" spans="1:8" x14ac:dyDescent="0.25">
      <c r="A1532" s="17">
        <v>48</v>
      </c>
      <c r="B1532" s="20" t="s">
        <v>1231</v>
      </c>
      <c r="C1532" s="21" t="s">
        <v>1580</v>
      </c>
      <c r="D1532" s="23" t="s">
        <v>361</v>
      </c>
      <c r="E1532" s="22">
        <v>400000</v>
      </c>
      <c r="F1532" s="13"/>
      <c r="G1532" s="22">
        <v>400000</v>
      </c>
    </row>
    <row r="1533" spans="1:8" x14ac:dyDescent="0.25">
      <c r="A1533" s="17">
        <v>49</v>
      </c>
      <c r="B1533" s="20" t="s">
        <v>1232</v>
      </c>
      <c r="C1533" s="21" t="s">
        <v>321</v>
      </c>
      <c r="D1533" s="23" t="s">
        <v>361</v>
      </c>
      <c r="E1533" s="22">
        <v>400000</v>
      </c>
      <c r="F1533" s="13"/>
      <c r="H1533" s="22">
        <v>400000</v>
      </c>
    </row>
    <row r="1534" spans="1:8" x14ac:dyDescent="0.25">
      <c r="A1534" s="17">
        <v>50</v>
      </c>
      <c r="B1534" s="20" t="s">
        <v>1233</v>
      </c>
      <c r="C1534" s="21" t="s">
        <v>1581</v>
      </c>
      <c r="D1534" s="23" t="s">
        <v>361</v>
      </c>
      <c r="E1534" s="22">
        <v>400000</v>
      </c>
      <c r="F1534" s="13"/>
      <c r="H1534" s="22">
        <v>400000</v>
      </c>
    </row>
    <row r="1535" spans="1:8" x14ac:dyDescent="0.25">
      <c r="A1535" s="17">
        <v>51</v>
      </c>
      <c r="B1535" s="20" t="s">
        <v>1234</v>
      </c>
      <c r="C1535" s="21" t="s">
        <v>1582</v>
      </c>
      <c r="D1535" s="23" t="s">
        <v>361</v>
      </c>
      <c r="E1535" s="22">
        <v>400000</v>
      </c>
      <c r="F1535" s="13"/>
      <c r="H1535" s="22">
        <v>400000</v>
      </c>
    </row>
    <row r="1536" spans="1:8" x14ac:dyDescent="0.25">
      <c r="A1536" s="17">
        <v>52</v>
      </c>
      <c r="B1536" s="20" t="s">
        <v>1235</v>
      </c>
      <c r="C1536" s="21" t="s">
        <v>1583</v>
      </c>
      <c r="D1536" s="23" t="s">
        <v>361</v>
      </c>
      <c r="E1536" s="22">
        <v>400000</v>
      </c>
      <c r="F1536" s="13"/>
      <c r="H1536" s="22">
        <v>400000</v>
      </c>
    </row>
    <row r="1537" spans="1:8" x14ac:dyDescent="0.25">
      <c r="A1537" s="17">
        <v>53</v>
      </c>
      <c r="B1537" s="20" t="s">
        <v>1236</v>
      </c>
      <c r="C1537" s="21" t="s">
        <v>1584</v>
      </c>
      <c r="D1537" s="23" t="s">
        <v>361</v>
      </c>
      <c r="E1537" s="22">
        <v>400000</v>
      </c>
      <c r="F1537" s="13"/>
      <c r="H1537" s="22">
        <v>400000</v>
      </c>
    </row>
    <row r="1538" spans="1:8" x14ac:dyDescent="0.25">
      <c r="A1538" s="17">
        <v>54</v>
      </c>
      <c r="B1538" s="20" t="s">
        <v>1237</v>
      </c>
      <c r="C1538" s="21" t="s">
        <v>1585</v>
      </c>
      <c r="D1538" s="23" t="s">
        <v>359</v>
      </c>
      <c r="E1538" s="22">
        <v>560000</v>
      </c>
      <c r="F1538" s="13"/>
      <c r="H1538" s="22">
        <v>560000</v>
      </c>
    </row>
    <row r="1539" spans="1:8" x14ac:dyDescent="0.25">
      <c r="A1539" s="17">
        <v>55</v>
      </c>
      <c r="B1539" s="20" t="s">
        <v>1238</v>
      </c>
      <c r="C1539" s="21" t="s">
        <v>1585</v>
      </c>
      <c r="D1539" s="23" t="s">
        <v>361</v>
      </c>
      <c r="E1539" s="22">
        <v>400000</v>
      </c>
      <c r="F1539" s="13"/>
      <c r="H1539" s="22">
        <v>400000</v>
      </c>
    </row>
    <row r="1540" spans="1:8" x14ac:dyDescent="0.25">
      <c r="A1540" s="17">
        <v>56</v>
      </c>
      <c r="B1540" s="20" t="s">
        <v>1239</v>
      </c>
      <c r="C1540" s="21" t="s">
        <v>1586</v>
      </c>
      <c r="D1540" s="23" t="s">
        <v>361</v>
      </c>
      <c r="E1540" s="22">
        <v>400000</v>
      </c>
      <c r="F1540" s="13"/>
      <c r="H1540" s="22">
        <v>400000</v>
      </c>
    </row>
    <row r="1541" spans="1:8" x14ac:dyDescent="0.25">
      <c r="A1541" s="17">
        <v>57</v>
      </c>
      <c r="B1541" s="20" t="s">
        <v>1240</v>
      </c>
      <c r="C1541" s="21" t="s">
        <v>1587</v>
      </c>
      <c r="D1541" s="23" t="s">
        <v>361</v>
      </c>
      <c r="E1541" s="22">
        <v>400000</v>
      </c>
      <c r="F1541" s="13"/>
      <c r="H1541" s="22">
        <v>400000</v>
      </c>
    </row>
    <row r="1542" spans="1:8" x14ac:dyDescent="0.25">
      <c r="A1542" s="17">
        <v>58</v>
      </c>
      <c r="B1542" s="20" t="s">
        <v>1241</v>
      </c>
      <c r="C1542" s="21" t="s">
        <v>1587</v>
      </c>
      <c r="D1542" s="23" t="s">
        <v>359</v>
      </c>
      <c r="E1542" s="22">
        <v>560000</v>
      </c>
      <c r="F1542" s="13"/>
      <c r="H1542" s="22">
        <v>560000</v>
      </c>
    </row>
    <row r="1543" spans="1:8" x14ac:dyDescent="0.25">
      <c r="A1543" s="17">
        <v>59</v>
      </c>
      <c r="B1543" s="20" t="s">
        <v>1242</v>
      </c>
      <c r="C1543" s="21" t="s">
        <v>1588</v>
      </c>
      <c r="D1543" s="23" t="s">
        <v>361</v>
      </c>
      <c r="E1543" s="22">
        <v>400000</v>
      </c>
      <c r="F1543" s="13"/>
      <c r="H1543" s="22">
        <v>400000</v>
      </c>
    </row>
    <row r="1544" spans="1:8" x14ac:dyDescent="0.25">
      <c r="A1544" s="17">
        <v>60</v>
      </c>
      <c r="B1544" s="20" t="s">
        <v>1243</v>
      </c>
      <c r="C1544" s="21" t="s">
        <v>1589</v>
      </c>
      <c r="D1544" s="23" t="s">
        <v>361</v>
      </c>
      <c r="E1544" s="22">
        <v>400000</v>
      </c>
      <c r="F1544" s="13"/>
      <c r="H1544" s="22">
        <v>400000</v>
      </c>
    </row>
    <row r="1545" spans="1:8" x14ac:dyDescent="0.25">
      <c r="A1545" s="17">
        <v>61</v>
      </c>
      <c r="B1545" s="20" t="s">
        <v>1244</v>
      </c>
      <c r="C1545" s="21" t="s">
        <v>1590</v>
      </c>
      <c r="D1545" s="23" t="s">
        <v>361</v>
      </c>
      <c r="E1545" s="22">
        <v>400000</v>
      </c>
      <c r="F1545" s="13"/>
      <c r="H1545" s="22">
        <v>400000</v>
      </c>
    </row>
    <row r="1546" spans="1:8" ht="25.5" x14ac:dyDescent="0.25">
      <c r="A1546" s="17">
        <v>62</v>
      </c>
      <c r="B1546" s="20" t="s">
        <v>1245</v>
      </c>
      <c r="C1546" s="21" t="s">
        <v>1591</v>
      </c>
      <c r="D1546" s="23" t="s">
        <v>361</v>
      </c>
      <c r="E1546" s="22">
        <v>400000</v>
      </c>
      <c r="F1546" s="13"/>
      <c r="H1546" s="22">
        <v>400000</v>
      </c>
    </row>
    <row r="1547" spans="1:8" x14ac:dyDescent="0.25">
      <c r="A1547" s="17">
        <v>63</v>
      </c>
      <c r="B1547" s="20" t="s">
        <v>1246</v>
      </c>
      <c r="C1547" s="21" t="s">
        <v>1592</v>
      </c>
      <c r="D1547" s="23" t="s">
        <v>360</v>
      </c>
      <c r="E1547" s="22">
        <v>480000</v>
      </c>
      <c r="F1547" s="13"/>
      <c r="H1547" s="22">
        <v>480000</v>
      </c>
    </row>
    <row r="1548" spans="1:8" x14ac:dyDescent="0.25">
      <c r="A1548" s="17">
        <v>64</v>
      </c>
      <c r="B1548" s="20" t="s">
        <v>1247</v>
      </c>
      <c r="C1548" s="21" t="s">
        <v>1592</v>
      </c>
      <c r="D1548" s="23" t="s">
        <v>359</v>
      </c>
      <c r="E1548" s="22">
        <v>560000</v>
      </c>
      <c r="F1548" s="13"/>
      <c r="H1548" s="22">
        <v>560000</v>
      </c>
    </row>
    <row r="1549" spans="1:8" x14ac:dyDescent="0.25">
      <c r="A1549" s="17">
        <v>65</v>
      </c>
      <c r="B1549" s="20" t="s">
        <v>1248</v>
      </c>
      <c r="C1549" s="21" t="s">
        <v>1592</v>
      </c>
      <c r="D1549" s="23" t="s">
        <v>361</v>
      </c>
      <c r="E1549" s="22">
        <v>400000</v>
      </c>
      <c r="F1549" s="13"/>
      <c r="H1549" s="22">
        <v>400000</v>
      </c>
    </row>
    <row r="1550" spans="1:8" x14ac:dyDescent="0.25">
      <c r="A1550" s="17">
        <v>66</v>
      </c>
      <c r="B1550" s="20" t="s">
        <v>1249</v>
      </c>
      <c r="C1550" s="21" t="s">
        <v>1593</v>
      </c>
      <c r="D1550" s="23" t="s">
        <v>360</v>
      </c>
      <c r="E1550" s="22">
        <v>480000</v>
      </c>
      <c r="F1550" s="13"/>
      <c r="H1550" s="22">
        <v>480000</v>
      </c>
    </row>
    <row r="1551" spans="1:8" x14ac:dyDescent="0.25">
      <c r="A1551" s="17">
        <v>67</v>
      </c>
      <c r="B1551" s="20" t="s">
        <v>1250</v>
      </c>
      <c r="C1551" s="21" t="s">
        <v>1594</v>
      </c>
      <c r="D1551" s="23" t="s">
        <v>360</v>
      </c>
      <c r="E1551" s="22">
        <v>480000</v>
      </c>
      <c r="F1551" s="13"/>
      <c r="H1551" s="22">
        <v>480000</v>
      </c>
    </row>
    <row r="1552" spans="1:8" x14ac:dyDescent="0.25">
      <c r="A1552" s="17">
        <v>68</v>
      </c>
      <c r="B1552" s="20" t="s">
        <v>1251</v>
      </c>
      <c r="C1552" s="21" t="s">
        <v>1594</v>
      </c>
      <c r="D1552" s="23" t="s">
        <v>359</v>
      </c>
      <c r="E1552" s="22">
        <v>560000</v>
      </c>
      <c r="F1552" s="13"/>
      <c r="H1552" s="22">
        <v>560000</v>
      </c>
    </row>
    <row r="1553" spans="1:8" x14ac:dyDescent="0.25">
      <c r="A1553" s="17">
        <v>69</v>
      </c>
      <c r="B1553" s="20" t="s">
        <v>1252</v>
      </c>
      <c r="C1553" s="21" t="s">
        <v>1594</v>
      </c>
      <c r="D1553" s="23" t="s">
        <v>361</v>
      </c>
      <c r="E1553" s="22">
        <v>400000</v>
      </c>
      <c r="F1553" s="13"/>
      <c r="H1553" s="22">
        <v>400000</v>
      </c>
    </row>
    <row r="1554" spans="1:8" x14ac:dyDescent="0.25">
      <c r="A1554" s="17">
        <v>70</v>
      </c>
      <c r="B1554" s="20" t="s">
        <v>1253</v>
      </c>
      <c r="C1554" s="21" t="s">
        <v>1595</v>
      </c>
      <c r="D1554" s="23" t="s">
        <v>361</v>
      </c>
      <c r="E1554" s="22">
        <v>400000</v>
      </c>
      <c r="F1554" s="13"/>
      <c r="H1554" s="22">
        <v>400000</v>
      </c>
    </row>
    <row r="1555" spans="1:8" x14ac:dyDescent="0.25">
      <c r="A1555" s="17">
        <v>71</v>
      </c>
      <c r="B1555" s="20" t="s">
        <v>1254</v>
      </c>
      <c r="C1555" s="21" t="s">
        <v>1595</v>
      </c>
      <c r="D1555" s="23" t="s">
        <v>359</v>
      </c>
      <c r="E1555" s="22">
        <v>560000</v>
      </c>
      <c r="F1555" s="13"/>
      <c r="H1555" s="22">
        <v>560000</v>
      </c>
    </row>
    <row r="1556" spans="1:8" x14ac:dyDescent="0.25">
      <c r="A1556" s="17">
        <v>72</v>
      </c>
      <c r="B1556" s="20" t="s">
        <v>1255</v>
      </c>
      <c r="C1556" s="21" t="s">
        <v>1596</v>
      </c>
      <c r="D1556" s="23" t="s">
        <v>359</v>
      </c>
      <c r="E1556" s="22">
        <v>560000</v>
      </c>
      <c r="F1556" s="13"/>
      <c r="H1556" s="22">
        <v>560000</v>
      </c>
    </row>
    <row r="1557" spans="1:8" x14ac:dyDescent="0.25">
      <c r="A1557" s="17">
        <v>73</v>
      </c>
      <c r="B1557" s="20" t="s">
        <v>1256</v>
      </c>
      <c r="C1557" s="21" t="s">
        <v>1596</v>
      </c>
      <c r="D1557" s="23" t="s">
        <v>361</v>
      </c>
      <c r="E1557" s="22">
        <v>400000</v>
      </c>
      <c r="F1557" s="13"/>
      <c r="H1557" s="22">
        <v>400000</v>
      </c>
    </row>
    <row r="1558" spans="1:8" x14ac:dyDescent="0.25">
      <c r="A1558" s="17">
        <v>74</v>
      </c>
      <c r="B1558" s="20" t="s">
        <v>1257</v>
      </c>
      <c r="C1558" s="21" t="s">
        <v>1596</v>
      </c>
      <c r="D1558" s="23" t="s">
        <v>360</v>
      </c>
      <c r="E1558" s="22">
        <v>480000</v>
      </c>
      <c r="F1558" s="13"/>
      <c r="H1558" s="22">
        <v>480000</v>
      </c>
    </row>
    <row r="1559" spans="1:8" x14ac:dyDescent="0.25">
      <c r="A1559" s="17">
        <v>75</v>
      </c>
      <c r="B1559" s="20" t="s">
        <v>1258</v>
      </c>
      <c r="C1559" s="21" t="s">
        <v>1597</v>
      </c>
      <c r="D1559" s="23" t="s">
        <v>359</v>
      </c>
      <c r="E1559" s="22">
        <v>560000</v>
      </c>
      <c r="F1559" s="13"/>
      <c r="H1559" s="22">
        <v>560000</v>
      </c>
    </row>
    <row r="1560" spans="1:8" x14ac:dyDescent="0.25">
      <c r="A1560" s="17">
        <v>76</v>
      </c>
      <c r="B1560" s="20" t="s">
        <v>1259</v>
      </c>
      <c r="C1560" s="21" t="s">
        <v>1597</v>
      </c>
      <c r="D1560" s="23" t="s">
        <v>361</v>
      </c>
      <c r="E1560" s="22">
        <v>400000</v>
      </c>
      <c r="F1560" s="13"/>
      <c r="H1560" s="22">
        <v>400000</v>
      </c>
    </row>
    <row r="1561" spans="1:8" x14ac:dyDescent="0.25">
      <c r="A1561" s="17">
        <v>77</v>
      </c>
      <c r="B1561" s="20" t="s">
        <v>1260</v>
      </c>
      <c r="C1561" s="21" t="s">
        <v>1598</v>
      </c>
      <c r="D1561" s="23" t="s">
        <v>360</v>
      </c>
      <c r="E1561" s="22">
        <v>480000</v>
      </c>
      <c r="F1561" s="13"/>
      <c r="H1561" s="22">
        <v>480000</v>
      </c>
    </row>
    <row r="1562" spans="1:8" x14ac:dyDescent="0.25">
      <c r="A1562" s="17">
        <v>78</v>
      </c>
      <c r="B1562" s="20" t="s">
        <v>1261</v>
      </c>
      <c r="C1562" s="21" t="s">
        <v>1599</v>
      </c>
      <c r="D1562" s="23" t="s">
        <v>360</v>
      </c>
      <c r="E1562" s="22">
        <v>480000</v>
      </c>
      <c r="F1562" s="13"/>
      <c r="H1562" s="22">
        <v>480000</v>
      </c>
    </row>
    <row r="1563" spans="1:8" x14ac:dyDescent="0.25">
      <c r="A1563" s="17">
        <v>79</v>
      </c>
      <c r="B1563" s="20" t="s">
        <v>1262</v>
      </c>
      <c r="C1563" s="21" t="s">
        <v>1600</v>
      </c>
      <c r="D1563" s="23" t="s">
        <v>360</v>
      </c>
      <c r="E1563" s="22">
        <v>480000</v>
      </c>
      <c r="F1563" s="13"/>
      <c r="H1563" s="22">
        <v>480000</v>
      </c>
    </row>
    <row r="1564" spans="1:8" x14ac:dyDescent="0.25">
      <c r="A1564" s="17">
        <v>80</v>
      </c>
      <c r="B1564" s="20" t="s">
        <v>1263</v>
      </c>
      <c r="C1564" s="21" t="s">
        <v>1600</v>
      </c>
      <c r="D1564" s="23" t="s">
        <v>360</v>
      </c>
      <c r="E1564" s="22">
        <v>480000</v>
      </c>
      <c r="F1564" s="13"/>
      <c r="H1564" s="22">
        <v>480000</v>
      </c>
    </row>
    <row r="1565" spans="1:8" x14ac:dyDescent="0.25">
      <c r="A1565" s="17">
        <v>81</v>
      </c>
      <c r="B1565" s="20" t="s">
        <v>1264</v>
      </c>
      <c r="C1565" s="21" t="s">
        <v>1600</v>
      </c>
      <c r="D1565" s="23" t="s">
        <v>394</v>
      </c>
      <c r="E1565" s="22">
        <v>370000</v>
      </c>
      <c r="F1565" s="13"/>
      <c r="H1565" s="22">
        <v>370000</v>
      </c>
    </row>
    <row r="1566" spans="1:8" x14ac:dyDescent="0.25">
      <c r="A1566" s="17">
        <v>82</v>
      </c>
      <c r="B1566" s="20" t="s">
        <v>1265</v>
      </c>
      <c r="C1566" s="21" t="s">
        <v>1601</v>
      </c>
      <c r="D1566" s="23" t="s">
        <v>361</v>
      </c>
      <c r="E1566" s="22">
        <v>400000</v>
      </c>
      <c r="F1566" s="13"/>
      <c r="H1566" s="22">
        <v>400000</v>
      </c>
    </row>
    <row r="1567" spans="1:8" x14ac:dyDescent="0.25">
      <c r="A1567" s="17">
        <v>83</v>
      </c>
      <c r="B1567" s="20" t="s">
        <v>1266</v>
      </c>
      <c r="C1567" s="21" t="s">
        <v>655</v>
      </c>
      <c r="D1567" s="23" t="s">
        <v>361</v>
      </c>
      <c r="E1567" s="22">
        <v>400000</v>
      </c>
      <c r="F1567" s="13"/>
      <c r="H1567" s="22">
        <v>400000</v>
      </c>
    </row>
    <row r="1568" spans="1:8" x14ac:dyDescent="0.25">
      <c r="A1568" s="17">
        <v>84</v>
      </c>
      <c r="B1568" s="20" t="s">
        <v>1267</v>
      </c>
      <c r="C1568" s="21" t="s">
        <v>1602</v>
      </c>
      <c r="D1568" s="23" t="s">
        <v>359</v>
      </c>
      <c r="E1568" s="22">
        <v>560000</v>
      </c>
      <c r="F1568" s="13"/>
      <c r="H1568" s="22">
        <v>560000</v>
      </c>
    </row>
    <row r="1569" spans="1:8" x14ac:dyDescent="0.25">
      <c r="A1569" s="17">
        <v>85</v>
      </c>
      <c r="B1569" s="20" t="s">
        <v>1268</v>
      </c>
      <c r="C1569" s="21" t="s">
        <v>1603</v>
      </c>
      <c r="D1569" s="23" t="s">
        <v>361</v>
      </c>
      <c r="E1569" s="22">
        <v>400000</v>
      </c>
      <c r="F1569" s="13"/>
      <c r="H1569" s="22">
        <v>400000</v>
      </c>
    </row>
    <row r="1570" spans="1:8" x14ac:dyDescent="0.25">
      <c r="A1570" s="17">
        <v>86</v>
      </c>
      <c r="B1570" s="20" t="s">
        <v>1269</v>
      </c>
      <c r="C1570" s="21" t="s">
        <v>323</v>
      </c>
      <c r="D1570" s="23" t="s">
        <v>361</v>
      </c>
      <c r="E1570" s="22">
        <v>400000</v>
      </c>
      <c r="F1570" s="13"/>
      <c r="H1570" s="22">
        <v>400000</v>
      </c>
    </row>
    <row r="1571" spans="1:8" x14ac:dyDescent="0.25">
      <c r="A1571" s="17">
        <v>87</v>
      </c>
      <c r="B1571" s="20" t="s">
        <v>1270</v>
      </c>
      <c r="C1571" s="21" t="s">
        <v>1604</v>
      </c>
      <c r="D1571" s="23" t="s">
        <v>361</v>
      </c>
      <c r="E1571" s="22">
        <v>400000</v>
      </c>
      <c r="F1571" s="13"/>
      <c r="H1571" s="22">
        <v>400000</v>
      </c>
    </row>
    <row r="1572" spans="1:8" x14ac:dyDescent="0.25">
      <c r="A1572" s="17">
        <v>88</v>
      </c>
      <c r="B1572" s="20" t="s">
        <v>1271</v>
      </c>
      <c r="C1572" s="21" t="s">
        <v>683</v>
      </c>
      <c r="D1572" s="23" t="s">
        <v>361</v>
      </c>
      <c r="E1572" s="22">
        <v>400000</v>
      </c>
      <c r="F1572" s="13"/>
      <c r="H1572" s="22">
        <v>400000</v>
      </c>
    </row>
    <row r="1573" spans="1:8" x14ac:dyDescent="0.25">
      <c r="A1573" s="17">
        <v>89</v>
      </c>
      <c r="B1573" s="20" t="s">
        <v>1272</v>
      </c>
      <c r="C1573" s="21" t="s">
        <v>1024</v>
      </c>
      <c r="D1573" s="23" t="s">
        <v>360</v>
      </c>
      <c r="E1573" s="22">
        <v>480000</v>
      </c>
      <c r="F1573" s="13"/>
      <c r="H1573" s="22">
        <v>480000</v>
      </c>
    </row>
    <row r="1574" spans="1:8" x14ac:dyDescent="0.25">
      <c r="A1574" s="17">
        <v>90</v>
      </c>
      <c r="B1574" s="20" t="s">
        <v>1273</v>
      </c>
      <c r="C1574" s="21" t="s">
        <v>1605</v>
      </c>
      <c r="D1574" s="23" t="s">
        <v>360</v>
      </c>
      <c r="E1574" s="22">
        <v>480000</v>
      </c>
      <c r="F1574" s="13"/>
      <c r="H1574" s="22">
        <v>480000</v>
      </c>
    </row>
    <row r="1575" spans="1:8" x14ac:dyDescent="0.25">
      <c r="A1575" s="17">
        <v>91</v>
      </c>
      <c r="B1575" s="20" t="s">
        <v>1274</v>
      </c>
      <c r="C1575" s="21" t="s">
        <v>1606</v>
      </c>
      <c r="D1575" s="23" t="s">
        <v>361</v>
      </c>
      <c r="E1575" s="22">
        <v>400000</v>
      </c>
      <c r="F1575" s="13"/>
      <c r="H1575" s="22">
        <v>400000</v>
      </c>
    </row>
    <row r="1576" spans="1:8" x14ac:dyDescent="0.25">
      <c r="A1576" s="17">
        <v>92</v>
      </c>
      <c r="B1576" s="20" t="s">
        <v>1275</v>
      </c>
      <c r="C1576" s="21" t="s">
        <v>1607</v>
      </c>
      <c r="D1576" s="23" t="s">
        <v>361</v>
      </c>
      <c r="E1576" s="22">
        <v>400000</v>
      </c>
      <c r="F1576" s="13"/>
      <c r="H1576" s="22">
        <v>400000</v>
      </c>
    </row>
    <row r="1577" spans="1:8" x14ac:dyDescent="0.25">
      <c r="A1577" s="17">
        <v>93</v>
      </c>
      <c r="B1577" s="20" t="s">
        <v>1276</v>
      </c>
      <c r="C1577" s="21" t="s">
        <v>1608</v>
      </c>
      <c r="D1577" s="23" t="s">
        <v>394</v>
      </c>
      <c r="E1577" s="22">
        <v>370000</v>
      </c>
      <c r="F1577" s="13"/>
      <c r="H1577" s="22">
        <v>370000</v>
      </c>
    </row>
    <row r="1578" spans="1:8" x14ac:dyDescent="0.25">
      <c r="A1578" s="17">
        <v>94</v>
      </c>
      <c r="B1578" s="20" t="s">
        <v>1277</v>
      </c>
      <c r="C1578" s="21" t="s">
        <v>1609</v>
      </c>
      <c r="D1578" s="23" t="s">
        <v>394</v>
      </c>
      <c r="E1578" s="22">
        <v>370000</v>
      </c>
      <c r="F1578" s="13"/>
      <c r="H1578" s="22">
        <v>370000</v>
      </c>
    </row>
    <row r="1579" spans="1:8" x14ac:dyDescent="0.25">
      <c r="A1579" s="17">
        <v>95</v>
      </c>
      <c r="B1579" s="20" t="s">
        <v>1278</v>
      </c>
      <c r="C1579" s="21" t="s">
        <v>1610</v>
      </c>
      <c r="D1579" s="23" t="s">
        <v>361</v>
      </c>
      <c r="E1579" s="22">
        <v>400000</v>
      </c>
      <c r="F1579" s="13"/>
      <c r="H1579" s="22">
        <v>400000</v>
      </c>
    </row>
    <row r="1580" spans="1:8" x14ac:dyDescent="0.25">
      <c r="A1580" s="17">
        <v>96</v>
      </c>
      <c r="B1580" s="20" t="s">
        <v>1279</v>
      </c>
      <c r="C1580" s="21" t="s">
        <v>1611</v>
      </c>
      <c r="D1580" s="23" t="s">
        <v>361</v>
      </c>
      <c r="E1580" s="22">
        <v>400000</v>
      </c>
      <c r="F1580" s="13"/>
      <c r="H1580" s="22">
        <v>400000</v>
      </c>
    </row>
    <row r="1581" spans="1:8" x14ac:dyDescent="0.25">
      <c r="A1581" s="17">
        <v>97</v>
      </c>
      <c r="B1581" s="20" t="s">
        <v>1280</v>
      </c>
      <c r="C1581" s="21" t="s">
        <v>1612</v>
      </c>
      <c r="D1581" s="23" t="s">
        <v>361</v>
      </c>
      <c r="E1581" s="22">
        <v>400000</v>
      </c>
      <c r="F1581" s="13"/>
      <c r="H1581" s="22">
        <v>400000</v>
      </c>
    </row>
    <row r="1582" spans="1:8" x14ac:dyDescent="0.25">
      <c r="A1582" s="17">
        <v>98</v>
      </c>
      <c r="B1582" s="20" t="s">
        <v>1281</v>
      </c>
      <c r="C1582" s="21" t="s">
        <v>1613</v>
      </c>
      <c r="D1582" s="23" t="s">
        <v>359</v>
      </c>
      <c r="E1582" s="22">
        <v>560000</v>
      </c>
      <c r="F1582" s="13"/>
      <c r="H1582" s="22">
        <v>560000</v>
      </c>
    </row>
    <row r="1583" spans="1:8" x14ac:dyDescent="0.25">
      <c r="A1583" s="17">
        <v>99</v>
      </c>
      <c r="B1583" s="20" t="s">
        <v>1282</v>
      </c>
      <c r="C1583" s="21" t="s">
        <v>1613</v>
      </c>
      <c r="D1583" s="23" t="s">
        <v>361</v>
      </c>
      <c r="E1583" s="22">
        <v>400000</v>
      </c>
      <c r="F1583" s="13"/>
      <c r="H1583" s="22">
        <v>400000</v>
      </c>
    </row>
    <row r="1584" spans="1:8" x14ac:dyDescent="0.25">
      <c r="A1584" s="17">
        <v>100</v>
      </c>
      <c r="B1584" s="20" t="s">
        <v>1283</v>
      </c>
      <c r="C1584" s="21" t="s">
        <v>1614</v>
      </c>
      <c r="D1584" s="23" t="s">
        <v>361</v>
      </c>
      <c r="E1584" s="22">
        <v>400000</v>
      </c>
      <c r="F1584" s="13"/>
      <c r="H1584" s="22">
        <v>400000</v>
      </c>
    </row>
    <row r="1585" spans="1:8" x14ac:dyDescent="0.25">
      <c r="A1585" s="17">
        <v>101</v>
      </c>
      <c r="B1585" s="20" t="s">
        <v>1284</v>
      </c>
      <c r="C1585" s="21" t="s">
        <v>1614</v>
      </c>
      <c r="D1585" s="23" t="s">
        <v>359</v>
      </c>
      <c r="E1585" s="22">
        <v>560000</v>
      </c>
      <c r="F1585" s="13"/>
      <c r="H1585" s="22">
        <v>560000</v>
      </c>
    </row>
    <row r="1586" spans="1:8" x14ac:dyDescent="0.25">
      <c r="A1586" s="17">
        <v>102</v>
      </c>
      <c r="B1586" s="20" t="s">
        <v>1285</v>
      </c>
      <c r="C1586" s="21" t="s">
        <v>1615</v>
      </c>
      <c r="D1586" s="23" t="s">
        <v>359</v>
      </c>
      <c r="E1586" s="22">
        <v>560000</v>
      </c>
      <c r="F1586" s="13"/>
      <c r="H1586" s="22">
        <v>560000</v>
      </c>
    </row>
    <row r="1587" spans="1:8" x14ac:dyDescent="0.25">
      <c r="A1587" s="17">
        <v>103</v>
      </c>
      <c r="B1587" s="20" t="s">
        <v>1286</v>
      </c>
      <c r="C1587" s="21" t="s">
        <v>1615</v>
      </c>
      <c r="D1587" s="23" t="s">
        <v>361</v>
      </c>
      <c r="E1587" s="22">
        <v>400000</v>
      </c>
      <c r="F1587" s="13"/>
      <c r="H1587" s="22">
        <v>400000</v>
      </c>
    </row>
    <row r="1588" spans="1:8" x14ac:dyDescent="0.25">
      <c r="A1588" s="17">
        <v>104</v>
      </c>
      <c r="B1588" s="20" t="s">
        <v>1287</v>
      </c>
      <c r="C1588" s="21" t="s">
        <v>1616</v>
      </c>
      <c r="D1588" s="23" t="s">
        <v>361</v>
      </c>
      <c r="E1588" s="22">
        <v>400000</v>
      </c>
      <c r="F1588" s="13"/>
      <c r="H1588" s="22">
        <v>400000</v>
      </c>
    </row>
    <row r="1589" spans="1:8" x14ac:dyDescent="0.25">
      <c r="A1589" s="17">
        <v>105</v>
      </c>
      <c r="B1589" s="20" t="s">
        <v>1288</v>
      </c>
      <c r="C1589" s="21" t="s">
        <v>1616</v>
      </c>
      <c r="D1589" s="23" t="s">
        <v>359</v>
      </c>
      <c r="E1589" s="22">
        <v>560000</v>
      </c>
      <c r="F1589" s="13"/>
      <c r="H1589" s="22">
        <v>560000</v>
      </c>
    </row>
    <row r="1590" spans="1:8" x14ac:dyDescent="0.25">
      <c r="A1590" s="17">
        <v>106</v>
      </c>
      <c r="B1590" s="20" t="s">
        <v>1289</v>
      </c>
      <c r="C1590" s="21" t="s">
        <v>1617</v>
      </c>
      <c r="D1590" s="23" t="s">
        <v>361</v>
      </c>
      <c r="E1590" s="22">
        <v>400000</v>
      </c>
      <c r="F1590" s="13"/>
      <c r="H1590" s="22">
        <v>400000</v>
      </c>
    </row>
    <row r="1591" spans="1:8" x14ac:dyDescent="0.25">
      <c r="A1591" s="17">
        <v>107</v>
      </c>
      <c r="B1591" s="20" t="s">
        <v>1290</v>
      </c>
      <c r="C1591" s="21" t="s">
        <v>1618</v>
      </c>
      <c r="D1591" s="23" t="s">
        <v>361</v>
      </c>
      <c r="E1591" s="22">
        <v>400000</v>
      </c>
      <c r="F1591" s="13"/>
      <c r="H1591" s="22">
        <v>400000</v>
      </c>
    </row>
    <row r="1592" spans="1:8" x14ac:dyDescent="0.25">
      <c r="A1592" s="17">
        <v>108</v>
      </c>
      <c r="B1592" s="20" t="s">
        <v>1291</v>
      </c>
      <c r="C1592" s="21" t="s">
        <v>1619</v>
      </c>
      <c r="D1592" s="23" t="s">
        <v>361</v>
      </c>
      <c r="E1592" s="22">
        <v>400000</v>
      </c>
      <c r="F1592" s="13"/>
      <c r="H1592" s="22">
        <v>400000</v>
      </c>
    </row>
    <row r="1593" spans="1:8" x14ac:dyDescent="0.25">
      <c r="A1593" s="17">
        <v>109</v>
      </c>
      <c r="B1593" s="20" t="s">
        <v>1292</v>
      </c>
      <c r="C1593" s="21" t="s">
        <v>1619</v>
      </c>
      <c r="D1593" s="23" t="s">
        <v>359</v>
      </c>
      <c r="E1593" s="22">
        <v>560000</v>
      </c>
      <c r="F1593" s="13"/>
      <c r="H1593" s="22">
        <v>560000</v>
      </c>
    </row>
    <row r="1594" spans="1:8" x14ac:dyDescent="0.25">
      <c r="A1594" s="17">
        <v>110</v>
      </c>
      <c r="B1594" s="20" t="s">
        <v>1293</v>
      </c>
      <c r="C1594" s="21" t="s">
        <v>1620</v>
      </c>
      <c r="D1594" s="23" t="s">
        <v>361</v>
      </c>
      <c r="E1594" s="22">
        <v>400000</v>
      </c>
      <c r="F1594" s="13"/>
      <c r="H1594" s="22">
        <v>400000</v>
      </c>
    </row>
    <row r="1595" spans="1:8" x14ac:dyDescent="0.25">
      <c r="A1595" s="17">
        <v>111</v>
      </c>
      <c r="B1595" s="20" t="s">
        <v>1294</v>
      </c>
      <c r="C1595" s="21" t="s">
        <v>1621</v>
      </c>
      <c r="D1595" s="23" t="s">
        <v>361</v>
      </c>
      <c r="E1595" s="22">
        <v>400000</v>
      </c>
      <c r="F1595" s="13"/>
      <c r="H1595" s="22">
        <v>400000</v>
      </c>
    </row>
    <row r="1596" spans="1:8" x14ac:dyDescent="0.25">
      <c r="A1596" s="17">
        <v>112</v>
      </c>
      <c r="B1596" s="20" t="s">
        <v>1295</v>
      </c>
      <c r="C1596" s="21" t="s">
        <v>1622</v>
      </c>
      <c r="D1596" s="23" t="s">
        <v>361</v>
      </c>
      <c r="E1596" s="22">
        <v>400000</v>
      </c>
      <c r="F1596" s="13"/>
      <c r="H1596" s="22">
        <v>400000</v>
      </c>
    </row>
    <row r="1597" spans="1:8" x14ac:dyDescent="0.25">
      <c r="A1597" s="17">
        <v>113</v>
      </c>
      <c r="B1597" s="20" t="s">
        <v>1296</v>
      </c>
      <c r="C1597" s="21" t="s">
        <v>1623</v>
      </c>
      <c r="D1597" s="23" t="s">
        <v>361</v>
      </c>
      <c r="E1597" s="22">
        <v>400000</v>
      </c>
      <c r="F1597" s="13"/>
      <c r="H1597" s="22">
        <v>400000</v>
      </c>
    </row>
    <row r="1598" spans="1:8" x14ac:dyDescent="0.25">
      <c r="A1598" s="17">
        <v>114</v>
      </c>
      <c r="B1598" s="20" t="s">
        <v>1297</v>
      </c>
      <c r="C1598" s="21" t="s">
        <v>1624</v>
      </c>
      <c r="D1598" s="23" t="s">
        <v>361</v>
      </c>
      <c r="E1598" s="22">
        <v>400000</v>
      </c>
      <c r="F1598" s="13"/>
      <c r="H1598" s="22">
        <v>400000</v>
      </c>
    </row>
    <row r="1599" spans="1:8" x14ac:dyDescent="0.25">
      <c r="A1599" s="17">
        <v>115</v>
      </c>
      <c r="B1599" s="20" t="s">
        <v>1298</v>
      </c>
      <c r="C1599" s="21" t="s">
        <v>1625</v>
      </c>
      <c r="D1599" s="23" t="s">
        <v>359</v>
      </c>
      <c r="E1599" s="22">
        <v>560000</v>
      </c>
      <c r="F1599" s="13"/>
      <c r="H1599" s="22">
        <v>560000</v>
      </c>
    </row>
    <row r="1600" spans="1:8" x14ac:dyDescent="0.25">
      <c r="A1600" s="17">
        <v>116</v>
      </c>
      <c r="B1600" s="20" t="s">
        <v>1299</v>
      </c>
      <c r="C1600" s="21" t="s">
        <v>1625</v>
      </c>
      <c r="D1600" s="23" t="s">
        <v>361</v>
      </c>
      <c r="E1600" s="22">
        <v>400000</v>
      </c>
      <c r="F1600" s="13"/>
      <c r="H1600" s="22">
        <v>400000</v>
      </c>
    </row>
    <row r="1601" spans="1:8" x14ac:dyDescent="0.25">
      <c r="A1601" s="17">
        <v>117</v>
      </c>
      <c r="B1601" s="20" t="s">
        <v>1300</v>
      </c>
      <c r="C1601" s="21" t="s">
        <v>1626</v>
      </c>
      <c r="D1601" s="23" t="s">
        <v>359</v>
      </c>
      <c r="E1601" s="22">
        <v>560000</v>
      </c>
      <c r="F1601" s="13"/>
      <c r="H1601" s="22">
        <v>560000</v>
      </c>
    </row>
    <row r="1602" spans="1:8" x14ac:dyDescent="0.25">
      <c r="A1602" s="17">
        <v>118</v>
      </c>
      <c r="B1602" s="20" t="s">
        <v>1301</v>
      </c>
      <c r="C1602" s="21" t="s">
        <v>315</v>
      </c>
      <c r="D1602" s="23" t="s">
        <v>361</v>
      </c>
      <c r="E1602" s="22">
        <v>400000</v>
      </c>
      <c r="F1602" s="13"/>
      <c r="H1602" s="22">
        <v>400000</v>
      </c>
    </row>
    <row r="1603" spans="1:8" x14ac:dyDescent="0.25">
      <c r="A1603" s="17">
        <v>119</v>
      </c>
      <c r="B1603" s="20" t="s">
        <v>1302</v>
      </c>
      <c r="C1603" s="21" t="s">
        <v>317</v>
      </c>
      <c r="D1603" s="23" t="s">
        <v>361</v>
      </c>
      <c r="E1603" s="22">
        <v>400000</v>
      </c>
      <c r="F1603" s="13"/>
      <c r="H1603" s="22">
        <v>400000</v>
      </c>
    </row>
    <row r="1604" spans="1:8" x14ac:dyDescent="0.25">
      <c r="A1604" s="17">
        <v>120</v>
      </c>
      <c r="B1604" s="20" t="s">
        <v>1303</v>
      </c>
      <c r="C1604" s="21" t="s">
        <v>316</v>
      </c>
      <c r="D1604" s="23" t="s">
        <v>361</v>
      </c>
      <c r="E1604" s="22">
        <v>400000</v>
      </c>
      <c r="F1604" s="13"/>
      <c r="H1604" s="22">
        <v>400000</v>
      </c>
    </row>
    <row r="1605" spans="1:8" x14ac:dyDescent="0.25">
      <c r="A1605" s="17">
        <v>121</v>
      </c>
      <c r="B1605" s="20" t="s">
        <v>1304</v>
      </c>
      <c r="C1605" s="21" t="s">
        <v>1627</v>
      </c>
      <c r="D1605" s="23" t="s">
        <v>359</v>
      </c>
      <c r="E1605" s="22">
        <v>560000</v>
      </c>
      <c r="F1605" s="13"/>
      <c r="H1605" s="22">
        <v>560000</v>
      </c>
    </row>
    <row r="1606" spans="1:8" x14ac:dyDescent="0.25">
      <c r="A1606" s="17">
        <v>122</v>
      </c>
      <c r="B1606" s="20" t="s">
        <v>1305</v>
      </c>
      <c r="C1606" s="21" t="s">
        <v>1627</v>
      </c>
      <c r="D1606" s="23" t="s">
        <v>361</v>
      </c>
      <c r="E1606" s="22">
        <v>400000</v>
      </c>
      <c r="F1606" s="13"/>
      <c r="H1606" s="22">
        <v>400000</v>
      </c>
    </row>
    <row r="1607" spans="1:8" x14ac:dyDescent="0.25">
      <c r="A1607" s="17">
        <v>123</v>
      </c>
      <c r="B1607" s="20" t="s">
        <v>1306</v>
      </c>
      <c r="C1607" s="21" t="s">
        <v>1628</v>
      </c>
      <c r="D1607" s="23" t="s">
        <v>361</v>
      </c>
      <c r="E1607" s="22">
        <v>400000</v>
      </c>
      <c r="F1607" s="13"/>
      <c r="H1607" s="22">
        <v>400000</v>
      </c>
    </row>
    <row r="1608" spans="1:8" x14ac:dyDescent="0.25">
      <c r="A1608" s="17">
        <v>124</v>
      </c>
      <c r="B1608" s="20" t="s">
        <v>1307</v>
      </c>
      <c r="C1608" s="21" t="s">
        <v>1628</v>
      </c>
      <c r="D1608" s="23" t="s">
        <v>359</v>
      </c>
      <c r="E1608" s="22">
        <v>560000</v>
      </c>
      <c r="F1608" s="13"/>
      <c r="H1608" s="22">
        <v>560000</v>
      </c>
    </row>
    <row r="1609" spans="1:8" x14ac:dyDescent="0.25">
      <c r="A1609" s="17">
        <v>125</v>
      </c>
      <c r="B1609" s="20" t="s">
        <v>1308</v>
      </c>
      <c r="C1609" s="21" t="s">
        <v>1629</v>
      </c>
      <c r="D1609" s="23" t="s">
        <v>361</v>
      </c>
      <c r="E1609" s="22">
        <v>400000</v>
      </c>
      <c r="F1609" s="13"/>
      <c r="H1609" s="22">
        <v>400000</v>
      </c>
    </row>
    <row r="1610" spans="1:8" x14ac:dyDescent="0.25">
      <c r="A1610" s="17">
        <v>126</v>
      </c>
      <c r="B1610" s="20" t="s">
        <v>1309</v>
      </c>
      <c r="C1610" s="21" t="s">
        <v>1630</v>
      </c>
      <c r="D1610" s="23" t="s">
        <v>361</v>
      </c>
      <c r="E1610" s="22">
        <v>400000</v>
      </c>
      <c r="F1610" s="13"/>
      <c r="H1610" s="22">
        <v>400000</v>
      </c>
    </row>
    <row r="1611" spans="1:8" x14ac:dyDescent="0.25">
      <c r="A1611" s="17">
        <v>127</v>
      </c>
      <c r="B1611" s="20" t="s">
        <v>1310</v>
      </c>
      <c r="C1611" s="21" t="s">
        <v>1631</v>
      </c>
      <c r="D1611" s="23" t="s">
        <v>361</v>
      </c>
      <c r="E1611" s="22">
        <v>400000</v>
      </c>
      <c r="F1611" s="13"/>
      <c r="H1611" s="22">
        <v>400000</v>
      </c>
    </row>
    <row r="1612" spans="1:8" x14ac:dyDescent="0.25">
      <c r="A1612" s="17">
        <v>128</v>
      </c>
      <c r="B1612" s="20" t="s">
        <v>1311</v>
      </c>
      <c r="C1612" s="21" t="s">
        <v>1632</v>
      </c>
      <c r="D1612" s="23" t="s">
        <v>361</v>
      </c>
      <c r="E1612" s="22">
        <v>400000</v>
      </c>
      <c r="F1612" s="13"/>
      <c r="H1612" s="22">
        <v>400000</v>
      </c>
    </row>
    <row r="1613" spans="1:8" x14ac:dyDescent="0.25">
      <c r="A1613" s="17">
        <v>129</v>
      </c>
      <c r="B1613" s="20" t="s">
        <v>1312</v>
      </c>
      <c r="C1613" s="21" t="s">
        <v>1633</v>
      </c>
      <c r="D1613" s="23" t="s">
        <v>361</v>
      </c>
      <c r="E1613" s="22">
        <v>400000</v>
      </c>
      <c r="F1613" s="13"/>
      <c r="H1613" s="22">
        <v>400000</v>
      </c>
    </row>
    <row r="1614" spans="1:8" x14ac:dyDescent="0.25">
      <c r="A1614" s="17">
        <v>130</v>
      </c>
      <c r="B1614" s="20" t="s">
        <v>1313</v>
      </c>
      <c r="C1614" s="21" t="s">
        <v>1634</v>
      </c>
      <c r="D1614" s="23" t="s">
        <v>361</v>
      </c>
      <c r="E1614" s="22">
        <v>400000</v>
      </c>
      <c r="F1614" s="13"/>
      <c r="H1614" s="22">
        <v>400000</v>
      </c>
    </row>
    <row r="1615" spans="1:8" x14ac:dyDescent="0.25">
      <c r="A1615" s="17">
        <v>131</v>
      </c>
      <c r="B1615" s="20" t="s">
        <v>1314</v>
      </c>
      <c r="C1615" s="21" t="s">
        <v>1635</v>
      </c>
      <c r="D1615" s="23" t="s">
        <v>361</v>
      </c>
      <c r="E1615" s="22">
        <v>400000</v>
      </c>
      <c r="F1615" s="13"/>
      <c r="H1615" s="22">
        <v>400000</v>
      </c>
    </row>
    <row r="1616" spans="1:8" x14ac:dyDescent="0.25">
      <c r="A1616" s="17">
        <v>132</v>
      </c>
      <c r="B1616" s="20" t="s">
        <v>1315</v>
      </c>
      <c r="C1616" s="21" t="s">
        <v>1635</v>
      </c>
      <c r="D1616" s="23" t="s">
        <v>359</v>
      </c>
      <c r="E1616" s="22">
        <v>560000</v>
      </c>
      <c r="F1616" s="13"/>
      <c r="H1616" s="22">
        <v>560000</v>
      </c>
    </row>
    <row r="1617" spans="1:8" x14ac:dyDescent="0.25">
      <c r="A1617" s="17">
        <v>133</v>
      </c>
      <c r="B1617" s="20" t="s">
        <v>1316</v>
      </c>
      <c r="C1617" s="21" t="s">
        <v>1636</v>
      </c>
      <c r="D1617" s="23" t="s">
        <v>361</v>
      </c>
      <c r="E1617" s="22">
        <v>400000</v>
      </c>
      <c r="F1617" s="13"/>
      <c r="H1617" s="22">
        <v>400000</v>
      </c>
    </row>
    <row r="1618" spans="1:8" x14ac:dyDescent="0.25">
      <c r="A1618" s="17">
        <v>134</v>
      </c>
      <c r="B1618" s="20" t="s">
        <v>1317</v>
      </c>
      <c r="C1618" s="21" t="s">
        <v>1637</v>
      </c>
      <c r="D1618" s="23" t="s">
        <v>361</v>
      </c>
      <c r="E1618" s="22">
        <v>400000</v>
      </c>
      <c r="F1618" s="13"/>
      <c r="H1618" s="22">
        <v>400000</v>
      </c>
    </row>
    <row r="1619" spans="1:8" x14ac:dyDescent="0.25">
      <c r="A1619" s="17">
        <v>135</v>
      </c>
      <c r="B1619" s="20" t="s">
        <v>1318</v>
      </c>
      <c r="C1619" s="21" t="s">
        <v>1638</v>
      </c>
      <c r="D1619" s="23" t="s">
        <v>359</v>
      </c>
      <c r="E1619" s="22">
        <v>560000</v>
      </c>
      <c r="F1619" s="13"/>
      <c r="H1619" s="22">
        <v>560000</v>
      </c>
    </row>
    <row r="1620" spans="1:8" x14ac:dyDescent="0.25">
      <c r="A1620" s="17">
        <v>136</v>
      </c>
      <c r="B1620" s="20" t="s">
        <v>1319</v>
      </c>
      <c r="C1620" s="21" t="s">
        <v>1638</v>
      </c>
      <c r="D1620" s="23" t="s">
        <v>361</v>
      </c>
      <c r="E1620" s="22">
        <v>400000</v>
      </c>
      <c r="F1620" s="13"/>
      <c r="H1620" s="22">
        <v>400000</v>
      </c>
    </row>
    <row r="1621" spans="1:8" x14ac:dyDescent="0.25">
      <c r="A1621" s="17">
        <v>137</v>
      </c>
      <c r="B1621" s="20" t="s">
        <v>1320</v>
      </c>
      <c r="C1621" s="21" t="s">
        <v>999</v>
      </c>
      <c r="D1621" s="23" t="s">
        <v>361</v>
      </c>
      <c r="E1621" s="22">
        <v>400000</v>
      </c>
      <c r="F1621" s="13"/>
      <c r="H1621" s="22">
        <v>400000</v>
      </c>
    </row>
    <row r="1622" spans="1:8" x14ac:dyDescent="0.25">
      <c r="A1622" s="17">
        <v>138</v>
      </c>
      <c r="B1622" s="20" t="s">
        <v>1321</v>
      </c>
      <c r="C1622" s="21" t="s">
        <v>998</v>
      </c>
      <c r="D1622" s="23" t="s">
        <v>361</v>
      </c>
      <c r="E1622" s="22">
        <v>400000</v>
      </c>
      <c r="F1622" s="13"/>
      <c r="H1622" s="22">
        <v>400000</v>
      </c>
    </row>
    <row r="1623" spans="1:8" x14ac:dyDescent="0.25">
      <c r="A1623" s="17">
        <v>139</v>
      </c>
      <c r="B1623" s="20" t="s">
        <v>1322</v>
      </c>
      <c r="C1623" s="21" t="s">
        <v>1639</v>
      </c>
      <c r="D1623" s="23" t="s">
        <v>361</v>
      </c>
      <c r="E1623" s="22">
        <v>400000</v>
      </c>
      <c r="F1623" s="13"/>
      <c r="H1623" s="22">
        <v>400000</v>
      </c>
    </row>
    <row r="1624" spans="1:8" x14ac:dyDescent="0.25">
      <c r="A1624" s="17">
        <v>140</v>
      </c>
      <c r="B1624" s="20" t="s">
        <v>1323</v>
      </c>
      <c r="C1624" s="21" t="s">
        <v>1639</v>
      </c>
      <c r="D1624" s="23" t="s">
        <v>359</v>
      </c>
      <c r="E1624" s="22">
        <v>560000</v>
      </c>
      <c r="F1624" s="13"/>
      <c r="H1624" s="22">
        <v>560000</v>
      </c>
    </row>
    <row r="1625" spans="1:8" x14ac:dyDescent="0.25">
      <c r="A1625" s="17">
        <v>141</v>
      </c>
      <c r="B1625" s="20" t="s">
        <v>1324</v>
      </c>
      <c r="C1625" s="21" t="s">
        <v>1640</v>
      </c>
      <c r="D1625" s="23" t="s">
        <v>361</v>
      </c>
      <c r="E1625" s="22">
        <v>400000</v>
      </c>
      <c r="F1625" s="13"/>
      <c r="H1625" s="22">
        <v>400000</v>
      </c>
    </row>
    <row r="1626" spans="1:8" x14ac:dyDescent="0.25">
      <c r="A1626" s="17">
        <v>142</v>
      </c>
      <c r="B1626" s="20" t="s">
        <v>1325</v>
      </c>
      <c r="C1626" s="21" t="s">
        <v>1641</v>
      </c>
      <c r="D1626" s="23" t="s">
        <v>361</v>
      </c>
      <c r="E1626" s="22">
        <v>400000</v>
      </c>
      <c r="F1626" s="13"/>
      <c r="H1626" s="22">
        <v>400000</v>
      </c>
    </row>
    <row r="1627" spans="1:8" x14ac:dyDescent="0.25">
      <c r="A1627" s="17">
        <v>143</v>
      </c>
      <c r="B1627" s="20" t="s">
        <v>1326</v>
      </c>
      <c r="C1627" s="21" t="s">
        <v>1642</v>
      </c>
      <c r="D1627" s="23" t="s">
        <v>361</v>
      </c>
      <c r="E1627" s="22">
        <v>400000</v>
      </c>
      <c r="F1627" s="13"/>
      <c r="H1627" s="22">
        <v>400000</v>
      </c>
    </row>
    <row r="1628" spans="1:8" x14ac:dyDescent="0.25">
      <c r="A1628" s="17">
        <v>144</v>
      </c>
      <c r="B1628" s="20" t="s">
        <v>1327</v>
      </c>
      <c r="C1628" s="21" t="s">
        <v>1643</v>
      </c>
      <c r="D1628" s="23" t="s">
        <v>359</v>
      </c>
      <c r="E1628" s="22">
        <v>560000</v>
      </c>
      <c r="F1628" s="13"/>
      <c r="H1628" s="22">
        <v>560000</v>
      </c>
    </row>
    <row r="1629" spans="1:8" x14ac:dyDescent="0.25">
      <c r="A1629" s="17">
        <v>145</v>
      </c>
      <c r="B1629" s="20" t="s">
        <v>1328</v>
      </c>
      <c r="C1629" s="21" t="s">
        <v>1643</v>
      </c>
      <c r="D1629" s="23" t="s">
        <v>361</v>
      </c>
      <c r="E1629" s="22">
        <v>400000</v>
      </c>
      <c r="F1629" s="13"/>
      <c r="H1629" s="22">
        <v>400000</v>
      </c>
    </row>
    <row r="1630" spans="1:8" x14ac:dyDescent="0.25">
      <c r="A1630" s="17">
        <v>146</v>
      </c>
      <c r="B1630" s="20" t="s">
        <v>1329</v>
      </c>
      <c r="C1630" s="21" t="s">
        <v>1644</v>
      </c>
      <c r="D1630" s="23" t="s">
        <v>361</v>
      </c>
      <c r="E1630" s="22">
        <v>400000</v>
      </c>
      <c r="F1630" s="13"/>
      <c r="H1630" s="22">
        <v>400000</v>
      </c>
    </row>
    <row r="1631" spans="1:8" x14ac:dyDescent="0.25">
      <c r="A1631" s="17">
        <v>147</v>
      </c>
      <c r="B1631" s="20" t="s">
        <v>1330</v>
      </c>
      <c r="C1631" s="21" t="s">
        <v>284</v>
      </c>
      <c r="D1631" s="23" t="s">
        <v>361</v>
      </c>
      <c r="E1631" s="22">
        <v>400000</v>
      </c>
      <c r="F1631" s="13"/>
      <c r="H1631" s="22">
        <v>400000</v>
      </c>
    </row>
    <row r="1632" spans="1:8" x14ac:dyDescent="0.25">
      <c r="A1632" s="17">
        <v>148</v>
      </c>
      <c r="B1632" s="20" t="s">
        <v>1331</v>
      </c>
      <c r="C1632" s="21" t="s">
        <v>1645</v>
      </c>
      <c r="D1632" s="23" t="s">
        <v>361</v>
      </c>
      <c r="E1632" s="22">
        <v>400000</v>
      </c>
      <c r="F1632" s="13"/>
      <c r="H1632" s="22">
        <v>400000</v>
      </c>
    </row>
    <row r="1633" spans="1:8" x14ac:dyDescent="0.25">
      <c r="A1633" s="17">
        <v>149</v>
      </c>
      <c r="B1633" s="20" t="s">
        <v>1332</v>
      </c>
      <c r="C1633" s="21" t="s">
        <v>1043</v>
      </c>
      <c r="D1633" s="23" t="s">
        <v>361</v>
      </c>
      <c r="E1633" s="22">
        <v>400000</v>
      </c>
      <c r="F1633" s="13"/>
      <c r="H1633" s="22">
        <v>400000</v>
      </c>
    </row>
    <row r="1634" spans="1:8" x14ac:dyDescent="0.25">
      <c r="A1634" s="17">
        <v>150</v>
      </c>
      <c r="B1634" s="20" t="s">
        <v>1333</v>
      </c>
      <c r="C1634" s="21" t="s">
        <v>1646</v>
      </c>
      <c r="D1634" s="23" t="s">
        <v>361</v>
      </c>
      <c r="E1634" s="22">
        <v>400000</v>
      </c>
      <c r="F1634" s="13"/>
      <c r="H1634" s="22">
        <v>400000</v>
      </c>
    </row>
    <row r="1635" spans="1:8" x14ac:dyDescent="0.25">
      <c r="A1635" s="17">
        <v>151</v>
      </c>
      <c r="B1635" s="20" t="s">
        <v>1334</v>
      </c>
      <c r="C1635" s="21" t="s">
        <v>1646</v>
      </c>
      <c r="D1635" s="23" t="s">
        <v>359</v>
      </c>
      <c r="E1635" s="22">
        <v>560000</v>
      </c>
      <c r="F1635" s="13"/>
      <c r="H1635" s="22">
        <v>560000</v>
      </c>
    </row>
    <row r="1636" spans="1:8" x14ac:dyDescent="0.25">
      <c r="A1636" s="17">
        <v>152</v>
      </c>
      <c r="B1636" s="20" t="s">
        <v>1335</v>
      </c>
      <c r="C1636" s="21" t="s">
        <v>1647</v>
      </c>
      <c r="D1636" s="23" t="s">
        <v>361</v>
      </c>
      <c r="E1636" s="22">
        <v>400000</v>
      </c>
      <c r="F1636" s="13"/>
      <c r="H1636" s="22">
        <v>400000</v>
      </c>
    </row>
    <row r="1637" spans="1:8" x14ac:dyDescent="0.25">
      <c r="A1637" s="17">
        <v>153</v>
      </c>
      <c r="B1637" s="20" t="s">
        <v>1336</v>
      </c>
      <c r="C1637" s="21" t="s">
        <v>235</v>
      </c>
      <c r="D1637" s="23" t="s">
        <v>361</v>
      </c>
      <c r="E1637" s="22">
        <v>400000</v>
      </c>
      <c r="F1637" s="13"/>
      <c r="H1637" s="22">
        <v>400000</v>
      </c>
    </row>
    <row r="1638" spans="1:8" x14ac:dyDescent="0.25">
      <c r="A1638" s="17">
        <v>154</v>
      </c>
      <c r="B1638" s="20" t="s">
        <v>1337</v>
      </c>
      <c r="C1638" s="21" t="s">
        <v>1648</v>
      </c>
      <c r="D1638" s="23" t="s">
        <v>361</v>
      </c>
      <c r="E1638" s="22">
        <v>400000</v>
      </c>
      <c r="F1638" s="13"/>
      <c r="G1638" s="22">
        <v>400000</v>
      </c>
    </row>
    <row r="1639" spans="1:8" x14ac:dyDescent="0.25">
      <c r="A1639" s="17">
        <v>155</v>
      </c>
      <c r="B1639" s="20" t="s">
        <v>1338</v>
      </c>
      <c r="C1639" s="21" t="s">
        <v>1649</v>
      </c>
      <c r="D1639" s="23" t="s">
        <v>1800</v>
      </c>
      <c r="E1639" s="22">
        <v>400000</v>
      </c>
      <c r="F1639" s="13"/>
      <c r="G1639" s="22">
        <v>400000</v>
      </c>
    </row>
    <row r="1640" spans="1:8" x14ac:dyDescent="0.25">
      <c r="A1640" s="17">
        <v>156</v>
      </c>
      <c r="B1640" s="20" t="s">
        <v>1339</v>
      </c>
      <c r="C1640" s="21" t="s">
        <v>1650</v>
      </c>
      <c r="D1640" s="23" t="s">
        <v>359</v>
      </c>
      <c r="E1640" s="22">
        <v>560000</v>
      </c>
      <c r="F1640" s="13"/>
      <c r="G1640" s="22">
        <v>560000</v>
      </c>
    </row>
    <row r="1641" spans="1:8" x14ac:dyDescent="0.25">
      <c r="A1641" s="17">
        <v>157</v>
      </c>
      <c r="B1641" s="20" t="s">
        <v>1340</v>
      </c>
      <c r="C1641" s="21" t="s">
        <v>1650</v>
      </c>
      <c r="D1641" s="23" t="s">
        <v>361</v>
      </c>
      <c r="E1641" s="22">
        <v>400000</v>
      </c>
      <c r="F1641" s="13"/>
      <c r="G1641" s="22">
        <v>400000</v>
      </c>
    </row>
    <row r="1642" spans="1:8" x14ac:dyDescent="0.25">
      <c r="A1642" s="17">
        <v>158</v>
      </c>
      <c r="B1642" s="20" t="s">
        <v>1341</v>
      </c>
      <c r="C1642" s="21" t="s">
        <v>1651</v>
      </c>
      <c r="D1642" s="23" t="s">
        <v>361</v>
      </c>
      <c r="E1642" s="22">
        <v>400000</v>
      </c>
      <c r="F1642" s="13"/>
      <c r="G1642" s="22">
        <v>400000</v>
      </c>
    </row>
    <row r="1643" spans="1:8" x14ac:dyDescent="0.25">
      <c r="A1643" s="17">
        <v>159</v>
      </c>
      <c r="B1643" s="20" t="s">
        <v>1342</v>
      </c>
      <c r="C1643" s="21" t="s">
        <v>1652</v>
      </c>
      <c r="D1643" s="23" t="s">
        <v>359</v>
      </c>
      <c r="E1643" s="22">
        <v>560000</v>
      </c>
      <c r="F1643" s="13"/>
      <c r="G1643" s="22">
        <v>560000</v>
      </c>
    </row>
    <row r="1644" spans="1:8" x14ac:dyDescent="0.25">
      <c r="A1644" s="17">
        <v>160</v>
      </c>
      <c r="B1644" s="20" t="s">
        <v>1343</v>
      </c>
      <c r="C1644" s="21" t="s">
        <v>1652</v>
      </c>
      <c r="D1644" s="23" t="s">
        <v>361</v>
      </c>
      <c r="E1644" s="22">
        <v>400000</v>
      </c>
      <c r="F1644" s="13"/>
      <c r="G1644" s="22">
        <v>400000</v>
      </c>
    </row>
    <row r="1645" spans="1:8" x14ac:dyDescent="0.25">
      <c r="A1645" s="17">
        <v>161</v>
      </c>
      <c r="B1645" s="20" t="s">
        <v>1344</v>
      </c>
      <c r="C1645" s="21" t="s">
        <v>1653</v>
      </c>
      <c r="D1645" s="23" t="s">
        <v>360</v>
      </c>
      <c r="E1645" s="22">
        <v>480000</v>
      </c>
      <c r="F1645" s="13"/>
      <c r="G1645" s="22">
        <v>480000</v>
      </c>
    </row>
    <row r="1646" spans="1:8" x14ac:dyDescent="0.25">
      <c r="A1646" s="17">
        <v>162</v>
      </c>
      <c r="B1646" s="20" t="s">
        <v>1345</v>
      </c>
      <c r="C1646" s="21" t="s">
        <v>1654</v>
      </c>
      <c r="D1646" s="23" t="s">
        <v>360</v>
      </c>
      <c r="E1646" s="22">
        <v>480000</v>
      </c>
      <c r="F1646" s="13"/>
      <c r="G1646" s="22">
        <v>480000</v>
      </c>
    </row>
    <row r="1647" spans="1:8" x14ac:dyDescent="0.25">
      <c r="A1647" s="17">
        <v>163</v>
      </c>
      <c r="B1647" s="20" t="s">
        <v>1346</v>
      </c>
      <c r="C1647" s="21" t="s">
        <v>625</v>
      </c>
      <c r="D1647" s="23" t="s">
        <v>361</v>
      </c>
      <c r="E1647" s="22">
        <v>400000</v>
      </c>
      <c r="F1647" s="13"/>
      <c r="G1647" s="22">
        <v>400000</v>
      </c>
    </row>
    <row r="1648" spans="1:8" x14ac:dyDescent="0.25">
      <c r="A1648" s="17">
        <v>164</v>
      </c>
      <c r="B1648" s="20" t="s">
        <v>1347</v>
      </c>
      <c r="C1648" s="21" t="s">
        <v>1655</v>
      </c>
      <c r="D1648" s="23" t="s">
        <v>361</v>
      </c>
      <c r="E1648" s="22">
        <v>400000</v>
      </c>
      <c r="F1648" s="13"/>
      <c r="G1648" s="22">
        <v>400000</v>
      </c>
    </row>
    <row r="1649" spans="1:7" x14ac:dyDescent="0.25">
      <c r="A1649" s="17">
        <v>165</v>
      </c>
      <c r="B1649" s="20" t="s">
        <v>1348</v>
      </c>
      <c r="C1649" s="21" t="s">
        <v>1656</v>
      </c>
      <c r="D1649" s="23" t="s">
        <v>361</v>
      </c>
      <c r="E1649" s="22">
        <v>400000</v>
      </c>
      <c r="F1649" s="13"/>
      <c r="G1649" s="22">
        <v>400000</v>
      </c>
    </row>
    <row r="1650" spans="1:7" x14ac:dyDescent="0.25">
      <c r="A1650" s="17">
        <v>166</v>
      </c>
      <c r="B1650" s="20" t="s">
        <v>1349</v>
      </c>
      <c r="C1650" s="21" t="s">
        <v>1657</v>
      </c>
      <c r="D1650" s="23" t="s">
        <v>364</v>
      </c>
      <c r="E1650" s="22">
        <v>400000</v>
      </c>
      <c r="F1650" s="13"/>
      <c r="G1650" s="22">
        <v>400000</v>
      </c>
    </row>
    <row r="1651" spans="1:7" x14ac:dyDescent="0.25">
      <c r="A1651" s="17">
        <v>167</v>
      </c>
      <c r="B1651" s="20" t="s">
        <v>1350</v>
      </c>
      <c r="C1651" s="21" t="s">
        <v>1658</v>
      </c>
      <c r="D1651" s="23" t="s">
        <v>359</v>
      </c>
      <c r="E1651" s="22">
        <v>560000</v>
      </c>
      <c r="F1651" s="13"/>
      <c r="G1651" s="22">
        <v>560000</v>
      </c>
    </row>
    <row r="1652" spans="1:7" x14ac:dyDescent="0.25">
      <c r="A1652" s="17">
        <v>168</v>
      </c>
      <c r="B1652" s="20" t="s">
        <v>1351</v>
      </c>
      <c r="C1652" s="21" t="s">
        <v>1658</v>
      </c>
      <c r="D1652" s="23" t="s">
        <v>361</v>
      </c>
      <c r="E1652" s="22">
        <v>400000</v>
      </c>
      <c r="F1652" s="13"/>
      <c r="G1652" s="22">
        <v>400000</v>
      </c>
    </row>
    <row r="1653" spans="1:7" x14ac:dyDescent="0.25">
      <c r="A1653" s="17">
        <v>169</v>
      </c>
      <c r="B1653" s="20" t="s">
        <v>1352</v>
      </c>
      <c r="C1653" s="21" t="s">
        <v>2282</v>
      </c>
      <c r="D1653" s="23" t="s">
        <v>361</v>
      </c>
      <c r="E1653" s="22">
        <v>400000</v>
      </c>
      <c r="F1653" s="13"/>
      <c r="G1653" s="22">
        <v>400000</v>
      </c>
    </row>
    <row r="1654" spans="1:7" x14ac:dyDescent="0.25">
      <c r="A1654" s="17">
        <v>170</v>
      </c>
      <c r="B1654" s="20" t="s">
        <v>1353</v>
      </c>
      <c r="C1654" s="21" t="s">
        <v>1659</v>
      </c>
      <c r="D1654" s="23" t="s">
        <v>394</v>
      </c>
      <c r="E1654" s="22">
        <v>370000</v>
      </c>
      <c r="F1654" s="13"/>
      <c r="G1654" s="22">
        <v>370000</v>
      </c>
    </row>
    <row r="1655" spans="1:7" x14ac:dyDescent="0.25">
      <c r="A1655" s="17">
        <v>171</v>
      </c>
      <c r="B1655" s="20" t="s">
        <v>1354</v>
      </c>
      <c r="C1655" s="21" t="s">
        <v>695</v>
      </c>
      <c r="D1655" s="23" t="s">
        <v>361</v>
      </c>
      <c r="E1655" s="22">
        <v>400000</v>
      </c>
      <c r="F1655" s="13"/>
      <c r="G1655" s="22">
        <v>400000</v>
      </c>
    </row>
    <row r="1656" spans="1:7" x14ac:dyDescent="0.25">
      <c r="A1656" s="17">
        <v>172</v>
      </c>
      <c r="B1656" s="20" t="s">
        <v>1355</v>
      </c>
      <c r="C1656" s="21" t="s">
        <v>1660</v>
      </c>
      <c r="D1656" s="23" t="s">
        <v>394</v>
      </c>
      <c r="E1656" s="22">
        <v>370000</v>
      </c>
      <c r="F1656" s="13"/>
      <c r="G1656" s="22">
        <v>370000</v>
      </c>
    </row>
    <row r="1657" spans="1:7" x14ac:dyDescent="0.25">
      <c r="A1657" s="17">
        <v>173</v>
      </c>
      <c r="B1657" s="20" t="s">
        <v>1356</v>
      </c>
      <c r="C1657" s="21" t="s">
        <v>1661</v>
      </c>
      <c r="D1657" s="23" t="s">
        <v>361</v>
      </c>
      <c r="E1657" s="22">
        <v>400000</v>
      </c>
      <c r="F1657" s="13"/>
      <c r="G1657" s="22">
        <v>400000</v>
      </c>
    </row>
    <row r="1658" spans="1:7" x14ac:dyDescent="0.25">
      <c r="A1658" s="17">
        <v>174</v>
      </c>
      <c r="B1658" s="20" t="s">
        <v>1357</v>
      </c>
      <c r="C1658" s="21" t="s">
        <v>1568</v>
      </c>
      <c r="D1658" s="23" t="s">
        <v>359</v>
      </c>
      <c r="E1658" s="22">
        <v>560000</v>
      </c>
      <c r="F1658" s="13"/>
      <c r="G1658" s="22">
        <v>560000</v>
      </c>
    </row>
    <row r="1659" spans="1:7" x14ac:dyDescent="0.25">
      <c r="A1659" s="17">
        <v>175</v>
      </c>
      <c r="B1659" s="20" t="s">
        <v>1358</v>
      </c>
      <c r="C1659" s="21" t="s">
        <v>1568</v>
      </c>
      <c r="D1659" s="23" t="s">
        <v>361</v>
      </c>
      <c r="E1659" s="22">
        <v>400000</v>
      </c>
      <c r="F1659" s="13"/>
      <c r="G1659" s="22">
        <v>400000</v>
      </c>
    </row>
    <row r="1660" spans="1:7" x14ac:dyDescent="0.25">
      <c r="A1660" s="17">
        <v>176</v>
      </c>
      <c r="B1660" s="20" t="s">
        <v>1359</v>
      </c>
      <c r="C1660" s="21" t="s">
        <v>1662</v>
      </c>
      <c r="D1660" s="23" t="s">
        <v>358</v>
      </c>
      <c r="E1660" s="22">
        <v>400000</v>
      </c>
      <c r="F1660" s="13"/>
      <c r="G1660" s="22">
        <v>400000</v>
      </c>
    </row>
    <row r="1661" spans="1:7" x14ac:dyDescent="0.25">
      <c r="A1661" s="17">
        <v>177</v>
      </c>
      <c r="B1661" s="20" t="s">
        <v>1360</v>
      </c>
      <c r="C1661" s="21" t="s">
        <v>1663</v>
      </c>
      <c r="D1661" s="23" t="s">
        <v>1801</v>
      </c>
      <c r="E1661" s="22">
        <v>400000</v>
      </c>
      <c r="F1661" s="13"/>
      <c r="G1661" s="22">
        <v>400000</v>
      </c>
    </row>
    <row r="1662" spans="1:7" x14ac:dyDescent="0.25">
      <c r="A1662" s="17">
        <v>178</v>
      </c>
      <c r="B1662" s="20" t="s">
        <v>1361</v>
      </c>
      <c r="C1662" s="21" t="s">
        <v>1664</v>
      </c>
      <c r="D1662" s="23" t="s">
        <v>1801</v>
      </c>
      <c r="E1662" s="22">
        <v>400000</v>
      </c>
      <c r="F1662" s="13"/>
      <c r="G1662" s="22">
        <v>400000</v>
      </c>
    </row>
    <row r="1663" spans="1:7" x14ac:dyDescent="0.25">
      <c r="A1663" s="17">
        <v>179</v>
      </c>
      <c r="B1663" s="20" t="s">
        <v>1362</v>
      </c>
      <c r="C1663" s="21" t="s">
        <v>367</v>
      </c>
      <c r="D1663" s="23" t="s">
        <v>361</v>
      </c>
      <c r="E1663" s="22">
        <v>400000</v>
      </c>
      <c r="F1663" s="13"/>
      <c r="G1663" s="22">
        <v>400000</v>
      </c>
    </row>
    <row r="1664" spans="1:7" x14ac:dyDescent="0.25">
      <c r="A1664" s="17">
        <v>180</v>
      </c>
      <c r="B1664" s="20" t="s">
        <v>1363</v>
      </c>
      <c r="C1664" s="21" t="s">
        <v>1665</v>
      </c>
      <c r="D1664" s="23" t="s">
        <v>359</v>
      </c>
      <c r="E1664" s="22">
        <v>560000</v>
      </c>
      <c r="F1664" s="13"/>
      <c r="G1664" s="22">
        <v>560000</v>
      </c>
    </row>
    <row r="1665" spans="1:7" x14ac:dyDescent="0.25">
      <c r="A1665" s="17">
        <v>181</v>
      </c>
      <c r="B1665" s="20" t="s">
        <v>1364</v>
      </c>
      <c r="C1665" s="21" t="s">
        <v>1665</v>
      </c>
      <c r="D1665" s="23" t="s">
        <v>361</v>
      </c>
      <c r="E1665" s="22">
        <v>400000</v>
      </c>
      <c r="F1665" s="13"/>
      <c r="G1665" s="22">
        <v>400000</v>
      </c>
    </row>
    <row r="1666" spans="1:7" x14ac:dyDescent="0.25">
      <c r="A1666" s="17">
        <v>182</v>
      </c>
      <c r="B1666" s="20" t="s">
        <v>1365</v>
      </c>
      <c r="C1666" s="21" t="s">
        <v>1666</v>
      </c>
      <c r="D1666" s="23" t="s">
        <v>359</v>
      </c>
      <c r="E1666" s="22">
        <v>560000</v>
      </c>
      <c r="F1666" s="13"/>
      <c r="G1666" s="22">
        <v>560000</v>
      </c>
    </row>
    <row r="1667" spans="1:7" x14ac:dyDescent="0.25">
      <c r="A1667" s="17">
        <v>183</v>
      </c>
      <c r="B1667" s="20" t="s">
        <v>1366</v>
      </c>
      <c r="C1667" s="21" t="s">
        <v>960</v>
      </c>
      <c r="D1667" s="23" t="s">
        <v>361</v>
      </c>
      <c r="E1667" s="22">
        <v>400000</v>
      </c>
      <c r="F1667" s="13"/>
      <c r="G1667" s="22">
        <v>400000</v>
      </c>
    </row>
    <row r="1668" spans="1:7" x14ac:dyDescent="0.25">
      <c r="A1668" s="17">
        <v>184</v>
      </c>
      <c r="B1668" s="20" t="s">
        <v>1367</v>
      </c>
      <c r="C1668" s="21" t="s">
        <v>1667</v>
      </c>
      <c r="D1668" s="23" t="s">
        <v>361</v>
      </c>
      <c r="E1668" s="22">
        <v>400000</v>
      </c>
      <c r="F1668" s="13"/>
      <c r="G1668" s="22">
        <v>400000</v>
      </c>
    </row>
    <row r="1669" spans="1:7" x14ac:dyDescent="0.25">
      <c r="A1669" s="17">
        <v>185</v>
      </c>
      <c r="B1669" s="20" t="s">
        <v>1368</v>
      </c>
      <c r="C1669" s="21" t="s">
        <v>1668</v>
      </c>
      <c r="D1669" s="23" t="s">
        <v>361</v>
      </c>
      <c r="E1669" s="22">
        <v>400000</v>
      </c>
      <c r="F1669" s="13"/>
      <c r="G1669" s="22">
        <v>400000</v>
      </c>
    </row>
    <row r="1670" spans="1:7" x14ac:dyDescent="0.25">
      <c r="A1670" s="17">
        <v>186</v>
      </c>
      <c r="B1670" s="20" t="s">
        <v>1369</v>
      </c>
      <c r="C1670" s="21" t="s">
        <v>1669</v>
      </c>
      <c r="D1670" s="23" t="s">
        <v>361</v>
      </c>
      <c r="E1670" s="22">
        <v>400000</v>
      </c>
      <c r="F1670" s="13"/>
      <c r="G1670" s="22">
        <v>400000</v>
      </c>
    </row>
    <row r="1671" spans="1:7" x14ac:dyDescent="0.25">
      <c r="A1671" s="17">
        <v>187</v>
      </c>
      <c r="B1671" s="20" t="s">
        <v>1370</v>
      </c>
      <c r="C1671" s="21" t="s">
        <v>1670</v>
      </c>
      <c r="D1671" s="23" t="s">
        <v>361</v>
      </c>
      <c r="E1671" s="22">
        <v>400000</v>
      </c>
      <c r="F1671" s="13"/>
      <c r="G1671" s="22">
        <v>400000</v>
      </c>
    </row>
    <row r="1672" spans="1:7" x14ac:dyDescent="0.25">
      <c r="A1672" s="17">
        <v>188</v>
      </c>
      <c r="B1672" s="20" t="s">
        <v>1371</v>
      </c>
      <c r="C1672" s="21" t="s">
        <v>1671</v>
      </c>
      <c r="D1672" s="23" t="s">
        <v>361</v>
      </c>
      <c r="E1672" s="22">
        <v>400000</v>
      </c>
      <c r="F1672" s="13"/>
      <c r="G1672" s="22">
        <v>400000</v>
      </c>
    </row>
    <row r="1673" spans="1:7" x14ac:dyDescent="0.25">
      <c r="A1673" s="17">
        <v>189</v>
      </c>
      <c r="B1673" s="20" t="s">
        <v>1372</v>
      </c>
      <c r="C1673" s="21" t="s">
        <v>1672</v>
      </c>
      <c r="D1673" s="23" t="s">
        <v>361</v>
      </c>
      <c r="E1673" s="22">
        <v>400000</v>
      </c>
      <c r="F1673" s="13"/>
      <c r="G1673" s="22">
        <v>400000</v>
      </c>
    </row>
    <row r="1674" spans="1:7" x14ac:dyDescent="0.25">
      <c r="A1674" s="17">
        <v>190</v>
      </c>
      <c r="B1674" s="20" t="s">
        <v>1373</v>
      </c>
      <c r="C1674" s="21" t="s">
        <v>1673</v>
      </c>
      <c r="D1674" s="23" t="s">
        <v>361</v>
      </c>
      <c r="E1674" s="22">
        <v>400000</v>
      </c>
      <c r="F1674" s="13"/>
      <c r="G1674" s="22">
        <v>400000</v>
      </c>
    </row>
    <row r="1675" spans="1:7" x14ac:dyDescent="0.25">
      <c r="A1675" s="17">
        <v>191</v>
      </c>
      <c r="B1675" s="20" t="s">
        <v>1374</v>
      </c>
      <c r="C1675" s="21" t="s">
        <v>1674</v>
      </c>
      <c r="D1675" s="23" t="s">
        <v>361</v>
      </c>
      <c r="E1675" s="22">
        <v>400000</v>
      </c>
      <c r="F1675" s="13"/>
      <c r="G1675" s="22">
        <v>400000</v>
      </c>
    </row>
    <row r="1676" spans="1:7" x14ac:dyDescent="0.25">
      <c r="A1676" s="17">
        <v>192</v>
      </c>
      <c r="B1676" s="20" t="s">
        <v>1375</v>
      </c>
      <c r="C1676" s="21" t="s">
        <v>1675</v>
      </c>
      <c r="D1676" s="23" t="s">
        <v>361</v>
      </c>
      <c r="E1676" s="22">
        <v>400000</v>
      </c>
      <c r="F1676" s="13"/>
      <c r="G1676" s="22">
        <v>400000</v>
      </c>
    </row>
    <row r="1677" spans="1:7" x14ac:dyDescent="0.25">
      <c r="A1677" s="17">
        <v>193</v>
      </c>
      <c r="B1677" s="20" t="s">
        <v>1376</v>
      </c>
      <c r="C1677" s="21" t="s">
        <v>1676</v>
      </c>
      <c r="D1677" s="23" t="s">
        <v>361</v>
      </c>
      <c r="E1677" s="22">
        <v>400000</v>
      </c>
      <c r="F1677" s="13"/>
      <c r="G1677" s="22">
        <v>400000</v>
      </c>
    </row>
    <row r="1678" spans="1:7" x14ac:dyDescent="0.25">
      <c r="A1678" s="17">
        <v>194</v>
      </c>
      <c r="B1678" s="20" t="s">
        <v>1377</v>
      </c>
      <c r="C1678" s="21" t="s">
        <v>1677</v>
      </c>
      <c r="D1678" s="23" t="s">
        <v>358</v>
      </c>
      <c r="E1678" s="22">
        <v>400000</v>
      </c>
      <c r="F1678" s="13"/>
      <c r="G1678" s="22">
        <v>400000</v>
      </c>
    </row>
    <row r="1679" spans="1:7" x14ac:dyDescent="0.25">
      <c r="A1679" s="17">
        <v>195</v>
      </c>
      <c r="B1679" s="20" t="s">
        <v>1378</v>
      </c>
      <c r="C1679" s="21" t="s">
        <v>1678</v>
      </c>
      <c r="D1679" s="23" t="s">
        <v>358</v>
      </c>
      <c r="E1679" s="22">
        <v>400000</v>
      </c>
      <c r="F1679" s="13"/>
      <c r="G1679" s="22">
        <v>400000</v>
      </c>
    </row>
    <row r="1680" spans="1:7" x14ac:dyDescent="0.25">
      <c r="A1680" s="17">
        <v>196</v>
      </c>
      <c r="B1680" s="20" t="s">
        <v>1379</v>
      </c>
      <c r="C1680" s="21" t="s">
        <v>1679</v>
      </c>
      <c r="D1680" s="23" t="s">
        <v>361</v>
      </c>
      <c r="E1680" s="22">
        <v>400000</v>
      </c>
      <c r="F1680" s="13"/>
      <c r="G1680" s="22">
        <v>400000</v>
      </c>
    </row>
    <row r="1681" spans="1:8" x14ac:dyDescent="0.25">
      <c r="A1681" s="17">
        <v>197</v>
      </c>
      <c r="B1681" s="20" t="s">
        <v>1380</v>
      </c>
      <c r="C1681" s="21" t="s">
        <v>1680</v>
      </c>
      <c r="D1681" s="23" t="s">
        <v>361</v>
      </c>
      <c r="E1681" s="22">
        <v>400000</v>
      </c>
      <c r="F1681" s="13"/>
      <c r="G1681" s="22">
        <v>400000</v>
      </c>
    </row>
    <row r="1682" spans="1:8" x14ac:dyDescent="0.25">
      <c r="A1682" s="17">
        <v>198</v>
      </c>
      <c r="B1682" s="20" t="s">
        <v>1381</v>
      </c>
      <c r="C1682" s="21" t="s">
        <v>273</v>
      </c>
      <c r="D1682" s="23" t="s">
        <v>361</v>
      </c>
      <c r="E1682" s="22">
        <v>400000</v>
      </c>
      <c r="F1682" s="13"/>
      <c r="G1682" s="22">
        <v>400000</v>
      </c>
    </row>
    <row r="1683" spans="1:8" x14ac:dyDescent="0.25">
      <c r="A1683" s="17">
        <v>199</v>
      </c>
      <c r="B1683" s="20" t="s">
        <v>1382</v>
      </c>
      <c r="C1683" s="21" t="s">
        <v>1681</v>
      </c>
      <c r="D1683" s="23" t="s">
        <v>361</v>
      </c>
      <c r="E1683" s="22">
        <v>400000</v>
      </c>
      <c r="F1683" s="13"/>
      <c r="G1683" s="22">
        <v>400000</v>
      </c>
    </row>
    <row r="1684" spans="1:8" x14ac:dyDescent="0.25">
      <c r="A1684" s="17">
        <v>200</v>
      </c>
      <c r="B1684" s="20" t="s">
        <v>1383</v>
      </c>
      <c r="C1684" s="21" t="s">
        <v>1682</v>
      </c>
      <c r="D1684" s="23" t="s">
        <v>361</v>
      </c>
      <c r="E1684" s="22">
        <v>400000</v>
      </c>
      <c r="F1684" s="13"/>
      <c r="G1684" s="22">
        <v>400000</v>
      </c>
    </row>
    <row r="1685" spans="1:8" x14ac:dyDescent="0.25">
      <c r="A1685" s="17">
        <v>201</v>
      </c>
      <c r="B1685" s="20" t="s">
        <v>1384</v>
      </c>
      <c r="C1685" s="21" t="s">
        <v>1683</v>
      </c>
      <c r="D1685" s="23" t="s">
        <v>361</v>
      </c>
      <c r="E1685" s="22">
        <v>400000</v>
      </c>
      <c r="F1685" s="13"/>
      <c r="G1685" s="22">
        <v>400000</v>
      </c>
    </row>
    <row r="1686" spans="1:8" x14ac:dyDescent="0.25">
      <c r="A1686" s="17">
        <v>202</v>
      </c>
      <c r="B1686" s="20" t="s">
        <v>1385</v>
      </c>
      <c r="C1686" s="21" t="s">
        <v>1684</v>
      </c>
      <c r="D1686" s="23" t="s">
        <v>361</v>
      </c>
      <c r="E1686" s="22">
        <v>400000</v>
      </c>
      <c r="F1686" s="13"/>
      <c r="G1686" s="22">
        <v>400000</v>
      </c>
    </row>
    <row r="1687" spans="1:8" x14ac:dyDescent="0.25">
      <c r="A1687" s="17">
        <v>203</v>
      </c>
      <c r="B1687" s="20" t="s">
        <v>1386</v>
      </c>
      <c r="C1687" s="21" t="s">
        <v>1685</v>
      </c>
      <c r="D1687" s="23" t="s">
        <v>361</v>
      </c>
      <c r="E1687" s="22">
        <v>400000</v>
      </c>
      <c r="F1687" s="13"/>
      <c r="G1687" s="22">
        <v>400000</v>
      </c>
    </row>
    <row r="1688" spans="1:8" x14ac:dyDescent="0.25">
      <c r="A1688" s="17">
        <v>204</v>
      </c>
      <c r="B1688" s="20" t="s">
        <v>1387</v>
      </c>
      <c r="C1688" s="21" t="s">
        <v>381</v>
      </c>
      <c r="D1688" s="23" t="s">
        <v>361</v>
      </c>
      <c r="E1688" s="22">
        <v>400000</v>
      </c>
      <c r="F1688" s="13"/>
      <c r="G1688" s="22">
        <v>400000</v>
      </c>
    </row>
    <row r="1689" spans="1:8" x14ac:dyDescent="0.25">
      <c r="A1689" s="17">
        <v>205</v>
      </c>
      <c r="B1689" s="20" t="s">
        <v>1388</v>
      </c>
      <c r="C1689" s="21" t="s">
        <v>953</v>
      </c>
      <c r="D1689" s="23" t="s">
        <v>361</v>
      </c>
      <c r="E1689" s="22">
        <v>400000</v>
      </c>
      <c r="F1689" s="13"/>
      <c r="G1689" s="22">
        <v>400000</v>
      </c>
    </row>
    <row r="1690" spans="1:8" x14ac:dyDescent="0.25">
      <c r="A1690" s="17">
        <v>206</v>
      </c>
      <c r="B1690" s="20" t="s">
        <v>1389</v>
      </c>
      <c r="C1690" s="21" t="s">
        <v>1686</v>
      </c>
      <c r="D1690" s="23" t="s">
        <v>361</v>
      </c>
      <c r="E1690" s="22">
        <v>400000</v>
      </c>
      <c r="F1690" s="13"/>
      <c r="G1690" s="22">
        <v>400000</v>
      </c>
    </row>
    <row r="1691" spans="1:8" x14ac:dyDescent="0.25">
      <c r="A1691" s="17">
        <v>207</v>
      </c>
      <c r="B1691" s="20" t="s">
        <v>1390</v>
      </c>
      <c r="C1691" s="21" t="s">
        <v>1687</v>
      </c>
      <c r="D1691" s="23" t="s">
        <v>361</v>
      </c>
      <c r="E1691" s="22">
        <v>400000</v>
      </c>
      <c r="F1691" s="13"/>
      <c r="G1691" s="22">
        <v>400000</v>
      </c>
    </row>
    <row r="1692" spans="1:8" x14ac:dyDescent="0.25">
      <c r="A1692" s="17">
        <v>208</v>
      </c>
      <c r="B1692" s="20" t="s">
        <v>1391</v>
      </c>
      <c r="C1692" s="21" t="s">
        <v>1688</v>
      </c>
      <c r="D1692" s="23" t="s">
        <v>361</v>
      </c>
      <c r="E1692" s="22">
        <v>400000</v>
      </c>
      <c r="F1692" s="13"/>
      <c r="H1692" s="22">
        <v>400000</v>
      </c>
    </row>
    <row r="1693" spans="1:8" x14ac:dyDescent="0.25">
      <c r="A1693" s="17">
        <v>209</v>
      </c>
      <c r="B1693" s="20" t="s">
        <v>1392</v>
      </c>
      <c r="C1693" s="21" t="s">
        <v>1689</v>
      </c>
      <c r="D1693" s="23" t="s">
        <v>361</v>
      </c>
      <c r="E1693" s="22">
        <v>400000</v>
      </c>
      <c r="F1693" s="13"/>
      <c r="H1693" s="22">
        <v>400000</v>
      </c>
    </row>
    <row r="1694" spans="1:8" x14ac:dyDescent="0.25">
      <c r="A1694" s="17">
        <v>210</v>
      </c>
      <c r="B1694" s="20" t="s">
        <v>1393</v>
      </c>
      <c r="C1694" s="21" t="s">
        <v>1690</v>
      </c>
      <c r="D1694" s="23" t="s">
        <v>361</v>
      </c>
      <c r="E1694" s="22">
        <v>400000</v>
      </c>
      <c r="F1694" s="13"/>
      <c r="H1694" s="22">
        <v>400000</v>
      </c>
    </row>
    <row r="1695" spans="1:8" x14ac:dyDescent="0.25">
      <c r="A1695" s="17">
        <v>211</v>
      </c>
      <c r="B1695" s="20" t="s">
        <v>1394</v>
      </c>
      <c r="C1695" s="21" t="s">
        <v>1691</v>
      </c>
      <c r="D1695" s="23" t="s">
        <v>361</v>
      </c>
      <c r="E1695" s="22">
        <v>400000</v>
      </c>
      <c r="F1695" s="13"/>
      <c r="H1695" s="22">
        <v>400000</v>
      </c>
    </row>
    <row r="1696" spans="1:8" x14ac:dyDescent="0.25">
      <c r="A1696" s="17">
        <v>212</v>
      </c>
      <c r="B1696" s="20" t="s">
        <v>1395</v>
      </c>
      <c r="C1696" s="21" t="s">
        <v>1692</v>
      </c>
      <c r="D1696" s="23" t="s">
        <v>361</v>
      </c>
      <c r="E1696" s="22">
        <v>400000</v>
      </c>
      <c r="F1696" s="13"/>
      <c r="H1696" s="22">
        <v>400000</v>
      </c>
    </row>
    <row r="1697" spans="1:8" x14ac:dyDescent="0.25">
      <c r="A1697" s="17">
        <v>213</v>
      </c>
      <c r="B1697" s="20" t="s">
        <v>1396</v>
      </c>
      <c r="C1697" s="21" t="s">
        <v>1693</v>
      </c>
      <c r="D1697" s="23" t="s">
        <v>361</v>
      </c>
      <c r="E1697" s="22">
        <v>400000</v>
      </c>
      <c r="F1697" s="13"/>
      <c r="H1697" s="22">
        <v>400000</v>
      </c>
    </row>
    <row r="1698" spans="1:8" x14ac:dyDescent="0.25">
      <c r="A1698" s="17">
        <v>214</v>
      </c>
      <c r="B1698" s="20" t="s">
        <v>1397</v>
      </c>
      <c r="C1698" s="21" t="s">
        <v>1694</v>
      </c>
      <c r="D1698" s="23" t="s">
        <v>1068</v>
      </c>
      <c r="E1698" s="22">
        <v>400000</v>
      </c>
      <c r="F1698" s="13"/>
      <c r="H1698" s="22">
        <v>400000</v>
      </c>
    </row>
    <row r="1699" spans="1:8" x14ac:dyDescent="0.25">
      <c r="A1699" s="17">
        <v>215</v>
      </c>
      <c r="B1699" s="20" t="s">
        <v>1398</v>
      </c>
      <c r="C1699" s="21" t="s">
        <v>1695</v>
      </c>
      <c r="D1699" s="23" t="s">
        <v>1068</v>
      </c>
      <c r="E1699" s="22">
        <v>400000</v>
      </c>
      <c r="F1699" s="13"/>
      <c r="H1699" s="22">
        <v>400000</v>
      </c>
    </row>
    <row r="1700" spans="1:8" x14ac:dyDescent="0.25">
      <c r="A1700" s="17">
        <v>216</v>
      </c>
      <c r="B1700" s="20" t="s">
        <v>1399</v>
      </c>
      <c r="C1700" s="21" t="s">
        <v>1696</v>
      </c>
      <c r="D1700" s="23" t="s">
        <v>359</v>
      </c>
      <c r="E1700" s="22">
        <v>560000</v>
      </c>
      <c r="F1700" s="13"/>
      <c r="H1700" s="22">
        <v>560000</v>
      </c>
    </row>
    <row r="1701" spans="1:8" x14ac:dyDescent="0.25">
      <c r="A1701" s="17">
        <v>217</v>
      </c>
      <c r="B1701" s="20" t="s">
        <v>1400</v>
      </c>
      <c r="C1701" s="21" t="s">
        <v>1696</v>
      </c>
      <c r="D1701" s="23" t="s">
        <v>361</v>
      </c>
      <c r="E1701" s="22">
        <v>400000</v>
      </c>
      <c r="F1701" s="13"/>
      <c r="H1701" s="22">
        <v>400000</v>
      </c>
    </row>
    <row r="1702" spans="1:8" x14ac:dyDescent="0.25">
      <c r="A1702" s="17">
        <v>218</v>
      </c>
      <c r="B1702" s="20" t="s">
        <v>1401</v>
      </c>
      <c r="C1702" s="21" t="s">
        <v>1697</v>
      </c>
      <c r="D1702" s="23" t="s">
        <v>361</v>
      </c>
      <c r="E1702" s="22">
        <v>400000</v>
      </c>
      <c r="F1702" s="13"/>
      <c r="H1702" s="22">
        <v>400000</v>
      </c>
    </row>
    <row r="1703" spans="1:8" x14ac:dyDescent="0.25">
      <c r="A1703" s="17">
        <v>219</v>
      </c>
      <c r="B1703" s="20" t="s">
        <v>1402</v>
      </c>
      <c r="C1703" s="21" t="s">
        <v>1698</v>
      </c>
      <c r="D1703" s="23" t="s">
        <v>361</v>
      </c>
      <c r="E1703" s="22">
        <v>400000</v>
      </c>
      <c r="F1703" s="13"/>
      <c r="H1703" s="22">
        <v>400000</v>
      </c>
    </row>
    <row r="1704" spans="1:8" x14ac:dyDescent="0.25">
      <c r="A1704" s="17">
        <v>220</v>
      </c>
      <c r="B1704" s="20" t="s">
        <v>1403</v>
      </c>
      <c r="C1704" s="21" t="s">
        <v>1699</v>
      </c>
      <c r="D1704" s="23" t="s">
        <v>361</v>
      </c>
      <c r="E1704" s="22">
        <v>400000</v>
      </c>
      <c r="F1704" s="13"/>
      <c r="H1704" s="22">
        <v>400000</v>
      </c>
    </row>
    <row r="1705" spans="1:8" x14ac:dyDescent="0.25">
      <c r="A1705" s="17">
        <v>221</v>
      </c>
      <c r="B1705" s="20" t="s">
        <v>1404</v>
      </c>
      <c r="C1705" s="21" t="s">
        <v>318</v>
      </c>
      <c r="D1705" s="23" t="s">
        <v>361</v>
      </c>
      <c r="E1705" s="22">
        <v>400000</v>
      </c>
      <c r="F1705" s="13"/>
      <c r="H1705" s="22">
        <v>400000</v>
      </c>
    </row>
    <row r="1706" spans="1:8" x14ac:dyDescent="0.25">
      <c r="A1706" s="17">
        <v>222</v>
      </c>
      <c r="B1706" s="20" t="s">
        <v>1405</v>
      </c>
      <c r="C1706" s="21" t="s">
        <v>1700</v>
      </c>
      <c r="D1706" s="23" t="s">
        <v>360</v>
      </c>
      <c r="E1706" s="22">
        <v>480000</v>
      </c>
      <c r="F1706" s="13"/>
      <c r="H1706" s="22">
        <v>480000</v>
      </c>
    </row>
    <row r="1707" spans="1:8" x14ac:dyDescent="0.25">
      <c r="A1707" s="17">
        <v>223</v>
      </c>
      <c r="B1707" s="20" t="s">
        <v>1406</v>
      </c>
      <c r="C1707" s="21" t="s">
        <v>1700</v>
      </c>
      <c r="D1707" s="23" t="s">
        <v>359</v>
      </c>
      <c r="E1707" s="22">
        <v>560000</v>
      </c>
      <c r="F1707" s="13"/>
      <c r="H1707" s="22">
        <v>560000</v>
      </c>
    </row>
    <row r="1708" spans="1:8" x14ac:dyDescent="0.25">
      <c r="A1708" s="17">
        <v>224</v>
      </c>
      <c r="B1708" s="20" t="s">
        <v>1407</v>
      </c>
      <c r="C1708" s="21" t="s">
        <v>1700</v>
      </c>
      <c r="D1708" s="23" t="s">
        <v>361</v>
      </c>
      <c r="E1708" s="22">
        <v>400000</v>
      </c>
      <c r="F1708" s="13"/>
      <c r="H1708" s="22">
        <v>400000</v>
      </c>
    </row>
    <row r="1709" spans="1:8" x14ac:dyDescent="0.25">
      <c r="A1709" s="17">
        <v>225</v>
      </c>
      <c r="B1709" s="20" t="s">
        <v>1408</v>
      </c>
      <c r="C1709" s="21" t="s">
        <v>1701</v>
      </c>
      <c r="D1709" s="23" t="s">
        <v>361</v>
      </c>
      <c r="E1709" s="22">
        <v>400000</v>
      </c>
      <c r="F1709" s="13"/>
      <c r="H1709" s="22">
        <v>400000</v>
      </c>
    </row>
    <row r="1710" spans="1:8" x14ac:dyDescent="0.25">
      <c r="A1710" s="17">
        <v>226</v>
      </c>
      <c r="B1710" s="20" t="s">
        <v>1409</v>
      </c>
      <c r="C1710" s="21" t="s">
        <v>1702</v>
      </c>
      <c r="D1710" s="23" t="s">
        <v>361</v>
      </c>
      <c r="E1710" s="22">
        <v>400000</v>
      </c>
      <c r="F1710" s="13"/>
      <c r="H1710" s="22">
        <v>400000</v>
      </c>
    </row>
    <row r="1711" spans="1:8" x14ac:dyDescent="0.25">
      <c r="A1711" s="17">
        <v>227</v>
      </c>
      <c r="B1711" s="20" t="s">
        <v>1410</v>
      </c>
      <c r="C1711" s="21" t="s">
        <v>1703</v>
      </c>
      <c r="D1711" s="23" t="s">
        <v>361</v>
      </c>
      <c r="E1711" s="22">
        <v>400000</v>
      </c>
      <c r="F1711" s="13"/>
      <c r="H1711" s="22">
        <v>400000</v>
      </c>
    </row>
    <row r="1712" spans="1:8" x14ac:dyDescent="0.25">
      <c r="A1712" s="17">
        <v>228</v>
      </c>
      <c r="B1712" s="20" t="s">
        <v>1411</v>
      </c>
      <c r="C1712" s="21" t="s">
        <v>1704</v>
      </c>
      <c r="D1712" s="23" t="s">
        <v>361</v>
      </c>
      <c r="E1712" s="22">
        <v>400000</v>
      </c>
      <c r="F1712" s="13"/>
      <c r="H1712" s="22">
        <v>400000</v>
      </c>
    </row>
    <row r="1713" spans="1:8" x14ac:dyDescent="0.25">
      <c r="A1713" s="17">
        <v>229</v>
      </c>
      <c r="B1713" s="20" t="s">
        <v>1412</v>
      </c>
      <c r="C1713" s="21" t="s">
        <v>1705</v>
      </c>
      <c r="D1713" s="23" t="s">
        <v>361</v>
      </c>
      <c r="E1713" s="22">
        <v>400000</v>
      </c>
      <c r="F1713" s="13"/>
      <c r="H1713" s="22">
        <v>400000</v>
      </c>
    </row>
    <row r="1714" spans="1:8" x14ac:dyDescent="0.25">
      <c r="A1714" s="17">
        <v>230</v>
      </c>
      <c r="B1714" s="20" t="s">
        <v>1413</v>
      </c>
      <c r="C1714" s="21" t="s">
        <v>1706</v>
      </c>
      <c r="D1714" s="23" t="s">
        <v>361</v>
      </c>
      <c r="E1714" s="22">
        <v>400000</v>
      </c>
      <c r="F1714" s="13"/>
      <c r="H1714" s="22">
        <v>400000</v>
      </c>
    </row>
    <row r="1715" spans="1:8" x14ac:dyDescent="0.25">
      <c r="A1715" s="17">
        <v>231</v>
      </c>
      <c r="B1715" s="20" t="s">
        <v>1414</v>
      </c>
      <c r="C1715" s="21" t="s">
        <v>1707</v>
      </c>
      <c r="D1715" s="23" t="s">
        <v>361</v>
      </c>
      <c r="E1715" s="22">
        <v>400000</v>
      </c>
      <c r="F1715" s="13"/>
      <c r="H1715" s="22">
        <v>400000</v>
      </c>
    </row>
    <row r="1716" spans="1:8" x14ac:dyDescent="0.25">
      <c r="A1716" s="17">
        <v>232</v>
      </c>
      <c r="B1716" s="20" t="s">
        <v>1415</v>
      </c>
      <c r="C1716" s="21" t="s">
        <v>1708</v>
      </c>
      <c r="D1716" s="23" t="s">
        <v>361</v>
      </c>
      <c r="E1716" s="22">
        <v>400000</v>
      </c>
      <c r="F1716" s="13"/>
      <c r="H1716" s="22">
        <v>400000</v>
      </c>
    </row>
    <row r="1717" spans="1:8" x14ac:dyDescent="0.25">
      <c r="A1717" s="17">
        <v>233</v>
      </c>
      <c r="B1717" s="20" t="s">
        <v>1416</v>
      </c>
      <c r="C1717" s="21" t="s">
        <v>1709</v>
      </c>
      <c r="D1717" s="23" t="s">
        <v>361</v>
      </c>
      <c r="E1717" s="22">
        <v>400000</v>
      </c>
      <c r="F1717" s="13"/>
      <c r="H1717" s="22">
        <v>400000</v>
      </c>
    </row>
    <row r="1718" spans="1:8" x14ac:dyDescent="0.25">
      <c r="A1718" s="17">
        <v>234</v>
      </c>
      <c r="B1718" s="20" t="s">
        <v>1417</v>
      </c>
      <c r="C1718" s="21" t="s">
        <v>313</v>
      </c>
      <c r="D1718" s="23" t="s">
        <v>361</v>
      </c>
      <c r="E1718" s="22">
        <v>400000</v>
      </c>
      <c r="F1718" s="13"/>
      <c r="H1718" s="22">
        <v>400000</v>
      </c>
    </row>
    <row r="1719" spans="1:8" x14ac:dyDescent="0.25">
      <c r="A1719" s="17">
        <v>235</v>
      </c>
      <c r="B1719" s="20" t="s">
        <v>1418</v>
      </c>
      <c r="C1719" s="21" t="s">
        <v>1710</v>
      </c>
      <c r="D1719" s="23" t="s">
        <v>361</v>
      </c>
      <c r="E1719" s="22">
        <v>400000</v>
      </c>
      <c r="F1719" s="13"/>
      <c r="H1719" s="22">
        <v>400000</v>
      </c>
    </row>
    <row r="1720" spans="1:8" x14ac:dyDescent="0.25">
      <c r="A1720" s="17">
        <v>236</v>
      </c>
      <c r="B1720" s="20" t="s">
        <v>1419</v>
      </c>
      <c r="C1720" s="21" t="s">
        <v>1711</v>
      </c>
      <c r="D1720" s="23" t="s">
        <v>361</v>
      </c>
      <c r="E1720" s="22">
        <v>400000</v>
      </c>
      <c r="F1720" s="13"/>
      <c r="H1720" s="22">
        <v>400000</v>
      </c>
    </row>
    <row r="1721" spans="1:8" x14ac:dyDescent="0.25">
      <c r="A1721" s="17">
        <v>237</v>
      </c>
      <c r="B1721" s="20" t="s">
        <v>1420</v>
      </c>
      <c r="C1721" s="21" t="s">
        <v>1712</v>
      </c>
      <c r="D1721" s="23" t="s">
        <v>361</v>
      </c>
      <c r="E1721" s="22">
        <v>400000</v>
      </c>
      <c r="F1721" s="13"/>
      <c r="H1721" s="22">
        <v>400000</v>
      </c>
    </row>
    <row r="1722" spans="1:8" x14ac:dyDescent="0.25">
      <c r="A1722" s="17">
        <v>238</v>
      </c>
      <c r="B1722" s="20" t="s">
        <v>1421</v>
      </c>
      <c r="C1722" s="21" t="s">
        <v>1713</v>
      </c>
      <c r="D1722" s="23" t="s">
        <v>359</v>
      </c>
      <c r="E1722" s="22">
        <v>560000</v>
      </c>
      <c r="F1722" s="13"/>
      <c r="H1722" s="22">
        <v>560000</v>
      </c>
    </row>
    <row r="1723" spans="1:8" x14ac:dyDescent="0.25">
      <c r="A1723" s="17">
        <v>239</v>
      </c>
      <c r="B1723" s="20" t="s">
        <v>1422</v>
      </c>
      <c r="C1723" s="21" t="s">
        <v>1714</v>
      </c>
      <c r="D1723" s="23" t="s">
        <v>359</v>
      </c>
      <c r="E1723" s="22">
        <v>560000</v>
      </c>
      <c r="F1723" s="13"/>
      <c r="H1723" s="22">
        <v>560000</v>
      </c>
    </row>
    <row r="1724" spans="1:8" x14ac:dyDescent="0.25">
      <c r="A1724" s="17">
        <v>240</v>
      </c>
      <c r="B1724" s="20" t="s">
        <v>1423</v>
      </c>
      <c r="C1724" s="21" t="s">
        <v>1714</v>
      </c>
      <c r="D1724" s="23" t="s">
        <v>361</v>
      </c>
      <c r="E1724" s="22">
        <v>400000</v>
      </c>
      <c r="F1724" s="13"/>
      <c r="H1724" s="22">
        <v>400000</v>
      </c>
    </row>
    <row r="1725" spans="1:8" x14ac:dyDescent="0.25">
      <c r="A1725" s="17">
        <v>241</v>
      </c>
      <c r="B1725" s="20" t="s">
        <v>1424</v>
      </c>
      <c r="C1725" s="21" t="s">
        <v>378</v>
      </c>
      <c r="D1725" s="23" t="s">
        <v>361</v>
      </c>
      <c r="E1725" s="22">
        <v>400000</v>
      </c>
      <c r="F1725" s="13"/>
      <c r="H1725" s="22">
        <v>400000</v>
      </c>
    </row>
    <row r="1726" spans="1:8" x14ac:dyDescent="0.25">
      <c r="A1726" s="17">
        <v>242</v>
      </c>
      <c r="B1726" s="20" t="s">
        <v>1425</v>
      </c>
      <c r="C1726" s="21" t="s">
        <v>1108</v>
      </c>
      <c r="D1726" s="23" t="s">
        <v>361</v>
      </c>
      <c r="E1726" s="22">
        <v>400000</v>
      </c>
      <c r="F1726" s="13"/>
      <c r="H1726" s="22">
        <v>400000</v>
      </c>
    </row>
    <row r="1727" spans="1:8" ht="25.5" x14ac:dyDescent="0.25">
      <c r="A1727" s="17">
        <v>243</v>
      </c>
      <c r="B1727" s="20" t="s">
        <v>1426</v>
      </c>
      <c r="C1727" s="21" t="s">
        <v>1715</v>
      </c>
      <c r="D1727" s="23" t="s">
        <v>361</v>
      </c>
      <c r="E1727" s="22">
        <v>400000</v>
      </c>
      <c r="F1727" s="13"/>
      <c r="H1727" s="22">
        <v>400000</v>
      </c>
    </row>
    <row r="1728" spans="1:8" x14ac:dyDescent="0.25">
      <c r="A1728" s="17">
        <v>244</v>
      </c>
      <c r="B1728" s="20" t="s">
        <v>1427</v>
      </c>
      <c r="C1728" s="21" t="s">
        <v>1716</v>
      </c>
      <c r="D1728" s="23" t="s">
        <v>361</v>
      </c>
      <c r="E1728" s="22">
        <v>400000</v>
      </c>
      <c r="F1728" s="13"/>
      <c r="H1728" s="22">
        <v>400000</v>
      </c>
    </row>
    <row r="1729" spans="1:8" x14ac:dyDescent="0.25">
      <c r="A1729" s="17">
        <v>245</v>
      </c>
      <c r="B1729" s="20" t="s">
        <v>1428</v>
      </c>
      <c r="C1729" s="21" t="s">
        <v>1717</v>
      </c>
      <c r="D1729" s="23" t="s">
        <v>361</v>
      </c>
      <c r="E1729" s="22">
        <v>400000</v>
      </c>
      <c r="F1729" s="13"/>
      <c r="H1729" s="22">
        <v>400000</v>
      </c>
    </row>
    <row r="1730" spans="1:8" x14ac:dyDescent="0.25">
      <c r="A1730" s="17">
        <v>246</v>
      </c>
      <c r="B1730" s="20" t="s">
        <v>1429</v>
      </c>
      <c r="C1730" s="21" t="s">
        <v>1718</v>
      </c>
      <c r="D1730" s="23" t="s">
        <v>361</v>
      </c>
      <c r="E1730" s="22">
        <v>400000</v>
      </c>
      <c r="F1730" s="13"/>
      <c r="G1730" s="22">
        <v>400000</v>
      </c>
    </row>
    <row r="1731" spans="1:8" x14ac:dyDescent="0.25">
      <c r="A1731" s="17">
        <v>247</v>
      </c>
      <c r="B1731" s="20" t="s">
        <v>1430</v>
      </c>
      <c r="C1731" s="21" t="s">
        <v>1719</v>
      </c>
      <c r="D1731" s="23" t="s">
        <v>359</v>
      </c>
      <c r="E1731" s="22">
        <v>560000</v>
      </c>
      <c r="F1731" s="13"/>
      <c r="G1731" s="22">
        <v>560000</v>
      </c>
    </row>
    <row r="1732" spans="1:8" x14ac:dyDescent="0.25">
      <c r="A1732" s="17">
        <v>248</v>
      </c>
      <c r="B1732" s="20" t="s">
        <v>1431</v>
      </c>
      <c r="C1732" s="21" t="s">
        <v>1719</v>
      </c>
      <c r="D1732" s="23" t="s">
        <v>361</v>
      </c>
      <c r="E1732" s="22">
        <v>400000</v>
      </c>
      <c r="F1732" s="13"/>
      <c r="G1732" s="22">
        <v>400000</v>
      </c>
    </row>
    <row r="1733" spans="1:8" x14ac:dyDescent="0.25">
      <c r="A1733" s="17">
        <v>249</v>
      </c>
      <c r="B1733" s="20" t="s">
        <v>1432</v>
      </c>
      <c r="C1733" s="21" t="s">
        <v>1719</v>
      </c>
      <c r="D1733" s="23" t="s">
        <v>360</v>
      </c>
      <c r="E1733" s="22">
        <v>480000</v>
      </c>
      <c r="F1733" s="13"/>
      <c r="G1733" s="22">
        <v>480000</v>
      </c>
    </row>
    <row r="1734" spans="1:8" x14ac:dyDescent="0.25">
      <c r="A1734" s="17">
        <v>250</v>
      </c>
      <c r="B1734" s="20" t="s">
        <v>1433</v>
      </c>
      <c r="C1734" s="21" t="s">
        <v>1720</v>
      </c>
      <c r="D1734" s="23" t="s">
        <v>360</v>
      </c>
      <c r="E1734" s="22">
        <v>480000</v>
      </c>
      <c r="F1734" s="13"/>
      <c r="G1734" s="22">
        <v>480000</v>
      </c>
    </row>
    <row r="1735" spans="1:8" x14ac:dyDescent="0.25">
      <c r="A1735" s="17">
        <v>251</v>
      </c>
      <c r="B1735" s="20" t="s">
        <v>1434</v>
      </c>
      <c r="C1735" s="21" t="s">
        <v>1720</v>
      </c>
      <c r="D1735" s="23" t="s">
        <v>394</v>
      </c>
      <c r="E1735" s="22">
        <v>370000</v>
      </c>
      <c r="F1735" s="13"/>
      <c r="G1735" s="22">
        <v>370000</v>
      </c>
    </row>
    <row r="1736" spans="1:8" x14ac:dyDescent="0.25">
      <c r="A1736" s="17">
        <v>252</v>
      </c>
      <c r="B1736" s="20" t="s">
        <v>1435</v>
      </c>
      <c r="C1736" s="21" t="s">
        <v>1721</v>
      </c>
      <c r="D1736" s="23" t="s">
        <v>361</v>
      </c>
      <c r="E1736" s="22">
        <v>400000</v>
      </c>
      <c r="F1736" s="13"/>
      <c r="G1736" s="22">
        <v>400000</v>
      </c>
    </row>
    <row r="1737" spans="1:8" x14ac:dyDescent="0.25">
      <c r="A1737" s="17">
        <v>253</v>
      </c>
      <c r="B1737" s="20" t="s">
        <v>1436</v>
      </c>
      <c r="C1737" s="21" t="s">
        <v>1722</v>
      </c>
      <c r="D1737" s="23" t="s">
        <v>360</v>
      </c>
      <c r="E1737" s="22">
        <v>480000</v>
      </c>
      <c r="F1737" s="13"/>
      <c r="G1737" s="22">
        <v>480000</v>
      </c>
    </row>
    <row r="1738" spans="1:8" x14ac:dyDescent="0.25">
      <c r="A1738" s="17">
        <v>254</v>
      </c>
      <c r="B1738" s="20" t="s">
        <v>1437</v>
      </c>
      <c r="C1738" s="21" t="s">
        <v>1723</v>
      </c>
      <c r="D1738" s="23" t="s">
        <v>360</v>
      </c>
      <c r="E1738" s="22">
        <v>480000</v>
      </c>
      <c r="F1738" s="13"/>
      <c r="G1738" s="22">
        <v>480000</v>
      </c>
    </row>
    <row r="1739" spans="1:8" x14ac:dyDescent="0.25">
      <c r="A1739" s="17">
        <v>255</v>
      </c>
      <c r="B1739" s="20" t="s">
        <v>1438</v>
      </c>
      <c r="C1739" s="21" t="s">
        <v>1724</v>
      </c>
      <c r="D1739" s="23" t="s">
        <v>1801</v>
      </c>
      <c r="E1739" s="22">
        <v>400000</v>
      </c>
      <c r="F1739" s="13"/>
      <c r="G1739" s="22">
        <v>400000</v>
      </c>
    </row>
    <row r="1740" spans="1:8" x14ac:dyDescent="0.25">
      <c r="A1740" s="17">
        <v>256</v>
      </c>
      <c r="B1740" s="20" t="s">
        <v>1439</v>
      </c>
      <c r="C1740" s="21" t="s">
        <v>1725</v>
      </c>
      <c r="D1740" s="23" t="s">
        <v>361</v>
      </c>
      <c r="E1740" s="22">
        <v>400000</v>
      </c>
      <c r="F1740" s="13"/>
      <c r="G1740" s="22">
        <v>400000</v>
      </c>
    </row>
    <row r="1741" spans="1:8" x14ac:dyDescent="0.25">
      <c r="A1741" s="17">
        <v>257</v>
      </c>
      <c r="B1741" s="20" t="s">
        <v>1440</v>
      </c>
      <c r="C1741" s="21" t="s">
        <v>1726</v>
      </c>
      <c r="D1741" s="23" t="s">
        <v>360</v>
      </c>
      <c r="E1741" s="22">
        <v>480000</v>
      </c>
      <c r="F1741" s="13"/>
      <c r="G1741" s="22">
        <v>480000</v>
      </c>
    </row>
    <row r="1742" spans="1:8" x14ac:dyDescent="0.25">
      <c r="A1742" s="17">
        <v>258</v>
      </c>
      <c r="B1742" s="20" t="s">
        <v>1441</v>
      </c>
      <c r="C1742" s="21" t="s">
        <v>1726</v>
      </c>
      <c r="D1742" s="23" t="s">
        <v>394</v>
      </c>
      <c r="E1742" s="22">
        <v>370000</v>
      </c>
      <c r="F1742" s="13"/>
      <c r="G1742" s="22">
        <v>370000</v>
      </c>
    </row>
    <row r="1743" spans="1:8" x14ac:dyDescent="0.25">
      <c r="A1743" s="17">
        <v>259</v>
      </c>
      <c r="B1743" s="20" t="s">
        <v>1442</v>
      </c>
      <c r="C1743" s="21" t="s">
        <v>326</v>
      </c>
      <c r="D1743" s="23" t="s">
        <v>361</v>
      </c>
      <c r="E1743" s="22">
        <v>400000</v>
      </c>
      <c r="F1743" s="13"/>
      <c r="G1743" s="22">
        <v>400000</v>
      </c>
    </row>
    <row r="1744" spans="1:8" x14ac:dyDescent="0.25">
      <c r="A1744" s="17">
        <v>260</v>
      </c>
      <c r="B1744" s="20" t="s">
        <v>1443</v>
      </c>
      <c r="C1744" s="21" t="s">
        <v>327</v>
      </c>
      <c r="D1744" s="23" t="s">
        <v>361</v>
      </c>
      <c r="E1744" s="22">
        <v>400000</v>
      </c>
      <c r="F1744" s="13"/>
      <c r="G1744" s="22">
        <v>400000</v>
      </c>
    </row>
    <row r="1745" spans="1:7" x14ac:dyDescent="0.25">
      <c r="A1745" s="17">
        <v>261</v>
      </c>
      <c r="B1745" s="20" t="s">
        <v>1444</v>
      </c>
      <c r="C1745" s="21" t="s">
        <v>682</v>
      </c>
      <c r="D1745" s="23" t="s">
        <v>361</v>
      </c>
      <c r="E1745" s="22">
        <v>400000</v>
      </c>
      <c r="F1745" s="13"/>
      <c r="G1745" s="22">
        <v>400000</v>
      </c>
    </row>
    <row r="1746" spans="1:7" x14ac:dyDescent="0.25">
      <c r="A1746" s="17">
        <v>262</v>
      </c>
      <c r="B1746" s="20" t="s">
        <v>1445</v>
      </c>
      <c r="C1746" s="21" t="s">
        <v>1727</v>
      </c>
      <c r="D1746" s="23" t="s">
        <v>361</v>
      </c>
      <c r="E1746" s="22">
        <v>400000</v>
      </c>
      <c r="F1746" s="13"/>
      <c r="G1746" s="22">
        <v>400000</v>
      </c>
    </row>
    <row r="1747" spans="1:7" x14ac:dyDescent="0.25">
      <c r="A1747" s="17">
        <v>263</v>
      </c>
      <c r="B1747" s="20" t="s">
        <v>1446</v>
      </c>
      <c r="C1747" s="21" t="s">
        <v>318</v>
      </c>
      <c r="D1747" s="23" t="s">
        <v>359</v>
      </c>
      <c r="E1747" s="22">
        <v>560000</v>
      </c>
      <c r="F1747" s="13"/>
      <c r="G1747" s="22">
        <v>560000</v>
      </c>
    </row>
    <row r="1748" spans="1:7" x14ac:dyDescent="0.25">
      <c r="A1748" s="17">
        <v>264</v>
      </c>
      <c r="B1748" s="20" t="s">
        <v>1447</v>
      </c>
      <c r="C1748" s="21" t="s">
        <v>318</v>
      </c>
      <c r="D1748" s="23" t="s">
        <v>361</v>
      </c>
      <c r="E1748" s="22">
        <v>400000</v>
      </c>
      <c r="F1748" s="13"/>
      <c r="G1748" s="22">
        <v>400000</v>
      </c>
    </row>
    <row r="1749" spans="1:7" x14ac:dyDescent="0.25">
      <c r="A1749" s="17">
        <v>265</v>
      </c>
      <c r="B1749" s="20" t="s">
        <v>1448</v>
      </c>
      <c r="C1749" s="21" t="s">
        <v>1728</v>
      </c>
      <c r="D1749" s="23" t="s">
        <v>361</v>
      </c>
      <c r="E1749" s="22">
        <v>400000</v>
      </c>
      <c r="F1749" s="13"/>
      <c r="G1749" s="22">
        <v>400000</v>
      </c>
    </row>
    <row r="1750" spans="1:7" x14ac:dyDescent="0.25">
      <c r="A1750" s="17">
        <v>266</v>
      </c>
      <c r="B1750" s="20" t="s">
        <v>1449</v>
      </c>
      <c r="C1750" s="21" t="s">
        <v>1729</v>
      </c>
      <c r="D1750" s="23" t="s">
        <v>361</v>
      </c>
      <c r="E1750" s="22">
        <v>400000</v>
      </c>
      <c r="F1750" s="13"/>
      <c r="G1750" s="22">
        <v>400000</v>
      </c>
    </row>
    <row r="1751" spans="1:7" x14ac:dyDescent="0.25">
      <c r="A1751" s="17">
        <v>267</v>
      </c>
      <c r="B1751" s="20" t="s">
        <v>1450</v>
      </c>
      <c r="C1751" s="21" t="s">
        <v>1730</v>
      </c>
      <c r="D1751" s="23" t="s">
        <v>361</v>
      </c>
      <c r="E1751" s="22">
        <v>400000</v>
      </c>
      <c r="F1751" s="13"/>
      <c r="G1751" s="22">
        <v>400000</v>
      </c>
    </row>
    <row r="1752" spans="1:7" x14ac:dyDescent="0.25">
      <c r="A1752" s="17">
        <v>268</v>
      </c>
      <c r="B1752" s="20" t="s">
        <v>1451</v>
      </c>
      <c r="C1752" s="21" t="s">
        <v>1731</v>
      </c>
      <c r="D1752" s="23" t="s">
        <v>361</v>
      </c>
      <c r="E1752" s="22">
        <v>400000</v>
      </c>
      <c r="F1752" s="13"/>
      <c r="G1752" s="22">
        <v>400000</v>
      </c>
    </row>
    <row r="1753" spans="1:7" x14ac:dyDescent="0.25">
      <c r="A1753" s="17">
        <v>269</v>
      </c>
      <c r="B1753" s="20" t="s">
        <v>1452</v>
      </c>
      <c r="C1753" s="21" t="s">
        <v>1732</v>
      </c>
      <c r="D1753" s="23" t="s">
        <v>361</v>
      </c>
      <c r="E1753" s="22">
        <v>400000</v>
      </c>
      <c r="F1753" s="13"/>
      <c r="G1753" s="22">
        <v>400000</v>
      </c>
    </row>
    <row r="1754" spans="1:7" x14ac:dyDescent="0.25">
      <c r="A1754" s="17">
        <v>270</v>
      </c>
      <c r="B1754" s="20" t="s">
        <v>1453</v>
      </c>
      <c r="C1754" s="21" t="s">
        <v>1732</v>
      </c>
      <c r="D1754" s="23" t="s">
        <v>359</v>
      </c>
      <c r="E1754" s="22">
        <v>560000</v>
      </c>
      <c r="F1754" s="13"/>
      <c r="G1754" s="22">
        <v>560000</v>
      </c>
    </row>
    <row r="1755" spans="1:7" x14ac:dyDescent="0.25">
      <c r="A1755" s="17">
        <v>271</v>
      </c>
      <c r="B1755" s="20" t="s">
        <v>1454</v>
      </c>
      <c r="C1755" s="21" t="s">
        <v>1733</v>
      </c>
      <c r="D1755" s="23" t="s">
        <v>361</v>
      </c>
      <c r="E1755" s="22">
        <v>400000</v>
      </c>
      <c r="F1755" s="13"/>
      <c r="G1755" s="22">
        <v>400000</v>
      </c>
    </row>
    <row r="1756" spans="1:7" x14ac:dyDescent="0.25">
      <c r="A1756" s="17">
        <v>272</v>
      </c>
      <c r="B1756" s="20" t="s">
        <v>1455</v>
      </c>
      <c r="C1756" s="21" t="s">
        <v>1734</v>
      </c>
      <c r="D1756" s="23" t="s">
        <v>364</v>
      </c>
      <c r="E1756" s="22">
        <v>400000</v>
      </c>
      <c r="F1756" s="13"/>
      <c r="G1756" s="22">
        <v>400000</v>
      </c>
    </row>
    <row r="1757" spans="1:7" x14ac:dyDescent="0.25">
      <c r="A1757" s="17">
        <v>273</v>
      </c>
      <c r="B1757" s="20" t="s">
        <v>1456</v>
      </c>
      <c r="C1757" s="21" t="s">
        <v>1735</v>
      </c>
      <c r="D1757" s="23" t="s">
        <v>358</v>
      </c>
      <c r="E1757" s="22">
        <v>400000</v>
      </c>
      <c r="F1757" s="13"/>
      <c r="G1757" s="22">
        <v>400000</v>
      </c>
    </row>
    <row r="1758" spans="1:7" ht="15.75" x14ac:dyDescent="0.25">
      <c r="A1758" s="17">
        <v>274</v>
      </c>
      <c r="B1758" s="20" t="s">
        <v>1457</v>
      </c>
      <c r="C1758" s="21" t="s">
        <v>1735</v>
      </c>
      <c r="D1758" s="23" t="s">
        <v>357</v>
      </c>
      <c r="E1758" s="22">
        <v>935000</v>
      </c>
      <c r="F1758" s="1"/>
      <c r="G1758" s="22">
        <v>935000</v>
      </c>
    </row>
    <row r="1759" spans="1:7" ht="15.75" x14ac:dyDescent="0.25">
      <c r="A1759" s="17">
        <v>275</v>
      </c>
      <c r="B1759" s="20" t="s">
        <v>1458</v>
      </c>
      <c r="C1759" s="21" t="s">
        <v>972</v>
      </c>
      <c r="D1759" s="23" t="s">
        <v>361</v>
      </c>
      <c r="E1759" s="22">
        <v>400000</v>
      </c>
      <c r="F1759" s="1"/>
      <c r="G1759" s="22">
        <v>400000</v>
      </c>
    </row>
    <row r="1760" spans="1:7" ht="15.75" x14ac:dyDescent="0.25">
      <c r="A1760" s="17">
        <v>276</v>
      </c>
      <c r="B1760" s="20" t="s">
        <v>1459</v>
      </c>
      <c r="C1760" s="21" t="s">
        <v>971</v>
      </c>
      <c r="D1760" s="23" t="s">
        <v>361</v>
      </c>
      <c r="E1760" s="22">
        <v>400000</v>
      </c>
      <c r="F1760" s="1"/>
      <c r="G1760" s="22">
        <v>400000</v>
      </c>
    </row>
    <row r="1761" spans="1:7" ht="15.75" x14ac:dyDescent="0.25">
      <c r="A1761" s="17">
        <v>277</v>
      </c>
      <c r="B1761" s="20" t="s">
        <v>1460</v>
      </c>
      <c r="C1761" s="21" t="s">
        <v>1736</v>
      </c>
      <c r="D1761" s="23" t="s">
        <v>361</v>
      </c>
      <c r="E1761" s="22">
        <v>400000</v>
      </c>
      <c r="F1761" s="1"/>
      <c r="G1761" s="22">
        <v>400000</v>
      </c>
    </row>
    <row r="1762" spans="1:7" ht="15.75" x14ac:dyDescent="0.25">
      <c r="A1762" s="17">
        <v>278</v>
      </c>
      <c r="B1762" s="20" t="s">
        <v>1461</v>
      </c>
      <c r="C1762" s="21" t="s">
        <v>1737</v>
      </c>
      <c r="D1762" s="23" t="s">
        <v>361</v>
      </c>
      <c r="E1762" s="22">
        <v>400000</v>
      </c>
      <c r="F1762" s="1"/>
      <c r="G1762" s="22">
        <v>400000</v>
      </c>
    </row>
    <row r="1763" spans="1:7" ht="15.75" x14ac:dyDescent="0.25">
      <c r="A1763" s="17">
        <v>279</v>
      </c>
      <c r="B1763" s="20" t="s">
        <v>1462</v>
      </c>
      <c r="C1763" s="21" t="s">
        <v>1738</v>
      </c>
      <c r="D1763" s="23" t="s">
        <v>361</v>
      </c>
      <c r="E1763" s="22">
        <v>400000</v>
      </c>
      <c r="F1763" s="1"/>
      <c r="G1763" s="22">
        <v>400000</v>
      </c>
    </row>
    <row r="1764" spans="1:7" ht="15.75" x14ac:dyDescent="0.25">
      <c r="A1764" s="17">
        <v>280</v>
      </c>
      <c r="B1764" s="20" t="s">
        <v>1463</v>
      </c>
      <c r="C1764" s="21" t="s">
        <v>638</v>
      </c>
      <c r="D1764" s="23" t="s">
        <v>361</v>
      </c>
      <c r="E1764" s="22">
        <v>400000</v>
      </c>
      <c r="F1764" s="1"/>
      <c r="G1764" s="22">
        <v>400000</v>
      </c>
    </row>
    <row r="1765" spans="1:7" ht="15.75" x14ac:dyDescent="0.25">
      <c r="A1765" s="17">
        <v>281</v>
      </c>
      <c r="B1765" s="20" t="s">
        <v>1464</v>
      </c>
      <c r="C1765" s="21" t="s">
        <v>1739</v>
      </c>
      <c r="D1765" s="23" t="s">
        <v>361</v>
      </c>
      <c r="E1765" s="22">
        <v>400000</v>
      </c>
      <c r="F1765" s="1"/>
      <c r="G1765" s="22">
        <v>400000</v>
      </c>
    </row>
    <row r="1766" spans="1:7" ht="15.75" x14ac:dyDescent="0.25">
      <c r="A1766" s="17">
        <v>282</v>
      </c>
      <c r="B1766" s="20" t="s">
        <v>1465</v>
      </c>
      <c r="C1766" s="21" t="s">
        <v>1740</v>
      </c>
      <c r="D1766" s="23" t="s">
        <v>360</v>
      </c>
      <c r="E1766" s="22">
        <v>480000</v>
      </c>
      <c r="F1766" s="1"/>
      <c r="G1766" s="22">
        <v>480000</v>
      </c>
    </row>
    <row r="1767" spans="1:7" ht="15.75" x14ac:dyDescent="0.25">
      <c r="A1767" s="17">
        <v>283</v>
      </c>
      <c r="B1767" s="20" t="s">
        <v>1466</v>
      </c>
      <c r="C1767" s="21" t="s">
        <v>1741</v>
      </c>
      <c r="D1767" s="23" t="s">
        <v>361</v>
      </c>
      <c r="E1767" s="22">
        <v>400000</v>
      </c>
      <c r="F1767" s="1"/>
      <c r="G1767" s="22">
        <v>400000</v>
      </c>
    </row>
    <row r="1768" spans="1:7" ht="15.75" x14ac:dyDescent="0.25">
      <c r="A1768" s="17">
        <v>284</v>
      </c>
      <c r="B1768" s="20" t="s">
        <v>1467</v>
      </c>
      <c r="C1768" s="21" t="s">
        <v>1742</v>
      </c>
      <c r="D1768" s="23" t="s">
        <v>361</v>
      </c>
      <c r="E1768" s="22">
        <v>400000</v>
      </c>
      <c r="F1768" s="1"/>
      <c r="G1768" s="22">
        <v>400000</v>
      </c>
    </row>
    <row r="1769" spans="1:7" ht="15.75" x14ac:dyDescent="0.25">
      <c r="A1769" s="17">
        <v>285</v>
      </c>
      <c r="B1769" s="20" t="s">
        <v>1468</v>
      </c>
      <c r="C1769" s="21" t="s">
        <v>1742</v>
      </c>
      <c r="D1769" s="23" t="s">
        <v>360</v>
      </c>
      <c r="E1769" s="22">
        <v>480000</v>
      </c>
      <c r="F1769" s="1"/>
      <c r="G1769" s="22">
        <v>480000</v>
      </c>
    </row>
    <row r="1770" spans="1:7" ht="15.75" x14ac:dyDescent="0.25">
      <c r="A1770" s="17">
        <v>286</v>
      </c>
      <c r="B1770" s="20" t="s">
        <v>1469</v>
      </c>
      <c r="C1770" s="21" t="s">
        <v>1742</v>
      </c>
      <c r="D1770" s="23" t="s">
        <v>359</v>
      </c>
      <c r="E1770" s="22">
        <v>560000</v>
      </c>
      <c r="F1770" s="1"/>
      <c r="G1770" s="22">
        <v>560000</v>
      </c>
    </row>
    <row r="1771" spans="1:7" ht="15.75" x14ac:dyDescent="0.25">
      <c r="A1771" s="17">
        <v>287</v>
      </c>
      <c r="B1771" s="20" t="s">
        <v>1470</v>
      </c>
      <c r="C1771" s="21" t="s">
        <v>1743</v>
      </c>
      <c r="D1771" s="23" t="s">
        <v>361</v>
      </c>
      <c r="E1771" s="22">
        <v>400000</v>
      </c>
      <c r="F1771" s="1"/>
      <c r="G1771" s="22">
        <v>400000</v>
      </c>
    </row>
    <row r="1772" spans="1:7" ht="25.5" x14ac:dyDescent="0.25">
      <c r="A1772" s="17">
        <v>288</v>
      </c>
      <c r="B1772" s="20" t="s">
        <v>1471</v>
      </c>
      <c r="C1772" s="21" t="s">
        <v>1744</v>
      </c>
      <c r="D1772" s="23" t="s">
        <v>361</v>
      </c>
      <c r="E1772" s="22">
        <v>400000</v>
      </c>
      <c r="F1772" s="1"/>
      <c r="G1772" s="22">
        <v>400000</v>
      </c>
    </row>
    <row r="1773" spans="1:7" ht="15.75" x14ac:dyDescent="0.25">
      <c r="A1773" s="17">
        <v>289</v>
      </c>
      <c r="B1773" s="20" t="s">
        <v>1472</v>
      </c>
      <c r="C1773" s="21" t="s">
        <v>1745</v>
      </c>
      <c r="D1773" s="23" t="s">
        <v>361</v>
      </c>
      <c r="E1773" s="22">
        <v>400000</v>
      </c>
      <c r="F1773" s="1"/>
      <c r="G1773" s="22">
        <v>400000</v>
      </c>
    </row>
    <row r="1774" spans="1:7" ht="15.75" x14ac:dyDescent="0.25">
      <c r="A1774" s="17">
        <v>290</v>
      </c>
      <c r="B1774" s="20" t="s">
        <v>1473</v>
      </c>
      <c r="C1774" s="21" t="s">
        <v>662</v>
      </c>
      <c r="D1774" s="23" t="s">
        <v>361</v>
      </c>
      <c r="E1774" s="22">
        <v>400000</v>
      </c>
      <c r="F1774" s="1"/>
      <c r="G1774" s="22">
        <v>400000</v>
      </c>
    </row>
    <row r="1775" spans="1:7" ht="15.75" x14ac:dyDescent="0.25">
      <c r="A1775" s="17">
        <v>291</v>
      </c>
      <c r="B1775" s="20" t="s">
        <v>1474</v>
      </c>
      <c r="C1775" s="21" t="s">
        <v>1746</v>
      </c>
      <c r="D1775" s="23" t="s">
        <v>361</v>
      </c>
      <c r="E1775" s="22">
        <v>400000</v>
      </c>
      <c r="F1775" s="1"/>
      <c r="G1775" s="22">
        <v>400000</v>
      </c>
    </row>
    <row r="1776" spans="1:7" ht="15.75" x14ac:dyDescent="0.25">
      <c r="A1776" s="17">
        <v>292</v>
      </c>
      <c r="B1776" s="20" t="s">
        <v>1475</v>
      </c>
      <c r="C1776" s="21" t="s">
        <v>1747</v>
      </c>
      <c r="D1776" s="23" t="s">
        <v>361</v>
      </c>
      <c r="E1776" s="22">
        <v>400000</v>
      </c>
      <c r="F1776" s="1"/>
      <c r="G1776" s="22">
        <v>400000</v>
      </c>
    </row>
    <row r="1777" spans="1:8" ht="15.75" x14ac:dyDescent="0.25">
      <c r="A1777" s="17">
        <v>293</v>
      </c>
      <c r="B1777" s="20" t="s">
        <v>1476</v>
      </c>
      <c r="C1777" s="21" t="s">
        <v>234</v>
      </c>
      <c r="D1777" s="23" t="s">
        <v>361</v>
      </c>
      <c r="E1777" s="22">
        <v>400000</v>
      </c>
      <c r="F1777" s="1"/>
      <c r="G1777" s="22">
        <v>400000</v>
      </c>
    </row>
    <row r="1778" spans="1:8" ht="15.75" x14ac:dyDescent="0.25">
      <c r="A1778" s="17">
        <v>294</v>
      </c>
      <c r="B1778" s="20" t="s">
        <v>1477</v>
      </c>
      <c r="C1778" s="21" t="s">
        <v>1748</v>
      </c>
      <c r="D1778" s="23" t="s">
        <v>361</v>
      </c>
      <c r="E1778" s="22">
        <v>400000</v>
      </c>
      <c r="F1778" s="1"/>
      <c r="G1778" s="22">
        <v>400000</v>
      </c>
    </row>
    <row r="1779" spans="1:8" ht="15.75" x14ac:dyDescent="0.25">
      <c r="A1779" s="17">
        <v>295</v>
      </c>
      <c r="B1779" s="20" t="s">
        <v>1478</v>
      </c>
      <c r="C1779" s="21" t="s">
        <v>1749</v>
      </c>
      <c r="D1779" s="23" t="s">
        <v>361</v>
      </c>
      <c r="E1779" s="22">
        <v>400000</v>
      </c>
      <c r="F1779" s="1"/>
      <c r="G1779" s="22">
        <v>400000</v>
      </c>
    </row>
    <row r="1780" spans="1:8" ht="15.75" x14ac:dyDescent="0.25">
      <c r="A1780" s="17">
        <v>296</v>
      </c>
      <c r="B1780" s="20" t="s">
        <v>1479</v>
      </c>
      <c r="C1780" s="21" t="s">
        <v>1750</v>
      </c>
      <c r="D1780" s="23" t="s">
        <v>361</v>
      </c>
      <c r="E1780" s="22">
        <v>400000</v>
      </c>
      <c r="F1780" s="1"/>
      <c r="G1780" s="22">
        <v>400000</v>
      </c>
    </row>
    <row r="1781" spans="1:8" ht="15.75" x14ac:dyDescent="0.25">
      <c r="A1781" s="17">
        <v>297</v>
      </c>
      <c r="B1781" s="20" t="s">
        <v>1480</v>
      </c>
      <c r="C1781" s="21" t="s">
        <v>1751</v>
      </c>
      <c r="D1781" s="23" t="s">
        <v>361</v>
      </c>
      <c r="E1781" s="22">
        <v>400000</v>
      </c>
      <c r="F1781" s="1"/>
      <c r="G1781" s="22">
        <v>400000</v>
      </c>
    </row>
    <row r="1782" spans="1:8" ht="15.75" x14ac:dyDescent="0.25">
      <c r="A1782" s="17">
        <v>298</v>
      </c>
      <c r="B1782" s="20" t="s">
        <v>1481</v>
      </c>
      <c r="C1782" s="21" t="s">
        <v>645</v>
      </c>
      <c r="D1782" s="23" t="s">
        <v>361</v>
      </c>
      <c r="E1782" s="22">
        <v>400000</v>
      </c>
      <c r="F1782" s="1"/>
      <c r="G1782" s="22">
        <v>400000</v>
      </c>
    </row>
    <row r="1783" spans="1:8" ht="15.75" x14ac:dyDescent="0.25">
      <c r="A1783" s="17">
        <v>299</v>
      </c>
      <c r="B1783" s="20" t="s">
        <v>1482</v>
      </c>
      <c r="C1783" s="21" t="s">
        <v>1752</v>
      </c>
      <c r="D1783" s="23" t="s">
        <v>361</v>
      </c>
      <c r="E1783" s="22">
        <v>400000</v>
      </c>
      <c r="F1783" s="1"/>
      <c r="G1783" s="22">
        <v>400000</v>
      </c>
    </row>
    <row r="1784" spans="1:8" ht="15.75" x14ac:dyDescent="0.25">
      <c r="A1784" s="17">
        <v>300</v>
      </c>
      <c r="B1784" s="20" t="s">
        <v>1483</v>
      </c>
      <c r="C1784" s="21" t="s">
        <v>1753</v>
      </c>
      <c r="D1784" s="23" t="s">
        <v>361</v>
      </c>
      <c r="E1784" s="22">
        <v>400000</v>
      </c>
      <c r="F1784" s="1"/>
      <c r="G1784" s="24"/>
      <c r="H1784" s="22">
        <v>400000</v>
      </c>
    </row>
    <row r="1785" spans="1:8" ht="15.75" x14ac:dyDescent="0.25">
      <c r="A1785" s="17">
        <v>301</v>
      </c>
      <c r="B1785" s="20" t="s">
        <v>1484</v>
      </c>
      <c r="C1785" s="21" t="s">
        <v>1754</v>
      </c>
      <c r="D1785" s="23" t="s">
        <v>358</v>
      </c>
      <c r="E1785" s="22">
        <v>400000</v>
      </c>
      <c r="F1785" s="1"/>
      <c r="H1785" s="22">
        <v>400000</v>
      </c>
    </row>
    <row r="1786" spans="1:8" ht="15.75" x14ac:dyDescent="0.25">
      <c r="A1786" s="17">
        <v>302</v>
      </c>
      <c r="B1786" s="20" t="s">
        <v>1485</v>
      </c>
      <c r="C1786" s="21" t="s">
        <v>1755</v>
      </c>
      <c r="D1786" s="23" t="s">
        <v>364</v>
      </c>
      <c r="E1786" s="22">
        <v>400000</v>
      </c>
      <c r="F1786" s="1"/>
      <c r="H1786" s="22">
        <v>400000</v>
      </c>
    </row>
    <row r="1787" spans="1:8" ht="15.75" x14ac:dyDescent="0.25">
      <c r="A1787" s="17">
        <v>303</v>
      </c>
      <c r="B1787" s="20" t="s">
        <v>1486</v>
      </c>
      <c r="C1787" s="21" t="s">
        <v>1756</v>
      </c>
      <c r="D1787" s="23" t="s">
        <v>361</v>
      </c>
      <c r="E1787" s="22">
        <v>400000</v>
      </c>
      <c r="F1787" s="1"/>
      <c r="H1787" s="22">
        <v>400000</v>
      </c>
    </row>
    <row r="1788" spans="1:8" ht="15.75" x14ac:dyDescent="0.25">
      <c r="A1788" s="17">
        <v>304</v>
      </c>
      <c r="B1788" s="20" t="s">
        <v>1487</v>
      </c>
      <c r="C1788" s="21" t="s">
        <v>1757</v>
      </c>
      <c r="D1788" s="23" t="s">
        <v>361</v>
      </c>
      <c r="E1788" s="22">
        <v>400000</v>
      </c>
      <c r="F1788" s="1"/>
      <c r="H1788" s="22">
        <v>400000</v>
      </c>
    </row>
    <row r="1789" spans="1:8" ht="15.75" x14ac:dyDescent="0.25">
      <c r="A1789" s="17">
        <v>305</v>
      </c>
      <c r="B1789" s="20" t="s">
        <v>1488</v>
      </c>
      <c r="C1789" s="21" t="s">
        <v>1758</v>
      </c>
      <c r="D1789" s="23" t="s">
        <v>361</v>
      </c>
      <c r="E1789" s="22">
        <v>400000</v>
      </c>
      <c r="F1789" s="1"/>
      <c r="H1789" s="22">
        <v>400000</v>
      </c>
    </row>
    <row r="1790" spans="1:8" ht="15.75" x14ac:dyDescent="0.25">
      <c r="A1790" s="17">
        <v>306</v>
      </c>
      <c r="B1790" s="20" t="s">
        <v>1489</v>
      </c>
      <c r="C1790" s="21" t="s">
        <v>1759</v>
      </c>
      <c r="D1790" s="23" t="s">
        <v>361</v>
      </c>
      <c r="E1790" s="22">
        <v>400000</v>
      </c>
      <c r="F1790" s="1"/>
      <c r="H1790" s="22">
        <v>400000</v>
      </c>
    </row>
    <row r="1791" spans="1:8" ht="15.75" x14ac:dyDescent="0.25">
      <c r="A1791" s="17">
        <v>307</v>
      </c>
      <c r="B1791" s="20" t="s">
        <v>1490</v>
      </c>
      <c r="C1791" s="21" t="s">
        <v>1760</v>
      </c>
      <c r="D1791" s="23" t="s">
        <v>361</v>
      </c>
      <c r="E1791" s="22">
        <v>400000</v>
      </c>
      <c r="F1791" s="1"/>
      <c r="H1791" s="22">
        <v>400000</v>
      </c>
    </row>
    <row r="1792" spans="1:8" ht="15.75" x14ac:dyDescent="0.25">
      <c r="A1792" s="17">
        <v>308</v>
      </c>
      <c r="B1792" s="20" t="s">
        <v>1491</v>
      </c>
      <c r="C1792" s="21" t="s">
        <v>1761</v>
      </c>
      <c r="D1792" s="23" t="s">
        <v>1802</v>
      </c>
      <c r="E1792" s="22">
        <v>400000</v>
      </c>
      <c r="F1792" s="1"/>
      <c r="H1792" s="22">
        <v>400000</v>
      </c>
    </row>
    <row r="1793" spans="1:8" ht="15.75" x14ac:dyDescent="0.25">
      <c r="A1793" s="17">
        <v>309</v>
      </c>
      <c r="B1793" s="20" t="s">
        <v>1492</v>
      </c>
      <c r="C1793" s="21" t="s">
        <v>1762</v>
      </c>
      <c r="D1793" s="23" t="s">
        <v>361</v>
      </c>
      <c r="E1793" s="22">
        <v>400000</v>
      </c>
      <c r="F1793" s="1"/>
      <c r="H1793" s="22">
        <v>400000</v>
      </c>
    </row>
    <row r="1794" spans="1:8" ht="15.75" x14ac:dyDescent="0.25">
      <c r="A1794" s="17">
        <v>310</v>
      </c>
      <c r="B1794" s="20" t="s">
        <v>1493</v>
      </c>
      <c r="C1794" s="21" t="s">
        <v>1763</v>
      </c>
      <c r="D1794" s="23" t="s">
        <v>361</v>
      </c>
      <c r="E1794" s="22">
        <v>400000</v>
      </c>
      <c r="F1794" s="1"/>
      <c r="H1794" s="22">
        <v>400000</v>
      </c>
    </row>
    <row r="1795" spans="1:8" ht="15.75" x14ac:dyDescent="0.25">
      <c r="A1795" s="17">
        <v>311</v>
      </c>
      <c r="B1795" s="20" t="s">
        <v>1494</v>
      </c>
      <c r="C1795" s="21" t="s">
        <v>637</v>
      </c>
      <c r="D1795" s="23" t="s">
        <v>361</v>
      </c>
      <c r="E1795" s="22">
        <v>400000</v>
      </c>
      <c r="F1795" s="1"/>
      <c r="H1795" s="22">
        <v>400000</v>
      </c>
    </row>
    <row r="1796" spans="1:8" ht="15.75" x14ac:dyDescent="0.25">
      <c r="A1796" s="17">
        <v>312</v>
      </c>
      <c r="B1796" s="20" t="s">
        <v>1495</v>
      </c>
      <c r="C1796" s="21" t="s">
        <v>1764</v>
      </c>
      <c r="D1796" s="23" t="s">
        <v>361</v>
      </c>
      <c r="E1796" s="22">
        <v>400000</v>
      </c>
      <c r="F1796" s="1"/>
      <c r="H1796" s="22">
        <v>400000</v>
      </c>
    </row>
    <row r="1797" spans="1:8" ht="15.75" x14ac:dyDescent="0.25">
      <c r="A1797" s="17">
        <v>313</v>
      </c>
      <c r="B1797" s="20" t="s">
        <v>1496</v>
      </c>
      <c r="C1797" s="21" t="s">
        <v>1765</v>
      </c>
      <c r="D1797" s="23" t="s">
        <v>359</v>
      </c>
      <c r="E1797" s="22">
        <v>560000</v>
      </c>
      <c r="F1797" s="1"/>
      <c r="H1797" s="22">
        <v>560000</v>
      </c>
    </row>
    <row r="1798" spans="1:8" ht="15.75" x14ac:dyDescent="0.25">
      <c r="A1798" s="17">
        <v>314</v>
      </c>
      <c r="B1798" s="20" t="s">
        <v>1497</v>
      </c>
      <c r="C1798" s="21" t="s">
        <v>1765</v>
      </c>
      <c r="D1798" s="23" t="s">
        <v>361</v>
      </c>
      <c r="E1798" s="22">
        <v>400000</v>
      </c>
      <c r="F1798" s="1"/>
      <c r="H1798" s="22">
        <v>400000</v>
      </c>
    </row>
    <row r="1799" spans="1:8" ht="15.75" x14ac:dyDescent="0.25">
      <c r="A1799" s="17">
        <v>315</v>
      </c>
      <c r="B1799" s="20" t="s">
        <v>1498</v>
      </c>
      <c r="C1799" s="21" t="s">
        <v>1766</v>
      </c>
      <c r="D1799" s="23" t="s">
        <v>361</v>
      </c>
      <c r="E1799" s="22">
        <v>400000</v>
      </c>
      <c r="F1799" s="1"/>
      <c r="H1799" s="22">
        <v>400000</v>
      </c>
    </row>
    <row r="1800" spans="1:8" ht="15.75" x14ac:dyDescent="0.25">
      <c r="A1800" s="17">
        <v>316</v>
      </c>
      <c r="B1800" s="20" t="s">
        <v>1499</v>
      </c>
      <c r="C1800" s="21" t="s">
        <v>1767</v>
      </c>
      <c r="D1800" s="23" t="s">
        <v>359</v>
      </c>
      <c r="E1800" s="22">
        <v>560000</v>
      </c>
      <c r="F1800" s="1"/>
      <c r="H1800" s="22">
        <v>560000</v>
      </c>
    </row>
    <row r="1801" spans="1:8" ht="15.75" x14ac:dyDescent="0.25">
      <c r="A1801" s="17">
        <v>317</v>
      </c>
      <c r="B1801" s="20" t="s">
        <v>1500</v>
      </c>
      <c r="C1801" s="21" t="s">
        <v>1767</v>
      </c>
      <c r="D1801" s="23" t="s">
        <v>361</v>
      </c>
      <c r="E1801" s="22">
        <v>400000</v>
      </c>
      <c r="F1801" s="1"/>
      <c r="H1801" s="22">
        <v>400000</v>
      </c>
    </row>
    <row r="1802" spans="1:8" ht="15.75" x14ac:dyDescent="0.25">
      <c r="A1802" s="17">
        <v>318</v>
      </c>
      <c r="B1802" s="20" t="s">
        <v>1501</v>
      </c>
      <c r="C1802" s="21" t="s">
        <v>1768</v>
      </c>
      <c r="D1802" s="23" t="s">
        <v>361</v>
      </c>
      <c r="E1802" s="22">
        <v>400000</v>
      </c>
      <c r="F1802" s="1"/>
      <c r="H1802" s="22">
        <v>400000</v>
      </c>
    </row>
    <row r="1803" spans="1:8" ht="15.75" x14ac:dyDescent="0.25">
      <c r="A1803" s="17">
        <v>319</v>
      </c>
      <c r="B1803" s="20" t="s">
        <v>1502</v>
      </c>
      <c r="C1803" s="21" t="s">
        <v>1768</v>
      </c>
      <c r="D1803" s="23" t="s">
        <v>359</v>
      </c>
      <c r="E1803" s="22">
        <v>560000</v>
      </c>
      <c r="F1803" s="1"/>
      <c r="H1803" s="22">
        <v>560000</v>
      </c>
    </row>
    <row r="1804" spans="1:8" ht="15.75" x14ac:dyDescent="0.25">
      <c r="A1804" s="17">
        <v>320</v>
      </c>
      <c r="B1804" s="20" t="s">
        <v>1503</v>
      </c>
      <c r="C1804" s="21" t="s">
        <v>1769</v>
      </c>
      <c r="D1804" s="23" t="s">
        <v>359</v>
      </c>
      <c r="E1804" s="22">
        <v>560000</v>
      </c>
      <c r="F1804" s="1"/>
      <c r="H1804" s="22">
        <v>560000</v>
      </c>
    </row>
    <row r="1805" spans="1:8" ht="15.75" x14ac:dyDescent="0.25">
      <c r="A1805" s="17">
        <v>321</v>
      </c>
      <c r="B1805" s="20" t="s">
        <v>1504</v>
      </c>
      <c r="C1805" s="21" t="s">
        <v>1631</v>
      </c>
      <c r="D1805" s="23" t="s">
        <v>361</v>
      </c>
      <c r="E1805" s="22">
        <v>400000</v>
      </c>
      <c r="F1805" s="1"/>
      <c r="H1805" s="22">
        <v>400000</v>
      </c>
    </row>
    <row r="1806" spans="1:8" ht="15.75" x14ac:dyDescent="0.25">
      <c r="A1806" s="17">
        <v>322</v>
      </c>
      <c r="B1806" s="20" t="s">
        <v>1505</v>
      </c>
      <c r="C1806" s="21" t="s">
        <v>1770</v>
      </c>
      <c r="D1806" s="23" t="s">
        <v>360</v>
      </c>
      <c r="E1806" s="22">
        <v>480000</v>
      </c>
      <c r="F1806" s="1"/>
      <c r="H1806" s="22">
        <v>480000</v>
      </c>
    </row>
    <row r="1807" spans="1:8" ht="15.75" x14ac:dyDescent="0.25">
      <c r="A1807" s="17">
        <v>323</v>
      </c>
      <c r="B1807" s="20" t="s">
        <v>1506</v>
      </c>
      <c r="C1807" s="21" t="s">
        <v>1771</v>
      </c>
      <c r="D1807" s="23" t="s">
        <v>360</v>
      </c>
      <c r="E1807" s="22">
        <v>480000</v>
      </c>
      <c r="F1807" s="1"/>
      <c r="H1807" s="22">
        <v>480000</v>
      </c>
    </row>
    <row r="1808" spans="1:8" ht="15.75" x14ac:dyDescent="0.25">
      <c r="A1808" s="17">
        <v>324</v>
      </c>
      <c r="B1808" s="20" t="s">
        <v>1507</v>
      </c>
      <c r="C1808" s="21" t="s">
        <v>1772</v>
      </c>
      <c r="D1808" s="23" t="s">
        <v>360</v>
      </c>
      <c r="E1808" s="22">
        <v>480000</v>
      </c>
      <c r="F1808" s="1"/>
      <c r="H1808" s="22">
        <v>480000</v>
      </c>
    </row>
    <row r="1809" spans="1:8" ht="15.75" x14ac:dyDescent="0.25">
      <c r="A1809" s="17">
        <v>325</v>
      </c>
      <c r="B1809" s="20" t="s">
        <v>1508</v>
      </c>
      <c r="C1809" s="21" t="s">
        <v>1773</v>
      </c>
      <c r="D1809" s="23" t="s">
        <v>360</v>
      </c>
      <c r="E1809" s="22">
        <v>480000</v>
      </c>
      <c r="F1809" s="1"/>
      <c r="H1809" s="22">
        <v>480000</v>
      </c>
    </row>
    <row r="1810" spans="1:8" ht="15.75" x14ac:dyDescent="0.25">
      <c r="A1810" s="17">
        <v>326</v>
      </c>
      <c r="B1810" s="20" t="s">
        <v>1509</v>
      </c>
      <c r="C1810" s="21" t="s">
        <v>1774</v>
      </c>
      <c r="D1810" s="23" t="s">
        <v>360</v>
      </c>
      <c r="E1810" s="22">
        <v>480000</v>
      </c>
      <c r="F1810" s="1"/>
      <c r="H1810" s="22">
        <v>480000</v>
      </c>
    </row>
    <row r="1811" spans="1:8" ht="15.75" x14ac:dyDescent="0.25">
      <c r="A1811" s="17">
        <v>327</v>
      </c>
      <c r="B1811" s="20" t="s">
        <v>1510</v>
      </c>
      <c r="C1811" s="21" t="s">
        <v>1775</v>
      </c>
      <c r="D1811" s="23" t="s">
        <v>361</v>
      </c>
      <c r="E1811" s="22">
        <v>400000</v>
      </c>
      <c r="F1811" s="1"/>
      <c r="H1811" s="22">
        <v>400000</v>
      </c>
    </row>
    <row r="1812" spans="1:8" ht="15.75" x14ac:dyDescent="0.25">
      <c r="A1812" s="17">
        <v>328</v>
      </c>
      <c r="B1812" s="20" t="s">
        <v>1511</v>
      </c>
      <c r="C1812" s="21" t="s">
        <v>1776</v>
      </c>
      <c r="D1812" s="23" t="s">
        <v>361</v>
      </c>
      <c r="E1812" s="22">
        <v>400000</v>
      </c>
      <c r="F1812" s="1"/>
      <c r="H1812" s="22">
        <v>400000</v>
      </c>
    </row>
    <row r="1813" spans="1:8" ht="15.75" x14ac:dyDescent="0.25">
      <c r="A1813" s="17">
        <v>329</v>
      </c>
      <c r="B1813" s="20" t="s">
        <v>1512</v>
      </c>
      <c r="C1813" s="21" t="s">
        <v>1125</v>
      </c>
      <c r="D1813" s="23" t="s">
        <v>394</v>
      </c>
      <c r="E1813" s="22">
        <v>370000</v>
      </c>
      <c r="F1813" s="1"/>
      <c r="H1813" s="22">
        <v>370000</v>
      </c>
    </row>
    <row r="1814" spans="1:8" ht="24" x14ac:dyDescent="0.25">
      <c r="A1814" s="17">
        <v>330</v>
      </c>
      <c r="B1814" s="20" t="s">
        <v>1513</v>
      </c>
      <c r="C1814" s="84" t="s">
        <v>1777</v>
      </c>
      <c r="D1814" s="23" t="s">
        <v>359</v>
      </c>
      <c r="E1814" s="22">
        <v>560000</v>
      </c>
      <c r="F1814" s="1"/>
      <c r="H1814" s="22">
        <v>560000</v>
      </c>
    </row>
    <row r="1815" spans="1:8" ht="24" x14ac:dyDescent="0.25">
      <c r="A1815" s="17">
        <v>331</v>
      </c>
      <c r="B1815" s="20" t="s">
        <v>1514</v>
      </c>
      <c r="C1815" s="84" t="s">
        <v>1777</v>
      </c>
      <c r="D1815" s="23" t="s">
        <v>361</v>
      </c>
      <c r="E1815" s="22">
        <v>400000</v>
      </c>
      <c r="F1815" s="1"/>
      <c r="H1815" s="22">
        <v>400000</v>
      </c>
    </row>
    <row r="1816" spans="1:8" ht="15.75" x14ac:dyDescent="0.25">
      <c r="A1816" s="17">
        <v>332</v>
      </c>
      <c r="B1816" s="20" t="s">
        <v>1515</v>
      </c>
      <c r="C1816" s="21" t="s">
        <v>1778</v>
      </c>
      <c r="D1816" s="23" t="s">
        <v>361</v>
      </c>
      <c r="E1816" s="22">
        <v>400000</v>
      </c>
      <c r="F1816" s="1"/>
      <c r="H1816" s="22">
        <v>400000</v>
      </c>
    </row>
    <row r="1817" spans="1:8" ht="15.75" x14ac:dyDescent="0.25">
      <c r="A1817" s="17">
        <v>333</v>
      </c>
      <c r="B1817" s="20" t="s">
        <v>1516</v>
      </c>
      <c r="C1817" s="21" t="s">
        <v>1779</v>
      </c>
      <c r="D1817" s="23" t="s">
        <v>361</v>
      </c>
      <c r="E1817" s="22">
        <v>400000</v>
      </c>
      <c r="F1817" s="1"/>
      <c r="H1817" s="22">
        <v>400000</v>
      </c>
    </row>
    <row r="1818" spans="1:8" ht="15.75" x14ac:dyDescent="0.25">
      <c r="A1818" s="17">
        <v>334</v>
      </c>
      <c r="B1818" s="20" t="s">
        <v>1517</v>
      </c>
      <c r="C1818" s="21" t="s">
        <v>1780</v>
      </c>
      <c r="D1818" s="23" t="s">
        <v>360</v>
      </c>
      <c r="E1818" s="22">
        <v>480000</v>
      </c>
      <c r="F1818" s="1"/>
      <c r="H1818" s="22">
        <v>480000</v>
      </c>
    </row>
    <row r="1819" spans="1:8" ht="15.75" x14ac:dyDescent="0.25">
      <c r="A1819" s="17">
        <v>335</v>
      </c>
      <c r="B1819" s="20" t="s">
        <v>1518</v>
      </c>
      <c r="C1819" s="21" t="s">
        <v>1780</v>
      </c>
      <c r="D1819" s="23" t="s">
        <v>394</v>
      </c>
      <c r="E1819" s="22">
        <v>370000</v>
      </c>
      <c r="F1819" s="1"/>
      <c r="H1819" s="22">
        <v>370000</v>
      </c>
    </row>
    <row r="1820" spans="1:8" ht="15.75" x14ac:dyDescent="0.25">
      <c r="A1820" s="17">
        <v>336</v>
      </c>
      <c r="B1820" s="20" t="s">
        <v>1519</v>
      </c>
      <c r="C1820" s="21" t="s">
        <v>1781</v>
      </c>
      <c r="D1820" s="23" t="s">
        <v>361</v>
      </c>
      <c r="E1820" s="22">
        <v>400000</v>
      </c>
      <c r="F1820" s="1"/>
      <c r="H1820" s="22">
        <v>400000</v>
      </c>
    </row>
    <row r="1821" spans="1:8" ht="15.75" x14ac:dyDescent="0.25">
      <c r="A1821" s="17">
        <v>337</v>
      </c>
      <c r="B1821" s="20" t="s">
        <v>1520</v>
      </c>
      <c r="C1821" s="21" t="s">
        <v>1782</v>
      </c>
      <c r="D1821" s="23" t="s">
        <v>359</v>
      </c>
      <c r="E1821" s="22">
        <v>560000</v>
      </c>
      <c r="F1821" s="1"/>
      <c r="H1821" s="22">
        <v>560000</v>
      </c>
    </row>
    <row r="1822" spans="1:8" ht="15.75" x14ac:dyDescent="0.25">
      <c r="A1822" s="17">
        <v>338</v>
      </c>
      <c r="B1822" s="20" t="s">
        <v>1521</v>
      </c>
      <c r="C1822" s="21" t="s">
        <v>1782</v>
      </c>
      <c r="D1822" s="23" t="s">
        <v>361</v>
      </c>
      <c r="E1822" s="22">
        <v>400000</v>
      </c>
      <c r="F1822" s="1"/>
      <c r="H1822" s="22">
        <v>400000</v>
      </c>
    </row>
    <row r="1823" spans="1:8" ht="15.75" x14ac:dyDescent="0.25">
      <c r="A1823" s="17">
        <v>339</v>
      </c>
      <c r="B1823" s="20" t="s">
        <v>1522</v>
      </c>
      <c r="C1823" s="21" t="s">
        <v>1783</v>
      </c>
      <c r="D1823" s="23" t="s">
        <v>361</v>
      </c>
      <c r="E1823" s="22">
        <v>400000</v>
      </c>
      <c r="F1823" s="1"/>
      <c r="H1823" s="22">
        <v>400000</v>
      </c>
    </row>
    <row r="1824" spans="1:8" ht="15.75" x14ac:dyDescent="0.25">
      <c r="A1824" s="17">
        <v>340</v>
      </c>
      <c r="B1824" s="20" t="s">
        <v>1523</v>
      </c>
      <c r="C1824" s="21" t="s">
        <v>1784</v>
      </c>
      <c r="D1824" s="23" t="s">
        <v>361</v>
      </c>
      <c r="E1824" s="22">
        <v>400000</v>
      </c>
      <c r="F1824" s="1"/>
      <c r="H1824" s="22">
        <v>400000</v>
      </c>
    </row>
    <row r="1825" spans="1:8" ht="15.75" x14ac:dyDescent="0.25">
      <c r="A1825" s="17">
        <v>341</v>
      </c>
      <c r="B1825" s="20" t="s">
        <v>1524</v>
      </c>
      <c r="C1825" s="21" t="s">
        <v>1785</v>
      </c>
      <c r="D1825" s="23" t="s">
        <v>361</v>
      </c>
      <c r="E1825" s="22">
        <v>400000</v>
      </c>
      <c r="F1825" s="1"/>
      <c r="H1825" s="22">
        <v>400000</v>
      </c>
    </row>
    <row r="1826" spans="1:8" ht="15.75" x14ac:dyDescent="0.25">
      <c r="A1826" s="17">
        <v>342</v>
      </c>
      <c r="B1826" s="20" t="s">
        <v>1525</v>
      </c>
      <c r="C1826" s="21" t="s">
        <v>1786</v>
      </c>
      <c r="D1826" s="23" t="s">
        <v>361</v>
      </c>
      <c r="E1826" s="22">
        <v>400000</v>
      </c>
      <c r="F1826" s="1"/>
      <c r="H1826" s="22">
        <v>400000</v>
      </c>
    </row>
    <row r="1827" spans="1:8" ht="15.75" x14ac:dyDescent="0.25">
      <c r="A1827" s="17">
        <v>343</v>
      </c>
      <c r="B1827" s="20" t="s">
        <v>1526</v>
      </c>
      <c r="C1827" s="21" t="s">
        <v>1786</v>
      </c>
      <c r="D1827" s="23" t="s">
        <v>359</v>
      </c>
      <c r="E1827" s="22">
        <v>560000</v>
      </c>
      <c r="F1827" s="1"/>
      <c r="H1827" s="22">
        <v>560000</v>
      </c>
    </row>
    <row r="1828" spans="1:8" ht="15.75" x14ac:dyDescent="0.25">
      <c r="A1828" s="17">
        <v>344</v>
      </c>
      <c r="B1828" s="20" t="s">
        <v>1527</v>
      </c>
      <c r="C1828" s="21" t="s">
        <v>934</v>
      </c>
      <c r="D1828" s="23" t="s">
        <v>1802</v>
      </c>
      <c r="E1828" s="22">
        <v>400000</v>
      </c>
      <c r="F1828" s="1"/>
      <c r="H1828" s="22">
        <v>400000</v>
      </c>
    </row>
    <row r="1829" spans="1:8" ht="15.75" x14ac:dyDescent="0.25">
      <c r="A1829" s="17">
        <v>345</v>
      </c>
      <c r="B1829" s="20" t="s">
        <v>1528</v>
      </c>
      <c r="C1829" s="21" t="s">
        <v>1787</v>
      </c>
      <c r="D1829" s="23" t="s">
        <v>361</v>
      </c>
      <c r="E1829" s="22">
        <v>400000</v>
      </c>
      <c r="F1829" s="1"/>
      <c r="H1829" s="22">
        <v>400000</v>
      </c>
    </row>
    <row r="1830" spans="1:8" ht="15.75" x14ac:dyDescent="0.25">
      <c r="A1830" s="17">
        <v>346</v>
      </c>
      <c r="B1830" s="20" t="s">
        <v>1529</v>
      </c>
      <c r="C1830" s="21" t="s">
        <v>1788</v>
      </c>
      <c r="D1830" s="23" t="s">
        <v>361</v>
      </c>
      <c r="E1830" s="22">
        <v>400000</v>
      </c>
      <c r="F1830" s="1"/>
      <c r="H1830" s="22">
        <v>400000</v>
      </c>
    </row>
    <row r="1831" spans="1:8" ht="15.75" x14ac:dyDescent="0.25">
      <c r="A1831" s="17">
        <v>347</v>
      </c>
      <c r="B1831" s="20" t="s">
        <v>1530</v>
      </c>
      <c r="C1831" s="21" t="s">
        <v>957</v>
      </c>
      <c r="D1831" s="23" t="s">
        <v>361</v>
      </c>
      <c r="E1831" s="22">
        <v>400000</v>
      </c>
      <c r="F1831" s="1"/>
      <c r="H1831" s="22">
        <v>400000</v>
      </c>
    </row>
    <row r="1832" spans="1:8" ht="15.75" x14ac:dyDescent="0.25">
      <c r="A1832" s="17">
        <v>348</v>
      </c>
      <c r="B1832" s="20" t="s">
        <v>1531</v>
      </c>
      <c r="C1832" s="21" t="s">
        <v>233</v>
      </c>
      <c r="D1832" s="23" t="s">
        <v>361</v>
      </c>
      <c r="E1832" s="22">
        <v>400000</v>
      </c>
      <c r="F1832" s="1"/>
      <c r="H1832" s="22">
        <v>400000</v>
      </c>
    </row>
    <row r="1833" spans="1:8" ht="15.75" x14ac:dyDescent="0.25">
      <c r="A1833" s="17">
        <v>349</v>
      </c>
      <c r="B1833" s="20" t="s">
        <v>1532</v>
      </c>
      <c r="C1833" s="21" t="s">
        <v>701</v>
      </c>
      <c r="D1833" s="23" t="s">
        <v>361</v>
      </c>
      <c r="E1833" s="22">
        <v>400000</v>
      </c>
      <c r="F1833" s="1"/>
      <c r="H1833" s="22">
        <v>400000</v>
      </c>
    </row>
    <row r="1834" spans="1:8" ht="15.75" x14ac:dyDescent="0.25">
      <c r="A1834" s="17">
        <v>350</v>
      </c>
      <c r="B1834" s="20" t="s">
        <v>1533</v>
      </c>
      <c r="C1834" s="21" t="s">
        <v>354</v>
      </c>
      <c r="D1834" s="23" t="s">
        <v>361</v>
      </c>
      <c r="E1834" s="22">
        <v>400000</v>
      </c>
      <c r="F1834" s="1"/>
      <c r="H1834" s="22">
        <v>400000</v>
      </c>
    </row>
    <row r="1835" spans="1:8" ht="15.75" x14ac:dyDescent="0.25">
      <c r="A1835" s="17">
        <v>351</v>
      </c>
      <c r="B1835" s="20" t="s">
        <v>1534</v>
      </c>
      <c r="C1835" s="21" t="s">
        <v>958</v>
      </c>
      <c r="D1835" s="23" t="s">
        <v>361</v>
      </c>
      <c r="E1835" s="22">
        <v>400000</v>
      </c>
      <c r="F1835" s="1"/>
      <c r="H1835" s="22">
        <v>400000</v>
      </c>
    </row>
    <row r="1836" spans="1:8" ht="15.75" x14ac:dyDescent="0.25">
      <c r="A1836" s="17">
        <v>352</v>
      </c>
      <c r="B1836" s="20" t="s">
        <v>1535</v>
      </c>
      <c r="C1836" s="21" t="s">
        <v>1789</v>
      </c>
      <c r="D1836" s="23" t="s">
        <v>361</v>
      </c>
      <c r="E1836" s="22">
        <v>400000</v>
      </c>
      <c r="F1836" s="1"/>
      <c r="H1836" s="22">
        <v>400000</v>
      </c>
    </row>
    <row r="1837" spans="1:8" ht="15.75" x14ac:dyDescent="0.25">
      <c r="A1837" s="17">
        <v>353</v>
      </c>
      <c r="B1837" s="20" t="s">
        <v>1536</v>
      </c>
      <c r="C1837" s="21" t="s">
        <v>1790</v>
      </c>
      <c r="D1837" s="23" t="s">
        <v>361</v>
      </c>
      <c r="E1837" s="22">
        <v>400000</v>
      </c>
      <c r="F1837" s="1"/>
      <c r="H1837" s="22">
        <v>400000</v>
      </c>
    </row>
    <row r="1838" spans="1:8" ht="15.75" x14ac:dyDescent="0.25">
      <c r="A1838" s="17">
        <v>354</v>
      </c>
      <c r="B1838" s="20" t="s">
        <v>1537</v>
      </c>
      <c r="C1838" s="21" t="s">
        <v>1791</v>
      </c>
      <c r="D1838" s="23" t="s">
        <v>361</v>
      </c>
      <c r="E1838" s="22">
        <v>400000</v>
      </c>
      <c r="F1838" s="1"/>
      <c r="H1838" s="22">
        <v>400000</v>
      </c>
    </row>
    <row r="1839" spans="1:8" ht="15.75" x14ac:dyDescent="0.25">
      <c r="A1839" s="17">
        <v>355</v>
      </c>
      <c r="B1839" s="20" t="s">
        <v>1538</v>
      </c>
      <c r="C1839" s="21" t="s">
        <v>1792</v>
      </c>
      <c r="D1839" s="23" t="s">
        <v>361</v>
      </c>
      <c r="E1839" s="22">
        <v>400000</v>
      </c>
      <c r="F1839" s="1"/>
      <c r="H1839" s="22">
        <v>400000</v>
      </c>
    </row>
    <row r="1840" spans="1:8" ht="15.75" x14ac:dyDescent="0.25">
      <c r="A1840" s="17">
        <v>356</v>
      </c>
      <c r="B1840" s="20" t="s">
        <v>1539</v>
      </c>
      <c r="C1840" s="21" t="s">
        <v>1793</v>
      </c>
      <c r="D1840" s="23" t="s">
        <v>1802</v>
      </c>
      <c r="E1840" s="22">
        <v>400000</v>
      </c>
      <c r="F1840" s="1"/>
      <c r="H1840" s="22">
        <v>400000</v>
      </c>
    </row>
    <row r="1841" spans="1:8" ht="15.75" x14ac:dyDescent="0.25">
      <c r="A1841" s="17">
        <v>357</v>
      </c>
      <c r="B1841" s="20" t="s">
        <v>1540</v>
      </c>
      <c r="C1841" s="21" t="s">
        <v>1794</v>
      </c>
      <c r="D1841" s="23" t="s">
        <v>361</v>
      </c>
      <c r="E1841" s="22">
        <v>400000</v>
      </c>
      <c r="F1841" s="1"/>
      <c r="H1841" s="22">
        <v>400000</v>
      </c>
    </row>
    <row r="1842" spans="1:8" ht="15.75" x14ac:dyDescent="0.25">
      <c r="A1842" s="17">
        <v>358</v>
      </c>
      <c r="B1842" s="20" t="s">
        <v>1541</v>
      </c>
      <c r="C1842" s="21" t="s">
        <v>1795</v>
      </c>
      <c r="D1842" s="23" t="s">
        <v>361</v>
      </c>
      <c r="E1842" s="22">
        <v>400000</v>
      </c>
      <c r="F1842" s="1"/>
      <c r="H1842" s="22">
        <v>400000</v>
      </c>
    </row>
    <row r="1843" spans="1:8" ht="15.75" x14ac:dyDescent="0.25">
      <c r="A1843" s="17">
        <v>359</v>
      </c>
      <c r="B1843" s="20" t="s">
        <v>1542</v>
      </c>
      <c r="C1843" s="21" t="s">
        <v>1796</v>
      </c>
      <c r="D1843" s="23" t="s">
        <v>361</v>
      </c>
      <c r="E1843" s="22">
        <v>400000</v>
      </c>
      <c r="F1843" s="1"/>
      <c r="H1843" s="22">
        <v>400000</v>
      </c>
    </row>
    <row r="1844" spans="1:8" ht="15.75" x14ac:dyDescent="0.25">
      <c r="A1844" s="17">
        <v>360</v>
      </c>
      <c r="B1844" s="20" t="s">
        <v>1543</v>
      </c>
      <c r="C1844" s="21" t="s">
        <v>1797</v>
      </c>
      <c r="D1844" s="23" t="s">
        <v>361</v>
      </c>
      <c r="E1844" s="22">
        <v>400000</v>
      </c>
      <c r="F1844" s="1"/>
      <c r="H1844" s="22">
        <v>400000</v>
      </c>
    </row>
    <row r="1845" spans="1:8" ht="15.75" x14ac:dyDescent="0.25">
      <c r="A1845" s="17">
        <v>361</v>
      </c>
      <c r="B1845" s="20" t="s">
        <v>1544</v>
      </c>
      <c r="C1845" s="21" t="s">
        <v>1798</v>
      </c>
      <c r="D1845" s="23" t="s">
        <v>359</v>
      </c>
      <c r="E1845" s="22">
        <v>560000</v>
      </c>
      <c r="F1845" s="1"/>
      <c r="H1845" s="22">
        <v>560000</v>
      </c>
    </row>
    <row r="1846" spans="1:8" ht="15.75" x14ac:dyDescent="0.25">
      <c r="A1846" s="17">
        <v>362</v>
      </c>
      <c r="B1846" s="20" t="s">
        <v>1545</v>
      </c>
      <c r="C1846" s="21" t="s">
        <v>1798</v>
      </c>
      <c r="D1846" s="23" t="s">
        <v>361</v>
      </c>
      <c r="E1846" s="22">
        <v>400000</v>
      </c>
      <c r="F1846" s="1"/>
      <c r="H1846" s="22">
        <v>400000</v>
      </c>
    </row>
    <row r="1847" spans="1:8" ht="15.75" x14ac:dyDescent="0.25">
      <c r="A1847" s="17">
        <v>363</v>
      </c>
      <c r="B1847" s="20" t="s">
        <v>1546</v>
      </c>
      <c r="C1847" s="21" t="s">
        <v>1799</v>
      </c>
      <c r="D1847" s="23" t="s">
        <v>361</v>
      </c>
      <c r="E1847" s="22">
        <v>400000</v>
      </c>
      <c r="F1847" s="1"/>
      <c r="H1847" s="22">
        <v>400000</v>
      </c>
    </row>
    <row r="1848" spans="1:8" x14ac:dyDescent="0.25">
      <c r="A1848" s="17">
        <v>364</v>
      </c>
      <c r="B1848" s="20" t="s">
        <v>1995</v>
      </c>
      <c r="C1848" s="21" t="s">
        <v>1803</v>
      </c>
      <c r="D1848" s="23" t="s">
        <v>359</v>
      </c>
      <c r="E1848" s="22">
        <v>560000</v>
      </c>
      <c r="F1848" s="13"/>
      <c r="G1848" s="22">
        <v>560000</v>
      </c>
    </row>
    <row r="1849" spans="1:8" x14ac:dyDescent="0.25">
      <c r="A1849" s="17">
        <v>365</v>
      </c>
      <c r="B1849" s="20" t="s">
        <v>1996</v>
      </c>
      <c r="C1849" s="21" t="s">
        <v>1803</v>
      </c>
      <c r="D1849" s="23" t="s">
        <v>361</v>
      </c>
      <c r="E1849" s="22">
        <v>400000</v>
      </c>
      <c r="F1849" s="13"/>
      <c r="G1849" s="22">
        <v>400000</v>
      </c>
    </row>
    <row r="1850" spans="1:8" x14ac:dyDescent="0.25">
      <c r="A1850" s="17">
        <v>366</v>
      </c>
      <c r="B1850" s="20" t="s">
        <v>1997</v>
      </c>
      <c r="C1850" s="21" t="s">
        <v>1804</v>
      </c>
      <c r="D1850" s="23" t="s">
        <v>361</v>
      </c>
      <c r="E1850" s="22">
        <v>400000</v>
      </c>
      <c r="F1850" s="13"/>
      <c r="G1850" s="22">
        <v>400000</v>
      </c>
    </row>
    <row r="1851" spans="1:8" x14ac:dyDescent="0.25">
      <c r="A1851" s="17">
        <v>367</v>
      </c>
      <c r="B1851" s="20" t="s">
        <v>1998</v>
      </c>
      <c r="C1851" s="21" t="s">
        <v>1804</v>
      </c>
      <c r="D1851" s="23" t="s">
        <v>359</v>
      </c>
      <c r="E1851" s="22">
        <v>560000</v>
      </c>
      <c r="F1851" s="13"/>
      <c r="G1851" s="22">
        <v>560000</v>
      </c>
    </row>
    <row r="1852" spans="1:8" x14ac:dyDescent="0.25">
      <c r="A1852" s="17">
        <v>368</v>
      </c>
      <c r="B1852" s="20" t="s">
        <v>1999</v>
      </c>
      <c r="C1852" s="21" t="s">
        <v>1805</v>
      </c>
      <c r="D1852" s="23" t="s">
        <v>361</v>
      </c>
      <c r="E1852" s="22">
        <v>400000</v>
      </c>
      <c r="F1852" s="13"/>
      <c r="G1852" s="22">
        <v>400000</v>
      </c>
    </row>
    <row r="1853" spans="1:8" x14ac:dyDescent="0.25">
      <c r="A1853" s="17">
        <v>369</v>
      </c>
      <c r="B1853" s="20" t="s">
        <v>2000</v>
      </c>
      <c r="C1853" s="21" t="s">
        <v>1806</v>
      </c>
      <c r="D1853" s="23" t="s">
        <v>1802</v>
      </c>
      <c r="E1853" s="22">
        <v>400000</v>
      </c>
      <c r="F1853" s="13"/>
      <c r="G1853" s="22">
        <v>400000</v>
      </c>
    </row>
    <row r="1854" spans="1:8" x14ac:dyDescent="0.25">
      <c r="A1854" s="17">
        <v>370</v>
      </c>
      <c r="B1854" s="20" t="s">
        <v>2001</v>
      </c>
      <c r="C1854" s="21" t="s">
        <v>1807</v>
      </c>
      <c r="D1854" s="23" t="s">
        <v>361</v>
      </c>
      <c r="E1854" s="22">
        <v>400000</v>
      </c>
      <c r="F1854" s="13"/>
      <c r="G1854" s="22">
        <v>400000</v>
      </c>
    </row>
    <row r="1855" spans="1:8" x14ac:dyDescent="0.25">
      <c r="A1855" s="17">
        <v>371</v>
      </c>
      <c r="B1855" s="20" t="s">
        <v>2002</v>
      </c>
      <c r="C1855" s="21" t="s">
        <v>1808</v>
      </c>
      <c r="D1855" s="23" t="s">
        <v>357</v>
      </c>
      <c r="E1855" s="22">
        <v>935000</v>
      </c>
      <c r="F1855" s="13"/>
      <c r="G1855" s="22">
        <v>935000</v>
      </c>
    </row>
    <row r="1856" spans="1:8" x14ac:dyDescent="0.25">
      <c r="A1856" s="17">
        <v>372</v>
      </c>
      <c r="B1856" s="20" t="s">
        <v>2003</v>
      </c>
      <c r="C1856" s="21" t="s">
        <v>1808</v>
      </c>
      <c r="D1856" s="23" t="s">
        <v>705</v>
      </c>
      <c r="E1856" s="22">
        <v>400000</v>
      </c>
      <c r="F1856" s="13"/>
      <c r="G1856" s="22">
        <v>400000</v>
      </c>
    </row>
    <row r="1857" spans="1:11" x14ac:dyDescent="0.25">
      <c r="A1857" s="17">
        <v>373</v>
      </c>
      <c r="B1857" s="20" t="s">
        <v>2004</v>
      </c>
      <c r="C1857" s="21" t="s">
        <v>1809</v>
      </c>
      <c r="D1857" s="23" t="s">
        <v>1068</v>
      </c>
      <c r="E1857" s="22">
        <v>400000</v>
      </c>
      <c r="F1857" s="13"/>
      <c r="G1857" s="22">
        <v>400000</v>
      </c>
    </row>
    <row r="1858" spans="1:11" x14ac:dyDescent="0.25">
      <c r="A1858" s="17">
        <v>374</v>
      </c>
      <c r="B1858" s="20" t="s">
        <v>2005</v>
      </c>
      <c r="C1858" s="21" t="s">
        <v>1118</v>
      </c>
      <c r="D1858" s="23" t="s">
        <v>361</v>
      </c>
      <c r="E1858" s="22">
        <v>400000</v>
      </c>
      <c r="F1858" s="13"/>
      <c r="G1858" s="22">
        <v>400000</v>
      </c>
    </row>
    <row r="1859" spans="1:11" x14ac:dyDescent="0.25">
      <c r="A1859" s="17">
        <v>375</v>
      </c>
      <c r="B1859" s="20" t="s">
        <v>2006</v>
      </c>
      <c r="C1859" s="21" t="s">
        <v>1810</v>
      </c>
      <c r="D1859" s="23" t="s">
        <v>361</v>
      </c>
      <c r="E1859" s="22">
        <v>400000</v>
      </c>
      <c r="F1859" s="13"/>
      <c r="G1859" s="22">
        <v>400000</v>
      </c>
    </row>
    <row r="1860" spans="1:11" x14ac:dyDescent="0.25">
      <c r="A1860" s="17">
        <v>376</v>
      </c>
      <c r="B1860" s="20" t="s">
        <v>2007</v>
      </c>
      <c r="C1860" s="21" t="s">
        <v>1811</v>
      </c>
      <c r="D1860" s="23" t="s">
        <v>361</v>
      </c>
      <c r="E1860" s="22">
        <v>400000</v>
      </c>
      <c r="F1860" s="13"/>
      <c r="G1860" s="22">
        <v>400000</v>
      </c>
    </row>
    <row r="1861" spans="1:11" x14ac:dyDescent="0.25">
      <c r="A1861" s="17">
        <v>377</v>
      </c>
      <c r="B1861" s="20" t="s">
        <v>2008</v>
      </c>
      <c r="C1861" s="21" t="s">
        <v>1811</v>
      </c>
      <c r="D1861" s="23" t="s">
        <v>359</v>
      </c>
      <c r="E1861" s="22">
        <v>560000</v>
      </c>
      <c r="F1861" s="13"/>
      <c r="G1861" s="22">
        <v>560000</v>
      </c>
    </row>
    <row r="1862" spans="1:11" x14ac:dyDescent="0.25">
      <c r="A1862" s="17">
        <v>378</v>
      </c>
      <c r="B1862" s="20" t="s">
        <v>2009</v>
      </c>
      <c r="C1862" s="21" t="s">
        <v>1812</v>
      </c>
      <c r="D1862" s="23" t="s">
        <v>359</v>
      </c>
      <c r="E1862" s="22">
        <v>560000</v>
      </c>
      <c r="F1862" s="13"/>
      <c r="G1862" s="22">
        <v>560000</v>
      </c>
    </row>
    <row r="1863" spans="1:11" x14ac:dyDescent="0.25">
      <c r="A1863" s="17">
        <v>379</v>
      </c>
      <c r="B1863" s="20" t="s">
        <v>2010</v>
      </c>
      <c r="C1863" s="21" t="s">
        <v>1812</v>
      </c>
      <c r="D1863" s="23" t="s">
        <v>361</v>
      </c>
      <c r="E1863" s="22">
        <v>400000</v>
      </c>
      <c r="F1863" s="13"/>
      <c r="G1863" s="22">
        <v>400000</v>
      </c>
    </row>
    <row r="1864" spans="1:11" x14ac:dyDescent="0.25">
      <c r="A1864" s="17">
        <v>380</v>
      </c>
      <c r="B1864" s="20" t="s">
        <v>2011</v>
      </c>
      <c r="C1864" s="21" t="s">
        <v>1813</v>
      </c>
      <c r="D1864" s="23" t="s">
        <v>361</v>
      </c>
      <c r="E1864" s="22">
        <v>400000</v>
      </c>
      <c r="F1864" s="13"/>
      <c r="G1864" s="22">
        <v>400000</v>
      </c>
    </row>
    <row r="1865" spans="1:11" x14ac:dyDescent="0.25">
      <c r="A1865" s="17">
        <v>381</v>
      </c>
      <c r="B1865" s="20" t="s">
        <v>2012</v>
      </c>
      <c r="C1865" s="21" t="s">
        <v>1813</v>
      </c>
      <c r="D1865" s="23" t="s">
        <v>359</v>
      </c>
      <c r="E1865" s="22">
        <v>560000</v>
      </c>
      <c r="F1865" s="13"/>
      <c r="G1865" s="22">
        <v>560000</v>
      </c>
    </row>
    <row r="1866" spans="1:11" x14ac:dyDescent="0.25">
      <c r="A1866" s="17">
        <v>382</v>
      </c>
      <c r="B1866" s="20" t="s">
        <v>2013</v>
      </c>
      <c r="C1866" s="21" t="s">
        <v>616</v>
      </c>
      <c r="D1866" s="23" t="s">
        <v>361</v>
      </c>
      <c r="E1866" s="22">
        <v>400000</v>
      </c>
      <c r="F1866" s="13"/>
      <c r="G1866" s="22">
        <v>400000</v>
      </c>
    </row>
    <row r="1867" spans="1:11" x14ac:dyDescent="0.25">
      <c r="A1867" s="17">
        <v>383</v>
      </c>
      <c r="B1867" s="20" t="s">
        <v>2014</v>
      </c>
      <c r="C1867" s="21" t="s">
        <v>1814</v>
      </c>
      <c r="D1867" s="23" t="s">
        <v>1068</v>
      </c>
      <c r="E1867" s="22">
        <v>400000</v>
      </c>
      <c r="F1867" s="13"/>
      <c r="G1867" s="22">
        <v>400000</v>
      </c>
      <c r="K1867">
        <f>560+560+560+430+560+560+560+430</f>
        <v>4220</v>
      </c>
    </row>
    <row r="1868" spans="1:11" x14ac:dyDescent="0.25">
      <c r="A1868" s="17">
        <v>384</v>
      </c>
      <c r="B1868" s="20" t="s">
        <v>2015</v>
      </c>
      <c r="C1868" s="21" t="s">
        <v>684</v>
      </c>
      <c r="D1868" s="23" t="s">
        <v>705</v>
      </c>
      <c r="E1868" s="22">
        <v>400000</v>
      </c>
      <c r="F1868" s="13"/>
      <c r="G1868" s="22">
        <v>400000</v>
      </c>
    </row>
    <row r="1869" spans="1:11" x14ac:dyDescent="0.25">
      <c r="A1869" s="17">
        <v>385</v>
      </c>
      <c r="B1869" s="20" t="s">
        <v>2016</v>
      </c>
      <c r="C1869" s="21" t="s">
        <v>1815</v>
      </c>
      <c r="D1869" s="23" t="s">
        <v>360</v>
      </c>
      <c r="E1869" s="22">
        <v>480000</v>
      </c>
      <c r="F1869" s="13"/>
      <c r="G1869" s="22">
        <v>480000</v>
      </c>
    </row>
    <row r="1870" spans="1:11" x14ac:dyDescent="0.25">
      <c r="A1870" s="17">
        <v>386</v>
      </c>
      <c r="B1870" s="20" t="s">
        <v>2017</v>
      </c>
      <c r="C1870" s="21" t="s">
        <v>1816</v>
      </c>
      <c r="D1870" s="23" t="s">
        <v>361</v>
      </c>
      <c r="E1870" s="22">
        <v>400000</v>
      </c>
      <c r="F1870" s="13"/>
      <c r="G1870" s="22">
        <v>400000</v>
      </c>
    </row>
    <row r="1871" spans="1:11" x14ac:dyDescent="0.25">
      <c r="A1871" s="17">
        <v>387</v>
      </c>
      <c r="B1871" s="20" t="s">
        <v>2018</v>
      </c>
      <c r="C1871" s="21" t="s">
        <v>1817</v>
      </c>
      <c r="D1871" s="23" t="s">
        <v>361</v>
      </c>
      <c r="E1871" s="22">
        <v>400000</v>
      </c>
      <c r="F1871" s="13"/>
      <c r="G1871" s="22">
        <v>400000</v>
      </c>
    </row>
    <row r="1872" spans="1:11" x14ac:dyDescent="0.25">
      <c r="A1872" s="17">
        <v>388</v>
      </c>
      <c r="B1872" s="20" t="s">
        <v>2019</v>
      </c>
      <c r="C1872" s="21" t="s">
        <v>1818</v>
      </c>
      <c r="D1872" s="23" t="s">
        <v>361</v>
      </c>
      <c r="E1872" s="22">
        <v>400000</v>
      </c>
      <c r="F1872" s="13"/>
      <c r="G1872" s="22">
        <v>400000</v>
      </c>
    </row>
    <row r="1873" spans="1:7" x14ac:dyDescent="0.25">
      <c r="A1873" s="17">
        <v>389</v>
      </c>
      <c r="B1873" s="20" t="s">
        <v>2020</v>
      </c>
      <c r="C1873" s="21" t="s">
        <v>344</v>
      </c>
      <c r="D1873" s="23" t="s">
        <v>361</v>
      </c>
      <c r="E1873" s="22">
        <v>400000</v>
      </c>
      <c r="F1873" s="13"/>
      <c r="G1873" s="22">
        <v>400000</v>
      </c>
    </row>
    <row r="1874" spans="1:7" x14ac:dyDescent="0.25">
      <c r="A1874" s="17">
        <v>390</v>
      </c>
      <c r="B1874" s="20" t="s">
        <v>2021</v>
      </c>
      <c r="C1874" s="21" t="s">
        <v>1819</v>
      </c>
      <c r="D1874" s="23" t="s">
        <v>361</v>
      </c>
      <c r="E1874" s="22">
        <v>400000</v>
      </c>
      <c r="F1874" s="13"/>
      <c r="G1874" s="22">
        <v>400000</v>
      </c>
    </row>
    <row r="1875" spans="1:7" x14ac:dyDescent="0.25">
      <c r="A1875" s="17">
        <v>391</v>
      </c>
      <c r="B1875" s="20" t="s">
        <v>2022</v>
      </c>
      <c r="C1875" s="21" t="s">
        <v>1820</v>
      </c>
      <c r="D1875" s="23" t="s">
        <v>361</v>
      </c>
      <c r="E1875" s="22">
        <v>400000</v>
      </c>
      <c r="F1875" s="13"/>
      <c r="G1875" s="22">
        <v>400000</v>
      </c>
    </row>
    <row r="1876" spans="1:7" x14ac:dyDescent="0.25">
      <c r="A1876" s="17">
        <v>392</v>
      </c>
      <c r="B1876" s="20" t="s">
        <v>2023</v>
      </c>
      <c r="C1876" s="21" t="s">
        <v>333</v>
      </c>
      <c r="D1876" s="23" t="s">
        <v>361</v>
      </c>
      <c r="E1876" s="22">
        <v>400000</v>
      </c>
      <c r="F1876" s="13"/>
      <c r="G1876" s="22">
        <v>400000</v>
      </c>
    </row>
    <row r="1877" spans="1:7" x14ac:dyDescent="0.25">
      <c r="A1877" s="17">
        <v>393</v>
      </c>
      <c r="B1877" s="20" t="s">
        <v>2024</v>
      </c>
      <c r="C1877" s="21" t="s">
        <v>374</v>
      </c>
      <c r="D1877" s="23" t="s">
        <v>361</v>
      </c>
      <c r="E1877" s="22">
        <v>400000</v>
      </c>
      <c r="F1877" s="13"/>
      <c r="G1877" s="22">
        <v>400000</v>
      </c>
    </row>
    <row r="1878" spans="1:7" x14ac:dyDescent="0.25">
      <c r="A1878" s="17">
        <v>394</v>
      </c>
      <c r="B1878" s="20" t="s">
        <v>2025</v>
      </c>
      <c r="C1878" s="21" t="s">
        <v>1821</v>
      </c>
      <c r="D1878" s="23" t="s">
        <v>361</v>
      </c>
      <c r="E1878" s="22">
        <v>400000</v>
      </c>
      <c r="F1878" s="13"/>
      <c r="G1878" s="22">
        <v>400000</v>
      </c>
    </row>
    <row r="1879" spans="1:7" x14ac:dyDescent="0.25">
      <c r="A1879" s="17">
        <v>395</v>
      </c>
      <c r="B1879" s="20" t="s">
        <v>2026</v>
      </c>
      <c r="C1879" s="21" t="s">
        <v>1822</v>
      </c>
      <c r="D1879" s="23" t="s">
        <v>361</v>
      </c>
      <c r="E1879" s="22">
        <v>400000</v>
      </c>
      <c r="F1879" s="13"/>
      <c r="G1879" s="22">
        <v>400000</v>
      </c>
    </row>
    <row r="1880" spans="1:7" x14ac:dyDescent="0.25">
      <c r="A1880" s="17">
        <v>396</v>
      </c>
      <c r="B1880" s="20" t="s">
        <v>2027</v>
      </c>
      <c r="C1880" s="21" t="s">
        <v>328</v>
      </c>
      <c r="D1880" s="23" t="s">
        <v>361</v>
      </c>
      <c r="E1880" s="22">
        <v>400000</v>
      </c>
      <c r="F1880" s="13"/>
      <c r="G1880" s="22">
        <v>400000</v>
      </c>
    </row>
    <row r="1881" spans="1:7" x14ac:dyDescent="0.25">
      <c r="A1881" s="17">
        <v>397</v>
      </c>
      <c r="B1881" s="20" t="s">
        <v>2028</v>
      </c>
      <c r="C1881" s="21" t="s">
        <v>1823</v>
      </c>
      <c r="D1881" s="23" t="s">
        <v>364</v>
      </c>
      <c r="E1881" s="22">
        <v>400000</v>
      </c>
      <c r="F1881" s="13"/>
      <c r="G1881" s="22">
        <v>400000</v>
      </c>
    </row>
    <row r="1882" spans="1:7" x14ac:dyDescent="0.25">
      <c r="A1882" s="17">
        <v>398</v>
      </c>
      <c r="B1882" s="20" t="s">
        <v>2029</v>
      </c>
      <c r="C1882" s="21" t="s">
        <v>1824</v>
      </c>
      <c r="D1882" s="23" t="s">
        <v>364</v>
      </c>
      <c r="E1882" s="22">
        <v>400000</v>
      </c>
      <c r="F1882" s="13"/>
      <c r="G1882" s="22">
        <v>400000</v>
      </c>
    </row>
    <row r="1883" spans="1:7" x14ac:dyDescent="0.25">
      <c r="A1883" s="17">
        <v>399</v>
      </c>
      <c r="B1883" s="20" t="s">
        <v>2030</v>
      </c>
      <c r="C1883" s="21" t="s">
        <v>1825</v>
      </c>
      <c r="D1883" s="23" t="s">
        <v>364</v>
      </c>
      <c r="E1883" s="22">
        <v>400000</v>
      </c>
      <c r="F1883" s="13"/>
      <c r="G1883" s="22">
        <v>400000</v>
      </c>
    </row>
    <row r="1884" spans="1:7" x14ac:dyDescent="0.25">
      <c r="A1884" s="17">
        <v>400</v>
      </c>
      <c r="B1884" s="20" t="s">
        <v>2031</v>
      </c>
      <c r="C1884" s="21" t="s">
        <v>1826</v>
      </c>
      <c r="D1884" s="23" t="s">
        <v>359</v>
      </c>
      <c r="E1884" s="22">
        <v>560000</v>
      </c>
      <c r="F1884" s="13"/>
      <c r="G1884" s="22">
        <v>560000</v>
      </c>
    </row>
    <row r="1885" spans="1:7" x14ac:dyDescent="0.25">
      <c r="A1885" s="17">
        <v>401</v>
      </c>
      <c r="B1885" s="20" t="s">
        <v>2032</v>
      </c>
      <c r="C1885" s="21" t="s">
        <v>1826</v>
      </c>
      <c r="D1885" s="23" t="s">
        <v>361</v>
      </c>
      <c r="E1885" s="22">
        <v>400000</v>
      </c>
      <c r="F1885" s="13"/>
      <c r="G1885" s="22">
        <v>400000</v>
      </c>
    </row>
    <row r="1886" spans="1:7" x14ac:dyDescent="0.25">
      <c r="A1886" s="17">
        <v>402</v>
      </c>
      <c r="B1886" s="20" t="s">
        <v>2033</v>
      </c>
      <c r="C1886" s="21" t="s">
        <v>1827</v>
      </c>
      <c r="D1886" s="23" t="s">
        <v>361</v>
      </c>
      <c r="E1886" s="22">
        <v>400000</v>
      </c>
      <c r="F1886" s="13"/>
      <c r="G1886" s="22">
        <v>400000</v>
      </c>
    </row>
    <row r="1887" spans="1:7" x14ac:dyDescent="0.25">
      <c r="A1887" s="17">
        <v>403</v>
      </c>
      <c r="B1887" s="20" t="s">
        <v>2034</v>
      </c>
      <c r="C1887" s="21" t="s">
        <v>1828</v>
      </c>
      <c r="D1887" s="23" t="s">
        <v>361</v>
      </c>
      <c r="E1887" s="22">
        <v>400000</v>
      </c>
      <c r="F1887" s="13"/>
      <c r="G1887" s="22">
        <v>400000</v>
      </c>
    </row>
    <row r="1888" spans="1:7" x14ac:dyDescent="0.25">
      <c r="A1888" s="17">
        <v>404</v>
      </c>
      <c r="B1888" s="20" t="s">
        <v>2035</v>
      </c>
      <c r="C1888" s="21" t="s">
        <v>1829</v>
      </c>
      <c r="D1888" s="23" t="s">
        <v>361</v>
      </c>
      <c r="E1888" s="22">
        <v>400000</v>
      </c>
      <c r="F1888" s="13"/>
      <c r="G1888" s="22">
        <v>400000</v>
      </c>
    </row>
    <row r="1889" spans="1:8" x14ac:dyDescent="0.25">
      <c r="A1889" s="17">
        <v>405</v>
      </c>
      <c r="B1889" s="20" t="s">
        <v>2036</v>
      </c>
      <c r="C1889" s="21" t="s">
        <v>1830</v>
      </c>
      <c r="D1889" s="23" t="s">
        <v>361</v>
      </c>
      <c r="E1889" s="22">
        <v>400000</v>
      </c>
      <c r="F1889" s="13"/>
      <c r="G1889" s="22">
        <v>400000</v>
      </c>
    </row>
    <row r="1890" spans="1:8" x14ac:dyDescent="0.25">
      <c r="A1890" s="17">
        <v>406</v>
      </c>
      <c r="B1890" s="20" t="s">
        <v>2037</v>
      </c>
      <c r="C1890" s="21" t="s">
        <v>1831</v>
      </c>
      <c r="D1890" s="23" t="s">
        <v>361</v>
      </c>
      <c r="E1890" s="22">
        <v>400000</v>
      </c>
      <c r="F1890" s="13"/>
      <c r="G1890" s="22">
        <v>400000</v>
      </c>
    </row>
    <row r="1891" spans="1:8" x14ac:dyDescent="0.25">
      <c r="A1891" s="17">
        <v>407</v>
      </c>
      <c r="B1891" s="20" t="s">
        <v>2038</v>
      </c>
      <c r="C1891" s="21" t="s">
        <v>1832</v>
      </c>
      <c r="D1891" s="23" t="s">
        <v>358</v>
      </c>
      <c r="E1891" s="22">
        <v>400000</v>
      </c>
      <c r="F1891" s="13"/>
      <c r="G1891" s="22">
        <v>400000</v>
      </c>
    </row>
    <row r="1892" spans="1:8" x14ac:dyDescent="0.25">
      <c r="A1892" s="17">
        <v>408</v>
      </c>
      <c r="B1892" s="20" t="s">
        <v>2039</v>
      </c>
      <c r="C1892" s="21" t="s">
        <v>1833</v>
      </c>
      <c r="D1892" s="23" t="s">
        <v>361</v>
      </c>
      <c r="E1892" s="22">
        <v>400000</v>
      </c>
      <c r="F1892" s="13"/>
      <c r="G1892" s="22">
        <v>400000</v>
      </c>
    </row>
    <row r="1893" spans="1:8" x14ac:dyDescent="0.25">
      <c r="A1893" s="17">
        <v>409</v>
      </c>
      <c r="B1893" s="20" t="s">
        <v>2040</v>
      </c>
      <c r="C1893" s="21" t="s">
        <v>1834</v>
      </c>
      <c r="D1893" s="23" t="s">
        <v>361</v>
      </c>
      <c r="E1893" s="22">
        <v>400000</v>
      </c>
      <c r="F1893" s="13"/>
      <c r="G1893" s="22">
        <v>400000</v>
      </c>
    </row>
    <row r="1894" spans="1:8" x14ac:dyDescent="0.25">
      <c r="A1894" s="17">
        <v>410</v>
      </c>
      <c r="B1894" s="20" t="s">
        <v>2041</v>
      </c>
      <c r="C1894" s="21" t="s">
        <v>1835</v>
      </c>
      <c r="D1894" s="23" t="s">
        <v>361</v>
      </c>
      <c r="E1894" s="22">
        <v>400000</v>
      </c>
      <c r="F1894" s="13"/>
      <c r="G1894" s="22">
        <v>400000</v>
      </c>
    </row>
    <row r="1895" spans="1:8" x14ac:dyDescent="0.25">
      <c r="A1895" s="17">
        <v>411</v>
      </c>
      <c r="B1895" s="20" t="s">
        <v>2042</v>
      </c>
      <c r="C1895" s="21" t="s">
        <v>1836</v>
      </c>
      <c r="D1895" s="23" t="s">
        <v>361</v>
      </c>
      <c r="E1895" s="22">
        <v>400000</v>
      </c>
      <c r="F1895" s="13"/>
      <c r="G1895" s="22">
        <v>400000</v>
      </c>
    </row>
    <row r="1896" spans="1:8" x14ac:dyDescent="0.25">
      <c r="A1896" s="17">
        <v>412</v>
      </c>
      <c r="B1896" s="20" t="s">
        <v>2043</v>
      </c>
      <c r="C1896" s="21" t="s">
        <v>1837</v>
      </c>
      <c r="D1896" s="23" t="s">
        <v>361</v>
      </c>
      <c r="E1896" s="22">
        <v>400000</v>
      </c>
      <c r="F1896" s="13"/>
      <c r="G1896" s="22">
        <v>400000</v>
      </c>
      <c r="H1896" s="22"/>
    </row>
    <row r="1897" spans="1:8" x14ac:dyDescent="0.25">
      <c r="A1897" s="17">
        <v>413</v>
      </c>
      <c r="B1897" s="20" t="s">
        <v>2044</v>
      </c>
      <c r="C1897" s="21" t="s">
        <v>1838</v>
      </c>
      <c r="D1897" s="23" t="s">
        <v>1801</v>
      </c>
      <c r="E1897" s="22">
        <v>400000</v>
      </c>
      <c r="F1897" s="13"/>
      <c r="G1897" s="22">
        <v>400000</v>
      </c>
      <c r="H1897" s="22"/>
    </row>
    <row r="1898" spans="1:8" x14ac:dyDescent="0.25">
      <c r="A1898" s="17">
        <v>414</v>
      </c>
      <c r="B1898" s="20" t="s">
        <v>2045</v>
      </c>
      <c r="C1898" s="21" t="s">
        <v>1839</v>
      </c>
      <c r="D1898" s="23" t="s">
        <v>360</v>
      </c>
      <c r="E1898" s="22">
        <v>480000</v>
      </c>
      <c r="F1898" s="13"/>
      <c r="G1898" s="22">
        <v>480000</v>
      </c>
      <c r="H1898" s="22"/>
    </row>
    <row r="1899" spans="1:8" x14ac:dyDescent="0.25">
      <c r="A1899" s="17">
        <v>415</v>
      </c>
      <c r="B1899" s="20" t="s">
        <v>2046</v>
      </c>
      <c r="C1899" s="21" t="s">
        <v>1839</v>
      </c>
      <c r="D1899" s="23" t="s">
        <v>359</v>
      </c>
      <c r="E1899" s="22">
        <v>560000</v>
      </c>
      <c r="F1899" s="13"/>
      <c r="G1899" s="22">
        <v>560000</v>
      </c>
      <c r="H1899" s="22"/>
    </row>
    <row r="1900" spans="1:8" x14ac:dyDescent="0.25">
      <c r="A1900" s="17">
        <v>416</v>
      </c>
      <c r="B1900" s="20" t="s">
        <v>2047</v>
      </c>
      <c r="C1900" s="21" t="s">
        <v>1840</v>
      </c>
      <c r="D1900" s="23" t="s">
        <v>364</v>
      </c>
      <c r="E1900" s="22">
        <v>400000</v>
      </c>
      <c r="F1900" s="13"/>
      <c r="G1900" s="22">
        <v>400000</v>
      </c>
      <c r="H1900" s="22"/>
    </row>
    <row r="1901" spans="1:8" x14ac:dyDescent="0.25">
      <c r="A1901" s="17">
        <v>417</v>
      </c>
      <c r="B1901" s="20" t="s">
        <v>2048</v>
      </c>
      <c r="C1901" s="21" t="s">
        <v>1841</v>
      </c>
      <c r="D1901" s="23" t="s">
        <v>361</v>
      </c>
      <c r="E1901" s="22">
        <v>400000</v>
      </c>
      <c r="F1901" s="13"/>
      <c r="G1901" s="22">
        <v>400000</v>
      </c>
      <c r="H1901" s="22"/>
    </row>
    <row r="1902" spans="1:8" x14ac:dyDescent="0.25">
      <c r="A1902" s="17">
        <v>418</v>
      </c>
      <c r="B1902" s="20" t="s">
        <v>2049</v>
      </c>
      <c r="C1902" s="21" t="s">
        <v>1842</v>
      </c>
      <c r="D1902" s="23" t="s">
        <v>359</v>
      </c>
      <c r="E1902" s="22">
        <v>560000</v>
      </c>
      <c r="F1902" s="13"/>
      <c r="G1902" s="22">
        <v>560000</v>
      </c>
      <c r="H1902" s="22"/>
    </row>
    <row r="1903" spans="1:8" x14ac:dyDescent="0.25">
      <c r="A1903" s="17">
        <v>419</v>
      </c>
      <c r="B1903" s="20" t="s">
        <v>2050</v>
      </c>
      <c r="C1903" s="21" t="s">
        <v>1842</v>
      </c>
      <c r="D1903" s="23" t="s">
        <v>361</v>
      </c>
      <c r="E1903" s="22">
        <v>400000</v>
      </c>
      <c r="F1903" s="13"/>
      <c r="G1903" s="22">
        <v>400000</v>
      </c>
      <c r="H1903" s="22"/>
    </row>
    <row r="1904" spans="1:8" x14ac:dyDescent="0.25">
      <c r="A1904" s="17">
        <v>420</v>
      </c>
      <c r="B1904" s="20" t="s">
        <v>2051</v>
      </c>
      <c r="C1904" s="21" t="s">
        <v>1843</v>
      </c>
      <c r="D1904" s="23" t="s">
        <v>361</v>
      </c>
      <c r="E1904" s="22">
        <v>400000</v>
      </c>
      <c r="F1904" s="13"/>
      <c r="G1904" s="22">
        <v>400000</v>
      </c>
      <c r="H1904" s="22"/>
    </row>
    <row r="1905" spans="1:8" x14ac:dyDescent="0.25">
      <c r="A1905" s="17">
        <v>421</v>
      </c>
      <c r="B1905" s="20" t="s">
        <v>2052</v>
      </c>
      <c r="C1905" s="21" t="s">
        <v>1844</v>
      </c>
      <c r="D1905" s="23" t="s">
        <v>361</v>
      </c>
      <c r="E1905" s="22">
        <v>400000</v>
      </c>
      <c r="F1905" s="13"/>
      <c r="G1905" s="22">
        <v>400000</v>
      </c>
      <c r="H1905" s="22"/>
    </row>
    <row r="1906" spans="1:8" x14ac:dyDescent="0.25">
      <c r="A1906" s="17">
        <v>422</v>
      </c>
      <c r="B1906" s="20" t="s">
        <v>2053</v>
      </c>
      <c r="C1906" s="21" t="s">
        <v>1845</v>
      </c>
      <c r="D1906" s="23" t="s">
        <v>361</v>
      </c>
      <c r="E1906" s="22">
        <v>400000</v>
      </c>
      <c r="F1906" s="13"/>
      <c r="G1906" s="22">
        <v>400000</v>
      </c>
      <c r="H1906" s="22"/>
    </row>
    <row r="1907" spans="1:8" x14ac:dyDescent="0.25">
      <c r="A1907" s="17">
        <v>423</v>
      </c>
      <c r="B1907" s="20" t="s">
        <v>2054</v>
      </c>
      <c r="C1907" s="21" t="s">
        <v>1846</v>
      </c>
      <c r="D1907" s="23" t="s">
        <v>361</v>
      </c>
      <c r="E1907" s="22">
        <v>400000</v>
      </c>
      <c r="F1907" s="13"/>
      <c r="G1907" s="22">
        <v>400000</v>
      </c>
      <c r="H1907" s="22"/>
    </row>
    <row r="1908" spans="1:8" x14ac:dyDescent="0.25">
      <c r="A1908" s="17">
        <v>424</v>
      </c>
      <c r="B1908" s="20" t="s">
        <v>2055</v>
      </c>
      <c r="C1908" s="21" t="s">
        <v>1820</v>
      </c>
      <c r="D1908" s="23" t="s">
        <v>361</v>
      </c>
      <c r="E1908" s="22">
        <v>400000</v>
      </c>
      <c r="F1908" s="13"/>
      <c r="G1908" s="22">
        <v>400000</v>
      </c>
      <c r="H1908" s="22"/>
    </row>
    <row r="1909" spans="1:8" x14ac:dyDescent="0.25">
      <c r="A1909" s="17">
        <v>425</v>
      </c>
      <c r="B1909" s="20" t="s">
        <v>2056</v>
      </c>
      <c r="C1909" s="21" t="s">
        <v>1847</v>
      </c>
      <c r="D1909" s="23" t="s">
        <v>358</v>
      </c>
      <c r="E1909" s="22">
        <v>400000</v>
      </c>
      <c r="F1909" s="13"/>
      <c r="G1909" s="22">
        <v>400000</v>
      </c>
      <c r="H1909" s="22"/>
    </row>
    <row r="1910" spans="1:8" x14ac:dyDescent="0.25">
      <c r="A1910" s="17">
        <v>426</v>
      </c>
      <c r="B1910" s="20" t="s">
        <v>2057</v>
      </c>
      <c r="C1910" s="21" t="s">
        <v>271</v>
      </c>
      <c r="D1910" s="23" t="s">
        <v>361</v>
      </c>
      <c r="E1910" s="22">
        <v>400000</v>
      </c>
      <c r="F1910" s="13"/>
      <c r="G1910" s="22">
        <v>400000</v>
      </c>
      <c r="H1910" s="22"/>
    </row>
    <row r="1911" spans="1:8" x14ac:dyDescent="0.25">
      <c r="A1911" s="17">
        <v>427</v>
      </c>
      <c r="B1911" s="20" t="s">
        <v>2058</v>
      </c>
      <c r="C1911" s="21" t="s">
        <v>1848</v>
      </c>
      <c r="D1911" s="23" t="s">
        <v>361</v>
      </c>
      <c r="E1911" s="22">
        <v>400000</v>
      </c>
      <c r="F1911" s="13"/>
      <c r="G1911" s="22">
        <v>400000</v>
      </c>
      <c r="H1911" s="22"/>
    </row>
    <row r="1912" spans="1:8" x14ac:dyDescent="0.25">
      <c r="A1912" s="17">
        <v>428</v>
      </c>
      <c r="B1912" s="20" t="s">
        <v>2059</v>
      </c>
      <c r="C1912" s="21" t="s">
        <v>1849</v>
      </c>
      <c r="D1912" s="23" t="s">
        <v>360</v>
      </c>
      <c r="E1912" s="22">
        <v>480000</v>
      </c>
      <c r="F1912" s="13"/>
      <c r="H1912" s="22">
        <v>480000</v>
      </c>
    </row>
    <row r="1913" spans="1:8" x14ac:dyDescent="0.25">
      <c r="A1913" s="17">
        <v>429</v>
      </c>
      <c r="B1913" s="20" t="s">
        <v>2060</v>
      </c>
      <c r="C1913" s="21" t="s">
        <v>1850</v>
      </c>
      <c r="D1913" s="23" t="s">
        <v>361</v>
      </c>
      <c r="E1913" s="22">
        <v>400000</v>
      </c>
      <c r="F1913" s="13"/>
      <c r="H1913" s="22">
        <v>400000</v>
      </c>
    </row>
    <row r="1914" spans="1:8" x14ac:dyDescent="0.25">
      <c r="A1914" s="17">
        <v>430</v>
      </c>
      <c r="B1914" s="20" t="s">
        <v>2061</v>
      </c>
      <c r="C1914" s="21" t="s">
        <v>272</v>
      </c>
      <c r="D1914" s="23" t="s">
        <v>361</v>
      </c>
      <c r="E1914" s="22">
        <v>400000</v>
      </c>
      <c r="F1914" s="13"/>
      <c r="H1914" s="22">
        <v>400000</v>
      </c>
    </row>
    <row r="1915" spans="1:8" x14ac:dyDescent="0.25">
      <c r="A1915" s="17">
        <v>431</v>
      </c>
      <c r="B1915" s="20" t="s">
        <v>2062</v>
      </c>
      <c r="C1915" s="21" t="s">
        <v>1851</v>
      </c>
      <c r="D1915" s="23" t="s">
        <v>361</v>
      </c>
      <c r="E1915" s="22">
        <v>400000</v>
      </c>
      <c r="F1915" s="13"/>
      <c r="H1915" s="22">
        <v>400000</v>
      </c>
    </row>
    <row r="1916" spans="1:8" x14ac:dyDescent="0.25">
      <c r="A1916" s="17">
        <v>432</v>
      </c>
      <c r="B1916" s="20" t="s">
        <v>2063</v>
      </c>
      <c r="C1916" s="21" t="s">
        <v>1852</v>
      </c>
      <c r="D1916" s="23" t="s">
        <v>361</v>
      </c>
      <c r="E1916" s="22">
        <v>400000</v>
      </c>
      <c r="F1916" s="13"/>
      <c r="H1916" s="22">
        <v>400000</v>
      </c>
    </row>
    <row r="1917" spans="1:8" x14ac:dyDescent="0.25">
      <c r="A1917" s="17">
        <v>433</v>
      </c>
      <c r="B1917" s="20" t="s">
        <v>2064</v>
      </c>
      <c r="C1917" s="21" t="s">
        <v>1853</v>
      </c>
      <c r="D1917" s="23" t="s">
        <v>361</v>
      </c>
      <c r="E1917" s="22">
        <v>400000</v>
      </c>
      <c r="F1917" s="13"/>
      <c r="H1917" s="22">
        <v>400000</v>
      </c>
    </row>
    <row r="1918" spans="1:8" x14ac:dyDescent="0.25">
      <c r="A1918" s="17">
        <v>434</v>
      </c>
      <c r="B1918" s="20" t="s">
        <v>2065</v>
      </c>
      <c r="C1918" s="21" t="s">
        <v>1854</v>
      </c>
      <c r="D1918" s="23" t="s">
        <v>361</v>
      </c>
      <c r="E1918" s="22">
        <v>400000</v>
      </c>
      <c r="F1918" s="13"/>
      <c r="H1918" s="22">
        <v>400000</v>
      </c>
    </row>
    <row r="1919" spans="1:8" x14ac:dyDescent="0.25">
      <c r="A1919" s="17">
        <v>435</v>
      </c>
      <c r="B1919" s="20" t="s">
        <v>2066</v>
      </c>
      <c r="C1919" s="21" t="s">
        <v>1855</v>
      </c>
      <c r="D1919" s="23" t="s">
        <v>361</v>
      </c>
      <c r="E1919" s="22">
        <v>400000</v>
      </c>
      <c r="F1919" s="13"/>
      <c r="H1919" s="22">
        <v>400000</v>
      </c>
    </row>
    <row r="1920" spans="1:8" x14ac:dyDescent="0.25">
      <c r="A1920" s="17">
        <v>436</v>
      </c>
      <c r="B1920" s="20" t="s">
        <v>2067</v>
      </c>
      <c r="C1920" s="21" t="s">
        <v>347</v>
      </c>
      <c r="D1920" s="23" t="s">
        <v>361</v>
      </c>
      <c r="E1920" s="22">
        <v>400000</v>
      </c>
      <c r="F1920" s="13"/>
      <c r="H1920" s="22">
        <v>400000</v>
      </c>
    </row>
    <row r="1921" spans="1:11" x14ac:dyDescent="0.25">
      <c r="A1921" s="17">
        <v>437</v>
      </c>
      <c r="B1921" s="20" t="s">
        <v>2068</v>
      </c>
      <c r="C1921" s="21" t="s">
        <v>1856</v>
      </c>
      <c r="D1921" s="23" t="s">
        <v>361</v>
      </c>
      <c r="E1921" s="22">
        <v>400000</v>
      </c>
      <c r="F1921" s="13"/>
      <c r="H1921" s="22">
        <v>400000</v>
      </c>
    </row>
    <row r="1922" spans="1:11" x14ac:dyDescent="0.25">
      <c r="A1922" s="17">
        <v>438</v>
      </c>
      <c r="B1922" s="20" t="s">
        <v>2069</v>
      </c>
      <c r="C1922" s="21" t="s">
        <v>1857</v>
      </c>
      <c r="D1922" s="23" t="s">
        <v>394</v>
      </c>
      <c r="E1922" s="22">
        <v>370000</v>
      </c>
      <c r="F1922" s="13"/>
      <c r="H1922" s="22">
        <v>370000</v>
      </c>
    </row>
    <row r="1923" spans="1:11" x14ac:dyDescent="0.25">
      <c r="A1923" s="17">
        <v>439</v>
      </c>
      <c r="B1923" s="20" t="s">
        <v>2070</v>
      </c>
      <c r="C1923" s="21" t="s">
        <v>1857</v>
      </c>
      <c r="D1923" s="23" t="s">
        <v>360</v>
      </c>
      <c r="E1923" s="22">
        <v>480000</v>
      </c>
      <c r="F1923" s="13"/>
      <c r="H1923" s="22">
        <v>480000</v>
      </c>
    </row>
    <row r="1924" spans="1:11" x14ac:dyDescent="0.25">
      <c r="A1924" s="17">
        <v>440</v>
      </c>
      <c r="B1924" s="20" t="s">
        <v>2071</v>
      </c>
      <c r="C1924" s="21" t="s">
        <v>1858</v>
      </c>
      <c r="D1924" s="23" t="s">
        <v>360</v>
      </c>
      <c r="E1924" s="22">
        <v>480000</v>
      </c>
      <c r="F1924" s="13"/>
      <c r="H1924" s="22">
        <v>480000</v>
      </c>
    </row>
    <row r="1925" spans="1:11" x14ac:dyDescent="0.25">
      <c r="A1925" s="17">
        <v>441</v>
      </c>
      <c r="B1925" s="20" t="s">
        <v>2072</v>
      </c>
      <c r="C1925" s="21" t="s">
        <v>1858</v>
      </c>
      <c r="D1925" s="23" t="s">
        <v>394</v>
      </c>
      <c r="E1925" s="22">
        <v>370000</v>
      </c>
      <c r="F1925" s="13"/>
      <c r="H1925" s="22">
        <v>370000</v>
      </c>
    </row>
    <row r="1926" spans="1:11" x14ac:dyDescent="0.25">
      <c r="A1926" s="17">
        <v>442</v>
      </c>
      <c r="B1926" s="20" t="s">
        <v>2073</v>
      </c>
      <c r="C1926" s="21" t="s">
        <v>1859</v>
      </c>
      <c r="D1926" s="23" t="s">
        <v>360</v>
      </c>
      <c r="E1926" s="22">
        <v>480000</v>
      </c>
      <c r="F1926" s="13"/>
      <c r="H1926" s="22">
        <v>480000</v>
      </c>
    </row>
    <row r="1927" spans="1:11" x14ac:dyDescent="0.25">
      <c r="A1927" s="17">
        <v>443</v>
      </c>
      <c r="B1927" s="20" t="s">
        <v>2074</v>
      </c>
      <c r="C1927" s="21" t="s">
        <v>1859</v>
      </c>
      <c r="D1927" s="23" t="s">
        <v>394</v>
      </c>
      <c r="E1927" s="22">
        <v>370000</v>
      </c>
      <c r="F1927" s="13"/>
      <c r="H1927" s="22">
        <v>370000</v>
      </c>
    </row>
    <row r="1928" spans="1:11" x14ac:dyDescent="0.25">
      <c r="A1928" s="17">
        <v>444</v>
      </c>
      <c r="B1928" s="20" t="s">
        <v>2075</v>
      </c>
      <c r="C1928" s="21" t="s">
        <v>1860</v>
      </c>
      <c r="D1928" s="23" t="s">
        <v>361</v>
      </c>
      <c r="E1928" s="22">
        <v>400000</v>
      </c>
      <c r="F1928" s="13"/>
      <c r="H1928" s="22">
        <v>400000</v>
      </c>
    </row>
    <row r="1929" spans="1:11" x14ac:dyDescent="0.25">
      <c r="A1929" s="17">
        <v>445</v>
      </c>
      <c r="B1929" s="20" t="s">
        <v>2076</v>
      </c>
      <c r="C1929" s="21" t="s">
        <v>1861</v>
      </c>
      <c r="D1929" s="23" t="s">
        <v>361</v>
      </c>
      <c r="E1929" s="22">
        <v>400000</v>
      </c>
      <c r="F1929" s="13"/>
      <c r="H1929" s="22">
        <v>400000</v>
      </c>
    </row>
    <row r="1930" spans="1:11" x14ac:dyDescent="0.25">
      <c r="A1930" s="17">
        <v>446</v>
      </c>
      <c r="B1930" s="20" t="s">
        <v>2077</v>
      </c>
      <c r="C1930" s="21" t="s">
        <v>1862</v>
      </c>
      <c r="D1930" s="23" t="s">
        <v>360</v>
      </c>
      <c r="E1930" s="22">
        <v>480000</v>
      </c>
      <c r="F1930" s="13"/>
      <c r="H1930" s="22">
        <v>480000</v>
      </c>
    </row>
    <row r="1931" spans="1:11" x14ac:dyDescent="0.25">
      <c r="A1931" s="17">
        <v>447</v>
      </c>
      <c r="B1931" s="20" t="s">
        <v>2078</v>
      </c>
      <c r="C1931" s="21" t="s">
        <v>1863</v>
      </c>
      <c r="D1931" s="23" t="s">
        <v>361</v>
      </c>
      <c r="E1931" s="22">
        <v>400000</v>
      </c>
      <c r="F1931" s="13"/>
      <c r="H1931" s="22">
        <v>400000</v>
      </c>
    </row>
    <row r="1932" spans="1:11" x14ac:dyDescent="0.25">
      <c r="A1932" s="17">
        <v>448</v>
      </c>
      <c r="B1932" s="20" t="s">
        <v>2079</v>
      </c>
      <c r="C1932" s="21" t="s">
        <v>1864</v>
      </c>
      <c r="D1932" s="23" t="s">
        <v>361</v>
      </c>
      <c r="E1932" s="22">
        <v>400000</v>
      </c>
      <c r="F1932" s="13"/>
      <c r="H1932" s="22">
        <v>400000</v>
      </c>
    </row>
    <row r="1933" spans="1:11" x14ac:dyDescent="0.25">
      <c r="A1933" s="17">
        <v>449</v>
      </c>
      <c r="B1933" s="20" t="s">
        <v>2080</v>
      </c>
      <c r="C1933" s="21" t="s">
        <v>1865</v>
      </c>
      <c r="D1933" s="23" t="s">
        <v>361</v>
      </c>
      <c r="E1933" s="22">
        <v>400000</v>
      </c>
      <c r="F1933" s="13"/>
      <c r="H1933" s="22">
        <v>400000</v>
      </c>
    </row>
    <row r="1934" spans="1:11" x14ac:dyDescent="0.25">
      <c r="A1934" s="17">
        <v>450</v>
      </c>
      <c r="B1934" s="20" t="s">
        <v>2081</v>
      </c>
      <c r="C1934" s="21" t="s">
        <v>1866</v>
      </c>
      <c r="D1934" s="23" t="s">
        <v>361</v>
      </c>
      <c r="E1934" s="22">
        <v>400000</v>
      </c>
      <c r="F1934" s="13"/>
      <c r="H1934" s="22">
        <v>400000</v>
      </c>
      <c r="K1934">
        <f>710-580</f>
        <v>130</v>
      </c>
    </row>
    <row r="1935" spans="1:11" x14ac:dyDescent="0.25">
      <c r="A1935" s="17">
        <v>451</v>
      </c>
      <c r="B1935" s="20" t="s">
        <v>2082</v>
      </c>
      <c r="C1935" s="21" t="s">
        <v>1867</v>
      </c>
      <c r="D1935" s="23" t="s">
        <v>361</v>
      </c>
      <c r="E1935" s="22">
        <v>400000</v>
      </c>
      <c r="F1935" s="13"/>
      <c r="H1935" s="22">
        <v>400000</v>
      </c>
    </row>
    <row r="1936" spans="1:11" x14ac:dyDescent="0.25">
      <c r="A1936" s="17">
        <v>452</v>
      </c>
      <c r="B1936" s="20" t="s">
        <v>2083</v>
      </c>
      <c r="C1936" s="21" t="s">
        <v>1868</v>
      </c>
      <c r="D1936" s="23" t="s">
        <v>361</v>
      </c>
      <c r="E1936" s="22">
        <v>400000</v>
      </c>
      <c r="F1936" s="13"/>
      <c r="H1936" s="22">
        <v>400000</v>
      </c>
    </row>
    <row r="1937" spans="1:11" x14ac:dyDescent="0.25">
      <c r="A1937" s="17">
        <v>453</v>
      </c>
      <c r="B1937" s="20" t="s">
        <v>2084</v>
      </c>
      <c r="C1937" s="21" t="s">
        <v>1869</v>
      </c>
      <c r="D1937" s="23" t="s">
        <v>361</v>
      </c>
      <c r="E1937" s="22">
        <v>400000</v>
      </c>
      <c r="F1937" s="13"/>
      <c r="H1937" s="22">
        <v>400000</v>
      </c>
    </row>
    <row r="1938" spans="1:11" x14ac:dyDescent="0.25">
      <c r="A1938" s="17">
        <v>454</v>
      </c>
      <c r="B1938" s="20" t="s">
        <v>2085</v>
      </c>
      <c r="C1938" s="21" t="s">
        <v>1870</v>
      </c>
      <c r="D1938" s="23" t="s">
        <v>361</v>
      </c>
      <c r="E1938" s="22">
        <v>400000</v>
      </c>
      <c r="F1938" s="13"/>
      <c r="H1938" s="22">
        <v>400000</v>
      </c>
    </row>
    <row r="1939" spans="1:11" x14ac:dyDescent="0.25">
      <c r="A1939" s="17">
        <v>455</v>
      </c>
      <c r="B1939" s="20" t="s">
        <v>2086</v>
      </c>
      <c r="C1939" s="21" t="s">
        <v>1871</v>
      </c>
      <c r="D1939" s="23" t="s">
        <v>361</v>
      </c>
      <c r="E1939" s="22">
        <v>400000</v>
      </c>
      <c r="F1939" s="13"/>
      <c r="H1939" s="22">
        <v>400000</v>
      </c>
    </row>
    <row r="1940" spans="1:11" x14ac:dyDescent="0.25">
      <c r="A1940" s="17">
        <v>456</v>
      </c>
      <c r="B1940" s="20" t="s">
        <v>2087</v>
      </c>
      <c r="C1940" s="21" t="s">
        <v>1872</v>
      </c>
      <c r="D1940" s="23" t="s">
        <v>361</v>
      </c>
      <c r="E1940" s="22">
        <v>400000</v>
      </c>
      <c r="F1940" s="13"/>
      <c r="H1940" s="22">
        <v>400000</v>
      </c>
    </row>
    <row r="1941" spans="1:11" x14ac:dyDescent="0.25">
      <c r="A1941" s="17">
        <v>457</v>
      </c>
      <c r="B1941" s="20" t="s">
        <v>2088</v>
      </c>
      <c r="C1941" s="21" t="s">
        <v>1873</v>
      </c>
      <c r="D1941" s="23" t="s">
        <v>361</v>
      </c>
      <c r="E1941" s="22">
        <v>400000</v>
      </c>
      <c r="F1941" s="13"/>
      <c r="H1941" s="22">
        <v>400000</v>
      </c>
    </row>
    <row r="1942" spans="1:11" x14ac:dyDescent="0.25">
      <c r="A1942" s="17">
        <v>458</v>
      </c>
      <c r="B1942" s="20" t="s">
        <v>2089</v>
      </c>
      <c r="C1942" s="21" t="s">
        <v>1874</v>
      </c>
      <c r="D1942" s="23" t="s">
        <v>361</v>
      </c>
      <c r="E1942" s="22">
        <v>400000</v>
      </c>
      <c r="F1942" s="13"/>
      <c r="H1942" s="22">
        <v>400000</v>
      </c>
    </row>
    <row r="1943" spans="1:11" x14ac:dyDescent="0.25">
      <c r="A1943" s="17">
        <v>459</v>
      </c>
      <c r="B1943" s="20" t="s">
        <v>2090</v>
      </c>
      <c r="C1943" s="21" t="s">
        <v>1875</v>
      </c>
      <c r="D1943" s="23" t="s">
        <v>361</v>
      </c>
      <c r="E1943" s="22">
        <v>400000</v>
      </c>
      <c r="F1943" s="13"/>
      <c r="H1943" s="22">
        <v>400000</v>
      </c>
    </row>
    <row r="1944" spans="1:11" x14ac:dyDescent="0.25">
      <c r="A1944" s="17">
        <v>460</v>
      </c>
      <c r="B1944" s="20" t="s">
        <v>2091</v>
      </c>
      <c r="C1944" s="21" t="s">
        <v>1876</v>
      </c>
      <c r="D1944" s="23" t="s">
        <v>361</v>
      </c>
      <c r="E1944" s="22">
        <v>400000</v>
      </c>
      <c r="F1944" s="13"/>
      <c r="H1944" s="22">
        <v>400000</v>
      </c>
    </row>
    <row r="1945" spans="1:11" x14ac:dyDescent="0.25">
      <c r="A1945" s="17">
        <v>461</v>
      </c>
      <c r="B1945" s="20" t="s">
        <v>2092</v>
      </c>
      <c r="C1945" s="21" t="s">
        <v>1877</v>
      </c>
      <c r="D1945" s="23" t="s">
        <v>361</v>
      </c>
      <c r="E1945" s="22">
        <v>400000</v>
      </c>
      <c r="F1945" s="13"/>
      <c r="H1945" s="22">
        <v>400000</v>
      </c>
    </row>
    <row r="1946" spans="1:11" x14ac:dyDescent="0.25">
      <c r="A1946" s="17">
        <v>462</v>
      </c>
      <c r="B1946" s="20" t="s">
        <v>2093</v>
      </c>
      <c r="C1946" s="21" t="s">
        <v>1878</v>
      </c>
      <c r="D1946" s="23" t="s">
        <v>361</v>
      </c>
      <c r="E1946" s="22">
        <v>400000</v>
      </c>
      <c r="F1946" s="13"/>
      <c r="H1946" s="22">
        <v>400000</v>
      </c>
    </row>
    <row r="1947" spans="1:11" x14ac:dyDescent="0.25">
      <c r="A1947" s="17">
        <v>463</v>
      </c>
      <c r="B1947" s="20" t="s">
        <v>2094</v>
      </c>
      <c r="C1947" s="21" t="s">
        <v>325</v>
      </c>
      <c r="D1947" s="23" t="s">
        <v>361</v>
      </c>
      <c r="E1947" s="22">
        <v>400000</v>
      </c>
      <c r="F1947" s="13"/>
      <c r="H1947" s="22">
        <v>400000</v>
      </c>
      <c r="K1947">
        <f>430+550</f>
        <v>980</v>
      </c>
    </row>
    <row r="1948" spans="1:11" x14ac:dyDescent="0.25">
      <c r="A1948" s="17">
        <v>464</v>
      </c>
      <c r="B1948" s="20" t="s">
        <v>2095</v>
      </c>
      <c r="C1948" s="21" t="s">
        <v>1879</v>
      </c>
      <c r="D1948" s="23" t="s">
        <v>360</v>
      </c>
      <c r="E1948" s="22">
        <v>480000</v>
      </c>
      <c r="F1948" s="13"/>
      <c r="H1948" s="22">
        <v>480000</v>
      </c>
      <c r="J1948">
        <f>480+560</f>
        <v>1040</v>
      </c>
      <c r="K1948">
        <f>560*6+7240+6590</f>
        <v>17190</v>
      </c>
    </row>
    <row r="1949" spans="1:11" x14ac:dyDescent="0.25">
      <c r="A1949" s="17">
        <v>465</v>
      </c>
      <c r="B1949" s="20" t="s">
        <v>2096</v>
      </c>
      <c r="C1949" s="21" t="s">
        <v>1879</v>
      </c>
      <c r="D1949" s="23" t="s">
        <v>359</v>
      </c>
      <c r="E1949" s="22">
        <v>560000</v>
      </c>
      <c r="F1949" s="13"/>
      <c r="H1949" s="22">
        <v>560000</v>
      </c>
      <c r="J1949">
        <f>720/22</f>
        <v>32.727272727272727</v>
      </c>
    </row>
    <row r="1950" spans="1:11" x14ac:dyDescent="0.25">
      <c r="A1950" s="17">
        <v>466</v>
      </c>
      <c r="B1950" s="20" t="s">
        <v>2097</v>
      </c>
      <c r="C1950" s="21" t="s">
        <v>1879</v>
      </c>
      <c r="D1950" s="23" t="s">
        <v>361</v>
      </c>
      <c r="E1950" s="22">
        <v>400000</v>
      </c>
      <c r="F1950" s="13"/>
      <c r="H1950" s="22">
        <v>400000</v>
      </c>
    </row>
    <row r="1951" spans="1:11" x14ac:dyDescent="0.25">
      <c r="A1951" s="17">
        <v>467</v>
      </c>
      <c r="B1951" s="20" t="s">
        <v>2098</v>
      </c>
      <c r="C1951" s="21" t="s">
        <v>1880</v>
      </c>
      <c r="D1951" s="23" t="s">
        <v>361</v>
      </c>
      <c r="E1951" s="22">
        <v>400000</v>
      </c>
      <c r="F1951" s="13"/>
      <c r="H1951" s="22">
        <v>400000</v>
      </c>
    </row>
    <row r="1952" spans="1:11" x14ac:dyDescent="0.25">
      <c r="A1952" s="17">
        <v>468</v>
      </c>
      <c r="B1952" s="20" t="s">
        <v>2099</v>
      </c>
      <c r="C1952" s="21" t="s">
        <v>1881</v>
      </c>
      <c r="D1952" s="23" t="s">
        <v>361</v>
      </c>
      <c r="E1952" s="22">
        <v>400000</v>
      </c>
      <c r="F1952" s="13"/>
      <c r="H1952" s="22">
        <v>400000</v>
      </c>
    </row>
    <row r="1953" spans="1:11" x14ac:dyDescent="0.25">
      <c r="A1953" s="17">
        <v>469</v>
      </c>
      <c r="B1953" s="20" t="s">
        <v>2100</v>
      </c>
      <c r="C1953" s="21" t="s">
        <v>1882</v>
      </c>
      <c r="D1953" s="23" t="s">
        <v>361</v>
      </c>
      <c r="E1953" s="22">
        <v>400000</v>
      </c>
      <c r="F1953" s="13"/>
      <c r="H1953" s="22">
        <v>400000</v>
      </c>
    </row>
    <row r="1954" spans="1:11" x14ac:dyDescent="0.25">
      <c r="A1954" s="17">
        <v>470</v>
      </c>
      <c r="B1954" s="20" t="s">
        <v>2101</v>
      </c>
      <c r="C1954" s="21" t="s">
        <v>1883</v>
      </c>
      <c r="D1954" s="23" t="s">
        <v>361</v>
      </c>
      <c r="E1954" s="22">
        <v>400000</v>
      </c>
      <c r="F1954" s="13"/>
      <c r="H1954" s="22">
        <v>400000</v>
      </c>
    </row>
    <row r="1955" spans="1:11" x14ac:dyDescent="0.25">
      <c r="A1955" s="17">
        <v>471</v>
      </c>
      <c r="B1955" s="20" t="s">
        <v>2102</v>
      </c>
      <c r="C1955" s="21" t="s">
        <v>1884</v>
      </c>
      <c r="D1955" s="23" t="s">
        <v>361</v>
      </c>
      <c r="E1955" s="22">
        <v>400000</v>
      </c>
      <c r="F1955" s="13"/>
      <c r="H1955" s="22">
        <v>400000</v>
      </c>
      <c r="J1955">
        <f>150+560</f>
        <v>710</v>
      </c>
    </row>
    <row r="1956" spans="1:11" x14ac:dyDescent="0.25">
      <c r="A1956" s="17">
        <v>472</v>
      </c>
      <c r="B1956" s="20" t="s">
        <v>2103</v>
      </c>
      <c r="C1956" s="21" t="s">
        <v>1884</v>
      </c>
      <c r="D1956" s="23" t="s">
        <v>359</v>
      </c>
      <c r="E1956" s="22">
        <v>560000</v>
      </c>
      <c r="F1956" s="13"/>
      <c r="H1956" s="22">
        <v>560000</v>
      </c>
    </row>
    <row r="1957" spans="1:11" x14ac:dyDescent="0.25">
      <c r="A1957" s="17">
        <v>473</v>
      </c>
      <c r="B1957" s="20" t="s">
        <v>2104</v>
      </c>
      <c r="C1957" s="21" t="s">
        <v>1885</v>
      </c>
      <c r="D1957" s="23" t="s">
        <v>361</v>
      </c>
      <c r="E1957" s="22">
        <v>400000</v>
      </c>
      <c r="F1957" s="13"/>
      <c r="H1957" s="22">
        <v>400000</v>
      </c>
    </row>
    <row r="1958" spans="1:11" x14ac:dyDescent="0.25">
      <c r="A1958" s="17">
        <v>474</v>
      </c>
      <c r="B1958" s="20" t="s">
        <v>2105</v>
      </c>
      <c r="C1958" s="21" t="s">
        <v>1886</v>
      </c>
      <c r="D1958" s="23" t="s">
        <v>1068</v>
      </c>
      <c r="E1958" s="22">
        <v>400000</v>
      </c>
      <c r="F1958" s="13"/>
      <c r="H1958" s="22">
        <v>400000</v>
      </c>
    </row>
    <row r="1959" spans="1:11" x14ac:dyDescent="0.25">
      <c r="A1959" s="17">
        <v>475</v>
      </c>
      <c r="B1959" s="20" t="s">
        <v>2106</v>
      </c>
      <c r="C1959" s="21" t="s">
        <v>609</v>
      </c>
      <c r="D1959" s="23" t="s">
        <v>361</v>
      </c>
      <c r="E1959" s="22">
        <v>400000</v>
      </c>
      <c r="F1959" s="13"/>
      <c r="H1959" s="22">
        <v>400000</v>
      </c>
    </row>
    <row r="1960" spans="1:11" x14ac:dyDescent="0.25">
      <c r="A1960" s="17">
        <v>476</v>
      </c>
      <c r="B1960" s="20" t="s">
        <v>2107</v>
      </c>
      <c r="C1960" s="21" t="s">
        <v>1887</v>
      </c>
      <c r="D1960" s="23" t="s">
        <v>359</v>
      </c>
      <c r="E1960" s="22">
        <v>560000</v>
      </c>
      <c r="F1960" s="13"/>
      <c r="H1960" s="22">
        <v>560000</v>
      </c>
    </row>
    <row r="1961" spans="1:11" x14ac:dyDescent="0.25">
      <c r="A1961" s="17">
        <v>477</v>
      </c>
      <c r="B1961" s="20" t="s">
        <v>2108</v>
      </c>
      <c r="C1961" s="21" t="s">
        <v>1887</v>
      </c>
      <c r="D1961" s="23" t="s">
        <v>361</v>
      </c>
      <c r="E1961" s="22">
        <v>400000</v>
      </c>
      <c r="F1961" s="13"/>
      <c r="H1961" s="22">
        <v>400000</v>
      </c>
    </row>
    <row r="1962" spans="1:11" x14ac:dyDescent="0.25">
      <c r="A1962" s="17">
        <v>478</v>
      </c>
      <c r="B1962" s="20" t="s">
        <v>2109</v>
      </c>
      <c r="C1962" s="21" t="s">
        <v>1888</v>
      </c>
      <c r="D1962" s="23" t="s">
        <v>359</v>
      </c>
      <c r="E1962" s="22">
        <v>560000</v>
      </c>
      <c r="F1962" s="13"/>
      <c r="H1962" s="22">
        <v>560000</v>
      </c>
    </row>
    <row r="1963" spans="1:11" x14ac:dyDescent="0.25">
      <c r="A1963" s="17">
        <v>479</v>
      </c>
      <c r="B1963" s="20" t="s">
        <v>2110</v>
      </c>
      <c r="C1963" s="21" t="s">
        <v>1888</v>
      </c>
      <c r="D1963" s="23" t="s">
        <v>361</v>
      </c>
      <c r="E1963" s="22">
        <v>400000</v>
      </c>
      <c r="F1963" s="13"/>
      <c r="H1963" s="22">
        <v>400000</v>
      </c>
    </row>
    <row r="1964" spans="1:11" x14ac:dyDescent="0.25">
      <c r="A1964" s="17">
        <v>480</v>
      </c>
      <c r="B1964" s="20" t="s">
        <v>2111</v>
      </c>
      <c r="C1964" s="21" t="s">
        <v>1889</v>
      </c>
      <c r="D1964" s="23" t="s">
        <v>361</v>
      </c>
      <c r="E1964" s="22">
        <v>400000</v>
      </c>
      <c r="F1964" s="13"/>
      <c r="H1964" s="22">
        <v>400000</v>
      </c>
    </row>
    <row r="1965" spans="1:11" x14ac:dyDescent="0.25">
      <c r="A1965" s="17">
        <v>481</v>
      </c>
      <c r="B1965" s="20" t="s">
        <v>2112</v>
      </c>
      <c r="C1965" s="21" t="s">
        <v>1890</v>
      </c>
      <c r="D1965" s="23" t="s">
        <v>364</v>
      </c>
      <c r="E1965" s="22">
        <v>400000</v>
      </c>
      <c r="F1965" s="13"/>
      <c r="H1965" s="22">
        <v>400000</v>
      </c>
    </row>
    <row r="1966" spans="1:11" x14ac:dyDescent="0.25">
      <c r="A1966" s="17">
        <v>482</v>
      </c>
      <c r="B1966" s="20" t="s">
        <v>2113</v>
      </c>
      <c r="C1966" s="21" t="s">
        <v>1891</v>
      </c>
      <c r="D1966" s="23" t="s">
        <v>364</v>
      </c>
      <c r="E1966" s="22">
        <v>400000</v>
      </c>
      <c r="F1966" s="13"/>
      <c r="H1966" s="22">
        <v>400000</v>
      </c>
      <c r="K1966">
        <f>12*510+560+560</f>
        <v>7240</v>
      </c>
    </row>
    <row r="1967" spans="1:11" x14ac:dyDescent="0.25">
      <c r="A1967" s="17">
        <v>483</v>
      </c>
      <c r="B1967" s="20" t="s">
        <v>2114</v>
      </c>
      <c r="C1967" s="21" t="s">
        <v>1892</v>
      </c>
      <c r="D1967" s="23" t="s">
        <v>358</v>
      </c>
      <c r="E1967" s="22">
        <v>400000</v>
      </c>
      <c r="F1967" s="22"/>
      <c r="G1967" s="22">
        <v>400000</v>
      </c>
      <c r="H1967" s="22"/>
      <c r="K1967">
        <f>11*560</f>
        <v>6160</v>
      </c>
    </row>
    <row r="1968" spans="1:11" x14ac:dyDescent="0.25">
      <c r="A1968" s="17">
        <v>484</v>
      </c>
      <c r="B1968" s="20" t="s">
        <v>2115</v>
      </c>
      <c r="C1968" s="21" t="s">
        <v>1893</v>
      </c>
      <c r="D1968" s="23" t="s">
        <v>358</v>
      </c>
      <c r="E1968" s="22">
        <v>400000</v>
      </c>
      <c r="F1968" s="22"/>
      <c r="G1968" s="22">
        <v>400000</v>
      </c>
      <c r="H1968" s="22"/>
      <c r="K1968">
        <f>6160+430</f>
        <v>6590</v>
      </c>
    </row>
    <row r="1969" spans="1:11" x14ac:dyDescent="0.25">
      <c r="A1969" s="17">
        <v>485</v>
      </c>
      <c r="B1969" s="20" t="s">
        <v>2116</v>
      </c>
      <c r="C1969" s="21" t="s">
        <v>1894</v>
      </c>
      <c r="D1969" s="23" t="s">
        <v>364</v>
      </c>
      <c r="E1969" s="22">
        <v>400000</v>
      </c>
      <c r="F1969" s="22"/>
      <c r="G1969" s="22">
        <v>400000</v>
      </c>
      <c r="H1969" s="22"/>
      <c r="K1969">
        <f>6590+7240</f>
        <v>13830</v>
      </c>
    </row>
    <row r="1970" spans="1:11" x14ac:dyDescent="0.25">
      <c r="A1970" s="17">
        <v>486</v>
      </c>
      <c r="B1970" s="20" t="s">
        <v>2117</v>
      </c>
      <c r="C1970" s="21" t="s">
        <v>1895</v>
      </c>
      <c r="D1970" s="23" t="s">
        <v>364</v>
      </c>
      <c r="E1970" s="22">
        <v>400000</v>
      </c>
      <c r="F1970" s="22"/>
      <c r="G1970" s="22">
        <v>400000</v>
      </c>
      <c r="H1970" s="22"/>
    </row>
    <row r="1971" spans="1:11" x14ac:dyDescent="0.25">
      <c r="A1971" s="17">
        <v>487</v>
      </c>
      <c r="B1971" s="20" t="s">
        <v>2118</v>
      </c>
      <c r="C1971" s="21" t="s">
        <v>1896</v>
      </c>
      <c r="D1971" s="23" t="s">
        <v>361</v>
      </c>
      <c r="E1971" s="22">
        <v>400000</v>
      </c>
      <c r="F1971" s="22"/>
      <c r="G1971" s="22">
        <v>400000</v>
      </c>
      <c r="H1971" s="22"/>
    </row>
    <row r="1972" spans="1:11" x14ac:dyDescent="0.25">
      <c r="A1972" s="17">
        <v>488</v>
      </c>
      <c r="B1972" s="20" t="s">
        <v>2119</v>
      </c>
      <c r="C1972" s="21" t="s">
        <v>1897</v>
      </c>
      <c r="D1972" s="23" t="s">
        <v>363</v>
      </c>
      <c r="E1972" s="22">
        <v>480000</v>
      </c>
      <c r="F1972" s="22"/>
      <c r="G1972" s="22">
        <v>480000</v>
      </c>
      <c r="H1972" s="22"/>
    </row>
    <row r="1973" spans="1:11" x14ac:dyDescent="0.25">
      <c r="A1973" s="17">
        <v>489</v>
      </c>
      <c r="B1973" s="20" t="s">
        <v>2120</v>
      </c>
      <c r="C1973" s="21" t="s">
        <v>1897</v>
      </c>
      <c r="D1973" s="23" t="s">
        <v>359</v>
      </c>
      <c r="E1973" s="22">
        <v>560000</v>
      </c>
      <c r="F1973" s="22"/>
      <c r="G1973" s="22">
        <v>560000</v>
      </c>
      <c r="H1973" s="22"/>
    </row>
    <row r="1974" spans="1:11" x14ac:dyDescent="0.25">
      <c r="A1974" s="17">
        <v>490</v>
      </c>
      <c r="B1974" s="20" t="s">
        <v>2121</v>
      </c>
      <c r="C1974" s="21" t="s">
        <v>1897</v>
      </c>
      <c r="D1974" s="23" t="s">
        <v>361</v>
      </c>
      <c r="E1974" s="22">
        <v>400000</v>
      </c>
      <c r="F1974" s="22"/>
      <c r="G1974" s="22">
        <v>400000</v>
      </c>
      <c r="H1974" s="22"/>
    </row>
    <row r="1975" spans="1:11" x14ac:dyDescent="0.25">
      <c r="A1975" s="17">
        <v>491</v>
      </c>
      <c r="B1975" s="20" t="s">
        <v>2122</v>
      </c>
      <c r="C1975" s="21" t="s">
        <v>1898</v>
      </c>
      <c r="D1975" s="23" t="s">
        <v>359</v>
      </c>
      <c r="E1975" s="22">
        <v>560000</v>
      </c>
      <c r="F1975" s="22"/>
      <c r="G1975" s="22">
        <v>560000</v>
      </c>
      <c r="H1975" s="22"/>
    </row>
    <row r="1976" spans="1:11" x14ac:dyDescent="0.25">
      <c r="A1976" s="17">
        <v>492</v>
      </c>
      <c r="B1976" s="20" t="s">
        <v>2123</v>
      </c>
      <c r="C1976" s="21" t="s">
        <v>1898</v>
      </c>
      <c r="D1976" s="23" t="s">
        <v>361</v>
      </c>
      <c r="E1976" s="22">
        <v>400000</v>
      </c>
      <c r="F1976" s="22"/>
      <c r="G1976" s="22">
        <v>400000</v>
      </c>
      <c r="H1976" s="22"/>
    </row>
    <row r="1977" spans="1:11" x14ac:dyDescent="0.25">
      <c r="A1977" s="17">
        <v>493</v>
      </c>
      <c r="B1977" s="20" t="s">
        <v>2124</v>
      </c>
      <c r="C1977" s="21" t="s">
        <v>1899</v>
      </c>
      <c r="D1977" s="23" t="s">
        <v>361</v>
      </c>
      <c r="E1977" s="22">
        <v>400000</v>
      </c>
      <c r="F1977" s="22"/>
      <c r="G1977" s="22">
        <v>400000</v>
      </c>
      <c r="H1977" s="22"/>
    </row>
    <row r="1978" spans="1:11" x14ac:dyDescent="0.25">
      <c r="A1978" s="17">
        <v>494</v>
      </c>
      <c r="B1978" s="20" t="s">
        <v>2125</v>
      </c>
      <c r="C1978" s="21" t="s">
        <v>234</v>
      </c>
      <c r="D1978" s="23" t="s">
        <v>361</v>
      </c>
      <c r="E1978" s="22">
        <v>400000</v>
      </c>
      <c r="F1978" s="22"/>
      <c r="G1978" s="22">
        <v>400000</v>
      </c>
      <c r="H1978" s="22"/>
    </row>
    <row r="1979" spans="1:11" x14ac:dyDescent="0.25">
      <c r="A1979" s="17">
        <v>495</v>
      </c>
      <c r="B1979" s="20" t="s">
        <v>2126</v>
      </c>
      <c r="C1979" s="21" t="s">
        <v>1900</v>
      </c>
      <c r="D1979" s="23" t="s">
        <v>360</v>
      </c>
      <c r="E1979" s="22">
        <v>480000</v>
      </c>
      <c r="F1979" s="22"/>
      <c r="G1979" s="22">
        <v>480000</v>
      </c>
      <c r="H1979" s="22"/>
    </row>
    <row r="1980" spans="1:11" x14ac:dyDescent="0.25">
      <c r="A1980" s="17">
        <v>496</v>
      </c>
      <c r="B1980" s="20" t="s">
        <v>2127</v>
      </c>
      <c r="C1980" s="21" t="s">
        <v>1901</v>
      </c>
      <c r="D1980" s="23" t="s">
        <v>361</v>
      </c>
      <c r="E1980" s="22">
        <v>400000</v>
      </c>
      <c r="F1980" s="22"/>
      <c r="G1980" s="22">
        <v>400000</v>
      </c>
      <c r="H1980" s="22"/>
    </row>
    <row r="1981" spans="1:11" x14ac:dyDescent="0.25">
      <c r="A1981" s="17">
        <v>497</v>
      </c>
      <c r="B1981" s="20" t="s">
        <v>2128</v>
      </c>
      <c r="C1981" s="21" t="s">
        <v>1902</v>
      </c>
      <c r="D1981" s="23" t="s">
        <v>361</v>
      </c>
      <c r="E1981" s="22">
        <v>400000</v>
      </c>
      <c r="F1981" s="22"/>
      <c r="G1981" s="22">
        <v>400000</v>
      </c>
      <c r="H1981" s="22"/>
    </row>
    <row r="1982" spans="1:11" x14ac:dyDescent="0.25">
      <c r="A1982" s="17">
        <v>498</v>
      </c>
      <c r="B1982" s="20" t="s">
        <v>2129</v>
      </c>
      <c r="C1982" s="21" t="s">
        <v>1902</v>
      </c>
      <c r="D1982" s="23" t="s">
        <v>359</v>
      </c>
      <c r="E1982" s="22">
        <v>560000</v>
      </c>
      <c r="F1982" s="22"/>
      <c r="G1982" s="22">
        <v>560000</v>
      </c>
      <c r="H1982" s="22"/>
    </row>
    <row r="1983" spans="1:11" x14ac:dyDescent="0.25">
      <c r="A1983" s="17">
        <v>499</v>
      </c>
      <c r="B1983" s="20" t="s">
        <v>2130</v>
      </c>
      <c r="C1983" s="21" t="s">
        <v>1903</v>
      </c>
      <c r="D1983" s="23" t="s">
        <v>361</v>
      </c>
      <c r="E1983" s="22">
        <v>400000</v>
      </c>
      <c r="F1983" s="22"/>
      <c r="G1983" s="22">
        <v>400000</v>
      </c>
      <c r="H1983" s="22"/>
    </row>
    <row r="1984" spans="1:11" x14ac:dyDescent="0.25">
      <c r="A1984" s="17">
        <v>500</v>
      </c>
      <c r="B1984" s="20" t="s">
        <v>2131</v>
      </c>
      <c r="C1984" s="21" t="s">
        <v>1904</v>
      </c>
      <c r="D1984" s="23" t="s">
        <v>364</v>
      </c>
      <c r="E1984" s="22">
        <v>400000</v>
      </c>
      <c r="F1984" s="22"/>
      <c r="G1984" s="22">
        <v>400000</v>
      </c>
      <c r="H1984" s="22"/>
    </row>
    <row r="1985" spans="1:8" x14ac:dyDescent="0.25">
      <c r="A1985" s="17">
        <v>501</v>
      </c>
      <c r="B1985" s="20" t="s">
        <v>2132</v>
      </c>
      <c r="C1985" s="21" t="s">
        <v>1905</v>
      </c>
      <c r="D1985" s="23" t="s">
        <v>1801</v>
      </c>
      <c r="E1985" s="22">
        <v>400000</v>
      </c>
      <c r="F1985" s="22"/>
      <c r="G1985" s="22">
        <v>400000</v>
      </c>
      <c r="H1985" s="22"/>
    </row>
    <row r="1986" spans="1:8" x14ac:dyDescent="0.25">
      <c r="A1986" s="17">
        <v>502</v>
      </c>
      <c r="B1986" s="20" t="s">
        <v>2133</v>
      </c>
      <c r="C1986" s="21" t="s">
        <v>1906</v>
      </c>
      <c r="D1986" s="23" t="s">
        <v>1993</v>
      </c>
      <c r="E1986" s="22">
        <v>935000</v>
      </c>
      <c r="F1986" s="22"/>
      <c r="G1986" s="22">
        <v>935000</v>
      </c>
      <c r="H1986" s="22"/>
    </row>
    <row r="1987" spans="1:8" x14ac:dyDescent="0.25">
      <c r="A1987" s="17">
        <v>503</v>
      </c>
      <c r="B1987" s="20" t="s">
        <v>2134</v>
      </c>
      <c r="C1987" s="21" t="s">
        <v>1906</v>
      </c>
      <c r="D1987" s="23" t="s">
        <v>364</v>
      </c>
      <c r="E1987" s="22">
        <v>400000</v>
      </c>
      <c r="F1987" s="22"/>
      <c r="G1987" s="22">
        <v>400000</v>
      </c>
      <c r="H1987" s="22"/>
    </row>
    <row r="1988" spans="1:8" x14ac:dyDescent="0.25">
      <c r="A1988" s="17">
        <v>504</v>
      </c>
      <c r="B1988" s="20" t="s">
        <v>2135</v>
      </c>
      <c r="C1988" s="21" t="s">
        <v>276</v>
      </c>
      <c r="D1988" s="23" t="s">
        <v>361</v>
      </c>
      <c r="E1988" s="22">
        <v>400000</v>
      </c>
      <c r="F1988" s="22"/>
      <c r="G1988" s="22">
        <v>400000</v>
      </c>
      <c r="H1988" s="22"/>
    </row>
    <row r="1989" spans="1:8" x14ac:dyDescent="0.25">
      <c r="A1989" s="17">
        <v>505</v>
      </c>
      <c r="B1989" s="20" t="s">
        <v>2136</v>
      </c>
      <c r="C1989" s="21" t="s">
        <v>1907</v>
      </c>
      <c r="D1989" s="23" t="s">
        <v>1801</v>
      </c>
      <c r="E1989" s="22">
        <v>400000</v>
      </c>
      <c r="F1989" s="22"/>
      <c r="G1989" s="22">
        <v>400000</v>
      </c>
      <c r="H1989" s="22"/>
    </row>
    <row r="1990" spans="1:8" x14ac:dyDescent="0.25">
      <c r="A1990" s="17">
        <v>506</v>
      </c>
      <c r="B1990" s="20" t="s">
        <v>2137</v>
      </c>
      <c r="C1990" s="21" t="s">
        <v>1908</v>
      </c>
      <c r="D1990" s="23" t="s">
        <v>358</v>
      </c>
      <c r="E1990" s="22">
        <v>400000</v>
      </c>
      <c r="F1990" s="22"/>
      <c r="G1990" s="22">
        <v>400000</v>
      </c>
      <c r="H1990" s="22"/>
    </row>
    <row r="1991" spans="1:8" x14ac:dyDescent="0.25">
      <c r="A1991" s="17">
        <v>507</v>
      </c>
      <c r="B1991" s="20" t="s">
        <v>2138</v>
      </c>
      <c r="C1991" s="21" t="s">
        <v>1909</v>
      </c>
      <c r="D1991" s="23" t="s">
        <v>361</v>
      </c>
      <c r="E1991" s="22">
        <v>400000</v>
      </c>
      <c r="F1991" s="22"/>
      <c r="G1991" s="22">
        <v>400000</v>
      </c>
      <c r="H1991" s="22"/>
    </row>
    <row r="1992" spans="1:8" x14ac:dyDescent="0.25">
      <c r="A1992" s="17">
        <v>508</v>
      </c>
      <c r="B1992" s="20" t="s">
        <v>2139</v>
      </c>
      <c r="C1992" s="21" t="s">
        <v>1910</v>
      </c>
      <c r="D1992" s="23" t="s">
        <v>1801</v>
      </c>
      <c r="E1992" s="22">
        <v>400000</v>
      </c>
      <c r="F1992" s="22"/>
      <c r="G1992" s="22">
        <v>400000</v>
      </c>
      <c r="H1992" s="22"/>
    </row>
    <row r="1993" spans="1:8" x14ac:dyDescent="0.25">
      <c r="A1993" s="17">
        <v>509</v>
      </c>
      <c r="B1993" s="20" t="s">
        <v>2140</v>
      </c>
      <c r="C1993" s="21" t="s">
        <v>1911</v>
      </c>
      <c r="D1993" s="23" t="s">
        <v>364</v>
      </c>
      <c r="E1993" s="22">
        <v>400000</v>
      </c>
      <c r="F1993" s="22"/>
      <c r="G1993" s="22">
        <v>400000</v>
      </c>
      <c r="H1993" s="22"/>
    </row>
    <row r="1994" spans="1:8" x14ac:dyDescent="0.25">
      <c r="A1994" s="17">
        <v>510</v>
      </c>
      <c r="B1994" s="20" t="s">
        <v>2141</v>
      </c>
      <c r="C1994" s="21" t="s">
        <v>1911</v>
      </c>
      <c r="D1994" s="23" t="s">
        <v>2370</v>
      </c>
      <c r="E1994" s="22">
        <v>935000</v>
      </c>
      <c r="F1994" s="22"/>
      <c r="G1994" s="22">
        <v>935000</v>
      </c>
      <c r="H1994" s="22"/>
    </row>
    <row r="1995" spans="1:8" x14ac:dyDescent="0.25">
      <c r="A1995" s="17">
        <v>511</v>
      </c>
      <c r="B1995" s="20" t="s">
        <v>2142</v>
      </c>
      <c r="C1995" s="21" t="s">
        <v>1912</v>
      </c>
      <c r="D1995" s="23" t="s">
        <v>1801</v>
      </c>
      <c r="E1995" s="22">
        <v>400000</v>
      </c>
      <c r="F1995" s="22"/>
      <c r="G1995" s="22">
        <v>400000</v>
      </c>
      <c r="H1995" s="22"/>
    </row>
    <row r="1996" spans="1:8" x14ac:dyDescent="0.25">
      <c r="A1996" s="17">
        <v>512</v>
      </c>
      <c r="B1996" s="20" t="s">
        <v>2143</v>
      </c>
      <c r="C1996" s="21" t="s">
        <v>1913</v>
      </c>
      <c r="D1996" s="23" t="s">
        <v>361</v>
      </c>
      <c r="E1996" s="22">
        <v>400000</v>
      </c>
      <c r="F1996" s="22"/>
      <c r="G1996" s="22">
        <v>400000</v>
      </c>
      <c r="H1996" s="22"/>
    </row>
    <row r="1997" spans="1:8" x14ac:dyDescent="0.25">
      <c r="A1997" s="17">
        <v>513</v>
      </c>
      <c r="B1997" s="20" t="s">
        <v>2144</v>
      </c>
      <c r="C1997" s="21" t="s">
        <v>1914</v>
      </c>
      <c r="D1997" s="23" t="s">
        <v>361</v>
      </c>
      <c r="E1997" s="22">
        <v>400000</v>
      </c>
      <c r="F1997" s="22"/>
      <c r="G1997" s="22">
        <v>400000</v>
      </c>
      <c r="H1997" s="22"/>
    </row>
    <row r="1998" spans="1:8" x14ac:dyDescent="0.25">
      <c r="A1998" s="17">
        <v>514</v>
      </c>
      <c r="B1998" s="20" t="s">
        <v>2145</v>
      </c>
      <c r="C1998" s="21" t="s">
        <v>1915</v>
      </c>
      <c r="D1998" s="23" t="s">
        <v>356</v>
      </c>
      <c r="E1998" s="22">
        <v>935000</v>
      </c>
      <c r="F1998" s="22"/>
      <c r="G1998" s="22">
        <v>935000</v>
      </c>
      <c r="H1998" s="22"/>
    </row>
    <row r="1999" spans="1:8" x14ac:dyDescent="0.25">
      <c r="A1999" s="17">
        <v>515</v>
      </c>
      <c r="B1999" s="20" t="s">
        <v>2146</v>
      </c>
      <c r="C1999" s="21" t="s">
        <v>1915</v>
      </c>
      <c r="D1999" s="23" t="s">
        <v>357</v>
      </c>
      <c r="E1999" s="22">
        <v>935000</v>
      </c>
      <c r="F1999" s="22"/>
      <c r="G1999" s="22">
        <v>935000</v>
      </c>
      <c r="H1999" s="22"/>
    </row>
    <row r="2000" spans="1:8" x14ac:dyDescent="0.25">
      <c r="A2000" s="17">
        <v>516</v>
      </c>
      <c r="B2000" s="20" t="s">
        <v>2147</v>
      </c>
      <c r="C2000" s="21" t="s">
        <v>1915</v>
      </c>
      <c r="D2000" s="23" t="s">
        <v>358</v>
      </c>
      <c r="E2000" s="22">
        <v>400000</v>
      </c>
      <c r="F2000" s="22"/>
      <c r="G2000" s="22">
        <v>400000</v>
      </c>
      <c r="H2000" s="22"/>
    </row>
    <row r="2001" spans="1:12" x14ac:dyDescent="0.25">
      <c r="A2001" s="17">
        <v>517</v>
      </c>
      <c r="B2001" s="20" t="s">
        <v>2148</v>
      </c>
      <c r="C2001" s="21" t="s">
        <v>1916</v>
      </c>
      <c r="D2001" s="23" t="s">
        <v>356</v>
      </c>
      <c r="E2001" s="22">
        <v>935000</v>
      </c>
      <c r="F2001" s="22"/>
      <c r="G2001" s="22">
        <v>935000</v>
      </c>
    </row>
    <row r="2002" spans="1:12" x14ac:dyDescent="0.25">
      <c r="A2002" s="17">
        <v>518</v>
      </c>
      <c r="B2002" s="20" t="s">
        <v>2149</v>
      </c>
      <c r="C2002" s="21" t="s">
        <v>1916</v>
      </c>
      <c r="D2002" s="23" t="s">
        <v>357</v>
      </c>
      <c r="E2002" s="22">
        <v>935000</v>
      </c>
      <c r="F2002" s="22"/>
      <c r="G2002" s="22">
        <v>935000</v>
      </c>
    </row>
    <row r="2003" spans="1:12" x14ac:dyDescent="0.25">
      <c r="A2003" s="17">
        <v>519</v>
      </c>
      <c r="B2003" s="20" t="s">
        <v>2150</v>
      </c>
      <c r="C2003" s="21" t="s">
        <v>1916</v>
      </c>
      <c r="D2003" s="23" t="s">
        <v>358</v>
      </c>
      <c r="E2003" s="22">
        <v>400000</v>
      </c>
      <c r="F2003" s="22"/>
      <c r="G2003" s="22">
        <v>400000</v>
      </c>
    </row>
    <row r="2004" spans="1:12" x14ac:dyDescent="0.25">
      <c r="A2004" s="17">
        <v>520</v>
      </c>
      <c r="B2004" s="20" t="s">
        <v>2151</v>
      </c>
      <c r="C2004" s="21" t="s">
        <v>1917</v>
      </c>
      <c r="D2004" s="23" t="s">
        <v>361</v>
      </c>
      <c r="E2004" s="22">
        <v>400000</v>
      </c>
      <c r="F2004" s="22"/>
      <c r="G2004" s="22">
        <v>400000</v>
      </c>
    </row>
    <row r="2005" spans="1:12" x14ac:dyDescent="0.25">
      <c r="A2005" s="17">
        <v>521</v>
      </c>
      <c r="B2005" s="20" t="s">
        <v>2152</v>
      </c>
      <c r="C2005" s="21" t="s">
        <v>1918</v>
      </c>
      <c r="D2005" s="23" t="s">
        <v>361</v>
      </c>
      <c r="E2005" s="22">
        <v>400000</v>
      </c>
      <c r="F2005" s="22"/>
      <c r="G2005" s="22">
        <v>400000</v>
      </c>
    </row>
    <row r="2006" spans="1:12" x14ac:dyDescent="0.25">
      <c r="A2006" s="17">
        <v>522</v>
      </c>
      <c r="B2006" s="20" t="s">
        <v>2153</v>
      </c>
      <c r="C2006" s="21" t="s">
        <v>1919</v>
      </c>
      <c r="D2006" s="23" t="s">
        <v>361</v>
      </c>
      <c r="E2006" s="22">
        <v>400000</v>
      </c>
      <c r="F2006" s="22"/>
      <c r="G2006" s="22">
        <v>400000</v>
      </c>
    </row>
    <row r="2007" spans="1:12" x14ac:dyDescent="0.25">
      <c r="A2007" s="17">
        <v>523</v>
      </c>
      <c r="B2007" s="20" t="s">
        <v>2154</v>
      </c>
      <c r="C2007" s="21" t="s">
        <v>1920</v>
      </c>
      <c r="D2007" s="23" t="s">
        <v>361</v>
      </c>
      <c r="E2007" s="22">
        <v>400000</v>
      </c>
      <c r="F2007" s="22"/>
      <c r="G2007" s="22">
        <v>400000</v>
      </c>
    </row>
    <row r="2008" spans="1:12" ht="25.5" x14ac:dyDescent="0.25">
      <c r="A2008" s="17">
        <v>524</v>
      </c>
      <c r="B2008" s="20" t="s">
        <v>2155</v>
      </c>
      <c r="C2008" s="21" t="s">
        <v>1921</v>
      </c>
      <c r="D2008" s="23" t="s">
        <v>1994</v>
      </c>
      <c r="E2008" s="22">
        <v>935000</v>
      </c>
      <c r="F2008" s="22"/>
      <c r="G2008" s="22">
        <v>935000</v>
      </c>
    </row>
    <row r="2009" spans="1:12" x14ac:dyDescent="0.25">
      <c r="A2009" s="17">
        <v>525</v>
      </c>
      <c r="B2009" s="20" t="s">
        <v>2156</v>
      </c>
      <c r="C2009" s="21" t="s">
        <v>1922</v>
      </c>
      <c r="D2009" s="23" t="s">
        <v>359</v>
      </c>
      <c r="E2009" s="22">
        <v>560000</v>
      </c>
      <c r="F2009" s="22"/>
      <c r="G2009" s="22">
        <v>560000</v>
      </c>
    </row>
    <row r="2010" spans="1:12" x14ac:dyDescent="0.25">
      <c r="A2010" s="17">
        <v>526</v>
      </c>
      <c r="B2010" s="20" t="s">
        <v>2157</v>
      </c>
      <c r="C2010" s="21" t="s">
        <v>1922</v>
      </c>
      <c r="D2010" s="23" t="s">
        <v>361</v>
      </c>
      <c r="E2010" s="22">
        <v>400000</v>
      </c>
      <c r="F2010" s="22"/>
      <c r="G2010" s="22">
        <v>400000</v>
      </c>
    </row>
    <row r="2011" spans="1:12" x14ac:dyDescent="0.25">
      <c r="A2011" s="17">
        <v>527</v>
      </c>
      <c r="B2011" s="20" t="s">
        <v>2158</v>
      </c>
      <c r="C2011" s="21" t="s">
        <v>969</v>
      </c>
      <c r="D2011" s="23" t="s">
        <v>361</v>
      </c>
      <c r="E2011" s="22">
        <v>400000</v>
      </c>
      <c r="F2011" s="22"/>
      <c r="G2011" s="22">
        <v>400000</v>
      </c>
    </row>
    <row r="2012" spans="1:12" x14ac:dyDescent="0.25">
      <c r="A2012" s="17">
        <v>528</v>
      </c>
      <c r="B2012" s="20" t="s">
        <v>2159</v>
      </c>
      <c r="C2012" s="21" t="s">
        <v>1923</v>
      </c>
      <c r="D2012" s="23" t="s">
        <v>361</v>
      </c>
      <c r="E2012" s="22">
        <v>400000</v>
      </c>
      <c r="F2012" s="22"/>
      <c r="G2012" s="22">
        <v>400000</v>
      </c>
    </row>
    <row r="2013" spans="1:12" x14ac:dyDescent="0.25">
      <c r="A2013" s="17">
        <v>529</v>
      </c>
      <c r="B2013" s="20" t="s">
        <v>2160</v>
      </c>
      <c r="C2013" s="21" t="s">
        <v>1924</v>
      </c>
      <c r="D2013" s="23" t="s">
        <v>359</v>
      </c>
      <c r="E2013" s="22">
        <v>560000</v>
      </c>
      <c r="F2013" s="22"/>
      <c r="G2013" s="22">
        <v>560000</v>
      </c>
    </row>
    <row r="2014" spans="1:12" x14ac:dyDescent="0.25">
      <c r="A2014" s="17">
        <v>530</v>
      </c>
      <c r="B2014" s="20" t="s">
        <v>2161</v>
      </c>
      <c r="C2014" s="21" t="s">
        <v>1924</v>
      </c>
      <c r="D2014" s="23" t="s">
        <v>361</v>
      </c>
      <c r="E2014" s="22">
        <v>400000</v>
      </c>
      <c r="F2014" s="22"/>
      <c r="G2014" s="22">
        <v>400000</v>
      </c>
    </row>
    <row r="2015" spans="1:12" x14ac:dyDescent="0.25">
      <c r="A2015" s="17">
        <v>531</v>
      </c>
      <c r="B2015" s="20" t="s">
        <v>2162</v>
      </c>
      <c r="C2015" s="21" t="s">
        <v>1925</v>
      </c>
      <c r="D2015" s="23" t="s">
        <v>358</v>
      </c>
      <c r="E2015" s="22">
        <v>400000</v>
      </c>
      <c r="F2015" s="22"/>
      <c r="G2015" s="22">
        <v>400000</v>
      </c>
    </row>
    <row r="2016" spans="1:12" x14ac:dyDescent="0.25">
      <c r="A2016" s="17">
        <v>532</v>
      </c>
      <c r="B2016" s="20" t="s">
        <v>2163</v>
      </c>
      <c r="C2016" s="21" t="s">
        <v>1926</v>
      </c>
      <c r="D2016" s="23" t="s">
        <v>1801</v>
      </c>
      <c r="E2016" s="22">
        <v>400000</v>
      </c>
      <c r="F2016" s="22"/>
      <c r="G2016" s="22">
        <v>400000</v>
      </c>
      <c r="L2016">
        <f>480+560</f>
        <v>1040</v>
      </c>
    </row>
    <row r="2017" spans="1:11" x14ac:dyDescent="0.25">
      <c r="A2017" s="17">
        <v>533</v>
      </c>
      <c r="B2017" s="20" t="s">
        <v>2164</v>
      </c>
      <c r="C2017" s="21" t="s">
        <v>1927</v>
      </c>
      <c r="D2017" s="23" t="s">
        <v>359</v>
      </c>
      <c r="E2017" s="22">
        <v>560000</v>
      </c>
      <c r="F2017" s="22"/>
      <c r="G2017" s="22">
        <v>560000</v>
      </c>
    </row>
    <row r="2018" spans="1:11" x14ac:dyDescent="0.25">
      <c r="A2018" s="17">
        <v>534</v>
      </c>
      <c r="B2018" s="20" t="s">
        <v>2165</v>
      </c>
      <c r="C2018" s="21" t="s">
        <v>1927</v>
      </c>
      <c r="D2018" s="23" t="s">
        <v>361</v>
      </c>
      <c r="E2018" s="22">
        <v>400000</v>
      </c>
      <c r="F2018" s="22"/>
      <c r="G2018" s="22">
        <v>400000</v>
      </c>
      <c r="K2018">
        <f>935+935+400</f>
        <v>2270</v>
      </c>
    </row>
    <row r="2019" spans="1:11" x14ac:dyDescent="0.25">
      <c r="A2019" s="17">
        <v>535</v>
      </c>
      <c r="B2019" s="20" t="s">
        <v>2166</v>
      </c>
      <c r="C2019" s="21" t="s">
        <v>1928</v>
      </c>
      <c r="D2019" s="23" t="s">
        <v>359</v>
      </c>
      <c r="E2019" s="22">
        <v>560000</v>
      </c>
      <c r="F2019" s="22"/>
      <c r="G2019" s="22">
        <v>560000</v>
      </c>
    </row>
    <row r="2020" spans="1:11" x14ac:dyDescent="0.25">
      <c r="A2020" s="17">
        <v>536</v>
      </c>
      <c r="B2020" s="20" t="s">
        <v>2167</v>
      </c>
      <c r="C2020" s="21" t="s">
        <v>1928</v>
      </c>
      <c r="D2020" s="23" t="s">
        <v>361</v>
      </c>
      <c r="E2020" s="22">
        <v>400000</v>
      </c>
      <c r="F2020" s="22"/>
      <c r="G2020" s="22">
        <v>400000</v>
      </c>
    </row>
    <row r="2021" spans="1:11" x14ac:dyDescent="0.25">
      <c r="A2021" s="17">
        <v>537</v>
      </c>
      <c r="B2021" s="20" t="s">
        <v>2168</v>
      </c>
      <c r="C2021" s="21" t="s">
        <v>1110</v>
      </c>
      <c r="D2021" s="23" t="s">
        <v>361</v>
      </c>
      <c r="E2021" s="22">
        <v>400000</v>
      </c>
      <c r="F2021" s="22"/>
      <c r="G2021" s="22">
        <v>400000</v>
      </c>
    </row>
    <row r="2022" spans="1:11" x14ac:dyDescent="0.25">
      <c r="A2022" s="17">
        <v>538</v>
      </c>
      <c r="B2022" s="20" t="s">
        <v>2169</v>
      </c>
      <c r="C2022" s="21" t="s">
        <v>1929</v>
      </c>
      <c r="D2022" s="23" t="s">
        <v>1801</v>
      </c>
      <c r="E2022" s="22">
        <v>400000</v>
      </c>
      <c r="F2022" s="22"/>
      <c r="G2022" s="22">
        <v>400000</v>
      </c>
    </row>
    <row r="2023" spans="1:11" x14ac:dyDescent="0.25">
      <c r="A2023" s="17">
        <v>539</v>
      </c>
      <c r="B2023" s="20" t="s">
        <v>2170</v>
      </c>
      <c r="C2023" s="21" t="s">
        <v>1930</v>
      </c>
      <c r="D2023" s="23" t="s">
        <v>1801</v>
      </c>
      <c r="E2023" s="22">
        <v>400000</v>
      </c>
      <c r="F2023" s="22"/>
      <c r="G2023" s="22">
        <v>400000</v>
      </c>
    </row>
    <row r="2024" spans="1:11" x14ac:dyDescent="0.25">
      <c r="A2024" s="17">
        <v>540</v>
      </c>
      <c r="B2024" s="20" t="s">
        <v>2171</v>
      </c>
      <c r="C2024" s="21" t="s">
        <v>1931</v>
      </c>
      <c r="D2024" s="23" t="s">
        <v>361</v>
      </c>
      <c r="E2024" s="22">
        <v>400000</v>
      </c>
      <c r="F2024" s="22"/>
      <c r="G2024" s="22">
        <v>400000</v>
      </c>
    </row>
    <row r="2025" spans="1:11" x14ac:dyDescent="0.25">
      <c r="A2025" s="17">
        <v>541</v>
      </c>
      <c r="B2025" s="20" t="s">
        <v>2172</v>
      </c>
      <c r="C2025" s="21" t="s">
        <v>1932</v>
      </c>
      <c r="D2025" s="23" t="s">
        <v>361</v>
      </c>
      <c r="E2025" s="22">
        <v>400000</v>
      </c>
      <c r="F2025" s="22"/>
      <c r="G2025" s="22">
        <v>400000</v>
      </c>
    </row>
    <row r="2026" spans="1:11" x14ac:dyDescent="0.25">
      <c r="A2026" s="17">
        <v>542</v>
      </c>
      <c r="B2026" s="20" t="s">
        <v>2173</v>
      </c>
      <c r="C2026" s="21" t="s">
        <v>1933</v>
      </c>
      <c r="D2026" s="23" t="s">
        <v>361</v>
      </c>
      <c r="E2026" s="22">
        <v>400000</v>
      </c>
      <c r="F2026" s="22"/>
      <c r="G2026" s="22">
        <v>400000</v>
      </c>
    </row>
    <row r="2027" spans="1:11" x14ac:dyDescent="0.25">
      <c r="A2027" s="17">
        <v>543</v>
      </c>
      <c r="B2027" s="20" t="s">
        <v>2174</v>
      </c>
      <c r="C2027" s="21" t="s">
        <v>652</v>
      </c>
      <c r="D2027" s="23" t="s">
        <v>361</v>
      </c>
      <c r="E2027" s="22">
        <v>400000</v>
      </c>
      <c r="F2027" s="22"/>
      <c r="G2027" s="22">
        <v>400000</v>
      </c>
    </row>
    <row r="2028" spans="1:11" x14ac:dyDescent="0.25">
      <c r="A2028" s="17">
        <v>544</v>
      </c>
      <c r="B2028" s="20" t="s">
        <v>2175</v>
      </c>
      <c r="C2028" s="21" t="s">
        <v>1934</v>
      </c>
      <c r="D2028" s="23" t="s">
        <v>361</v>
      </c>
      <c r="E2028" s="22">
        <v>400000</v>
      </c>
      <c r="F2028" s="22"/>
      <c r="G2028" s="22">
        <v>400000</v>
      </c>
    </row>
    <row r="2029" spans="1:11" x14ac:dyDescent="0.25">
      <c r="A2029" s="17">
        <v>545</v>
      </c>
      <c r="B2029" s="20" t="s">
        <v>2176</v>
      </c>
      <c r="C2029" s="21" t="s">
        <v>686</v>
      </c>
      <c r="D2029" s="23" t="s">
        <v>361</v>
      </c>
      <c r="E2029" s="22">
        <v>400000</v>
      </c>
      <c r="F2029" s="13"/>
      <c r="G2029" s="22"/>
      <c r="H2029" s="22">
        <v>400000</v>
      </c>
    </row>
    <row r="2030" spans="1:11" x14ac:dyDescent="0.25">
      <c r="A2030" s="17">
        <v>546</v>
      </c>
      <c r="B2030" s="20" t="s">
        <v>2177</v>
      </c>
      <c r="C2030" s="21" t="s">
        <v>1935</v>
      </c>
      <c r="D2030" s="23" t="s">
        <v>359</v>
      </c>
      <c r="E2030" s="22">
        <v>560000</v>
      </c>
      <c r="F2030" s="13"/>
      <c r="G2030" s="22"/>
      <c r="H2030" s="22">
        <v>560000</v>
      </c>
    </row>
    <row r="2031" spans="1:11" x14ac:dyDescent="0.25">
      <c r="A2031" s="17">
        <v>547</v>
      </c>
      <c r="B2031" s="20" t="s">
        <v>2178</v>
      </c>
      <c r="C2031" s="21" t="s">
        <v>1935</v>
      </c>
      <c r="D2031" s="23" t="s">
        <v>361</v>
      </c>
      <c r="E2031" s="22">
        <v>400000</v>
      </c>
      <c r="F2031" s="13"/>
      <c r="G2031" s="22"/>
      <c r="H2031" s="22">
        <v>400000</v>
      </c>
    </row>
    <row r="2032" spans="1:11" x14ac:dyDescent="0.25">
      <c r="A2032" s="17">
        <v>548</v>
      </c>
      <c r="B2032" s="20" t="s">
        <v>2179</v>
      </c>
      <c r="C2032" s="21" t="s">
        <v>1936</v>
      </c>
      <c r="D2032" s="23" t="s">
        <v>359</v>
      </c>
      <c r="E2032" s="22">
        <v>560000</v>
      </c>
      <c r="F2032" s="13"/>
      <c r="G2032" s="22"/>
      <c r="H2032" s="22">
        <v>560000</v>
      </c>
    </row>
    <row r="2033" spans="1:8" x14ac:dyDescent="0.25">
      <c r="A2033" s="17">
        <v>549</v>
      </c>
      <c r="B2033" s="20" t="s">
        <v>2180</v>
      </c>
      <c r="C2033" s="21" t="s">
        <v>1936</v>
      </c>
      <c r="D2033" s="23" t="s">
        <v>361</v>
      </c>
      <c r="E2033" s="22">
        <v>400000</v>
      </c>
      <c r="F2033" s="13"/>
      <c r="G2033" s="22"/>
      <c r="H2033" s="22">
        <v>400000</v>
      </c>
    </row>
    <row r="2034" spans="1:8" x14ac:dyDescent="0.25">
      <c r="A2034" s="17">
        <v>550</v>
      </c>
      <c r="B2034" s="20" t="s">
        <v>2181</v>
      </c>
      <c r="C2034" s="21" t="s">
        <v>1937</v>
      </c>
      <c r="D2034" s="23" t="s">
        <v>361</v>
      </c>
      <c r="E2034" s="22">
        <v>400000</v>
      </c>
      <c r="F2034" s="13"/>
      <c r="G2034" s="22"/>
      <c r="H2034" s="22">
        <v>400000</v>
      </c>
    </row>
    <row r="2035" spans="1:8" x14ac:dyDescent="0.25">
      <c r="A2035" s="17">
        <v>551</v>
      </c>
      <c r="B2035" s="20" t="s">
        <v>2182</v>
      </c>
      <c r="C2035" s="21" t="s">
        <v>1938</v>
      </c>
      <c r="D2035" s="23" t="s">
        <v>360</v>
      </c>
      <c r="E2035" s="22">
        <v>480000</v>
      </c>
      <c r="F2035" s="13"/>
      <c r="G2035" s="22"/>
      <c r="H2035" s="22">
        <v>480000</v>
      </c>
    </row>
    <row r="2036" spans="1:8" x14ac:dyDescent="0.25">
      <c r="A2036" s="17">
        <v>552</v>
      </c>
      <c r="B2036" s="20" t="s">
        <v>2183</v>
      </c>
      <c r="C2036" s="21" t="s">
        <v>1938</v>
      </c>
      <c r="D2036" s="23" t="s">
        <v>359</v>
      </c>
      <c r="E2036" s="22">
        <v>560000</v>
      </c>
      <c r="F2036" s="13"/>
      <c r="G2036" s="22"/>
      <c r="H2036" s="22">
        <v>560000</v>
      </c>
    </row>
    <row r="2037" spans="1:8" x14ac:dyDescent="0.25">
      <c r="A2037" s="17">
        <v>553</v>
      </c>
      <c r="B2037" s="20" t="s">
        <v>2184</v>
      </c>
      <c r="C2037" s="21" t="s">
        <v>1938</v>
      </c>
      <c r="D2037" s="23" t="s">
        <v>361</v>
      </c>
      <c r="E2037" s="22">
        <v>400000</v>
      </c>
      <c r="F2037" s="13"/>
      <c r="G2037" s="22"/>
      <c r="H2037" s="22">
        <v>400000</v>
      </c>
    </row>
    <row r="2038" spans="1:8" x14ac:dyDescent="0.25">
      <c r="A2038" s="17">
        <v>554</v>
      </c>
      <c r="B2038" s="20" t="s">
        <v>2185</v>
      </c>
      <c r="C2038" s="21" t="s">
        <v>1939</v>
      </c>
      <c r="D2038" s="23" t="s">
        <v>359</v>
      </c>
      <c r="E2038" s="22">
        <v>560000</v>
      </c>
      <c r="F2038" s="13"/>
      <c r="G2038" s="22"/>
      <c r="H2038" s="22">
        <v>560000</v>
      </c>
    </row>
    <row r="2039" spans="1:8" x14ac:dyDescent="0.25">
      <c r="A2039" s="17">
        <v>555</v>
      </c>
      <c r="B2039" s="20" t="s">
        <v>2186</v>
      </c>
      <c r="C2039" s="21" t="s">
        <v>1939</v>
      </c>
      <c r="D2039" s="23" t="s">
        <v>361</v>
      </c>
      <c r="E2039" s="22">
        <v>400000</v>
      </c>
      <c r="F2039" s="13"/>
      <c r="G2039" s="22"/>
      <c r="H2039" s="22">
        <v>400000</v>
      </c>
    </row>
    <row r="2040" spans="1:8" x14ac:dyDescent="0.25">
      <c r="A2040" s="17">
        <v>556</v>
      </c>
      <c r="B2040" s="20" t="s">
        <v>2187</v>
      </c>
      <c r="C2040" s="21" t="s">
        <v>1940</v>
      </c>
      <c r="D2040" s="23" t="s">
        <v>361</v>
      </c>
      <c r="E2040" s="22">
        <v>400000</v>
      </c>
      <c r="F2040" s="13"/>
      <c r="G2040" s="22"/>
      <c r="H2040" s="22">
        <v>400000</v>
      </c>
    </row>
    <row r="2041" spans="1:8" x14ac:dyDescent="0.25">
      <c r="A2041" s="17">
        <v>557</v>
      </c>
      <c r="B2041" s="20" t="s">
        <v>2188</v>
      </c>
      <c r="C2041" s="21" t="s">
        <v>699</v>
      </c>
      <c r="D2041" s="23" t="s">
        <v>361</v>
      </c>
      <c r="E2041" s="22">
        <v>400000</v>
      </c>
      <c r="F2041" s="13"/>
      <c r="G2041" s="22"/>
      <c r="H2041" s="22">
        <v>400000</v>
      </c>
    </row>
    <row r="2042" spans="1:8" x14ac:dyDescent="0.25">
      <c r="A2042" s="17">
        <v>558</v>
      </c>
      <c r="B2042" s="20" t="s">
        <v>2189</v>
      </c>
      <c r="C2042" s="21" t="s">
        <v>1941</v>
      </c>
      <c r="D2042" s="23" t="s">
        <v>361</v>
      </c>
      <c r="E2042" s="22">
        <v>400000</v>
      </c>
      <c r="F2042" s="13"/>
      <c r="G2042" s="22"/>
      <c r="H2042" s="22">
        <v>400000</v>
      </c>
    </row>
    <row r="2043" spans="1:8" x14ac:dyDescent="0.25">
      <c r="A2043" s="17">
        <v>559</v>
      </c>
      <c r="B2043" s="20" t="s">
        <v>2190</v>
      </c>
      <c r="C2043" s="21" t="s">
        <v>1941</v>
      </c>
      <c r="D2043" s="23" t="s">
        <v>394</v>
      </c>
      <c r="E2043" s="22">
        <v>370000</v>
      </c>
      <c r="F2043" s="13"/>
      <c r="G2043" s="22"/>
      <c r="H2043" s="22">
        <v>370000</v>
      </c>
    </row>
    <row r="2044" spans="1:8" x14ac:dyDescent="0.25">
      <c r="A2044" s="17">
        <v>560</v>
      </c>
      <c r="B2044" s="20" t="s">
        <v>2191</v>
      </c>
      <c r="C2044" s="21" t="s">
        <v>1942</v>
      </c>
      <c r="D2044" s="23" t="s">
        <v>361</v>
      </c>
      <c r="E2044" s="22">
        <v>400000</v>
      </c>
      <c r="F2044" s="13"/>
      <c r="G2044" s="22"/>
      <c r="H2044" s="22">
        <v>400000</v>
      </c>
    </row>
    <row r="2045" spans="1:8" x14ac:dyDescent="0.25">
      <c r="A2045" s="17">
        <v>561</v>
      </c>
      <c r="B2045" s="20" t="s">
        <v>2192</v>
      </c>
      <c r="C2045" s="21" t="s">
        <v>1943</v>
      </c>
      <c r="D2045" s="23" t="s">
        <v>361</v>
      </c>
      <c r="E2045" s="22">
        <v>400000</v>
      </c>
      <c r="F2045" s="13"/>
      <c r="G2045" s="22"/>
      <c r="H2045" s="22">
        <v>400000</v>
      </c>
    </row>
    <row r="2046" spans="1:8" x14ac:dyDescent="0.25">
      <c r="A2046" s="17">
        <v>562</v>
      </c>
      <c r="B2046" s="20" t="s">
        <v>2193</v>
      </c>
      <c r="C2046" s="21" t="s">
        <v>1944</v>
      </c>
      <c r="D2046" s="23" t="s">
        <v>357</v>
      </c>
      <c r="E2046" s="22">
        <v>935000</v>
      </c>
      <c r="F2046" s="13"/>
      <c r="G2046" s="22"/>
      <c r="H2046" s="22">
        <v>935000</v>
      </c>
    </row>
    <row r="2047" spans="1:8" x14ac:dyDescent="0.25">
      <c r="A2047" s="17">
        <v>563</v>
      </c>
      <c r="B2047" s="20" t="s">
        <v>2194</v>
      </c>
      <c r="C2047" s="21" t="s">
        <v>1944</v>
      </c>
      <c r="D2047" s="23" t="s">
        <v>358</v>
      </c>
      <c r="E2047" s="22">
        <v>400000</v>
      </c>
      <c r="F2047" s="13"/>
      <c r="G2047" s="22"/>
      <c r="H2047" s="22">
        <v>400000</v>
      </c>
    </row>
    <row r="2048" spans="1:8" x14ac:dyDescent="0.25">
      <c r="A2048" s="17">
        <v>564</v>
      </c>
      <c r="B2048" s="20" t="s">
        <v>2195</v>
      </c>
      <c r="C2048" s="21" t="s">
        <v>1945</v>
      </c>
      <c r="D2048" s="23" t="s">
        <v>359</v>
      </c>
      <c r="E2048" s="22">
        <v>560000</v>
      </c>
      <c r="F2048" s="13"/>
      <c r="G2048" s="22"/>
      <c r="H2048" s="22">
        <v>560000</v>
      </c>
    </row>
    <row r="2049" spans="1:11" x14ac:dyDescent="0.25">
      <c r="A2049" s="17">
        <v>565</v>
      </c>
      <c r="B2049" s="20" t="s">
        <v>2196</v>
      </c>
      <c r="C2049" s="21" t="s">
        <v>1945</v>
      </c>
      <c r="D2049" s="23" t="s">
        <v>361</v>
      </c>
      <c r="E2049" s="22">
        <v>400000</v>
      </c>
      <c r="F2049" s="13"/>
      <c r="G2049" s="22"/>
      <c r="H2049" s="22">
        <v>400000</v>
      </c>
    </row>
    <row r="2050" spans="1:11" x14ac:dyDescent="0.25">
      <c r="A2050" s="17">
        <v>566</v>
      </c>
      <c r="B2050" s="20" t="s">
        <v>2197</v>
      </c>
      <c r="C2050" s="21" t="s">
        <v>1946</v>
      </c>
      <c r="D2050" s="23" t="s">
        <v>364</v>
      </c>
      <c r="E2050" s="22">
        <v>400000</v>
      </c>
      <c r="F2050" s="13"/>
      <c r="G2050" s="22"/>
      <c r="H2050" s="22">
        <v>400000</v>
      </c>
    </row>
    <row r="2051" spans="1:11" x14ac:dyDescent="0.25">
      <c r="A2051" s="17">
        <v>567</v>
      </c>
      <c r="B2051" s="20" t="s">
        <v>2198</v>
      </c>
      <c r="C2051" s="21" t="s">
        <v>1947</v>
      </c>
      <c r="D2051" s="23" t="s">
        <v>361</v>
      </c>
      <c r="E2051" s="22">
        <v>400000</v>
      </c>
      <c r="F2051" s="13"/>
      <c r="G2051" s="22"/>
      <c r="H2051" s="22">
        <v>400000</v>
      </c>
    </row>
    <row r="2052" spans="1:11" x14ac:dyDescent="0.25">
      <c r="A2052" s="17">
        <v>568</v>
      </c>
      <c r="B2052" s="20" t="s">
        <v>2199</v>
      </c>
      <c r="C2052" s="21" t="s">
        <v>1948</v>
      </c>
      <c r="D2052" s="23" t="s">
        <v>361</v>
      </c>
      <c r="E2052" s="22">
        <v>400000</v>
      </c>
      <c r="F2052" s="13"/>
      <c r="G2052" s="22"/>
      <c r="H2052" s="22">
        <v>400000</v>
      </c>
    </row>
    <row r="2053" spans="1:11" x14ac:dyDescent="0.25">
      <c r="A2053" s="17">
        <v>569</v>
      </c>
      <c r="B2053" s="20" t="s">
        <v>2200</v>
      </c>
      <c r="C2053" s="21" t="s">
        <v>1949</v>
      </c>
      <c r="D2053" s="23" t="s">
        <v>361</v>
      </c>
      <c r="E2053" s="22">
        <v>400000</v>
      </c>
      <c r="F2053" s="13"/>
      <c r="G2053" s="22"/>
      <c r="H2053" s="22">
        <v>400000</v>
      </c>
    </row>
    <row r="2054" spans="1:11" x14ac:dyDescent="0.25">
      <c r="A2054" s="17">
        <v>570</v>
      </c>
      <c r="B2054" s="20" t="s">
        <v>2201</v>
      </c>
      <c r="C2054" s="21" t="s">
        <v>1950</v>
      </c>
      <c r="D2054" s="23" t="s">
        <v>361</v>
      </c>
      <c r="E2054" s="22">
        <v>400000</v>
      </c>
      <c r="F2054" s="13"/>
      <c r="G2054" s="22"/>
      <c r="H2054" s="22">
        <v>400000</v>
      </c>
    </row>
    <row r="2055" spans="1:11" x14ac:dyDescent="0.25">
      <c r="A2055" s="17">
        <v>571</v>
      </c>
      <c r="B2055" s="20" t="s">
        <v>2202</v>
      </c>
      <c r="C2055" s="21" t="s">
        <v>1951</v>
      </c>
      <c r="D2055" s="23" t="s">
        <v>361</v>
      </c>
      <c r="E2055" s="22">
        <v>400000</v>
      </c>
      <c r="F2055" s="13"/>
      <c r="H2055" s="22">
        <v>400000</v>
      </c>
    </row>
    <row r="2056" spans="1:11" x14ac:dyDescent="0.25">
      <c r="A2056" s="17">
        <v>572</v>
      </c>
      <c r="B2056" s="20" t="s">
        <v>2203</v>
      </c>
      <c r="C2056" s="21" t="s">
        <v>1952</v>
      </c>
      <c r="D2056" s="23" t="s">
        <v>394</v>
      </c>
      <c r="E2056" s="22">
        <v>370000</v>
      </c>
      <c r="F2056" s="13"/>
      <c r="H2056" s="22">
        <v>370000</v>
      </c>
    </row>
    <row r="2057" spans="1:11" x14ac:dyDescent="0.25">
      <c r="A2057" s="17">
        <v>573</v>
      </c>
      <c r="B2057" s="20" t="s">
        <v>2204</v>
      </c>
      <c r="C2057" s="21" t="s">
        <v>1953</v>
      </c>
      <c r="D2057" s="23" t="s">
        <v>361</v>
      </c>
      <c r="E2057" s="22">
        <v>400000</v>
      </c>
      <c r="F2057" s="13"/>
      <c r="H2057" s="22">
        <v>400000</v>
      </c>
    </row>
    <row r="2058" spans="1:11" x14ac:dyDescent="0.25">
      <c r="A2058" s="17">
        <v>574</v>
      </c>
      <c r="B2058" s="20" t="s">
        <v>2205</v>
      </c>
      <c r="C2058" s="21" t="s">
        <v>1954</v>
      </c>
      <c r="D2058" s="23" t="s">
        <v>359</v>
      </c>
      <c r="E2058" s="22">
        <v>560000</v>
      </c>
      <c r="F2058" s="13"/>
      <c r="H2058" s="22">
        <v>560000</v>
      </c>
    </row>
    <row r="2059" spans="1:11" x14ac:dyDescent="0.25">
      <c r="A2059" s="17">
        <v>575</v>
      </c>
      <c r="B2059" s="20" t="s">
        <v>2206</v>
      </c>
      <c r="C2059" s="21" t="s">
        <v>1954</v>
      </c>
      <c r="D2059" s="23" t="s">
        <v>361</v>
      </c>
      <c r="E2059" s="22">
        <v>400000</v>
      </c>
      <c r="F2059" s="13"/>
      <c r="H2059" s="22">
        <v>400000</v>
      </c>
      <c r="K2059">
        <f>560*7+640</f>
        <v>4560</v>
      </c>
    </row>
    <row r="2060" spans="1:11" x14ac:dyDescent="0.25">
      <c r="A2060" s="17">
        <v>576</v>
      </c>
      <c r="B2060" s="20" t="s">
        <v>2207</v>
      </c>
      <c r="C2060" s="21" t="s">
        <v>1955</v>
      </c>
      <c r="D2060" s="23" t="s">
        <v>361</v>
      </c>
      <c r="E2060" s="22">
        <v>400000</v>
      </c>
      <c r="F2060" s="13"/>
      <c r="H2060" s="22">
        <v>400000</v>
      </c>
    </row>
    <row r="2061" spans="1:11" x14ac:dyDescent="0.25">
      <c r="A2061" s="17">
        <v>577</v>
      </c>
      <c r="B2061" s="20" t="s">
        <v>2208</v>
      </c>
      <c r="C2061" s="21" t="s">
        <v>1956</v>
      </c>
      <c r="D2061" s="23" t="s">
        <v>361</v>
      </c>
      <c r="E2061" s="22">
        <v>400000</v>
      </c>
      <c r="F2061" s="13"/>
      <c r="H2061" s="22">
        <v>400000</v>
      </c>
    </row>
    <row r="2062" spans="1:11" x14ac:dyDescent="0.25">
      <c r="A2062" s="17">
        <v>578</v>
      </c>
      <c r="B2062" s="20" t="s">
        <v>2209</v>
      </c>
      <c r="C2062" s="21" t="s">
        <v>1957</v>
      </c>
      <c r="D2062" s="23" t="s">
        <v>361</v>
      </c>
      <c r="E2062" s="22">
        <v>400000</v>
      </c>
      <c r="F2062" s="13"/>
      <c r="H2062" s="22">
        <v>400000</v>
      </c>
    </row>
    <row r="2063" spans="1:11" x14ac:dyDescent="0.25">
      <c r="A2063" s="17">
        <v>579</v>
      </c>
      <c r="B2063" s="20" t="s">
        <v>2210</v>
      </c>
      <c r="C2063" s="21" t="s">
        <v>1958</v>
      </c>
      <c r="D2063" s="23" t="s">
        <v>361</v>
      </c>
      <c r="E2063" s="22">
        <v>400000</v>
      </c>
      <c r="F2063" s="13"/>
      <c r="H2063" s="22">
        <v>400000</v>
      </c>
    </row>
    <row r="2064" spans="1:11" x14ac:dyDescent="0.25">
      <c r="A2064" s="17">
        <v>580</v>
      </c>
      <c r="B2064" s="20" t="s">
        <v>2211</v>
      </c>
      <c r="C2064" s="21" t="s">
        <v>1959</v>
      </c>
      <c r="D2064" s="23" t="s">
        <v>361</v>
      </c>
      <c r="E2064" s="22">
        <v>400000</v>
      </c>
      <c r="F2064" s="13"/>
      <c r="H2064" s="22">
        <v>400000</v>
      </c>
    </row>
    <row r="2065" spans="1:8" x14ac:dyDescent="0.25">
      <c r="A2065" s="17">
        <v>581</v>
      </c>
      <c r="B2065" s="20" t="s">
        <v>2212</v>
      </c>
      <c r="C2065" s="21" t="s">
        <v>1960</v>
      </c>
      <c r="D2065" s="23" t="s">
        <v>361</v>
      </c>
      <c r="E2065" s="22">
        <v>400000</v>
      </c>
      <c r="F2065" s="13"/>
      <c r="H2065" s="22">
        <v>400000</v>
      </c>
    </row>
    <row r="2066" spans="1:8" x14ac:dyDescent="0.25">
      <c r="A2066" s="17">
        <v>582</v>
      </c>
      <c r="B2066" s="20" t="s">
        <v>2213</v>
      </c>
      <c r="C2066" s="21" t="s">
        <v>1961</v>
      </c>
      <c r="D2066" s="23" t="s">
        <v>361</v>
      </c>
      <c r="E2066" s="22">
        <v>400000</v>
      </c>
      <c r="F2066" s="13"/>
      <c r="H2066" s="22">
        <v>400000</v>
      </c>
    </row>
    <row r="2067" spans="1:8" x14ac:dyDescent="0.25">
      <c r="A2067" s="17">
        <v>583</v>
      </c>
      <c r="B2067" s="20" t="s">
        <v>2214</v>
      </c>
      <c r="C2067" s="21" t="s">
        <v>1962</v>
      </c>
      <c r="D2067" s="23" t="s">
        <v>361</v>
      </c>
      <c r="E2067" s="22">
        <v>400000</v>
      </c>
      <c r="F2067" s="13"/>
      <c r="H2067" s="22">
        <v>400000</v>
      </c>
    </row>
    <row r="2068" spans="1:8" x14ac:dyDescent="0.25">
      <c r="A2068" s="17">
        <v>584</v>
      </c>
      <c r="B2068" s="20" t="s">
        <v>2215</v>
      </c>
      <c r="C2068" s="21" t="s">
        <v>1963</v>
      </c>
      <c r="D2068" s="23" t="s">
        <v>361</v>
      </c>
      <c r="E2068" s="22">
        <v>400000</v>
      </c>
      <c r="F2068" s="13"/>
      <c r="H2068" s="22">
        <v>400000</v>
      </c>
    </row>
    <row r="2069" spans="1:8" x14ac:dyDescent="0.25">
      <c r="A2069" s="17">
        <v>585</v>
      </c>
      <c r="B2069" s="20" t="s">
        <v>2216</v>
      </c>
      <c r="C2069" s="21" t="s">
        <v>1963</v>
      </c>
      <c r="D2069" s="23" t="s">
        <v>359</v>
      </c>
      <c r="E2069" s="22">
        <v>560000</v>
      </c>
      <c r="F2069" s="13"/>
      <c r="H2069" s="22">
        <v>560000</v>
      </c>
    </row>
    <row r="2070" spans="1:8" x14ac:dyDescent="0.25">
      <c r="A2070" s="17">
        <v>586</v>
      </c>
      <c r="B2070" s="20" t="s">
        <v>2217</v>
      </c>
      <c r="C2070" s="21" t="s">
        <v>1044</v>
      </c>
      <c r="D2070" s="23" t="s">
        <v>361</v>
      </c>
      <c r="E2070" s="22">
        <v>400000</v>
      </c>
      <c r="F2070" s="13"/>
      <c r="H2070" s="22">
        <v>400000</v>
      </c>
    </row>
    <row r="2071" spans="1:8" x14ac:dyDescent="0.25">
      <c r="A2071" s="17">
        <v>587</v>
      </c>
      <c r="B2071" s="20" t="s">
        <v>2218</v>
      </c>
      <c r="C2071" s="21" t="s">
        <v>1964</v>
      </c>
      <c r="D2071" s="23" t="s">
        <v>359</v>
      </c>
      <c r="E2071" s="22">
        <v>560000</v>
      </c>
      <c r="F2071" s="13"/>
      <c r="H2071" s="22">
        <v>560000</v>
      </c>
    </row>
    <row r="2072" spans="1:8" x14ac:dyDescent="0.25">
      <c r="A2072" s="17">
        <v>588</v>
      </c>
      <c r="B2072" s="20" t="s">
        <v>2219</v>
      </c>
      <c r="C2072" s="21" t="s">
        <v>1964</v>
      </c>
      <c r="D2072" s="23" t="s">
        <v>361</v>
      </c>
      <c r="E2072" s="22">
        <v>400000</v>
      </c>
      <c r="F2072" s="13"/>
      <c r="H2072" s="22">
        <v>400000</v>
      </c>
    </row>
    <row r="2073" spans="1:8" x14ac:dyDescent="0.25">
      <c r="A2073" s="17">
        <v>589</v>
      </c>
      <c r="B2073" s="20" t="s">
        <v>2220</v>
      </c>
      <c r="C2073" s="21" t="s">
        <v>965</v>
      </c>
      <c r="D2073" s="23" t="s">
        <v>361</v>
      </c>
      <c r="E2073" s="22">
        <v>400000</v>
      </c>
      <c r="F2073" s="13"/>
      <c r="H2073" s="22">
        <v>400000</v>
      </c>
    </row>
    <row r="2074" spans="1:8" x14ac:dyDescent="0.25">
      <c r="A2074" s="17">
        <v>590</v>
      </c>
      <c r="B2074" s="20" t="s">
        <v>2221</v>
      </c>
      <c r="C2074" s="21" t="s">
        <v>1965</v>
      </c>
      <c r="D2074" s="23" t="s">
        <v>361</v>
      </c>
      <c r="E2074" s="22">
        <v>400000</v>
      </c>
      <c r="F2074" s="13"/>
      <c r="H2074" s="22">
        <v>400000</v>
      </c>
    </row>
    <row r="2075" spans="1:8" x14ac:dyDescent="0.25">
      <c r="A2075" s="17">
        <v>591</v>
      </c>
      <c r="B2075" s="20" t="s">
        <v>2222</v>
      </c>
      <c r="C2075" s="21" t="s">
        <v>1966</v>
      </c>
      <c r="D2075" s="23" t="s">
        <v>361</v>
      </c>
      <c r="E2075" s="22">
        <v>400000</v>
      </c>
      <c r="F2075" s="13"/>
      <c r="H2075" s="22">
        <v>400000</v>
      </c>
    </row>
    <row r="2076" spans="1:8" x14ac:dyDescent="0.25">
      <c r="A2076" s="17">
        <v>592</v>
      </c>
      <c r="B2076" s="20" t="s">
        <v>2223</v>
      </c>
      <c r="C2076" s="21" t="s">
        <v>1967</v>
      </c>
      <c r="D2076" s="23" t="s">
        <v>361</v>
      </c>
      <c r="E2076" s="22">
        <v>400000</v>
      </c>
      <c r="F2076" s="13"/>
      <c r="H2076" s="22">
        <v>400000</v>
      </c>
    </row>
    <row r="2077" spans="1:8" x14ac:dyDescent="0.25">
      <c r="A2077" s="17">
        <v>593</v>
      </c>
      <c r="B2077" s="20" t="s">
        <v>2224</v>
      </c>
      <c r="C2077" s="21" t="s">
        <v>1968</v>
      </c>
      <c r="D2077" s="23" t="s">
        <v>361</v>
      </c>
      <c r="E2077" s="22">
        <v>400000</v>
      </c>
      <c r="F2077" s="13"/>
      <c r="H2077" s="22">
        <v>400000</v>
      </c>
    </row>
    <row r="2078" spans="1:8" x14ac:dyDescent="0.25">
      <c r="A2078" s="17">
        <v>594</v>
      </c>
      <c r="B2078" s="20" t="s">
        <v>2225</v>
      </c>
      <c r="C2078" s="21" t="s">
        <v>1969</v>
      </c>
      <c r="D2078" s="23" t="s">
        <v>361</v>
      </c>
      <c r="E2078" s="22">
        <v>400000</v>
      </c>
      <c r="F2078" s="13"/>
      <c r="H2078" s="22">
        <v>400000</v>
      </c>
    </row>
    <row r="2079" spans="1:8" x14ac:dyDescent="0.25">
      <c r="A2079" s="17">
        <v>595</v>
      </c>
      <c r="B2079" s="20" t="s">
        <v>2226</v>
      </c>
      <c r="C2079" s="21" t="s">
        <v>1970</v>
      </c>
      <c r="D2079" s="23" t="s">
        <v>361</v>
      </c>
      <c r="E2079" s="22">
        <v>400000</v>
      </c>
      <c r="F2079" s="13"/>
      <c r="H2079" s="22">
        <v>400000</v>
      </c>
    </row>
    <row r="2080" spans="1:8" x14ac:dyDescent="0.25">
      <c r="A2080" s="17">
        <v>596</v>
      </c>
      <c r="B2080" s="20" t="s">
        <v>2227</v>
      </c>
      <c r="C2080" s="21" t="s">
        <v>1970</v>
      </c>
      <c r="D2080" s="23" t="s">
        <v>359</v>
      </c>
      <c r="E2080" s="22">
        <v>560000</v>
      </c>
      <c r="F2080" s="13"/>
      <c r="H2080" s="22">
        <v>560000</v>
      </c>
    </row>
    <row r="2081" spans="1:8" x14ac:dyDescent="0.25">
      <c r="A2081" s="17">
        <v>597</v>
      </c>
      <c r="B2081" s="20" t="s">
        <v>2228</v>
      </c>
      <c r="C2081" s="21" t="s">
        <v>1971</v>
      </c>
      <c r="D2081" s="23" t="s">
        <v>361</v>
      </c>
      <c r="E2081" s="22">
        <v>400000</v>
      </c>
      <c r="F2081" s="13"/>
      <c r="H2081" s="22">
        <v>400000</v>
      </c>
    </row>
    <row r="2082" spans="1:8" x14ac:dyDescent="0.25">
      <c r="A2082" s="17">
        <v>598</v>
      </c>
      <c r="B2082" s="20" t="s">
        <v>2229</v>
      </c>
      <c r="C2082" s="21" t="s">
        <v>1972</v>
      </c>
      <c r="D2082" s="23" t="s">
        <v>361</v>
      </c>
      <c r="E2082" s="22">
        <v>400000</v>
      </c>
      <c r="F2082" s="13"/>
      <c r="H2082" s="22">
        <v>400000</v>
      </c>
    </row>
    <row r="2083" spans="1:8" x14ac:dyDescent="0.25">
      <c r="A2083" s="17">
        <v>599</v>
      </c>
      <c r="B2083" s="20" t="s">
        <v>2230</v>
      </c>
      <c r="C2083" s="21" t="s">
        <v>635</v>
      </c>
      <c r="D2083" s="23" t="s">
        <v>361</v>
      </c>
      <c r="E2083" s="22">
        <v>400000</v>
      </c>
      <c r="F2083" s="13"/>
      <c r="H2083" s="22">
        <v>400000</v>
      </c>
    </row>
    <row r="2084" spans="1:8" x14ac:dyDescent="0.25">
      <c r="A2084" s="17">
        <v>600</v>
      </c>
      <c r="B2084" s="20" t="s">
        <v>2231</v>
      </c>
      <c r="C2084" s="21" t="s">
        <v>1973</v>
      </c>
      <c r="D2084" s="23" t="s">
        <v>361</v>
      </c>
      <c r="E2084" s="22">
        <v>400000</v>
      </c>
      <c r="F2084" s="13"/>
      <c r="H2084" s="22">
        <v>400000</v>
      </c>
    </row>
    <row r="2085" spans="1:8" x14ac:dyDescent="0.25">
      <c r="A2085" s="17">
        <v>601</v>
      </c>
      <c r="B2085" s="20" t="s">
        <v>2232</v>
      </c>
      <c r="C2085" s="21" t="s">
        <v>1973</v>
      </c>
      <c r="D2085" s="23" t="s">
        <v>359</v>
      </c>
      <c r="E2085" s="22">
        <v>560000</v>
      </c>
      <c r="F2085" s="13"/>
      <c r="H2085" s="22">
        <v>560000</v>
      </c>
    </row>
    <row r="2086" spans="1:8" x14ac:dyDescent="0.25">
      <c r="A2086" s="17">
        <v>602</v>
      </c>
      <c r="B2086" s="20" t="s">
        <v>2233</v>
      </c>
      <c r="C2086" s="21" t="s">
        <v>1974</v>
      </c>
      <c r="D2086" s="23" t="s">
        <v>361</v>
      </c>
      <c r="E2086" s="22">
        <v>400000</v>
      </c>
      <c r="F2086" s="13"/>
      <c r="H2086" s="22">
        <v>400000</v>
      </c>
    </row>
    <row r="2087" spans="1:8" x14ac:dyDescent="0.25">
      <c r="A2087" s="17">
        <v>603</v>
      </c>
      <c r="B2087" s="20" t="s">
        <v>2234</v>
      </c>
      <c r="C2087" s="21" t="s">
        <v>345</v>
      </c>
      <c r="D2087" s="23" t="s">
        <v>361</v>
      </c>
      <c r="E2087" s="22">
        <v>400000</v>
      </c>
      <c r="F2087" s="13"/>
      <c r="H2087" s="22">
        <v>400000</v>
      </c>
    </row>
    <row r="2088" spans="1:8" x14ac:dyDescent="0.25">
      <c r="A2088" s="17">
        <v>604</v>
      </c>
      <c r="B2088" s="20" t="s">
        <v>2235</v>
      </c>
      <c r="C2088" s="21" t="s">
        <v>1975</v>
      </c>
      <c r="D2088" s="23" t="s">
        <v>361</v>
      </c>
      <c r="E2088" s="22">
        <v>400000</v>
      </c>
      <c r="F2088" s="13"/>
      <c r="H2088" s="22">
        <v>400000</v>
      </c>
    </row>
    <row r="2089" spans="1:8" x14ac:dyDescent="0.25">
      <c r="A2089" s="17">
        <v>605</v>
      </c>
      <c r="B2089" s="20" t="s">
        <v>2236</v>
      </c>
      <c r="C2089" s="21" t="s">
        <v>1975</v>
      </c>
      <c r="D2089" s="23" t="s">
        <v>359</v>
      </c>
      <c r="E2089" s="22">
        <v>560000</v>
      </c>
      <c r="F2089" s="13"/>
      <c r="H2089" s="22">
        <v>560000</v>
      </c>
    </row>
    <row r="2090" spans="1:8" x14ac:dyDescent="0.25">
      <c r="A2090" s="17">
        <v>606</v>
      </c>
      <c r="B2090" s="20" t="s">
        <v>2237</v>
      </c>
      <c r="C2090" s="21" t="s">
        <v>1976</v>
      </c>
      <c r="D2090" s="23" t="s">
        <v>364</v>
      </c>
      <c r="E2090" s="22">
        <v>400000</v>
      </c>
      <c r="F2090" s="13"/>
      <c r="H2090" s="22">
        <v>400000</v>
      </c>
    </row>
    <row r="2091" spans="1:8" x14ac:dyDescent="0.25">
      <c r="A2091" s="17">
        <v>607</v>
      </c>
      <c r="B2091" s="20" t="s">
        <v>2238</v>
      </c>
      <c r="C2091" s="21" t="s">
        <v>1977</v>
      </c>
      <c r="D2091" s="23" t="s">
        <v>364</v>
      </c>
      <c r="E2091" s="22">
        <v>400000</v>
      </c>
      <c r="F2091" s="13"/>
      <c r="H2091" s="22">
        <v>400000</v>
      </c>
    </row>
    <row r="2092" spans="1:8" x14ac:dyDescent="0.25">
      <c r="A2092" s="17">
        <v>608</v>
      </c>
      <c r="B2092" s="20" t="s">
        <v>2239</v>
      </c>
      <c r="C2092" s="21" t="s">
        <v>1978</v>
      </c>
      <c r="D2092" s="23" t="s">
        <v>364</v>
      </c>
      <c r="E2092" s="22">
        <v>400000</v>
      </c>
      <c r="F2092" s="13"/>
      <c r="H2092" s="22">
        <v>400000</v>
      </c>
    </row>
    <row r="2093" spans="1:8" x14ac:dyDescent="0.25">
      <c r="A2093" s="17">
        <v>609</v>
      </c>
      <c r="B2093" s="20" t="s">
        <v>2240</v>
      </c>
      <c r="C2093" s="21" t="s">
        <v>1979</v>
      </c>
      <c r="D2093" s="23" t="s">
        <v>364</v>
      </c>
      <c r="E2093" s="22">
        <v>400000</v>
      </c>
      <c r="F2093" s="13"/>
      <c r="G2093" s="22"/>
      <c r="H2093" s="22">
        <v>400000</v>
      </c>
    </row>
    <row r="2094" spans="1:8" x14ac:dyDescent="0.25">
      <c r="A2094" s="17">
        <v>610</v>
      </c>
      <c r="B2094" s="20" t="s">
        <v>2241</v>
      </c>
      <c r="C2094" s="21" t="s">
        <v>1980</v>
      </c>
      <c r="D2094" s="23" t="s">
        <v>364</v>
      </c>
      <c r="E2094" s="22">
        <v>400000</v>
      </c>
      <c r="F2094" s="13"/>
      <c r="G2094" s="22"/>
      <c r="H2094" s="22">
        <v>400000</v>
      </c>
    </row>
    <row r="2095" spans="1:8" x14ac:dyDescent="0.25">
      <c r="A2095" s="17">
        <v>611</v>
      </c>
      <c r="B2095" s="20" t="s">
        <v>2242</v>
      </c>
      <c r="C2095" s="21" t="s">
        <v>1981</v>
      </c>
      <c r="D2095" s="23" t="s">
        <v>361</v>
      </c>
      <c r="E2095" s="22">
        <v>400000</v>
      </c>
      <c r="F2095" s="13"/>
      <c r="G2095" s="22">
        <v>400000</v>
      </c>
      <c r="H2095" s="24"/>
    </row>
    <row r="2096" spans="1:8" x14ac:dyDescent="0.25">
      <c r="A2096" s="17">
        <v>612</v>
      </c>
      <c r="B2096" s="20" t="s">
        <v>2243</v>
      </c>
      <c r="C2096" s="21" t="s">
        <v>1982</v>
      </c>
      <c r="D2096" s="23" t="s">
        <v>364</v>
      </c>
      <c r="E2096" s="22">
        <v>400000</v>
      </c>
      <c r="F2096" s="13"/>
      <c r="G2096" s="22">
        <v>400000</v>
      </c>
    </row>
    <row r="2097" spans="1:12" x14ac:dyDescent="0.25">
      <c r="A2097" s="17">
        <v>613</v>
      </c>
      <c r="B2097" s="20" t="s">
        <v>2244</v>
      </c>
      <c r="C2097" s="21" t="s">
        <v>1983</v>
      </c>
      <c r="D2097" s="23" t="s">
        <v>359</v>
      </c>
      <c r="E2097" s="22">
        <v>560000</v>
      </c>
      <c r="F2097" s="13"/>
      <c r="G2097" s="22">
        <v>560000</v>
      </c>
    </row>
    <row r="2098" spans="1:12" x14ac:dyDescent="0.25">
      <c r="A2098" s="17">
        <v>614</v>
      </c>
      <c r="B2098" s="20" t="s">
        <v>2245</v>
      </c>
      <c r="C2098" s="21" t="s">
        <v>1983</v>
      </c>
      <c r="D2098" s="23" t="s">
        <v>361</v>
      </c>
      <c r="E2098" s="22">
        <v>400000</v>
      </c>
      <c r="F2098" s="13"/>
      <c r="G2098" s="22">
        <v>400000</v>
      </c>
    </row>
    <row r="2099" spans="1:12" x14ac:dyDescent="0.25">
      <c r="A2099" s="17">
        <v>615</v>
      </c>
      <c r="B2099" s="20" t="s">
        <v>2246</v>
      </c>
      <c r="C2099" s="21" t="s">
        <v>1984</v>
      </c>
      <c r="D2099" s="23" t="s">
        <v>361</v>
      </c>
      <c r="E2099" s="22">
        <v>400000</v>
      </c>
      <c r="F2099" s="13"/>
      <c r="G2099" s="22">
        <v>400000</v>
      </c>
    </row>
    <row r="2100" spans="1:12" x14ac:dyDescent="0.25">
      <c r="A2100" s="17">
        <v>616</v>
      </c>
      <c r="B2100" s="20" t="s">
        <v>2247</v>
      </c>
      <c r="C2100" s="21" t="s">
        <v>1985</v>
      </c>
      <c r="D2100" s="23" t="s">
        <v>361</v>
      </c>
      <c r="E2100" s="22">
        <v>400000</v>
      </c>
      <c r="F2100" s="13"/>
      <c r="G2100" s="22">
        <v>400000</v>
      </c>
    </row>
    <row r="2101" spans="1:12" x14ac:dyDescent="0.25">
      <c r="A2101" s="17">
        <v>617</v>
      </c>
      <c r="B2101" s="20" t="s">
        <v>2248</v>
      </c>
      <c r="C2101" s="21" t="s">
        <v>1986</v>
      </c>
      <c r="D2101" s="23" t="s">
        <v>359</v>
      </c>
      <c r="E2101" s="22">
        <v>560000</v>
      </c>
      <c r="F2101" s="13"/>
      <c r="G2101" s="22">
        <v>560000</v>
      </c>
    </row>
    <row r="2102" spans="1:12" x14ac:dyDescent="0.25">
      <c r="A2102" s="17">
        <v>618</v>
      </c>
      <c r="B2102" s="20" t="s">
        <v>2249</v>
      </c>
      <c r="C2102" s="21" t="s">
        <v>1987</v>
      </c>
      <c r="D2102" s="23" t="s">
        <v>361</v>
      </c>
      <c r="E2102" s="22">
        <v>400000</v>
      </c>
      <c r="F2102" s="13"/>
      <c r="G2102" s="22">
        <v>400000</v>
      </c>
    </row>
    <row r="2103" spans="1:12" x14ac:dyDescent="0.25">
      <c r="A2103" s="17">
        <v>619</v>
      </c>
      <c r="B2103" s="20" t="s">
        <v>2250</v>
      </c>
      <c r="C2103" s="21" t="s">
        <v>1988</v>
      </c>
      <c r="D2103" s="23" t="s">
        <v>361</v>
      </c>
      <c r="E2103" s="22">
        <v>400000</v>
      </c>
      <c r="F2103" s="13"/>
      <c r="G2103" s="22">
        <v>400000</v>
      </c>
      <c r="K2103">
        <f>935+400</f>
        <v>1335</v>
      </c>
    </row>
    <row r="2104" spans="1:12" x14ac:dyDescent="0.25">
      <c r="A2104" s="17">
        <v>620</v>
      </c>
      <c r="B2104" s="20" t="s">
        <v>2251</v>
      </c>
      <c r="C2104" s="21" t="s">
        <v>1989</v>
      </c>
      <c r="D2104" s="23" t="s">
        <v>361</v>
      </c>
      <c r="E2104" s="22">
        <v>400000</v>
      </c>
      <c r="F2104" s="13"/>
      <c r="G2104" s="22">
        <v>400000</v>
      </c>
      <c r="L2104">
        <f>935+935+400</f>
        <v>2270</v>
      </c>
    </row>
    <row r="2105" spans="1:12" x14ac:dyDescent="0.25">
      <c r="A2105" s="17">
        <v>621</v>
      </c>
      <c r="B2105" s="20" t="s">
        <v>2252</v>
      </c>
      <c r="C2105" s="21" t="s">
        <v>1990</v>
      </c>
      <c r="D2105" s="23" t="s">
        <v>361</v>
      </c>
      <c r="E2105" s="22">
        <v>400000</v>
      </c>
      <c r="F2105" s="13"/>
      <c r="G2105" s="22">
        <v>400000</v>
      </c>
    </row>
    <row r="2106" spans="1:12" x14ac:dyDescent="0.25">
      <c r="A2106" s="17">
        <v>622</v>
      </c>
      <c r="B2106" s="20" t="s">
        <v>2253</v>
      </c>
      <c r="C2106" s="21" t="s">
        <v>1991</v>
      </c>
      <c r="D2106" s="23" t="s">
        <v>1802</v>
      </c>
      <c r="E2106" s="22">
        <v>400000</v>
      </c>
      <c r="F2106" s="13"/>
      <c r="G2106" s="22">
        <v>400000</v>
      </c>
    </row>
    <row r="2107" spans="1:12" x14ac:dyDescent="0.25">
      <c r="A2107" s="17">
        <v>623</v>
      </c>
      <c r="B2107" s="20" t="s">
        <v>2254</v>
      </c>
      <c r="C2107" s="21" t="s">
        <v>596</v>
      </c>
      <c r="D2107" s="23" t="s">
        <v>361</v>
      </c>
      <c r="E2107" s="22">
        <v>400000</v>
      </c>
      <c r="F2107" s="13"/>
      <c r="G2107" s="22">
        <v>400000</v>
      </c>
    </row>
    <row r="2108" spans="1:12" x14ac:dyDescent="0.25">
      <c r="A2108" s="17">
        <v>624</v>
      </c>
      <c r="B2108" s="20" t="s">
        <v>2255</v>
      </c>
      <c r="C2108" s="21" t="s">
        <v>1992</v>
      </c>
      <c r="D2108" s="23" t="s">
        <v>356</v>
      </c>
      <c r="E2108" s="22">
        <v>935000</v>
      </c>
      <c r="F2108" s="13"/>
      <c r="G2108" s="22">
        <v>935000</v>
      </c>
    </row>
    <row r="2109" spans="1:12" x14ac:dyDescent="0.25">
      <c r="A2109" s="17">
        <v>625</v>
      </c>
      <c r="B2109" s="20" t="s">
        <v>2256</v>
      </c>
      <c r="C2109" s="21" t="s">
        <v>1992</v>
      </c>
      <c r="D2109" s="23" t="s">
        <v>357</v>
      </c>
      <c r="E2109" s="22">
        <v>935000</v>
      </c>
      <c r="F2109" s="13"/>
      <c r="G2109" s="22">
        <v>935000</v>
      </c>
    </row>
    <row r="2110" spans="1:12" x14ac:dyDescent="0.25">
      <c r="A2110" s="17">
        <v>626</v>
      </c>
      <c r="B2110" s="20" t="s">
        <v>2257</v>
      </c>
      <c r="C2110" s="21" t="s">
        <v>1992</v>
      </c>
      <c r="D2110" s="23" t="s">
        <v>358</v>
      </c>
      <c r="E2110" s="22">
        <v>400000</v>
      </c>
      <c r="F2110" s="13"/>
      <c r="G2110" s="22">
        <v>400000</v>
      </c>
    </row>
    <row r="2111" spans="1:12" x14ac:dyDescent="0.25">
      <c r="A2111" s="17">
        <v>627</v>
      </c>
      <c r="B2111" s="20" t="s">
        <v>2258</v>
      </c>
      <c r="C2111" s="21" t="s">
        <v>2280</v>
      </c>
      <c r="D2111" s="23" t="s">
        <v>361</v>
      </c>
      <c r="E2111" s="22">
        <v>400000</v>
      </c>
      <c r="F2111" s="13"/>
      <c r="G2111" s="22">
        <v>400000</v>
      </c>
    </row>
    <row r="2112" spans="1:12" x14ac:dyDescent="0.25">
      <c r="A2112" s="17">
        <v>628</v>
      </c>
      <c r="B2112" s="20" t="s">
        <v>2259</v>
      </c>
      <c r="C2112" s="21" t="s">
        <v>2281</v>
      </c>
      <c r="D2112" s="23" t="s">
        <v>361</v>
      </c>
      <c r="E2112" s="22">
        <v>400000</v>
      </c>
      <c r="F2112" s="13"/>
      <c r="G2112" s="22">
        <v>400000</v>
      </c>
    </row>
    <row r="2113" spans="1:8" x14ac:dyDescent="0.25">
      <c r="A2113" s="17">
        <v>629</v>
      </c>
      <c r="B2113" s="20" t="s">
        <v>2260</v>
      </c>
      <c r="C2113" s="21" t="s">
        <v>2283</v>
      </c>
      <c r="D2113" s="23" t="s">
        <v>360</v>
      </c>
      <c r="E2113" s="22">
        <v>480000</v>
      </c>
      <c r="F2113" s="22"/>
      <c r="G2113" s="22">
        <v>480000</v>
      </c>
    </row>
    <row r="2114" spans="1:8" x14ac:dyDescent="0.25">
      <c r="A2114" s="17">
        <v>630</v>
      </c>
      <c r="B2114" s="20" t="s">
        <v>2261</v>
      </c>
      <c r="C2114" s="21" t="s">
        <v>2283</v>
      </c>
      <c r="D2114" s="23" t="s">
        <v>359</v>
      </c>
      <c r="E2114" s="22">
        <v>560000</v>
      </c>
      <c r="F2114" s="22"/>
      <c r="G2114" s="22">
        <v>560000</v>
      </c>
    </row>
    <row r="2115" spans="1:8" x14ac:dyDescent="0.25">
      <c r="A2115" s="17">
        <v>631</v>
      </c>
      <c r="B2115" s="20" t="s">
        <v>2262</v>
      </c>
      <c r="C2115" s="21" t="s">
        <v>2283</v>
      </c>
      <c r="D2115" s="23" t="s">
        <v>361</v>
      </c>
      <c r="E2115" s="22">
        <v>400000</v>
      </c>
      <c r="F2115" s="22"/>
      <c r="G2115" s="22">
        <v>400000</v>
      </c>
    </row>
    <row r="2116" spans="1:8" x14ac:dyDescent="0.25">
      <c r="A2116" s="17">
        <v>632</v>
      </c>
      <c r="B2116" s="20" t="s">
        <v>2263</v>
      </c>
      <c r="C2116" s="21" t="s">
        <v>2284</v>
      </c>
      <c r="D2116" s="23" t="s">
        <v>364</v>
      </c>
      <c r="E2116" s="22">
        <v>400000</v>
      </c>
      <c r="F2116" s="13"/>
      <c r="G2116" s="22">
        <v>400000</v>
      </c>
    </row>
    <row r="2117" spans="1:8" x14ac:dyDescent="0.25">
      <c r="A2117" s="17">
        <v>633</v>
      </c>
      <c r="B2117" s="20" t="s">
        <v>2264</v>
      </c>
      <c r="C2117" s="21" t="s">
        <v>2285</v>
      </c>
      <c r="D2117" s="23" t="s">
        <v>364</v>
      </c>
      <c r="E2117" s="22">
        <v>400000</v>
      </c>
      <c r="F2117" s="13"/>
      <c r="G2117" s="22">
        <v>400000</v>
      </c>
    </row>
    <row r="2118" spans="1:8" x14ac:dyDescent="0.25">
      <c r="A2118" s="17">
        <v>634</v>
      </c>
      <c r="B2118" s="20" t="s">
        <v>2265</v>
      </c>
      <c r="C2118" s="21" t="s">
        <v>2286</v>
      </c>
      <c r="D2118" s="23" t="s">
        <v>364</v>
      </c>
      <c r="E2118" s="22">
        <v>400000</v>
      </c>
      <c r="F2118" s="13"/>
      <c r="G2118" s="22">
        <v>400000</v>
      </c>
    </row>
    <row r="2119" spans="1:8" x14ac:dyDescent="0.25">
      <c r="A2119" s="17">
        <v>635</v>
      </c>
      <c r="B2119" s="20" t="s">
        <v>2266</v>
      </c>
      <c r="C2119" s="21" t="s">
        <v>2287</v>
      </c>
      <c r="D2119" s="23" t="s">
        <v>356</v>
      </c>
      <c r="E2119" s="22">
        <v>935000</v>
      </c>
      <c r="F2119" s="13"/>
      <c r="G2119" s="22">
        <v>935000</v>
      </c>
    </row>
    <row r="2120" spans="1:8" x14ac:dyDescent="0.25">
      <c r="A2120" s="17">
        <v>636</v>
      </c>
      <c r="B2120" s="20" t="s">
        <v>2267</v>
      </c>
      <c r="C2120" s="21" t="s">
        <v>2287</v>
      </c>
      <c r="D2120" s="23" t="s">
        <v>357</v>
      </c>
      <c r="E2120" s="22">
        <v>935000</v>
      </c>
      <c r="F2120" s="13"/>
      <c r="G2120" s="22">
        <v>935000</v>
      </c>
    </row>
    <row r="2121" spans="1:8" x14ac:dyDescent="0.25">
      <c r="A2121" s="17">
        <v>637</v>
      </c>
      <c r="B2121" s="20" t="s">
        <v>2268</v>
      </c>
      <c r="C2121" s="21" t="s">
        <v>2287</v>
      </c>
      <c r="D2121" s="23" t="s">
        <v>358</v>
      </c>
      <c r="E2121" s="22">
        <v>400000</v>
      </c>
      <c r="F2121" s="13"/>
      <c r="G2121" s="22">
        <v>400000</v>
      </c>
    </row>
    <row r="2122" spans="1:8" x14ac:dyDescent="0.25">
      <c r="A2122" s="17">
        <v>638</v>
      </c>
      <c r="B2122" s="20" t="s">
        <v>2269</v>
      </c>
      <c r="C2122" s="21" t="s">
        <v>2288</v>
      </c>
      <c r="D2122" s="23" t="s">
        <v>361</v>
      </c>
      <c r="E2122" s="22">
        <v>400000</v>
      </c>
      <c r="F2122" s="13"/>
      <c r="G2122" s="22">
        <v>400000</v>
      </c>
    </row>
    <row r="2123" spans="1:8" x14ac:dyDescent="0.25">
      <c r="A2123" s="17">
        <v>639</v>
      </c>
      <c r="B2123" s="20" t="s">
        <v>2270</v>
      </c>
      <c r="C2123" s="21" t="s">
        <v>2289</v>
      </c>
      <c r="D2123" s="23" t="s">
        <v>361</v>
      </c>
      <c r="E2123" s="22">
        <v>400000</v>
      </c>
      <c r="F2123" s="13"/>
      <c r="G2123" s="22">
        <v>400000</v>
      </c>
    </row>
    <row r="2124" spans="1:8" ht="15.75" x14ac:dyDescent="0.25">
      <c r="A2124" s="17">
        <v>640</v>
      </c>
      <c r="B2124" s="20" t="s">
        <v>2271</v>
      </c>
      <c r="C2124" s="85" t="s">
        <v>231</v>
      </c>
      <c r="D2124" s="87" t="s">
        <v>361</v>
      </c>
      <c r="E2124" s="86">
        <v>400000</v>
      </c>
      <c r="F2124" s="1"/>
      <c r="G2124" s="22"/>
      <c r="H2124" s="86">
        <v>400000</v>
      </c>
    </row>
    <row r="2125" spans="1:8" ht="15.75" x14ac:dyDescent="0.25">
      <c r="A2125" s="17">
        <v>641</v>
      </c>
      <c r="B2125" s="20" t="s">
        <v>2272</v>
      </c>
      <c r="C2125" s="85" t="s">
        <v>601</v>
      </c>
      <c r="D2125" s="23" t="s">
        <v>394</v>
      </c>
      <c r="E2125" s="86">
        <v>370000</v>
      </c>
      <c r="F2125" s="1"/>
      <c r="G2125" s="22"/>
      <c r="H2125" s="86">
        <v>370000</v>
      </c>
    </row>
    <row r="2126" spans="1:8" ht="15.75" x14ac:dyDescent="0.25">
      <c r="A2126" s="17">
        <v>642</v>
      </c>
      <c r="B2126" s="20" t="s">
        <v>2273</v>
      </c>
      <c r="C2126" s="85" t="s">
        <v>1114</v>
      </c>
      <c r="D2126" s="87" t="s">
        <v>361</v>
      </c>
      <c r="E2126" s="86">
        <v>400000</v>
      </c>
      <c r="F2126" s="1"/>
      <c r="G2126" s="22"/>
      <c r="H2126" s="86">
        <v>400000</v>
      </c>
    </row>
    <row r="2127" spans="1:8" ht="15.75" x14ac:dyDescent="0.25">
      <c r="A2127" s="17">
        <v>643</v>
      </c>
      <c r="B2127" s="20" t="s">
        <v>2274</v>
      </c>
      <c r="C2127" s="85" t="s">
        <v>1111</v>
      </c>
      <c r="D2127" s="87" t="s">
        <v>361</v>
      </c>
      <c r="E2127" s="86">
        <v>400000</v>
      </c>
      <c r="F2127" s="1"/>
      <c r="G2127" s="22"/>
      <c r="H2127" s="86">
        <v>400000</v>
      </c>
    </row>
    <row r="2128" spans="1:8" ht="15.75" x14ac:dyDescent="0.25">
      <c r="A2128" s="17">
        <v>644</v>
      </c>
      <c r="B2128" s="20" t="s">
        <v>2275</v>
      </c>
      <c r="C2128" s="85" t="s">
        <v>2290</v>
      </c>
      <c r="D2128" s="87" t="s">
        <v>361</v>
      </c>
      <c r="E2128" s="86">
        <v>400000</v>
      </c>
      <c r="F2128" s="1"/>
      <c r="G2128" s="22"/>
      <c r="H2128" s="86">
        <v>400000</v>
      </c>
    </row>
    <row r="2129" spans="1:8" ht="15.75" x14ac:dyDescent="0.25">
      <c r="A2129" s="17">
        <v>645</v>
      </c>
      <c r="B2129" s="20" t="s">
        <v>2276</v>
      </c>
      <c r="C2129" s="85" t="s">
        <v>2291</v>
      </c>
      <c r="D2129" s="87" t="s">
        <v>360</v>
      </c>
      <c r="E2129" s="86">
        <v>480000</v>
      </c>
      <c r="F2129" s="1"/>
      <c r="G2129" s="22"/>
      <c r="H2129" s="86">
        <v>480000</v>
      </c>
    </row>
    <row r="2130" spans="1:8" ht="15.75" x14ac:dyDescent="0.25">
      <c r="A2130" s="17">
        <v>646</v>
      </c>
      <c r="B2130" s="20" t="s">
        <v>2277</v>
      </c>
      <c r="C2130" s="85" t="s">
        <v>656</v>
      </c>
      <c r="D2130" s="87" t="s">
        <v>361</v>
      </c>
      <c r="E2130" s="86">
        <v>400000</v>
      </c>
      <c r="F2130" s="1"/>
      <c r="G2130" s="22"/>
      <c r="H2130" s="86">
        <v>400000</v>
      </c>
    </row>
    <row r="2131" spans="1:8" ht="15.75" x14ac:dyDescent="0.25">
      <c r="A2131" s="17">
        <v>647</v>
      </c>
      <c r="B2131" s="20" t="s">
        <v>2278</v>
      </c>
      <c r="C2131" s="85" t="s">
        <v>653</v>
      </c>
      <c r="D2131" s="87" t="s">
        <v>361</v>
      </c>
      <c r="E2131" s="86">
        <v>400000</v>
      </c>
      <c r="F2131" s="1"/>
      <c r="G2131" s="22"/>
      <c r="H2131" s="86">
        <v>400000</v>
      </c>
    </row>
    <row r="2132" spans="1:8" ht="15.75" x14ac:dyDescent="0.25">
      <c r="A2132" s="17">
        <v>648</v>
      </c>
      <c r="B2132" s="20" t="s">
        <v>2279</v>
      </c>
      <c r="C2132" s="85" t="s">
        <v>2292</v>
      </c>
      <c r="D2132" s="23" t="s">
        <v>359</v>
      </c>
      <c r="E2132" s="86">
        <v>560000</v>
      </c>
      <c r="F2132" s="1"/>
      <c r="G2132" s="22"/>
      <c r="H2132" s="86">
        <v>560000</v>
      </c>
    </row>
    <row r="2133" spans="1:8" ht="15.75" x14ac:dyDescent="0.25">
      <c r="A2133" s="17">
        <v>649</v>
      </c>
      <c r="B2133" s="20" t="s">
        <v>2300</v>
      </c>
      <c r="C2133" s="85" t="s">
        <v>2293</v>
      </c>
      <c r="D2133" s="87" t="s">
        <v>360</v>
      </c>
      <c r="E2133" s="86">
        <v>480000</v>
      </c>
      <c r="F2133" s="1"/>
      <c r="G2133" s="22"/>
      <c r="H2133" s="86">
        <v>480000</v>
      </c>
    </row>
    <row r="2134" spans="1:8" ht="15.75" x14ac:dyDescent="0.25">
      <c r="A2134" s="17">
        <v>650</v>
      </c>
      <c r="B2134" s="20" t="s">
        <v>2301</v>
      </c>
      <c r="C2134" s="85" t="s">
        <v>2294</v>
      </c>
      <c r="D2134" s="87" t="s">
        <v>360</v>
      </c>
      <c r="E2134" s="86">
        <v>480000</v>
      </c>
      <c r="F2134" s="1"/>
      <c r="G2134" s="22"/>
      <c r="H2134" s="86">
        <v>480000</v>
      </c>
    </row>
    <row r="2135" spans="1:8" ht="15.75" x14ac:dyDescent="0.25">
      <c r="A2135" s="17">
        <v>651</v>
      </c>
      <c r="B2135" s="20" t="s">
        <v>2302</v>
      </c>
      <c r="C2135" s="85" t="s">
        <v>337</v>
      </c>
      <c r="D2135" s="87" t="s">
        <v>360</v>
      </c>
      <c r="E2135" s="86">
        <v>480000</v>
      </c>
      <c r="F2135" s="1"/>
      <c r="G2135" s="22"/>
      <c r="H2135" s="86">
        <v>480000</v>
      </c>
    </row>
    <row r="2136" spans="1:8" ht="15.75" x14ac:dyDescent="0.25">
      <c r="A2136" s="17">
        <v>652</v>
      </c>
      <c r="B2136" s="20" t="s">
        <v>2303</v>
      </c>
      <c r="C2136" s="85" t="s">
        <v>373</v>
      </c>
      <c r="D2136" s="87" t="s">
        <v>361</v>
      </c>
      <c r="E2136" s="86">
        <v>400000</v>
      </c>
      <c r="F2136" s="1"/>
      <c r="G2136" s="22"/>
      <c r="H2136" s="86">
        <v>400000</v>
      </c>
    </row>
    <row r="2137" spans="1:8" ht="15.75" x14ac:dyDescent="0.25">
      <c r="A2137" s="17">
        <v>653</v>
      </c>
      <c r="B2137" s="20" t="s">
        <v>2304</v>
      </c>
      <c r="C2137" s="85" t="s">
        <v>2295</v>
      </c>
      <c r="D2137" s="87" t="s">
        <v>361</v>
      </c>
      <c r="E2137" s="86">
        <v>400000</v>
      </c>
      <c r="F2137" s="1"/>
      <c r="G2137" s="22"/>
      <c r="H2137" s="86">
        <v>400000</v>
      </c>
    </row>
    <row r="2138" spans="1:8" ht="15.75" x14ac:dyDescent="0.25">
      <c r="A2138" s="17">
        <v>654</v>
      </c>
      <c r="B2138" s="20" t="s">
        <v>2305</v>
      </c>
      <c r="C2138" s="85" t="s">
        <v>2296</v>
      </c>
      <c r="D2138" s="87" t="s">
        <v>1802</v>
      </c>
      <c r="E2138" s="86">
        <v>400000</v>
      </c>
      <c r="F2138" s="1"/>
      <c r="G2138" s="22"/>
      <c r="H2138" s="86">
        <v>400000</v>
      </c>
    </row>
    <row r="2139" spans="1:8" ht="25.5" x14ac:dyDescent="0.25">
      <c r="A2139" s="17">
        <v>655</v>
      </c>
      <c r="B2139" s="20" t="s">
        <v>2306</v>
      </c>
      <c r="C2139" s="85" t="s">
        <v>1921</v>
      </c>
      <c r="D2139" s="87" t="s">
        <v>1802</v>
      </c>
      <c r="E2139" s="86">
        <v>400000</v>
      </c>
      <c r="F2139" s="1"/>
      <c r="G2139" s="22"/>
      <c r="H2139" s="86">
        <v>400000</v>
      </c>
    </row>
    <row r="2140" spans="1:8" ht="15.75" x14ac:dyDescent="0.25">
      <c r="A2140" s="17">
        <v>656</v>
      </c>
      <c r="B2140" s="20" t="s">
        <v>2307</v>
      </c>
      <c r="C2140" s="85" t="s">
        <v>2297</v>
      </c>
      <c r="D2140" s="23" t="s">
        <v>359</v>
      </c>
      <c r="E2140" s="86">
        <v>560000</v>
      </c>
      <c r="F2140" s="1"/>
      <c r="G2140" s="22"/>
      <c r="H2140" s="86">
        <v>560000</v>
      </c>
    </row>
    <row r="2141" spans="1:8" ht="15.75" x14ac:dyDescent="0.25">
      <c r="A2141" s="17">
        <v>657</v>
      </c>
      <c r="B2141" s="20" t="s">
        <v>2308</v>
      </c>
      <c r="C2141" s="85" t="s">
        <v>2297</v>
      </c>
      <c r="D2141" s="87" t="s">
        <v>361</v>
      </c>
      <c r="E2141" s="86">
        <v>400000</v>
      </c>
      <c r="F2141" s="1"/>
      <c r="G2141" s="22"/>
      <c r="H2141" s="86">
        <v>400000</v>
      </c>
    </row>
    <row r="2142" spans="1:8" ht="15.75" x14ac:dyDescent="0.25">
      <c r="A2142" s="17">
        <v>658</v>
      </c>
      <c r="B2142" s="20" t="s">
        <v>2309</v>
      </c>
      <c r="C2142" s="85" t="s">
        <v>2298</v>
      </c>
      <c r="D2142" s="87" t="s">
        <v>361</v>
      </c>
      <c r="E2142" s="86">
        <v>400000</v>
      </c>
      <c r="F2142" s="1"/>
      <c r="G2142" s="22"/>
      <c r="H2142" s="86">
        <v>400000</v>
      </c>
    </row>
    <row r="2143" spans="1:8" ht="15.75" x14ac:dyDescent="0.25">
      <c r="A2143" s="17">
        <v>659</v>
      </c>
      <c r="B2143" s="20" t="s">
        <v>2310</v>
      </c>
      <c r="C2143" s="85" t="s">
        <v>2299</v>
      </c>
      <c r="D2143" s="87" t="s">
        <v>360</v>
      </c>
      <c r="E2143" s="86">
        <v>480000</v>
      </c>
      <c r="F2143" s="1"/>
      <c r="G2143" s="22"/>
      <c r="H2143" s="86">
        <v>480000</v>
      </c>
    </row>
    <row r="2144" spans="1:8" ht="15.75" x14ac:dyDescent="0.25">
      <c r="A2144" s="17">
        <v>660</v>
      </c>
      <c r="B2144" s="20" t="s">
        <v>2333</v>
      </c>
      <c r="C2144" s="88" t="s">
        <v>2311</v>
      </c>
      <c r="D2144" s="23" t="s">
        <v>359</v>
      </c>
      <c r="E2144" s="89">
        <v>560000</v>
      </c>
      <c r="F2144" s="1"/>
      <c r="G2144" s="22"/>
      <c r="H2144" s="89">
        <v>560000</v>
      </c>
    </row>
    <row r="2145" spans="1:8" ht="15.75" x14ac:dyDescent="0.25">
      <c r="A2145" s="17">
        <v>661</v>
      </c>
      <c r="B2145" s="20" t="s">
        <v>2334</v>
      </c>
      <c r="C2145" s="88" t="s">
        <v>1839</v>
      </c>
      <c r="D2145" s="90" t="s">
        <v>361</v>
      </c>
      <c r="E2145" s="89">
        <v>400000</v>
      </c>
      <c r="F2145" s="1"/>
      <c r="G2145" s="22"/>
      <c r="H2145" s="89">
        <v>400000</v>
      </c>
    </row>
    <row r="2146" spans="1:8" ht="15.75" x14ac:dyDescent="0.25">
      <c r="A2146" s="17">
        <v>662</v>
      </c>
      <c r="B2146" s="20" t="s">
        <v>2335</v>
      </c>
      <c r="C2146" s="88" t="s">
        <v>2312</v>
      </c>
      <c r="D2146" s="90" t="s">
        <v>358</v>
      </c>
      <c r="E2146" s="89">
        <v>400000</v>
      </c>
      <c r="F2146" s="1"/>
      <c r="G2146" s="22"/>
      <c r="H2146" s="89">
        <v>400000</v>
      </c>
    </row>
    <row r="2147" spans="1:8" ht="15.75" x14ac:dyDescent="0.25">
      <c r="A2147" s="17">
        <v>663</v>
      </c>
      <c r="B2147" s="20" t="s">
        <v>2336</v>
      </c>
      <c r="C2147" s="88" t="s">
        <v>2292</v>
      </c>
      <c r="D2147" s="90" t="s">
        <v>361</v>
      </c>
      <c r="E2147" s="89">
        <v>400000</v>
      </c>
      <c r="F2147" s="1"/>
      <c r="G2147" s="24"/>
      <c r="H2147" s="89">
        <v>400000</v>
      </c>
    </row>
    <row r="2148" spans="1:8" ht="15.75" x14ac:dyDescent="0.25">
      <c r="A2148" s="17">
        <v>664</v>
      </c>
      <c r="B2148" s="20" t="s">
        <v>2337</v>
      </c>
      <c r="C2148" s="88" t="s">
        <v>660</v>
      </c>
      <c r="D2148" s="90" t="s">
        <v>361</v>
      </c>
      <c r="E2148" s="89">
        <v>400000</v>
      </c>
      <c r="F2148" s="1"/>
      <c r="H2148" s="89">
        <v>400000</v>
      </c>
    </row>
    <row r="2149" spans="1:8" ht="15.75" x14ac:dyDescent="0.25">
      <c r="A2149" s="17">
        <v>665</v>
      </c>
      <c r="B2149" s="20" t="s">
        <v>2338</v>
      </c>
      <c r="C2149" s="88" t="s">
        <v>1602</v>
      </c>
      <c r="D2149" s="90" t="s">
        <v>361</v>
      </c>
      <c r="E2149" s="89">
        <v>400000</v>
      </c>
      <c r="F2149" s="1"/>
      <c r="H2149" s="89">
        <v>400000</v>
      </c>
    </row>
    <row r="2150" spans="1:8" ht="15.75" x14ac:dyDescent="0.25">
      <c r="A2150" s="17">
        <v>666</v>
      </c>
      <c r="B2150" s="20" t="s">
        <v>2339</v>
      </c>
      <c r="C2150" s="88" t="s">
        <v>961</v>
      </c>
      <c r="D2150" s="90" t="s">
        <v>361</v>
      </c>
      <c r="E2150" s="89">
        <v>400000</v>
      </c>
      <c r="F2150" s="1"/>
      <c r="H2150" s="89">
        <v>400000</v>
      </c>
    </row>
    <row r="2151" spans="1:8" ht="15.75" x14ac:dyDescent="0.25">
      <c r="A2151" s="17">
        <v>667</v>
      </c>
      <c r="B2151" s="20" t="s">
        <v>2340</v>
      </c>
      <c r="C2151" s="88" t="s">
        <v>2313</v>
      </c>
      <c r="D2151" s="90" t="s">
        <v>358</v>
      </c>
      <c r="E2151" s="89">
        <v>400000</v>
      </c>
      <c r="F2151" s="1"/>
      <c r="H2151" s="89">
        <v>400000</v>
      </c>
    </row>
    <row r="2152" spans="1:8" ht="15.75" x14ac:dyDescent="0.25">
      <c r="A2152" s="17">
        <v>668</v>
      </c>
      <c r="B2152" s="20" t="s">
        <v>2341</v>
      </c>
      <c r="C2152" s="88" t="s">
        <v>2314</v>
      </c>
      <c r="D2152" s="90" t="s">
        <v>358</v>
      </c>
      <c r="E2152" s="89">
        <v>400000</v>
      </c>
      <c r="F2152" s="1"/>
      <c r="H2152" s="89">
        <v>400000</v>
      </c>
    </row>
    <row r="2153" spans="1:8" ht="15.75" x14ac:dyDescent="0.25">
      <c r="A2153" s="17">
        <v>669</v>
      </c>
      <c r="B2153" s="20" t="s">
        <v>2342</v>
      </c>
      <c r="C2153" s="88" t="s">
        <v>2315</v>
      </c>
      <c r="D2153" s="90" t="s">
        <v>358</v>
      </c>
      <c r="E2153" s="89">
        <v>400000</v>
      </c>
      <c r="F2153" s="1"/>
      <c r="H2153" s="89">
        <v>400000</v>
      </c>
    </row>
    <row r="2154" spans="1:8" ht="15.75" x14ac:dyDescent="0.25">
      <c r="A2154" s="17">
        <v>670</v>
      </c>
      <c r="B2154" s="20" t="s">
        <v>2343</v>
      </c>
      <c r="C2154" s="88" t="s">
        <v>2316</v>
      </c>
      <c r="D2154" s="90" t="s">
        <v>360</v>
      </c>
      <c r="E2154" s="89">
        <v>480000</v>
      </c>
      <c r="F2154" s="1"/>
      <c r="H2154" s="89">
        <v>480000</v>
      </c>
    </row>
    <row r="2155" spans="1:8" ht="15.75" x14ac:dyDescent="0.25">
      <c r="A2155" s="17">
        <v>671</v>
      </c>
      <c r="B2155" s="20" t="s">
        <v>2344</v>
      </c>
      <c r="C2155" s="88" t="s">
        <v>2317</v>
      </c>
      <c r="D2155" s="90" t="s">
        <v>358</v>
      </c>
      <c r="E2155" s="89">
        <v>400000</v>
      </c>
      <c r="F2155" s="1"/>
      <c r="H2155" s="89">
        <v>400000</v>
      </c>
    </row>
    <row r="2156" spans="1:8" ht="15.75" x14ac:dyDescent="0.25">
      <c r="A2156" s="17">
        <v>672</v>
      </c>
      <c r="B2156" s="20" t="s">
        <v>2345</v>
      </c>
      <c r="C2156" s="88" t="s">
        <v>2312</v>
      </c>
      <c r="D2156" s="23" t="s">
        <v>357</v>
      </c>
      <c r="E2156" s="89">
        <v>935000</v>
      </c>
      <c r="F2156" s="1"/>
      <c r="H2156" s="89">
        <v>935000</v>
      </c>
    </row>
    <row r="2157" spans="1:8" ht="15.75" x14ac:dyDescent="0.25">
      <c r="A2157" s="17">
        <v>673</v>
      </c>
      <c r="B2157" s="20" t="s">
        <v>2346</v>
      </c>
      <c r="C2157" s="88" t="s">
        <v>1137</v>
      </c>
      <c r="D2157" s="90" t="s">
        <v>361</v>
      </c>
      <c r="E2157" s="89">
        <v>400000</v>
      </c>
      <c r="F2157" s="1"/>
      <c r="H2157" s="89">
        <v>400000</v>
      </c>
    </row>
    <row r="2158" spans="1:8" ht="15.75" x14ac:dyDescent="0.25">
      <c r="A2158" s="17">
        <v>674</v>
      </c>
      <c r="B2158" s="20" t="s">
        <v>2347</v>
      </c>
      <c r="C2158" s="88" t="s">
        <v>2318</v>
      </c>
      <c r="D2158" s="90" t="s">
        <v>360</v>
      </c>
      <c r="E2158" s="89">
        <v>480000</v>
      </c>
      <c r="F2158" s="1"/>
      <c r="H2158" s="89">
        <v>480000</v>
      </c>
    </row>
    <row r="2159" spans="1:8" ht="15.75" x14ac:dyDescent="0.25">
      <c r="A2159" s="17">
        <v>675</v>
      </c>
      <c r="B2159" s="20" t="s">
        <v>2348</v>
      </c>
      <c r="C2159" s="88" t="s">
        <v>2319</v>
      </c>
      <c r="D2159" s="90" t="s">
        <v>360</v>
      </c>
      <c r="E2159" s="89">
        <v>480000</v>
      </c>
      <c r="F2159" s="1"/>
      <c r="H2159" s="89">
        <v>480000</v>
      </c>
    </row>
    <row r="2160" spans="1:8" ht="15.75" x14ac:dyDescent="0.25">
      <c r="A2160" s="17">
        <v>676</v>
      </c>
      <c r="B2160" s="20" t="s">
        <v>2349</v>
      </c>
      <c r="C2160" s="88" t="s">
        <v>2320</v>
      </c>
      <c r="D2160" s="90" t="s">
        <v>360</v>
      </c>
      <c r="E2160" s="89">
        <v>480000</v>
      </c>
      <c r="F2160" s="1"/>
      <c r="H2160" s="89">
        <v>480000</v>
      </c>
    </row>
    <row r="2161" spans="1:11" ht="15.75" x14ac:dyDescent="0.25">
      <c r="A2161" s="17">
        <v>677</v>
      </c>
      <c r="B2161" s="20" t="s">
        <v>2350</v>
      </c>
      <c r="C2161" s="88" t="s">
        <v>2321</v>
      </c>
      <c r="D2161" s="90" t="s">
        <v>360</v>
      </c>
      <c r="E2161" s="89">
        <v>480000</v>
      </c>
      <c r="F2161" s="1"/>
      <c r="H2161" s="89">
        <v>480000</v>
      </c>
    </row>
    <row r="2162" spans="1:11" ht="15.75" x14ac:dyDescent="0.25">
      <c r="A2162" s="17">
        <v>678</v>
      </c>
      <c r="B2162" s="20" t="s">
        <v>2351</v>
      </c>
      <c r="C2162" s="88" t="s">
        <v>2322</v>
      </c>
      <c r="D2162" s="23" t="s">
        <v>359</v>
      </c>
      <c r="E2162" s="89">
        <v>560000</v>
      </c>
      <c r="F2162" s="1"/>
      <c r="H2162" s="89">
        <v>560000</v>
      </c>
    </row>
    <row r="2163" spans="1:11" ht="15.75" x14ac:dyDescent="0.25">
      <c r="A2163" s="17">
        <v>679</v>
      </c>
      <c r="B2163" s="20" t="s">
        <v>2352</v>
      </c>
      <c r="C2163" s="88" t="s">
        <v>2322</v>
      </c>
      <c r="D2163" s="90" t="s">
        <v>361</v>
      </c>
      <c r="E2163" s="89">
        <v>400000</v>
      </c>
      <c r="F2163" s="1"/>
      <c r="H2163" s="89">
        <v>400000</v>
      </c>
    </row>
    <row r="2164" spans="1:11" ht="15.75" x14ac:dyDescent="0.25">
      <c r="A2164" s="17">
        <v>680</v>
      </c>
      <c r="B2164" s="20" t="s">
        <v>2353</v>
      </c>
      <c r="C2164" s="88" t="s">
        <v>2323</v>
      </c>
      <c r="D2164" s="90" t="s">
        <v>360</v>
      </c>
      <c r="E2164" s="89">
        <v>480000</v>
      </c>
      <c r="F2164" s="1"/>
      <c r="H2164" s="89">
        <v>480000</v>
      </c>
    </row>
    <row r="2165" spans="1:11" ht="15.75" x14ac:dyDescent="0.25">
      <c r="A2165" s="17">
        <v>681</v>
      </c>
      <c r="B2165" s="20" t="s">
        <v>2354</v>
      </c>
      <c r="C2165" s="88" t="s">
        <v>661</v>
      </c>
      <c r="D2165" s="90" t="s">
        <v>361</v>
      </c>
      <c r="E2165" s="89">
        <v>400000</v>
      </c>
      <c r="F2165" s="1"/>
      <c r="H2165" s="89">
        <v>400000</v>
      </c>
    </row>
    <row r="2166" spans="1:11" ht="15.75" x14ac:dyDescent="0.25">
      <c r="A2166" s="17">
        <v>682</v>
      </c>
      <c r="B2166" s="20" t="s">
        <v>2355</v>
      </c>
      <c r="C2166" s="88" t="s">
        <v>2324</v>
      </c>
      <c r="D2166" s="90" t="s">
        <v>360</v>
      </c>
      <c r="E2166" s="89">
        <v>480000</v>
      </c>
      <c r="F2166" s="1"/>
      <c r="H2166" s="89">
        <v>480000</v>
      </c>
    </row>
    <row r="2167" spans="1:11" ht="15.75" x14ac:dyDescent="0.25">
      <c r="A2167" s="17">
        <v>683</v>
      </c>
      <c r="B2167" s="20" t="s">
        <v>2356</v>
      </c>
      <c r="C2167" s="88" t="s">
        <v>2325</v>
      </c>
      <c r="D2167" s="90" t="s">
        <v>360</v>
      </c>
      <c r="E2167" s="89">
        <v>480000</v>
      </c>
      <c r="F2167" s="1"/>
      <c r="H2167" s="89">
        <v>480000</v>
      </c>
    </row>
    <row r="2168" spans="1:11" ht="15.75" x14ac:dyDescent="0.25">
      <c r="A2168" s="17">
        <v>684</v>
      </c>
      <c r="B2168" s="20" t="s">
        <v>2357</v>
      </c>
      <c r="C2168" s="88" t="s">
        <v>214</v>
      </c>
      <c r="D2168" s="90" t="s">
        <v>361</v>
      </c>
      <c r="E2168" s="89">
        <v>400000</v>
      </c>
      <c r="F2168" s="1"/>
      <c r="G2168" s="89">
        <v>400000</v>
      </c>
      <c r="H2168" s="22"/>
      <c r="K2168" s="24">
        <f>G2169-122000000</f>
        <v>16730000</v>
      </c>
    </row>
    <row r="2169" spans="1:11" ht="15.75" x14ac:dyDescent="0.25">
      <c r="A2169" s="17">
        <v>685</v>
      </c>
      <c r="B2169" s="20" t="s">
        <v>2358</v>
      </c>
      <c r="C2169" s="88" t="s">
        <v>2326</v>
      </c>
      <c r="D2169" s="90" t="s">
        <v>364</v>
      </c>
      <c r="E2169" s="89">
        <v>400000</v>
      </c>
      <c r="F2169" s="1"/>
      <c r="G2169" s="24">
        <f>SUM(G1485:G2168)</f>
        <v>138730000</v>
      </c>
      <c r="H2169" s="89">
        <v>400000</v>
      </c>
    </row>
    <row r="2170" spans="1:11" ht="15.75" x14ac:dyDescent="0.25">
      <c r="A2170" s="17">
        <v>686</v>
      </c>
      <c r="B2170" s="20" t="s">
        <v>2359</v>
      </c>
      <c r="C2170" s="88" t="s">
        <v>2327</v>
      </c>
      <c r="D2170" s="90" t="s">
        <v>364</v>
      </c>
      <c r="E2170" s="89">
        <v>400000</v>
      </c>
      <c r="F2170" s="1"/>
      <c r="H2170" s="89">
        <v>400000</v>
      </c>
    </row>
    <row r="2171" spans="1:11" ht="15.75" x14ac:dyDescent="0.25">
      <c r="A2171" s="17">
        <v>687</v>
      </c>
      <c r="B2171" s="20" t="s">
        <v>2360</v>
      </c>
      <c r="C2171" s="88" t="s">
        <v>2328</v>
      </c>
      <c r="D2171" s="90" t="s">
        <v>364</v>
      </c>
      <c r="E2171" s="89">
        <v>400000</v>
      </c>
      <c r="F2171" s="1"/>
      <c r="H2171" s="89">
        <v>400000</v>
      </c>
    </row>
    <row r="2172" spans="1:11" ht="15.75" x14ac:dyDescent="0.25">
      <c r="A2172" s="17">
        <v>688</v>
      </c>
      <c r="B2172" s="20" t="s">
        <v>2361</v>
      </c>
      <c r="C2172" s="88" t="s">
        <v>2329</v>
      </c>
      <c r="D2172" s="90" t="s">
        <v>364</v>
      </c>
      <c r="E2172" s="89">
        <v>400000</v>
      </c>
      <c r="F2172" s="1"/>
      <c r="H2172" s="89">
        <v>400000</v>
      </c>
    </row>
    <row r="2173" spans="1:11" ht="15.75" x14ac:dyDescent="0.25">
      <c r="A2173" s="17">
        <v>689</v>
      </c>
      <c r="B2173" s="20" t="s">
        <v>2362</v>
      </c>
      <c r="C2173" s="88" t="s">
        <v>2330</v>
      </c>
      <c r="D2173" s="90" t="s">
        <v>364</v>
      </c>
      <c r="E2173" s="89">
        <v>400000</v>
      </c>
      <c r="F2173" s="1"/>
      <c r="H2173" s="89">
        <v>400000</v>
      </c>
    </row>
    <row r="2174" spans="1:11" ht="15.75" x14ac:dyDescent="0.25">
      <c r="A2174" s="17">
        <v>690</v>
      </c>
      <c r="B2174" s="20" t="s">
        <v>2363</v>
      </c>
      <c r="C2174" s="88" t="s">
        <v>2331</v>
      </c>
      <c r="D2174" s="90" t="s">
        <v>364</v>
      </c>
      <c r="E2174" s="89">
        <v>400000</v>
      </c>
      <c r="F2174" s="1"/>
      <c r="H2174" s="89">
        <v>400000</v>
      </c>
    </row>
    <row r="2175" spans="1:11" ht="15.75" x14ac:dyDescent="0.25">
      <c r="A2175" s="17">
        <v>691</v>
      </c>
      <c r="B2175" s="20" t="s">
        <v>2364</v>
      </c>
      <c r="C2175" s="88" t="s">
        <v>2332</v>
      </c>
      <c r="D2175" s="90" t="s">
        <v>364</v>
      </c>
      <c r="E2175" s="89">
        <v>400000</v>
      </c>
      <c r="F2175" s="91"/>
      <c r="H2175" s="89"/>
    </row>
    <row r="2176" spans="1:11" ht="15.75" x14ac:dyDescent="0.25">
      <c r="A2176" s="17">
        <v>692</v>
      </c>
      <c r="B2176" s="20" t="s">
        <v>2377</v>
      </c>
      <c r="C2176" s="88" t="s">
        <v>2378</v>
      </c>
      <c r="D2176" s="90" t="s">
        <v>360</v>
      </c>
      <c r="E2176" s="89">
        <v>480000</v>
      </c>
      <c r="F2176" s="1"/>
      <c r="H2176" s="89">
        <v>400000</v>
      </c>
    </row>
    <row r="2177" spans="1:11" ht="15.75" x14ac:dyDescent="0.25">
      <c r="A2177" s="199" t="s">
        <v>9</v>
      </c>
      <c r="B2177" s="199"/>
      <c r="C2177" s="199"/>
      <c r="D2177" s="199"/>
      <c r="E2177" s="9">
        <f>SUM(E1485:E2176)</f>
        <v>302990000</v>
      </c>
      <c r="F2177" s="2"/>
      <c r="H2177" s="24">
        <f>SUM(H1533:H2176)</f>
        <v>163780000</v>
      </c>
    </row>
    <row r="2178" spans="1:11" ht="15.75" x14ac:dyDescent="0.25">
      <c r="A2178" s="195" t="s">
        <v>2379</v>
      </c>
      <c r="B2178" s="196"/>
      <c r="C2178" s="196"/>
      <c r="D2178" s="196"/>
      <c r="E2178" s="196"/>
      <c r="F2178" s="197"/>
      <c r="K2178" s="24">
        <f>H2177+G2169</f>
        <v>302510000</v>
      </c>
    </row>
    <row r="2179" spans="1:11" ht="15.75" x14ac:dyDescent="0.25">
      <c r="A2179" s="198" t="s">
        <v>408</v>
      </c>
      <c r="B2179" s="198"/>
      <c r="C2179" s="198"/>
      <c r="D2179" s="198"/>
      <c r="E2179" s="198"/>
      <c r="F2179" s="198"/>
    </row>
    <row r="2180" spans="1:11" ht="15.75" x14ac:dyDescent="0.25">
      <c r="A2180" s="184" t="s">
        <v>10</v>
      </c>
      <c r="B2180" s="184"/>
      <c r="C2180" s="80" t="s">
        <v>11</v>
      </c>
      <c r="D2180" s="80" t="s">
        <v>12</v>
      </c>
      <c r="E2180" s="185" t="s">
        <v>13</v>
      </c>
      <c r="F2180" s="185"/>
      <c r="H2180">
        <f>684-480</f>
        <v>204</v>
      </c>
    </row>
    <row r="2181" spans="1:11" ht="15.75" x14ac:dyDescent="0.25">
      <c r="A2181" s="80"/>
      <c r="B2181" s="80"/>
      <c r="C2181" s="80"/>
      <c r="D2181" s="80"/>
      <c r="E2181" s="81"/>
      <c r="F2181" s="81"/>
    </row>
    <row r="2182" spans="1:11" ht="15.75" x14ac:dyDescent="0.25">
      <c r="A2182" s="80"/>
      <c r="B2182" s="80"/>
      <c r="C2182" s="80"/>
      <c r="D2182" s="80"/>
      <c r="E2182" s="81"/>
      <c r="F2182" s="81"/>
      <c r="H2182">
        <f>1368/2</f>
        <v>684</v>
      </c>
    </row>
    <row r="2183" spans="1:11" ht="15.75" x14ac:dyDescent="0.25">
      <c r="A2183" s="80"/>
      <c r="B2183" s="80"/>
      <c r="C2183" s="80"/>
      <c r="D2183" s="80"/>
      <c r="E2183" s="81"/>
      <c r="F2183" s="81"/>
    </row>
    <row r="2184" spans="1:11" ht="15.75" x14ac:dyDescent="0.25">
      <c r="A2184" s="80"/>
      <c r="B2184" s="80"/>
      <c r="C2184" s="83" t="s">
        <v>14</v>
      </c>
      <c r="D2184" s="83" t="s">
        <v>15</v>
      </c>
      <c r="E2184" s="185" t="s">
        <v>16</v>
      </c>
      <c r="F2184" s="185"/>
    </row>
    <row r="2185" spans="1:11" ht="15.75" x14ac:dyDescent="0.25">
      <c r="A2185" s="10" t="s">
        <v>17</v>
      </c>
      <c r="B2185" s="10"/>
      <c r="C2185" s="15"/>
      <c r="D2185" s="16"/>
      <c r="E2185" s="81"/>
      <c r="F2185" s="81"/>
    </row>
    <row r="2186" spans="1:11" x14ac:dyDescent="0.25">
      <c r="A2186" s="10" t="s">
        <v>2365</v>
      </c>
      <c r="B2186" s="10"/>
      <c r="C2186" s="10"/>
      <c r="D2186" s="7"/>
      <c r="E2186" s="8"/>
      <c r="F2186" s="4"/>
    </row>
    <row r="2187" spans="1:11" x14ac:dyDescent="0.25">
      <c r="A2187" s="23" t="s">
        <v>2366</v>
      </c>
      <c r="B2187" s="10"/>
      <c r="C2187" s="10"/>
      <c r="D2187" s="7"/>
      <c r="E2187" s="8"/>
      <c r="F2187" s="4"/>
    </row>
    <row r="2188" spans="1:11" x14ac:dyDescent="0.25">
      <c r="A2188" s="23" t="s">
        <v>2367</v>
      </c>
      <c r="B2188" s="10"/>
      <c r="C2188" s="10"/>
      <c r="D2188" s="7"/>
      <c r="E2188" s="8"/>
      <c r="F2188" s="4"/>
    </row>
    <row r="2189" spans="1:11" x14ac:dyDescent="0.25">
      <c r="A2189" s="10" t="s">
        <v>2368</v>
      </c>
      <c r="B2189" s="10"/>
      <c r="C2189" s="10"/>
      <c r="D2189" s="7"/>
      <c r="E2189" s="8"/>
      <c r="F2189" s="4"/>
    </row>
    <row r="2190" spans="1:11" x14ac:dyDescent="0.25">
      <c r="A2190" s="10" t="s">
        <v>2371</v>
      </c>
      <c r="B2190" s="10"/>
      <c r="C2190" s="10"/>
      <c r="D2190" s="7"/>
      <c r="E2190" s="8"/>
      <c r="F2190" s="4"/>
    </row>
    <row r="2191" spans="1:11" x14ac:dyDescent="0.25">
      <c r="A2191" s="10" t="s">
        <v>2369</v>
      </c>
      <c r="B2191" s="10"/>
      <c r="C2191" s="10"/>
      <c r="D2191" s="7"/>
      <c r="E2191" s="8"/>
      <c r="F2191" s="4"/>
    </row>
    <row r="2192" spans="1:11" x14ac:dyDescent="0.25">
      <c r="A2192" s="7" t="s">
        <v>2376</v>
      </c>
      <c r="B2192" s="7"/>
      <c r="C2192" s="7"/>
      <c r="D2192" s="7"/>
      <c r="E2192" s="11"/>
      <c r="F2192" s="11"/>
    </row>
    <row r="2193" spans="1:6" x14ac:dyDescent="0.25">
      <c r="A2193" s="7" t="s">
        <v>2372</v>
      </c>
      <c r="B2193" s="7"/>
      <c r="C2193" s="7"/>
      <c r="D2193" s="7"/>
      <c r="E2193" s="11"/>
      <c r="F2193" s="11"/>
    </row>
    <row r="2194" spans="1:6" x14ac:dyDescent="0.25">
      <c r="A2194" s="7" t="s">
        <v>2374</v>
      </c>
      <c r="B2194" s="7"/>
      <c r="C2194" s="7"/>
      <c r="D2194" s="7"/>
      <c r="E2194" s="11"/>
      <c r="F2194" s="11"/>
    </row>
    <row r="2195" spans="1:6" x14ac:dyDescent="0.25">
      <c r="A2195" s="23" t="s">
        <v>2373</v>
      </c>
      <c r="B2195" s="7"/>
      <c r="C2195" s="7"/>
      <c r="D2195" s="7"/>
      <c r="E2195" s="11"/>
      <c r="F2195" s="11"/>
    </row>
    <row r="2196" spans="1:6" x14ac:dyDescent="0.25">
      <c r="A2196" s="7" t="s">
        <v>2375</v>
      </c>
      <c r="B2196" s="7"/>
      <c r="C2196" s="7"/>
      <c r="D2196" s="7"/>
      <c r="E2196" s="11"/>
      <c r="F2196" s="11"/>
    </row>
    <row r="2230" spans="1:8" x14ac:dyDescent="0.25">
      <c r="G2230" s="22">
        <v>400000</v>
      </c>
    </row>
    <row r="2231" spans="1:8" x14ac:dyDescent="0.25">
      <c r="A2231" s="17">
        <v>2</v>
      </c>
      <c r="B2231" s="20" t="s">
        <v>719</v>
      </c>
      <c r="C2231" s="21" t="s">
        <v>934</v>
      </c>
      <c r="D2231" s="23" t="s">
        <v>1070</v>
      </c>
      <c r="E2231" s="22">
        <v>15000000</v>
      </c>
      <c r="F2231" s="13" t="s">
        <v>1069</v>
      </c>
      <c r="G2231" s="22">
        <v>15000000</v>
      </c>
    </row>
    <row r="2232" spans="1:8" x14ac:dyDescent="0.25">
      <c r="A2232" s="17">
        <v>3</v>
      </c>
      <c r="B2232" s="20" t="s">
        <v>720</v>
      </c>
      <c r="C2232" s="21" t="s">
        <v>935</v>
      </c>
      <c r="D2232" s="23" t="s">
        <v>360</v>
      </c>
      <c r="E2232" s="22">
        <v>480000</v>
      </c>
      <c r="F2232" s="13"/>
      <c r="G2232" s="22">
        <v>480000</v>
      </c>
      <c r="H2232">
        <f>960+400</f>
        <v>1360</v>
      </c>
    </row>
    <row r="2233" spans="1:8" x14ac:dyDescent="0.25">
      <c r="A2233" s="17">
        <v>4</v>
      </c>
      <c r="B2233" s="20" t="s">
        <v>721</v>
      </c>
      <c r="C2233" s="21" t="s">
        <v>936</v>
      </c>
      <c r="D2233" s="23" t="s">
        <v>360</v>
      </c>
      <c r="E2233" s="22">
        <v>480000</v>
      </c>
      <c r="F2233" s="13"/>
      <c r="G2233" s="22">
        <v>480000</v>
      </c>
    </row>
    <row r="2234" spans="1:8" x14ac:dyDescent="0.25">
      <c r="A2234" s="17">
        <v>5</v>
      </c>
      <c r="B2234" s="20" t="s">
        <v>722</v>
      </c>
      <c r="C2234" s="21" t="s">
        <v>937</v>
      </c>
      <c r="D2234" s="23" t="s">
        <v>360</v>
      </c>
      <c r="E2234" s="22">
        <v>480000</v>
      </c>
      <c r="F2234" s="13"/>
      <c r="G2234" s="22">
        <v>480000</v>
      </c>
      <c r="H2234">
        <f>480*5</f>
        <v>2400</v>
      </c>
    </row>
    <row r="2235" spans="1:8" x14ac:dyDescent="0.25">
      <c r="A2235" s="17">
        <v>6</v>
      </c>
      <c r="B2235" s="20" t="s">
        <v>723</v>
      </c>
      <c r="C2235" s="21" t="s">
        <v>938</v>
      </c>
      <c r="D2235" s="23" t="s">
        <v>361</v>
      </c>
      <c r="E2235" s="22">
        <v>400000</v>
      </c>
      <c r="F2235" s="13"/>
      <c r="G2235" s="22">
        <v>400000</v>
      </c>
    </row>
    <row r="2236" spans="1:8" x14ac:dyDescent="0.25">
      <c r="A2236" s="17">
        <v>7</v>
      </c>
      <c r="B2236" s="20" t="s">
        <v>724</v>
      </c>
      <c r="C2236" s="21" t="s">
        <v>939</v>
      </c>
      <c r="D2236" s="23" t="s">
        <v>361</v>
      </c>
      <c r="E2236" s="22">
        <v>400000</v>
      </c>
      <c r="F2236" s="13"/>
      <c r="G2236" s="22">
        <v>400000</v>
      </c>
    </row>
    <row r="2237" spans="1:8" x14ac:dyDescent="0.25">
      <c r="A2237" s="17">
        <v>8</v>
      </c>
      <c r="B2237" s="20" t="s">
        <v>725</v>
      </c>
      <c r="C2237" s="21" t="s">
        <v>940</v>
      </c>
      <c r="D2237" s="23" t="s">
        <v>359</v>
      </c>
      <c r="E2237" s="22">
        <v>560000</v>
      </c>
      <c r="F2237" s="13"/>
      <c r="G2237" s="22">
        <v>560000</v>
      </c>
    </row>
    <row r="2238" spans="1:8" x14ac:dyDescent="0.25">
      <c r="A2238" s="17">
        <v>9</v>
      </c>
      <c r="B2238" s="20" t="s">
        <v>726</v>
      </c>
      <c r="C2238" s="21" t="s">
        <v>940</v>
      </c>
      <c r="D2238" s="23" t="s">
        <v>361</v>
      </c>
      <c r="E2238" s="22">
        <v>400000</v>
      </c>
      <c r="F2238" s="13"/>
      <c r="G2238" s="22">
        <v>400000</v>
      </c>
    </row>
    <row r="2239" spans="1:8" x14ac:dyDescent="0.25">
      <c r="A2239" s="17">
        <v>10</v>
      </c>
      <c r="B2239" s="20" t="s">
        <v>727</v>
      </c>
      <c r="C2239" s="21" t="s">
        <v>941</v>
      </c>
      <c r="D2239" s="23" t="s">
        <v>359</v>
      </c>
      <c r="E2239" s="22">
        <v>560000</v>
      </c>
      <c r="F2239" s="13"/>
      <c r="G2239" s="22">
        <v>560000</v>
      </c>
    </row>
    <row r="2240" spans="1:8" x14ac:dyDescent="0.25">
      <c r="A2240" s="17">
        <v>11</v>
      </c>
      <c r="B2240" s="20" t="s">
        <v>728</v>
      </c>
      <c r="C2240" s="21" t="s">
        <v>941</v>
      </c>
      <c r="D2240" s="23" t="s">
        <v>361</v>
      </c>
      <c r="E2240" s="22">
        <v>400000</v>
      </c>
      <c r="F2240" s="13"/>
      <c r="G2240" s="22">
        <v>400000</v>
      </c>
    </row>
    <row r="2241" spans="1:11" x14ac:dyDescent="0.25">
      <c r="A2241" s="17">
        <v>12</v>
      </c>
      <c r="B2241" s="20" t="s">
        <v>729</v>
      </c>
      <c r="C2241" s="21" t="s">
        <v>942</v>
      </c>
      <c r="D2241" s="23" t="s">
        <v>359</v>
      </c>
      <c r="E2241" s="22">
        <v>560000</v>
      </c>
      <c r="F2241" s="13"/>
      <c r="G2241" s="22">
        <v>560000</v>
      </c>
    </row>
    <row r="2242" spans="1:11" x14ac:dyDescent="0.25">
      <c r="A2242" s="17">
        <v>13</v>
      </c>
      <c r="B2242" s="20" t="s">
        <v>730</v>
      </c>
      <c r="C2242" s="21" t="s">
        <v>942</v>
      </c>
      <c r="D2242" s="23" t="s">
        <v>361</v>
      </c>
      <c r="E2242" s="22">
        <v>400000</v>
      </c>
      <c r="F2242" s="13"/>
      <c r="G2242" s="22">
        <v>400000</v>
      </c>
    </row>
    <row r="2243" spans="1:11" x14ac:dyDescent="0.25">
      <c r="A2243" s="17">
        <v>14</v>
      </c>
      <c r="B2243" s="20" t="s">
        <v>731</v>
      </c>
      <c r="C2243" s="21" t="s">
        <v>943</v>
      </c>
      <c r="D2243" s="23" t="s">
        <v>359</v>
      </c>
      <c r="E2243" s="22">
        <v>560000</v>
      </c>
      <c r="F2243" s="13"/>
      <c r="G2243" s="22">
        <v>560000</v>
      </c>
      <c r="K2243">
        <f>935+400</f>
        <v>1335</v>
      </c>
    </row>
    <row r="2244" spans="1:11" x14ac:dyDescent="0.25">
      <c r="A2244" s="17">
        <v>15</v>
      </c>
      <c r="B2244" s="20" t="s">
        <v>732</v>
      </c>
      <c r="C2244" s="21" t="s">
        <v>943</v>
      </c>
      <c r="D2244" s="23" t="s">
        <v>361</v>
      </c>
      <c r="E2244" s="22">
        <v>400000</v>
      </c>
      <c r="F2244" s="13"/>
      <c r="G2244" s="22">
        <v>400000</v>
      </c>
    </row>
    <row r="2245" spans="1:11" x14ac:dyDescent="0.25">
      <c r="A2245" s="17">
        <v>16</v>
      </c>
      <c r="B2245" s="20" t="s">
        <v>733</v>
      </c>
      <c r="C2245" s="21" t="s">
        <v>944</v>
      </c>
      <c r="D2245" s="23" t="s">
        <v>359</v>
      </c>
      <c r="E2245" s="22">
        <v>560000</v>
      </c>
      <c r="F2245" s="13"/>
      <c r="G2245" s="22">
        <v>560000</v>
      </c>
    </row>
    <row r="2246" spans="1:11" x14ac:dyDescent="0.25">
      <c r="A2246" s="17">
        <v>17</v>
      </c>
      <c r="B2246" s="20" t="s">
        <v>734</v>
      </c>
      <c r="C2246" s="21" t="s">
        <v>944</v>
      </c>
      <c r="D2246" s="23" t="s">
        <v>361</v>
      </c>
      <c r="E2246" s="22">
        <v>400000</v>
      </c>
      <c r="F2246" s="13"/>
      <c r="G2246" s="22">
        <v>400000</v>
      </c>
    </row>
    <row r="2247" spans="1:11" x14ac:dyDescent="0.25">
      <c r="A2247" s="17">
        <v>18</v>
      </c>
      <c r="B2247" s="20" t="s">
        <v>735</v>
      </c>
      <c r="C2247" s="21" t="s">
        <v>339</v>
      </c>
      <c r="D2247" s="23" t="s">
        <v>361</v>
      </c>
      <c r="E2247" s="22">
        <v>400000</v>
      </c>
      <c r="F2247" s="13"/>
      <c r="G2247" s="22">
        <v>400000</v>
      </c>
    </row>
    <row r="2248" spans="1:11" x14ac:dyDescent="0.25">
      <c r="A2248" s="17">
        <v>19</v>
      </c>
      <c r="B2248" s="20" t="s">
        <v>736</v>
      </c>
      <c r="C2248" s="21" t="s">
        <v>945</v>
      </c>
      <c r="D2248" s="23" t="s">
        <v>360</v>
      </c>
      <c r="E2248" s="22">
        <v>480000</v>
      </c>
      <c r="F2248" s="13"/>
      <c r="G2248" s="22">
        <v>480000</v>
      </c>
    </row>
    <row r="2249" spans="1:11" x14ac:dyDescent="0.25">
      <c r="A2249" s="17">
        <v>20</v>
      </c>
      <c r="B2249" s="20" t="s">
        <v>737</v>
      </c>
      <c r="C2249" s="21" t="s">
        <v>946</v>
      </c>
      <c r="D2249" s="23" t="s">
        <v>359</v>
      </c>
      <c r="E2249" s="22">
        <v>560000</v>
      </c>
      <c r="F2249" s="13"/>
      <c r="H2249" s="22">
        <v>560000</v>
      </c>
    </row>
    <row r="2250" spans="1:11" x14ac:dyDescent="0.25">
      <c r="A2250" s="17">
        <v>21</v>
      </c>
      <c r="B2250" s="20" t="s">
        <v>738</v>
      </c>
      <c r="C2250" s="21" t="s">
        <v>946</v>
      </c>
      <c r="D2250" s="23" t="s">
        <v>361</v>
      </c>
      <c r="E2250" s="22">
        <v>400000</v>
      </c>
      <c r="F2250" s="13"/>
      <c r="H2250" s="22">
        <v>400000</v>
      </c>
    </row>
    <row r="2251" spans="1:11" x14ac:dyDescent="0.25">
      <c r="A2251" s="17">
        <v>22</v>
      </c>
      <c r="B2251" s="20" t="s">
        <v>739</v>
      </c>
      <c r="C2251" s="21" t="s">
        <v>947</v>
      </c>
      <c r="D2251" s="23" t="s">
        <v>705</v>
      </c>
      <c r="E2251" s="22">
        <v>400000</v>
      </c>
      <c r="F2251" s="13"/>
      <c r="H2251" s="22">
        <v>400000</v>
      </c>
    </row>
    <row r="2252" spans="1:11" x14ac:dyDescent="0.25">
      <c r="A2252" s="17">
        <v>23</v>
      </c>
      <c r="B2252" s="20" t="s">
        <v>740</v>
      </c>
      <c r="C2252" s="21" t="s">
        <v>948</v>
      </c>
      <c r="D2252" s="23" t="s">
        <v>360</v>
      </c>
      <c r="E2252" s="22">
        <v>480000</v>
      </c>
      <c r="F2252" s="13"/>
      <c r="H2252" s="22">
        <v>480000</v>
      </c>
    </row>
    <row r="2253" spans="1:11" x14ac:dyDescent="0.25">
      <c r="A2253" s="17">
        <v>24</v>
      </c>
      <c r="B2253" s="20" t="s">
        <v>741</v>
      </c>
      <c r="C2253" s="21" t="s">
        <v>948</v>
      </c>
      <c r="D2253" s="23" t="s">
        <v>361</v>
      </c>
      <c r="E2253" s="22">
        <v>400000</v>
      </c>
      <c r="F2253" s="13"/>
      <c r="H2253" s="22">
        <v>400000</v>
      </c>
    </row>
    <row r="2254" spans="1:11" x14ac:dyDescent="0.25">
      <c r="A2254" s="17">
        <v>25</v>
      </c>
      <c r="B2254" s="20" t="s">
        <v>742</v>
      </c>
      <c r="C2254" s="21" t="s">
        <v>599</v>
      </c>
      <c r="D2254" s="23" t="s">
        <v>361</v>
      </c>
      <c r="E2254" s="22">
        <v>400000</v>
      </c>
      <c r="F2254" s="13"/>
      <c r="H2254" s="22">
        <v>400000</v>
      </c>
    </row>
    <row r="2255" spans="1:11" x14ac:dyDescent="0.25">
      <c r="A2255" s="17">
        <v>26</v>
      </c>
      <c r="B2255" s="20" t="s">
        <v>743</v>
      </c>
      <c r="C2255" s="21" t="s">
        <v>949</v>
      </c>
      <c r="D2255" s="23" t="s">
        <v>1068</v>
      </c>
      <c r="E2255" s="22">
        <v>400000</v>
      </c>
      <c r="F2255" s="13"/>
      <c r="H2255" s="22">
        <v>400000</v>
      </c>
    </row>
    <row r="2256" spans="1:11" x14ac:dyDescent="0.25">
      <c r="A2256" s="17">
        <v>27</v>
      </c>
      <c r="B2256" s="20" t="s">
        <v>744</v>
      </c>
      <c r="C2256" s="21" t="s">
        <v>950</v>
      </c>
      <c r="D2256" s="23" t="s">
        <v>361</v>
      </c>
      <c r="E2256" s="22">
        <v>400000</v>
      </c>
      <c r="F2256" s="13"/>
      <c r="H2256" s="22">
        <v>400000</v>
      </c>
    </row>
    <row r="2257" spans="1:11" x14ac:dyDescent="0.25">
      <c r="A2257" s="17">
        <v>28</v>
      </c>
      <c r="B2257" s="20" t="s">
        <v>745</v>
      </c>
      <c r="C2257" s="21" t="s">
        <v>951</v>
      </c>
      <c r="D2257" s="23" t="s">
        <v>361</v>
      </c>
      <c r="E2257" s="22">
        <v>400000</v>
      </c>
      <c r="F2257" s="13"/>
      <c r="H2257" s="22">
        <v>400000</v>
      </c>
    </row>
    <row r="2258" spans="1:11" x14ac:dyDescent="0.25">
      <c r="A2258" s="17">
        <v>29</v>
      </c>
      <c r="B2258" s="20" t="s">
        <v>746</v>
      </c>
      <c r="C2258" s="21" t="s">
        <v>952</v>
      </c>
      <c r="D2258" s="23" t="s">
        <v>361</v>
      </c>
      <c r="E2258" s="22">
        <v>400000</v>
      </c>
      <c r="F2258" s="13"/>
      <c r="H2258" s="22">
        <v>400000</v>
      </c>
    </row>
    <row r="2259" spans="1:11" x14ac:dyDescent="0.25">
      <c r="A2259" s="17">
        <v>30</v>
      </c>
      <c r="B2259" s="20" t="s">
        <v>747</v>
      </c>
      <c r="C2259" s="21" t="s">
        <v>953</v>
      </c>
      <c r="D2259" s="23" t="s">
        <v>359</v>
      </c>
      <c r="E2259" s="22">
        <v>560000</v>
      </c>
      <c r="F2259" s="13"/>
      <c r="H2259" s="22">
        <v>560000</v>
      </c>
    </row>
    <row r="2260" spans="1:11" x14ac:dyDescent="0.25">
      <c r="A2260" s="17">
        <v>31</v>
      </c>
      <c r="B2260" s="20" t="s">
        <v>748</v>
      </c>
      <c r="C2260" s="21" t="s">
        <v>954</v>
      </c>
      <c r="D2260" s="23" t="s">
        <v>1068</v>
      </c>
      <c r="E2260" s="22">
        <v>400000</v>
      </c>
      <c r="F2260" s="13"/>
      <c r="H2260" s="22">
        <v>400000</v>
      </c>
    </row>
    <row r="2261" spans="1:11" x14ac:dyDescent="0.25">
      <c r="A2261" s="17">
        <v>32</v>
      </c>
      <c r="B2261" s="20" t="s">
        <v>749</v>
      </c>
      <c r="C2261" s="21" t="s">
        <v>955</v>
      </c>
      <c r="D2261" s="23" t="s">
        <v>361</v>
      </c>
      <c r="E2261" s="22">
        <v>400000</v>
      </c>
      <c r="F2261" s="13"/>
      <c r="H2261" s="22">
        <v>400000</v>
      </c>
    </row>
    <row r="2262" spans="1:11" x14ac:dyDescent="0.25">
      <c r="A2262" s="17">
        <v>33</v>
      </c>
      <c r="B2262" s="20" t="s">
        <v>750</v>
      </c>
      <c r="C2262" s="21" t="s">
        <v>956</v>
      </c>
      <c r="D2262" s="23" t="s">
        <v>361</v>
      </c>
      <c r="E2262" s="22">
        <v>400000</v>
      </c>
      <c r="F2262" s="13"/>
      <c r="H2262" s="22">
        <v>400000</v>
      </c>
    </row>
    <row r="2263" spans="1:11" x14ac:dyDescent="0.25">
      <c r="A2263" s="17">
        <v>34</v>
      </c>
      <c r="B2263" s="20" t="s">
        <v>751</v>
      </c>
      <c r="C2263" s="21" t="s">
        <v>957</v>
      </c>
      <c r="D2263" s="23" t="s">
        <v>359</v>
      </c>
      <c r="E2263" s="22">
        <v>560000</v>
      </c>
      <c r="F2263" s="13"/>
      <c r="H2263" s="22">
        <v>560000</v>
      </c>
    </row>
    <row r="2264" spans="1:11" x14ac:dyDescent="0.25">
      <c r="A2264" s="17">
        <v>35</v>
      </c>
      <c r="B2264" s="20" t="s">
        <v>752</v>
      </c>
      <c r="C2264" s="21" t="s">
        <v>958</v>
      </c>
      <c r="D2264" s="23" t="s">
        <v>359</v>
      </c>
      <c r="E2264" s="22">
        <v>560000</v>
      </c>
      <c r="F2264" s="13"/>
      <c r="H2264" s="22">
        <v>560000</v>
      </c>
    </row>
    <row r="2265" spans="1:11" x14ac:dyDescent="0.25">
      <c r="A2265" s="17">
        <v>36</v>
      </c>
      <c r="B2265" s="20" t="s">
        <v>753</v>
      </c>
      <c r="C2265" s="21" t="s">
        <v>959</v>
      </c>
      <c r="D2265" s="23" t="s">
        <v>359</v>
      </c>
      <c r="E2265" s="22">
        <v>560000</v>
      </c>
      <c r="F2265" s="13"/>
      <c r="H2265" s="22">
        <v>560000</v>
      </c>
    </row>
    <row r="2266" spans="1:11" x14ac:dyDescent="0.25">
      <c r="A2266" s="17">
        <v>37</v>
      </c>
      <c r="B2266" s="20" t="s">
        <v>754</v>
      </c>
      <c r="C2266" s="21" t="s">
        <v>960</v>
      </c>
      <c r="D2266" s="23" t="s">
        <v>359</v>
      </c>
      <c r="E2266" s="22">
        <v>560000</v>
      </c>
      <c r="F2266" s="13"/>
      <c r="H2266" s="22">
        <v>560000</v>
      </c>
    </row>
    <row r="2267" spans="1:11" x14ac:dyDescent="0.25">
      <c r="A2267" s="17">
        <v>38</v>
      </c>
      <c r="B2267" s="20" t="s">
        <v>755</v>
      </c>
      <c r="C2267" s="21" t="s">
        <v>961</v>
      </c>
      <c r="D2267" s="23" t="s">
        <v>359</v>
      </c>
      <c r="E2267" s="22">
        <v>560000</v>
      </c>
      <c r="F2267" s="13"/>
      <c r="H2267" s="22">
        <v>560000</v>
      </c>
    </row>
    <row r="2268" spans="1:11" ht="15.75" x14ac:dyDescent="0.25">
      <c r="A2268" s="17">
        <v>39</v>
      </c>
      <c r="B2268" s="20" t="s">
        <v>756</v>
      </c>
      <c r="C2268" s="21" t="s">
        <v>962</v>
      </c>
      <c r="D2268" s="23" t="s">
        <v>361</v>
      </c>
      <c r="E2268" s="22">
        <v>400000</v>
      </c>
      <c r="F2268" s="1"/>
      <c r="H2268" s="22">
        <v>400000</v>
      </c>
    </row>
    <row r="2269" spans="1:11" ht="15.75" x14ac:dyDescent="0.25">
      <c r="A2269" s="17">
        <v>40</v>
      </c>
      <c r="B2269" s="20" t="s">
        <v>757</v>
      </c>
      <c r="C2269" s="21" t="s">
        <v>963</v>
      </c>
      <c r="D2269" s="23" t="s">
        <v>361</v>
      </c>
      <c r="E2269" s="22">
        <v>400000</v>
      </c>
      <c r="F2269" s="1"/>
      <c r="H2269" s="22">
        <v>400000</v>
      </c>
    </row>
    <row r="2270" spans="1:11" ht="15.75" x14ac:dyDescent="0.25">
      <c r="A2270" s="17">
        <v>41</v>
      </c>
      <c r="B2270" s="20" t="s">
        <v>758</v>
      </c>
      <c r="C2270" s="21" t="s">
        <v>964</v>
      </c>
      <c r="D2270" s="23" t="s">
        <v>361</v>
      </c>
      <c r="E2270" s="22">
        <v>400000</v>
      </c>
      <c r="F2270" s="1"/>
      <c r="H2270" s="22">
        <v>400000</v>
      </c>
    </row>
    <row r="2271" spans="1:11" ht="15.75" x14ac:dyDescent="0.25">
      <c r="A2271" s="17">
        <v>42</v>
      </c>
      <c r="B2271" s="20" t="s">
        <v>759</v>
      </c>
      <c r="C2271" s="21" t="s">
        <v>965</v>
      </c>
      <c r="D2271" s="23" t="s">
        <v>359</v>
      </c>
      <c r="E2271" s="22">
        <v>560000</v>
      </c>
      <c r="F2271" s="1"/>
      <c r="H2271" s="22">
        <v>560000</v>
      </c>
    </row>
    <row r="2272" spans="1:11" ht="15.75" x14ac:dyDescent="0.25">
      <c r="A2272" s="17">
        <v>43</v>
      </c>
      <c r="B2272" s="20" t="s">
        <v>760</v>
      </c>
      <c r="C2272" s="21" t="s">
        <v>322</v>
      </c>
      <c r="D2272" s="23" t="s">
        <v>361</v>
      </c>
      <c r="E2272" s="22">
        <v>400000</v>
      </c>
      <c r="F2272" s="1"/>
      <c r="H2272" s="22">
        <v>400000</v>
      </c>
      <c r="K2272">
        <f>480+370</f>
        <v>850</v>
      </c>
    </row>
    <row r="2273" spans="1:8" ht="15.75" x14ac:dyDescent="0.25">
      <c r="A2273" s="17">
        <v>44</v>
      </c>
      <c r="B2273" s="20" t="s">
        <v>761</v>
      </c>
      <c r="C2273" s="21" t="s">
        <v>286</v>
      </c>
      <c r="D2273" s="23" t="s">
        <v>361</v>
      </c>
      <c r="E2273" s="22">
        <v>400000</v>
      </c>
      <c r="F2273" s="1"/>
      <c r="H2273" s="22">
        <v>400000</v>
      </c>
    </row>
    <row r="2274" spans="1:8" ht="15.75" x14ac:dyDescent="0.25">
      <c r="A2274" s="17">
        <v>45</v>
      </c>
      <c r="B2274" s="20" t="s">
        <v>762</v>
      </c>
      <c r="C2274" s="21" t="s">
        <v>966</v>
      </c>
      <c r="D2274" s="23" t="s">
        <v>359</v>
      </c>
      <c r="E2274" s="22">
        <v>560000</v>
      </c>
      <c r="F2274" s="1"/>
      <c r="H2274" s="22">
        <v>560000</v>
      </c>
    </row>
    <row r="2275" spans="1:8" ht="15.75" x14ac:dyDescent="0.25">
      <c r="A2275" s="17">
        <v>46</v>
      </c>
      <c r="B2275" s="20" t="s">
        <v>763</v>
      </c>
      <c r="C2275" s="21" t="s">
        <v>966</v>
      </c>
      <c r="D2275" s="23" t="s">
        <v>361</v>
      </c>
      <c r="E2275" s="22">
        <v>400000</v>
      </c>
      <c r="F2275" s="1"/>
      <c r="H2275" s="22">
        <v>400000</v>
      </c>
    </row>
    <row r="2276" spans="1:8" ht="15.75" x14ac:dyDescent="0.25">
      <c r="A2276" s="17">
        <v>47</v>
      </c>
      <c r="B2276" s="20" t="s">
        <v>764</v>
      </c>
      <c r="C2276" s="21" t="s">
        <v>967</v>
      </c>
      <c r="D2276" s="23" t="s">
        <v>1068</v>
      </c>
      <c r="E2276" s="22">
        <v>400000</v>
      </c>
      <c r="F2276" s="1"/>
      <c r="H2276" s="22">
        <v>400000</v>
      </c>
    </row>
    <row r="2277" spans="1:8" ht="15.75" x14ac:dyDescent="0.25">
      <c r="A2277" s="17">
        <v>48</v>
      </c>
      <c r="B2277" s="20" t="s">
        <v>765</v>
      </c>
      <c r="C2277" s="21" t="s">
        <v>968</v>
      </c>
      <c r="D2277" s="23" t="s">
        <v>1068</v>
      </c>
      <c r="E2277" s="22">
        <v>400000</v>
      </c>
      <c r="F2277" s="1"/>
      <c r="H2277" s="22">
        <v>400000</v>
      </c>
    </row>
    <row r="2278" spans="1:8" ht="15.75" x14ac:dyDescent="0.25">
      <c r="A2278" s="17">
        <v>49</v>
      </c>
      <c r="B2278" s="20" t="s">
        <v>766</v>
      </c>
      <c r="C2278" s="21" t="s">
        <v>969</v>
      </c>
      <c r="D2278" s="23" t="s">
        <v>359</v>
      </c>
      <c r="E2278" s="22">
        <v>560000</v>
      </c>
      <c r="F2278" s="1"/>
      <c r="H2278" s="22">
        <v>560000</v>
      </c>
    </row>
    <row r="2279" spans="1:8" ht="15.75" x14ac:dyDescent="0.25">
      <c r="A2279" s="17">
        <v>50</v>
      </c>
      <c r="B2279" s="20" t="s">
        <v>767</v>
      </c>
      <c r="C2279" s="21" t="s">
        <v>970</v>
      </c>
      <c r="D2279" s="23" t="s">
        <v>359</v>
      </c>
      <c r="E2279" s="22">
        <v>560000</v>
      </c>
      <c r="F2279" s="1"/>
      <c r="H2279" s="22">
        <v>560000</v>
      </c>
    </row>
    <row r="2280" spans="1:8" ht="15.75" x14ac:dyDescent="0.25">
      <c r="A2280" s="17">
        <v>51</v>
      </c>
      <c r="B2280" s="20" t="s">
        <v>768</v>
      </c>
      <c r="C2280" s="21" t="s">
        <v>971</v>
      </c>
      <c r="D2280" s="23" t="s">
        <v>359</v>
      </c>
      <c r="E2280" s="22">
        <v>560000</v>
      </c>
      <c r="F2280" s="1"/>
      <c r="H2280" s="22">
        <v>560000</v>
      </c>
    </row>
    <row r="2281" spans="1:8" ht="15.75" x14ac:dyDescent="0.25">
      <c r="A2281" s="17">
        <v>52</v>
      </c>
      <c r="B2281" s="20" t="s">
        <v>769</v>
      </c>
      <c r="C2281" s="21" t="s">
        <v>972</v>
      </c>
      <c r="D2281" s="23" t="s">
        <v>359</v>
      </c>
      <c r="E2281" s="22">
        <v>560000</v>
      </c>
      <c r="F2281" s="1"/>
      <c r="H2281" s="22">
        <v>560000</v>
      </c>
    </row>
    <row r="2282" spans="1:8" ht="15.75" x14ac:dyDescent="0.25">
      <c r="A2282" s="17">
        <v>53</v>
      </c>
      <c r="B2282" s="20" t="s">
        <v>770</v>
      </c>
      <c r="C2282" s="21" t="s">
        <v>973</v>
      </c>
      <c r="D2282" s="23" t="s">
        <v>359</v>
      </c>
      <c r="E2282" s="22">
        <v>560000</v>
      </c>
      <c r="F2282" s="1"/>
      <c r="H2282" s="22">
        <v>560000</v>
      </c>
    </row>
    <row r="2283" spans="1:8" ht="15.75" x14ac:dyDescent="0.25">
      <c r="A2283" s="17">
        <v>54</v>
      </c>
      <c r="B2283" s="20" t="s">
        <v>771</v>
      </c>
      <c r="C2283" s="21" t="s">
        <v>973</v>
      </c>
      <c r="D2283" s="23" t="s">
        <v>361</v>
      </c>
      <c r="E2283" s="22">
        <v>400000</v>
      </c>
      <c r="F2283" s="1"/>
      <c r="H2283" s="22">
        <v>400000</v>
      </c>
    </row>
    <row r="2284" spans="1:8" ht="15.75" x14ac:dyDescent="0.25">
      <c r="A2284" s="17">
        <v>55</v>
      </c>
      <c r="B2284" s="20" t="s">
        <v>772</v>
      </c>
      <c r="C2284" s="21" t="s">
        <v>331</v>
      </c>
      <c r="D2284" s="23" t="s">
        <v>361</v>
      </c>
      <c r="E2284" s="22">
        <v>400000</v>
      </c>
      <c r="F2284" s="1"/>
      <c r="H2284" s="22">
        <v>400000</v>
      </c>
    </row>
    <row r="2285" spans="1:8" ht="15.75" x14ac:dyDescent="0.25">
      <c r="A2285" s="17">
        <v>56</v>
      </c>
      <c r="B2285" s="20" t="s">
        <v>773</v>
      </c>
      <c r="C2285" s="21" t="s">
        <v>974</v>
      </c>
      <c r="D2285" s="23" t="s">
        <v>361</v>
      </c>
      <c r="E2285" s="22">
        <v>400000</v>
      </c>
      <c r="F2285" s="1"/>
      <c r="G2285" s="22"/>
      <c r="H2285" s="22">
        <v>400000</v>
      </c>
    </row>
    <row r="2286" spans="1:8" ht="15.75" x14ac:dyDescent="0.25">
      <c r="A2286" s="17">
        <v>57</v>
      </c>
      <c r="B2286" s="20" t="s">
        <v>774</v>
      </c>
      <c r="C2286" s="21" t="s">
        <v>975</v>
      </c>
      <c r="D2286" s="23" t="s">
        <v>361</v>
      </c>
      <c r="E2286" s="22">
        <v>400000</v>
      </c>
      <c r="F2286" s="1"/>
      <c r="G2286" s="22">
        <v>400000</v>
      </c>
    </row>
    <row r="2287" spans="1:8" ht="15.75" x14ac:dyDescent="0.25">
      <c r="A2287" s="17">
        <v>58</v>
      </c>
      <c r="B2287" s="20" t="s">
        <v>775</v>
      </c>
      <c r="C2287" s="21" t="s">
        <v>976</v>
      </c>
      <c r="D2287" s="23" t="s">
        <v>361</v>
      </c>
      <c r="E2287" s="22">
        <v>400000</v>
      </c>
      <c r="F2287" s="1"/>
      <c r="G2287" s="22">
        <v>400000</v>
      </c>
    </row>
    <row r="2288" spans="1:8" ht="15.75" x14ac:dyDescent="0.25">
      <c r="A2288" s="17">
        <v>59</v>
      </c>
      <c r="B2288" s="20" t="s">
        <v>776</v>
      </c>
      <c r="C2288" s="21" t="s">
        <v>977</v>
      </c>
      <c r="D2288" s="23" t="s">
        <v>361</v>
      </c>
      <c r="E2288" s="22">
        <v>400000</v>
      </c>
      <c r="F2288" s="1"/>
      <c r="G2288" s="22">
        <v>400000</v>
      </c>
    </row>
    <row r="2289" spans="1:8" ht="15.75" x14ac:dyDescent="0.25">
      <c r="A2289" s="17">
        <v>60</v>
      </c>
      <c r="B2289" s="20" t="s">
        <v>777</v>
      </c>
      <c r="C2289" s="21" t="s">
        <v>978</v>
      </c>
      <c r="D2289" s="23" t="s">
        <v>358</v>
      </c>
      <c r="E2289" s="22">
        <v>400000</v>
      </c>
      <c r="F2289" s="1"/>
      <c r="G2289" s="22">
        <v>400000</v>
      </c>
    </row>
    <row r="2290" spans="1:8" ht="15.75" x14ac:dyDescent="0.25">
      <c r="A2290" s="17">
        <v>61</v>
      </c>
      <c r="B2290" s="20" t="s">
        <v>778</v>
      </c>
      <c r="C2290" s="21" t="s">
        <v>979</v>
      </c>
      <c r="D2290" s="23" t="s">
        <v>359</v>
      </c>
      <c r="E2290" s="22">
        <v>560000</v>
      </c>
      <c r="F2290" s="1"/>
      <c r="G2290" s="22">
        <v>560000</v>
      </c>
    </row>
    <row r="2291" spans="1:8" ht="15.75" x14ac:dyDescent="0.25">
      <c r="A2291" s="17">
        <v>62</v>
      </c>
      <c r="B2291" s="20" t="s">
        <v>779</v>
      </c>
      <c r="C2291" s="21" t="s">
        <v>979</v>
      </c>
      <c r="D2291" s="23" t="s">
        <v>361</v>
      </c>
      <c r="E2291" s="22">
        <v>400000</v>
      </c>
      <c r="F2291" s="1"/>
      <c r="G2291" s="22">
        <v>400000</v>
      </c>
    </row>
    <row r="2292" spans="1:8" ht="15.75" x14ac:dyDescent="0.25">
      <c r="A2292" s="17">
        <v>63</v>
      </c>
      <c r="B2292" s="20" t="s">
        <v>780</v>
      </c>
      <c r="C2292" s="21" t="s">
        <v>980</v>
      </c>
      <c r="D2292" s="23" t="s">
        <v>1071</v>
      </c>
      <c r="E2292" s="22">
        <v>15000000</v>
      </c>
      <c r="F2292" s="1" t="s">
        <v>1069</v>
      </c>
      <c r="G2292" s="22">
        <v>15000000</v>
      </c>
    </row>
    <row r="2293" spans="1:8" ht="15.75" x14ac:dyDescent="0.25">
      <c r="A2293" s="17">
        <v>64</v>
      </c>
      <c r="B2293" s="20" t="s">
        <v>781</v>
      </c>
      <c r="C2293" s="21" t="s">
        <v>230</v>
      </c>
      <c r="D2293" s="23" t="s">
        <v>361</v>
      </c>
      <c r="E2293" s="22">
        <v>400000</v>
      </c>
      <c r="F2293" s="1"/>
      <c r="G2293" s="22">
        <v>400000</v>
      </c>
    </row>
    <row r="2294" spans="1:8" ht="15.75" x14ac:dyDescent="0.25">
      <c r="A2294" s="17">
        <v>65</v>
      </c>
      <c r="B2294" s="20" t="s">
        <v>782</v>
      </c>
      <c r="C2294" s="21" t="s">
        <v>981</v>
      </c>
      <c r="D2294" s="23" t="s">
        <v>364</v>
      </c>
      <c r="E2294" s="22">
        <v>400000</v>
      </c>
      <c r="F2294" s="1"/>
      <c r="G2294" s="22">
        <v>400000</v>
      </c>
    </row>
    <row r="2295" spans="1:8" ht="15.75" x14ac:dyDescent="0.25">
      <c r="A2295" s="17">
        <v>66</v>
      </c>
      <c r="B2295" s="20" t="s">
        <v>783</v>
      </c>
      <c r="C2295" s="21" t="s">
        <v>982</v>
      </c>
      <c r="D2295" s="23" t="s">
        <v>364</v>
      </c>
      <c r="E2295" s="22">
        <v>400000</v>
      </c>
      <c r="F2295" s="1"/>
      <c r="G2295" s="22">
        <v>400000</v>
      </c>
    </row>
    <row r="2296" spans="1:8" ht="15.75" x14ac:dyDescent="0.25">
      <c r="A2296" s="17">
        <v>67</v>
      </c>
      <c r="B2296" s="20" t="s">
        <v>784</v>
      </c>
      <c r="C2296" s="21" t="s">
        <v>983</v>
      </c>
      <c r="D2296" s="23" t="s">
        <v>364</v>
      </c>
      <c r="E2296" s="22">
        <v>400000</v>
      </c>
      <c r="F2296" s="1"/>
      <c r="G2296" s="22">
        <v>400000</v>
      </c>
    </row>
    <row r="2297" spans="1:8" ht="15.75" x14ac:dyDescent="0.25">
      <c r="A2297" s="17">
        <v>68</v>
      </c>
      <c r="B2297" s="20" t="s">
        <v>785</v>
      </c>
      <c r="C2297" s="21" t="s">
        <v>984</v>
      </c>
      <c r="D2297" s="23" t="s">
        <v>360</v>
      </c>
      <c r="E2297" s="22">
        <v>480000</v>
      </c>
      <c r="F2297" s="1"/>
      <c r="G2297" s="22">
        <v>480000</v>
      </c>
    </row>
    <row r="2298" spans="1:8" ht="15.75" x14ac:dyDescent="0.25">
      <c r="A2298" s="17">
        <v>69</v>
      </c>
      <c r="B2298" s="20" t="s">
        <v>786</v>
      </c>
      <c r="C2298" s="21" t="s">
        <v>985</v>
      </c>
      <c r="D2298" s="23" t="s">
        <v>360</v>
      </c>
      <c r="E2298" s="22">
        <v>480000</v>
      </c>
      <c r="F2298" s="1"/>
      <c r="G2298" s="22">
        <v>480000</v>
      </c>
    </row>
    <row r="2299" spans="1:8" ht="15.75" x14ac:dyDescent="0.25">
      <c r="A2299" s="17">
        <v>70</v>
      </c>
      <c r="B2299" s="20" t="s">
        <v>787</v>
      </c>
      <c r="C2299" s="21" t="s">
        <v>986</v>
      </c>
      <c r="D2299" s="23" t="s">
        <v>361</v>
      </c>
      <c r="E2299" s="22">
        <v>400000</v>
      </c>
      <c r="F2299" s="1"/>
      <c r="G2299" s="22">
        <v>400000</v>
      </c>
    </row>
    <row r="2300" spans="1:8" ht="15.75" x14ac:dyDescent="0.25">
      <c r="A2300" s="17">
        <v>71</v>
      </c>
      <c r="B2300" s="20" t="s">
        <v>788</v>
      </c>
      <c r="C2300" s="21" t="s">
        <v>987</v>
      </c>
      <c r="D2300" s="23" t="s">
        <v>359</v>
      </c>
      <c r="E2300" s="22">
        <v>560000</v>
      </c>
      <c r="F2300" s="1"/>
      <c r="G2300" s="22">
        <v>560000</v>
      </c>
    </row>
    <row r="2301" spans="1:8" ht="15.75" x14ac:dyDescent="0.25">
      <c r="A2301" s="17">
        <v>72</v>
      </c>
      <c r="B2301" s="20" t="s">
        <v>789</v>
      </c>
      <c r="C2301" s="21" t="s">
        <v>988</v>
      </c>
      <c r="D2301" s="23" t="s">
        <v>359</v>
      </c>
      <c r="E2301" s="22">
        <v>560000</v>
      </c>
      <c r="F2301" s="1"/>
      <c r="H2301" s="22">
        <v>560000</v>
      </c>
    </row>
    <row r="2302" spans="1:8" ht="15.75" x14ac:dyDescent="0.25">
      <c r="A2302" s="17">
        <v>73</v>
      </c>
      <c r="B2302" s="20" t="s">
        <v>790</v>
      </c>
      <c r="C2302" s="21" t="s">
        <v>988</v>
      </c>
      <c r="D2302" s="23" t="s">
        <v>361</v>
      </c>
      <c r="E2302" s="22">
        <v>400000</v>
      </c>
      <c r="F2302" s="1"/>
      <c r="H2302" s="22">
        <v>400000</v>
      </c>
    </row>
    <row r="2303" spans="1:8" ht="15.75" x14ac:dyDescent="0.25">
      <c r="A2303" s="17">
        <v>74</v>
      </c>
      <c r="B2303" s="20" t="s">
        <v>791</v>
      </c>
      <c r="C2303" s="21" t="s">
        <v>972</v>
      </c>
      <c r="D2303" s="23" t="s">
        <v>361</v>
      </c>
      <c r="E2303" s="22">
        <v>400000</v>
      </c>
      <c r="F2303" s="1"/>
      <c r="H2303" s="22">
        <v>400000</v>
      </c>
    </row>
    <row r="2304" spans="1:8" ht="15.75" x14ac:dyDescent="0.25">
      <c r="A2304" s="17">
        <v>75</v>
      </c>
      <c r="B2304" s="20" t="s">
        <v>792</v>
      </c>
      <c r="C2304" s="21" t="s">
        <v>275</v>
      </c>
      <c r="D2304" s="23" t="s">
        <v>361</v>
      </c>
      <c r="E2304" s="22">
        <v>400000</v>
      </c>
      <c r="F2304" s="1"/>
      <c r="H2304" s="22">
        <v>400000</v>
      </c>
    </row>
    <row r="2305" spans="1:8" ht="15.75" x14ac:dyDescent="0.25">
      <c r="A2305" s="17">
        <v>76</v>
      </c>
      <c r="B2305" s="20" t="s">
        <v>793</v>
      </c>
      <c r="C2305" s="21" t="s">
        <v>989</v>
      </c>
      <c r="D2305" s="23" t="s">
        <v>361</v>
      </c>
      <c r="E2305" s="22">
        <v>400000</v>
      </c>
      <c r="F2305" s="1"/>
      <c r="H2305" s="22">
        <v>400000</v>
      </c>
    </row>
    <row r="2306" spans="1:8" ht="15.75" x14ac:dyDescent="0.25">
      <c r="A2306" s="17">
        <v>77</v>
      </c>
      <c r="B2306" s="20" t="s">
        <v>794</v>
      </c>
      <c r="C2306" s="21" t="s">
        <v>990</v>
      </c>
      <c r="D2306" s="23" t="s">
        <v>361</v>
      </c>
      <c r="E2306" s="22">
        <v>400000</v>
      </c>
      <c r="F2306" s="1"/>
      <c r="H2306" s="22">
        <v>400000</v>
      </c>
    </row>
    <row r="2307" spans="1:8" ht="15.75" x14ac:dyDescent="0.25">
      <c r="A2307" s="17">
        <v>78</v>
      </c>
      <c r="B2307" s="20" t="s">
        <v>795</v>
      </c>
      <c r="C2307" s="21" t="s">
        <v>991</v>
      </c>
      <c r="D2307" s="23" t="s">
        <v>361</v>
      </c>
      <c r="E2307" s="22">
        <v>400000</v>
      </c>
      <c r="F2307" s="1"/>
      <c r="H2307" s="22">
        <v>400000</v>
      </c>
    </row>
    <row r="2308" spans="1:8" ht="15.75" x14ac:dyDescent="0.25">
      <c r="A2308" s="17">
        <v>79</v>
      </c>
      <c r="B2308" s="20" t="s">
        <v>796</v>
      </c>
      <c r="C2308" s="21" t="s">
        <v>992</v>
      </c>
      <c r="D2308" s="23" t="s">
        <v>360</v>
      </c>
      <c r="E2308" s="22">
        <v>480000</v>
      </c>
      <c r="F2308" s="1"/>
      <c r="H2308" s="22">
        <v>480000</v>
      </c>
    </row>
    <row r="2309" spans="1:8" ht="15.75" x14ac:dyDescent="0.25">
      <c r="A2309" s="17">
        <v>80</v>
      </c>
      <c r="B2309" s="20" t="s">
        <v>797</v>
      </c>
      <c r="C2309" s="21" t="s">
        <v>992</v>
      </c>
      <c r="D2309" s="23" t="s">
        <v>359</v>
      </c>
      <c r="E2309" s="22">
        <v>560000</v>
      </c>
      <c r="F2309" s="1"/>
      <c r="H2309" s="22">
        <v>560000</v>
      </c>
    </row>
    <row r="2310" spans="1:8" ht="15.75" x14ac:dyDescent="0.25">
      <c r="A2310" s="17">
        <v>81</v>
      </c>
      <c r="B2310" s="20" t="s">
        <v>798</v>
      </c>
      <c r="C2310" s="21" t="s">
        <v>993</v>
      </c>
      <c r="D2310" s="23" t="s">
        <v>361</v>
      </c>
      <c r="E2310" s="22">
        <v>400000</v>
      </c>
      <c r="F2310" s="1"/>
      <c r="H2310" s="22">
        <v>400000</v>
      </c>
    </row>
    <row r="2311" spans="1:8" ht="15.75" x14ac:dyDescent="0.25">
      <c r="A2311" s="17">
        <v>82</v>
      </c>
      <c r="B2311" s="20" t="s">
        <v>799</v>
      </c>
      <c r="C2311" s="21" t="s">
        <v>994</v>
      </c>
      <c r="D2311" s="23" t="s">
        <v>359</v>
      </c>
      <c r="E2311" s="22">
        <v>560000</v>
      </c>
      <c r="F2311" s="1"/>
      <c r="H2311" s="22">
        <v>560000</v>
      </c>
    </row>
    <row r="2312" spans="1:8" ht="15.75" x14ac:dyDescent="0.25">
      <c r="A2312" s="17">
        <v>83</v>
      </c>
      <c r="B2312" s="20" t="s">
        <v>800</v>
      </c>
      <c r="C2312" s="21" t="s">
        <v>995</v>
      </c>
      <c r="D2312" s="23" t="s">
        <v>359</v>
      </c>
      <c r="E2312" s="22">
        <v>560000</v>
      </c>
      <c r="F2312" s="1"/>
      <c r="H2312" s="22">
        <v>560000</v>
      </c>
    </row>
    <row r="2313" spans="1:8" ht="15.75" x14ac:dyDescent="0.25">
      <c r="A2313" s="17">
        <v>84</v>
      </c>
      <c r="B2313" s="20" t="s">
        <v>801</v>
      </c>
      <c r="C2313" s="21" t="s">
        <v>995</v>
      </c>
      <c r="D2313" s="23" t="s">
        <v>361</v>
      </c>
      <c r="E2313" s="22">
        <v>400000</v>
      </c>
      <c r="F2313" s="1"/>
      <c r="H2313" s="22">
        <v>400000</v>
      </c>
    </row>
    <row r="2314" spans="1:8" ht="15.75" x14ac:dyDescent="0.25">
      <c r="A2314" s="17">
        <v>85</v>
      </c>
      <c r="B2314" s="20" t="s">
        <v>802</v>
      </c>
      <c r="C2314" s="21" t="s">
        <v>996</v>
      </c>
      <c r="D2314" s="23" t="s">
        <v>394</v>
      </c>
      <c r="E2314" s="22">
        <v>370000</v>
      </c>
      <c r="F2314" s="1"/>
      <c r="H2314" s="22">
        <v>370000</v>
      </c>
    </row>
    <row r="2315" spans="1:8" ht="15.75" x14ac:dyDescent="0.25">
      <c r="A2315" s="17">
        <v>86</v>
      </c>
      <c r="B2315" s="20" t="s">
        <v>803</v>
      </c>
      <c r="C2315" s="21" t="s">
        <v>997</v>
      </c>
      <c r="D2315" s="23" t="s">
        <v>360</v>
      </c>
      <c r="E2315" s="22">
        <v>480000</v>
      </c>
      <c r="F2315" s="1"/>
      <c r="H2315" s="22">
        <v>480000</v>
      </c>
    </row>
    <row r="2316" spans="1:8" ht="15.75" x14ac:dyDescent="0.25">
      <c r="A2316" s="17">
        <v>87</v>
      </c>
      <c r="B2316" s="20" t="s">
        <v>804</v>
      </c>
      <c r="C2316" s="21" t="s">
        <v>636</v>
      </c>
      <c r="D2316" s="23" t="s">
        <v>361</v>
      </c>
      <c r="E2316" s="22">
        <v>400000</v>
      </c>
      <c r="F2316" s="1"/>
      <c r="H2316" s="22">
        <v>400000</v>
      </c>
    </row>
    <row r="2317" spans="1:8" ht="15.75" x14ac:dyDescent="0.25">
      <c r="A2317" s="17">
        <v>88</v>
      </c>
      <c r="B2317" s="20" t="s">
        <v>805</v>
      </c>
      <c r="C2317" s="21" t="s">
        <v>301</v>
      </c>
      <c r="D2317" s="23" t="s">
        <v>361</v>
      </c>
      <c r="E2317" s="22">
        <v>400000</v>
      </c>
      <c r="F2317" s="1"/>
      <c r="H2317" s="22">
        <v>400000</v>
      </c>
    </row>
    <row r="2318" spans="1:8" ht="15.75" x14ac:dyDescent="0.25">
      <c r="A2318" s="17">
        <v>89</v>
      </c>
      <c r="B2318" s="20" t="s">
        <v>806</v>
      </c>
      <c r="C2318" s="21" t="s">
        <v>998</v>
      </c>
      <c r="D2318" s="23" t="s">
        <v>359</v>
      </c>
      <c r="E2318" s="22">
        <v>560000</v>
      </c>
      <c r="F2318" s="1"/>
      <c r="H2318" s="22">
        <v>560000</v>
      </c>
    </row>
    <row r="2319" spans="1:8" ht="15.75" x14ac:dyDescent="0.25">
      <c r="A2319" s="17">
        <v>90</v>
      </c>
      <c r="B2319" s="20" t="s">
        <v>807</v>
      </c>
      <c r="C2319" s="21" t="s">
        <v>999</v>
      </c>
      <c r="D2319" s="23" t="s">
        <v>359</v>
      </c>
      <c r="E2319" s="22">
        <v>560000</v>
      </c>
      <c r="F2319" s="1"/>
      <c r="H2319" s="22">
        <v>560000</v>
      </c>
    </row>
    <row r="2320" spans="1:8" ht="15.75" x14ac:dyDescent="0.25">
      <c r="A2320" s="17">
        <v>91</v>
      </c>
      <c r="B2320" s="20" t="s">
        <v>808</v>
      </c>
      <c r="C2320" s="21" t="s">
        <v>1000</v>
      </c>
      <c r="D2320" s="23" t="s">
        <v>361</v>
      </c>
      <c r="E2320" s="22">
        <v>400000</v>
      </c>
      <c r="F2320" s="1"/>
      <c r="H2320" s="22">
        <v>400000</v>
      </c>
    </row>
    <row r="2321" spans="1:8" ht="15.75" x14ac:dyDescent="0.25">
      <c r="A2321" s="17">
        <v>92</v>
      </c>
      <c r="B2321" s="20" t="s">
        <v>809</v>
      </c>
      <c r="C2321" s="21" t="s">
        <v>1001</v>
      </c>
      <c r="D2321" s="23" t="s">
        <v>361</v>
      </c>
      <c r="E2321" s="22">
        <v>400000</v>
      </c>
      <c r="F2321" s="1"/>
      <c r="G2321" s="22">
        <v>400000</v>
      </c>
    </row>
    <row r="2322" spans="1:8" ht="15.75" x14ac:dyDescent="0.25">
      <c r="A2322" s="17">
        <v>93</v>
      </c>
      <c r="B2322" s="20" t="s">
        <v>810</v>
      </c>
      <c r="C2322" s="21" t="s">
        <v>1002</v>
      </c>
      <c r="D2322" s="23" t="s">
        <v>364</v>
      </c>
      <c r="E2322" s="22">
        <v>400000</v>
      </c>
      <c r="F2322" s="1"/>
      <c r="G2322" s="22">
        <v>400000</v>
      </c>
    </row>
    <row r="2323" spans="1:8" ht="25.5" x14ac:dyDescent="0.25">
      <c r="A2323" s="17">
        <v>94</v>
      </c>
      <c r="B2323" s="20" t="s">
        <v>811</v>
      </c>
      <c r="C2323" s="21" t="s">
        <v>1003</v>
      </c>
      <c r="D2323" s="23" t="s">
        <v>364</v>
      </c>
      <c r="E2323" s="22">
        <v>400000</v>
      </c>
      <c r="F2323" s="1"/>
      <c r="G2323" s="22">
        <v>400000</v>
      </c>
    </row>
    <row r="2324" spans="1:8" ht="15.75" x14ac:dyDescent="0.25">
      <c r="A2324" s="17">
        <v>95</v>
      </c>
      <c r="B2324" s="20" t="s">
        <v>812</v>
      </c>
      <c r="C2324" s="21" t="s">
        <v>1004</v>
      </c>
      <c r="D2324" s="23" t="s">
        <v>361</v>
      </c>
      <c r="E2324" s="22">
        <v>400000</v>
      </c>
      <c r="F2324" s="1"/>
      <c r="G2324" s="22">
        <v>400000</v>
      </c>
    </row>
    <row r="2325" spans="1:8" ht="15.75" x14ac:dyDescent="0.25">
      <c r="A2325" s="17">
        <v>96</v>
      </c>
      <c r="B2325" s="20" t="s">
        <v>813</v>
      </c>
      <c r="C2325" s="21" t="s">
        <v>1005</v>
      </c>
      <c r="D2325" s="23" t="s">
        <v>361</v>
      </c>
      <c r="E2325" s="22">
        <v>400000</v>
      </c>
      <c r="F2325" s="1"/>
      <c r="G2325" s="22">
        <v>400000</v>
      </c>
    </row>
    <row r="2326" spans="1:8" ht="15.75" x14ac:dyDescent="0.25">
      <c r="A2326" s="17">
        <v>97</v>
      </c>
      <c r="B2326" s="20" t="s">
        <v>814</v>
      </c>
      <c r="C2326" s="21" t="s">
        <v>1005</v>
      </c>
      <c r="D2326" s="23" t="s">
        <v>359</v>
      </c>
      <c r="E2326" s="22">
        <v>560000</v>
      </c>
      <c r="F2326" s="1"/>
      <c r="G2326" s="22">
        <v>560000</v>
      </c>
    </row>
    <row r="2327" spans="1:8" ht="15.75" x14ac:dyDescent="0.25">
      <c r="A2327" s="17">
        <v>98</v>
      </c>
      <c r="B2327" s="20" t="s">
        <v>815</v>
      </c>
      <c r="C2327" s="21" t="s">
        <v>1006</v>
      </c>
      <c r="D2327" s="23" t="s">
        <v>360</v>
      </c>
      <c r="E2327" s="22">
        <v>480000</v>
      </c>
      <c r="F2327" s="1"/>
      <c r="G2327" s="22">
        <v>480000</v>
      </c>
    </row>
    <row r="2328" spans="1:8" ht="15.75" x14ac:dyDescent="0.25">
      <c r="A2328" s="17">
        <v>99</v>
      </c>
      <c r="B2328" s="20" t="s">
        <v>816</v>
      </c>
      <c r="C2328" s="21" t="s">
        <v>1007</v>
      </c>
      <c r="D2328" s="23" t="s">
        <v>359</v>
      </c>
      <c r="E2328" s="22">
        <v>560000</v>
      </c>
      <c r="F2328" s="1"/>
      <c r="G2328" s="22">
        <v>560000</v>
      </c>
    </row>
    <row r="2329" spans="1:8" ht="15.75" x14ac:dyDescent="0.25">
      <c r="A2329" s="17">
        <v>100</v>
      </c>
      <c r="B2329" s="20" t="s">
        <v>817</v>
      </c>
      <c r="C2329" s="21" t="s">
        <v>1008</v>
      </c>
      <c r="D2329" s="23" t="s">
        <v>361</v>
      </c>
      <c r="E2329" s="22">
        <v>400000</v>
      </c>
      <c r="F2329" s="1"/>
      <c r="G2329" s="22">
        <v>400000</v>
      </c>
    </row>
    <row r="2330" spans="1:8" ht="15.75" x14ac:dyDescent="0.25">
      <c r="A2330" s="17">
        <v>101</v>
      </c>
      <c r="B2330" s="20" t="s">
        <v>818</v>
      </c>
      <c r="C2330" s="21" t="s">
        <v>1009</v>
      </c>
      <c r="D2330" s="23" t="s">
        <v>361</v>
      </c>
      <c r="E2330" s="22">
        <v>400000</v>
      </c>
      <c r="F2330" s="1"/>
      <c r="H2330" s="79">
        <v>400000</v>
      </c>
    </row>
    <row r="2331" spans="1:8" ht="15.75" x14ac:dyDescent="0.25">
      <c r="A2331" s="17">
        <v>102</v>
      </c>
      <c r="B2331" s="20" t="s">
        <v>819</v>
      </c>
      <c r="C2331" s="21" t="s">
        <v>310</v>
      </c>
      <c r="D2331" s="23" t="s">
        <v>361</v>
      </c>
      <c r="E2331" s="22">
        <v>400000</v>
      </c>
      <c r="F2331" s="1"/>
      <c r="H2331" s="22">
        <v>400000</v>
      </c>
    </row>
    <row r="2332" spans="1:8" ht="15.75" x14ac:dyDescent="0.25">
      <c r="A2332" s="17">
        <v>103</v>
      </c>
      <c r="B2332" s="20" t="s">
        <v>820</v>
      </c>
      <c r="C2332" s="21" t="s">
        <v>1010</v>
      </c>
      <c r="D2332" s="23" t="s">
        <v>359</v>
      </c>
      <c r="E2332" s="22">
        <v>560000</v>
      </c>
      <c r="F2332" s="1"/>
      <c r="H2332" s="22">
        <v>560000</v>
      </c>
    </row>
    <row r="2333" spans="1:8" ht="15.75" x14ac:dyDescent="0.25">
      <c r="A2333" s="17">
        <v>104</v>
      </c>
      <c r="B2333" s="20" t="s">
        <v>821</v>
      </c>
      <c r="C2333" s="21" t="s">
        <v>1010</v>
      </c>
      <c r="D2333" s="23" t="s">
        <v>361</v>
      </c>
      <c r="E2333" s="22">
        <v>400000</v>
      </c>
      <c r="F2333" s="1"/>
      <c r="H2333" s="22">
        <v>400000</v>
      </c>
    </row>
    <row r="2334" spans="1:8" ht="15.75" x14ac:dyDescent="0.25">
      <c r="A2334" s="17">
        <v>105</v>
      </c>
      <c r="B2334" s="20" t="s">
        <v>822</v>
      </c>
      <c r="C2334" s="21" t="s">
        <v>1011</v>
      </c>
      <c r="D2334" s="23" t="s">
        <v>361</v>
      </c>
      <c r="E2334" s="22">
        <v>400000</v>
      </c>
      <c r="F2334" s="1"/>
      <c r="H2334" s="22">
        <v>400000</v>
      </c>
    </row>
    <row r="2335" spans="1:8" ht="15.75" x14ac:dyDescent="0.25">
      <c r="A2335" s="17">
        <v>106</v>
      </c>
      <c r="B2335" s="20" t="s">
        <v>823</v>
      </c>
      <c r="C2335" s="21" t="s">
        <v>1012</v>
      </c>
      <c r="D2335" s="23" t="s">
        <v>361</v>
      </c>
      <c r="E2335" s="22">
        <v>400000</v>
      </c>
      <c r="F2335" s="1"/>
      <c r="H2335" s="22">
        <v>400000</v>
      </c>
    </row>
    <row r="2336" spans="1:8" ht="15.75" x14ac:dyDescent="0.25">
      <c r="A2336" s="17">
        <v>107</v>
      </c>
      <c r="B2336" s="20" t="s">
        <v>824</v>
      </c>
      <c r="C2336" s="21" t="s">
        <v>994</v>
      </c>
      <c r="D2336" s="23" t="s">
        <v>361</v>
      </c>
      <c r="E2336" s="22">
        <v>400000</v>
      </c>
      <c r="F2336" s="1"/>
      <c r="H2336" s="22">
        <v>400000</v>
      </c>
    </row>
    <row r="2337" spans="1:11" ht="15.75" x14ac:dyDescent="0.25">
      <c r="A2337" s="17">
        <v>108</v>
      </c>
      <c r="B2337" s="20" t="s">
        <v>825</v>
      </c>
      <c r="C2337" s="21" t="s">
        <v>1013</v>
      </c>
      <c r="D2337" s="23" t="s">
        <v>361</v>
      </c>
      <c r="E2337" s="22">
        <v>400000</v>
      </c>
      <c r="F2337" s="1"/>
      <c r="H2337" s="22">
        <v>400000</v>
      </c>
    </row>
    <row r="2338" spans="1:11" ht="15.75" x14ac:dyDescent="0.25">
      <c r="A2338" s="17">
        <v>109</v>
      </c>
      <c r="B2338" s="20" t="s">
        <v>826</v>
      </c>
      <c r="C2338" s="21" t="s">
        <v>1014</v>
      </c>
      <c r="D2338" s="23" t="s">
        <v>359</v>
      </c>
      <c r="E2338" s="22">
        <v>560000</v>
      </c>
      <c r="F2338" s="1"/>
      <c r="H2338" s="22">
        <v>560000</v>
      </c>
    </row>
    <row r="2339" spans="1:11" ht="15.75" x14ac:dyDescent="0.25">
      <c r="A2339" s="17">
        <v>110</v>
      </c>
      <c r="B2339" s="20" t="s">
        <v>827</v>
      </c>
      <c r="C2339" s="21" t="s">
        <v>1014</v>
      </c>
      <c r="D2339" s="23" t="s">
        <v>361</v>
      </c>
      <c r="E2339" s="22">
        <v>400000</v>
      </c>
      <c r="F2339" s="1"/>
      <c r="H2339" s="22">
        <v>400000</v>
      </c>
    </row>
    <row r="2340" spans="1:11" ht="15.75" x14ac:dyDescent="0.25">
      <c r="A2340" s="17">
        <v>111</v>
      </c>
      <c r="B2340" s="20" t="s">
        <v>828</v>
      </c>
      <c r="C2340" s="21" t="s">
        <v>1015</v>
      </c>
      <c r="D2340" s="23" t="s">
        <v>361</v>
      </c>
      <c r="E2340" s="22">
        <v>400000</v>
      </c>
      <c r="F2340" s="1"/>
      <c r="H2340" s="22">
        <v>400000</v>
      </c>
    </row>
    <row r="2341" spans="1:11" ht="15.75" x14ac:dyDescent="0.25">
      <c r="A2341" s="17">
        <v>112</v>
      </c>
      <c r="B2341" s="20" t="s">
        <v>829</v>
      </c>
      <c r="C2341" s="21" t="s">
        <v>972</v>
      </c>
      <c r="D2341" s="23" t="s">
        <v>360</v>
      </c>
      <c r="E2341" s="22">
        <v>480000</v>
      </c>
      <c r="F2341" s="1"/>
      <c r="H2341" s="22">
        <v>480000</v>
      </c>
    </row>
    <row r="2342" spans="1:11" ht="15.75" x14ac:dyDescent="0.25">
      <c r="A2342" s="17">
        <v>113</v>
      </c>
      <c r="B2342" s="20" t="s">
        <v>830</v>
      </c>
      <c r="C2342" s="21" t="s">
        <v>1016</v>
      </c>
      <c r="D2342" s="23" t="s">
        <v>360</v>
      </c>
      <c r="E2342" s="22">
        <v>480000</v>
      </c>
      <c r="F2342" s="1"/>
      <c r="H2342" s="22">
        <v>480000</v>
      </c>
      <c r="K2342">
        <f>23100+25950</f>
        <v>49050</v>
      </c>
    </row>
    <row r="2343" spans="1:11" ht="15.75" x14ac:dyDescent="0.25">
      <c r="A2343" s="17">
        <v>114</v>
      </c>
      <c r="B2343" s="20" t="s">
        <v>831</v>
      </c>
      <c r="C2343" s="21" t="s">
        <v>1017</v>
      </c>
      <c r="D2343" s="23" t="s">
        <v>359</v>
      </c>
      <c r="E2343" s="22">
        <v>560000</v>
      </c>
      <c r="F2343" s="1"/>
      <c r="H2343" s="22">
        <v>560000</v>
      </c>
    </row>
    <row r="2344" spans="1:11" ht="15.75" x14ac:dyDescent="0.25">
      <c r="A2344" s="17">
        <v>115</v>
      </c>
      <c r="B2344" s="20" t="s">
        <v>832</v>
      </c>
      <c r="C2344" s="21" t="s">
        <v>1018</v>
      </c>
      <c r="D2344" s="23" t="s">
        <v>359</v>
      </c>
      <c r="E2344" s="22">
        <v>560000</v>
      </c>
      <c r="F2344" s="1"/>
      <c r="H2344" s="22">
        <v>560000</v>
      </c>
    </row>
    <row r="2345" spans="1:11" ht="15.75" x14ac:dyDescent="0.25">
      <c r="A2345" s="17">
        <v>116</v>
      </c>
      <c r="B2345" s="20" t="s">
        <v>833</v>
      </c>
      <c r="C2345" s="21" t="s">
        <v>1018</v>
      </c>
      <c r="D2345" s="23" t="s">
        <v>361</v>
      </c>
      <c r="E2345" s="22">
        <v>400000</v>
      </c>
      <c r="F2345" s="1"/>
      <c r="H2345" s="22">
        <v>400000</v>
      </c>
    </row>
    <row r="2346" spans="1:11" ht="15.75" x14ac:dyDescent="0.25">
      <c r="A2346" s="17">
        <v>117</v>
      </c>
      <c r="B2346" s="20" t="s">
        <v>834</v>
      </c>
      <c r="C2346" s="21" t="s">
        <v>1019</v>
      </c>
      <c r="D2346" s="23" t="s">
        <v>361</v>
      </c>
      <c r="E2346" s="22">
        <v>400000</v>
      </c>
      <c r="F2346" s="1"/>
      <c r="H2346" s="22">
        <v>400000</v>
      </c>
    </row>
    <row r="2347" spans="1:11" ht="15.75" x14ac:dyDescent="0.25">
      <c r="A2347" s="17">
        <v>118</v>
      </c>
      <c r="B2347" s="20" t="s">
        <v>835</v>
      </c>
      <c r="C2347" s="21" t="s">
        <v>1020</v>
      </c>
      <c r="D2347" s="23" t="s">
        <v>361</v>
      </c>
      <c r="E2347" s="22">
        <v>400000</v>
      </c>
      <c r="F2347" s="1"/>
      <c r="H2347" s="22">
        <v>400000</v>
      </c>
    </row>
    <row r="2348" spans="1:11" ht="15.75" x14ac:dyDescent="0.25">
      <c r="A2348" s="17">
        <v>119</v>
      </c>
      <c r="B2348" s="20" t="s">
        <v>836</v>
      </c>
      <c r="C2348" s="21" t="s">
        <v>1021</v>
      </c>
      <c r="D2348" s="23" t="s">
        <v>361</v>
      </c>
      <c r="E2348" s="22">
        <v>400000</v>
      </c>
      <c r="F2348" s="1"/>
      <c r="H2348" s="22">
        <v>400000</v>
      </c>
    </row>
    <row r="2349" spans="1:11" ht="15.75" x14ac:dyDescent="0.25">
      <c r="A2349" s="17">
        <v>120</v>
      </c>
      <c r="B2349" s="20" t="s">
        <v>837</v>
      </c>
      <c r="C2349" s="21" t="s">
        <v>314</v>
      </c>
      <c r="D2349" s="23" t="s">
        <v>361</v>
      </c>
      <c r="E2349" s="22">
        <v>400000</v>
      </c>
      <c r="F2349" s="1"/>
      <c r="H2349" s="22">
        <v>400000</v>
      </c>
    </row>
    <row r="2350" spans="1:11" ht="15.75" x14ac:dyDescent="0.25">
      <c r="A2350" s="17">
        <v>121</v>
      </c>
      <c r="B2350" s="20" t="s">
        <v>838</v>
      </c>
      <c r="C2350" s="21" t="s">
        <v>1022</v>
      </c>
      <c r="D2350" s="23" t="s">
        <v>361</v>
      </c>
      <c r="E2350" s="22">
        <v>400000</v>
      </c>
      <c r="F2350" s="1"/>
      <c r="H2350" s="22">
        <v>400000</v>
      </c>
    </row>
    <row r="2351" spans="1:11" ht="15.75" x14ac:dyDescent="0.25">
      <c r="A2351" s="17">
        <v>122</v>
      </c>
      <c r="B2351" s="20" t="s">
        <v>839</v>
      </c>
      <c r="C2351" s="21" t="s">
        <v>1023</v>
      </c>
      <c r="D2351" s="23" t="s">
        <v>360</v>
      </c>
      <c r="E2351" s="22">
        <v>480000</v>
      </c>
      <c r="F2351" s="1"/>
      <c r="H2351" s="22">
        <v>480000</v>
      </c>
    </row>
    <row r="2352" spans="1:11" ht="15.75" x14ac:dyDescent="0.25">
      <c r="A2352" s="17">
        <v>123</v>
      </c>
      <c r="B2352" s="20" t="s">
        <v>840</v>
      </c>
      <c r="C2352" s="21" t="s">
        <v>1023</v>
      </c>
      <c r="D2352" s="23" t="s">
        <v>394</v>
      </c>
      <c r="E2352" s="22">
        <v>370000</v>
      </c>
      <c r="F2352" s="1"/>
      <c r="H2352" s="22">
        <v>370000</v>
      </c>
    </row>
    <row r="2353" spans="1:11" ht="15.75" x14ac:dyDescent="0.25">
      <c r="A2353" s="17">
        <v>124</v>
      </c>
      <c r="B2353" s="20" t="s">
        <v>841</v>
      </c>
      <c r="C2353" s="21" t="s">
        <v>1024</v>
      </c>
      <c r="D2353" s="23" t="s">
        <v>360</v>
      </c>
      <c r="E2353" s="22">
        <v>480000</v>
      </c>
      <c r="F2353" s="1"/>
      <c r="H2353" s="22">
        <v>480000</v>
      </c>
    </row>
    <row r="2354" spans="1:11" ht="15.75" x14ac:dyDescent="0.25">
      <c r="A2354" s="17">
        <v>125</v>
      </c>
      <c r="B2354" s="20" t="s">
        <v>842</v>
      </c>
      <c r="C2354" s="21" t="s">
        <v>353</v>
      </c>
      <c r="D2354" s="23" t="s">
        <v>361</v>
      </c>
      <c r="E2354" s="22">
        <v>400000</v>
      </c>
      <c r="F2354" s="1"/>
      <c r="H2354" s="22">
        <v>400000</v>
      </c>
    </row>
    <row r="2355" spans="1:11" ht="15.75" x14ac:dyDescent="0.25">
      <c r="A2355" s="17">
        <v>126</v>
      </c>
      <c r="B2355" s="20" t="s">
        <v>843</v>
      </c>
      <c r="C2355" s="21" t="s">
        <v>374</v>
      </c>
      <c r="D2355" s="23" t="s">
        <v>359</v>
      </c>
      <c r="E2355" s="22">
        <v>560000</v>
      </c>
      <c r="F2355" s="1"/>
      <c r="H2355" s="22">
        <v>560000</v>
      </c>
    </row>
    <row r="2356" spans="1:11" ht="15.75" x14ac:dyDescent="0.25">
      <c r="A2356" s="17">
        <v>127</v>
      </c>
      <c r="B2356" s="20" t="s">
        <v>844</v>
      </c>
      <c r="C2356" s="21" t="s">
        <v>1025</v>
      </c>
      <c r="D2356" s="23" t="s">
        <v>361</v>
      </c>
      <c r="E2356" s="22">
        <v>400000</v>
      </c>
      <c r="F2356" s="1"/>
      <c r="G2356" s="22">
        <v>400000</v>
      </c>
    </row>
    <row r="2357" spans="1:11" ht="15.75" x14ac:dyDescent="0.25">
      <c r="A2357" s="17">
        <v>128</v>
      </c>
      <c r="B2357" s="20" t="s">
        <v>845</v>
      </c>
      <c r="C2357" s="21" t="s">
        <v>1026</v>
      </c>
      <c r="D2357" s="23" t="s">
        <v>361</v>
      </c>
      <c r="E2357" s="22">
        <v>400000</v>
      </c>
      <c r="F2357" s="1"/>
      <c r="G2357" s="22">
        <v>400000</v>
      </c>
    </row>
    <row r="2358" spans="1:11" ht="15.75" x14ac:dyDescent="0.25">
      <c r="A2358" s="17">
        <v>129</v>
      </c>
      <c r="B2358" s="20" t="s">
        <v>846</v>
      </c>
      <c r="C2358" s="21" t="s">
        <v>1027</v>
      </c>
      <c r="D2358" s="23" t="s">
        <v>361</v>
      </c>
      <c r="E2358" s="22">
        <v>400000</v>
      </c>
      <c r="F2358" s="1"/>
      <c r="G2358" s="22">
        <v>400000</v>
      </c>
    </row>
    <row r="2359" spans="1:11" ht="15.75" x14ac:dyDescent="0.25">
      <c r="A2359" s="17">
        <v>130</v>
      </c>
      <c r="B2359" s="20" t="s">
        <v>847</v>
      </c>
      <c r="C2359" s="21" t="s">
        <v>318</v>
      </c>
      <c r="D2359" s="23" t="s">
        <v>361</v>
      </c>
      <c r="E2359" s="22">
        <v>400000</v>
      </c>
      <c r="F2359" s="1"/>
      <c r="G2359" s="22">
        <v>400000</v>
      </c>
    </row>
    <row r="2360" spans="1:11" ht="15.75" x14ac:dyDescent="0.25">
      <c r="A2360" s="17">
        <v>131</v>
      </c>
      <c r="B2360" s="20" t="s">
        <v>848</v>
      </c>
      <c r="C2360" s="21" t="s">
        <v>1028</v>
      </c>
      <c r="D2360" s="23" t="s">
        <v>361</v>
      </c>
      <c r="E2360" s="22">
        <v>400000</v>
      </c>
      <c r="F2360" s="1"/>
      <c r="G2360" s="22">
        <v>400000</v>
      </c>
    </row>
    <row r="2361" spans="1:11" ht="15.75" x14ac:dyDescent="0.25">
      <c r="A2361" s="17">
        <v>132</v>
      </c>
      <c r="B2361" s="20" t="s">
        <v>849</v>
      </c>
      <c r="C2361" s="21" t="s">
        <v>1029</v>
      </c>
      <c r="D2361" s="23" t="s">
        <v>360</v>
      </c>
      <c r="E2361" s="22">
        <v>480000</v>
      </c>
      <c r="F2361" s="1"/>
      <c r="G2361" s="22">
        <v>480000</v>
      </c>
    </row>
    <row r="2362" spans="1:11" ht="15.75" x14ac:dyDescent="0.25">
      <c r="A2362" s="17">
        <v>133</v>
      </c>
      <c r="B2362" s="20" t="s">
        <v>850</v>
      </c>
      <c r="C2362" s="90" t="s">
        <v>3036</v>
      </c>
      <c r="D2362" s="23" t="s">
        <v>360</v>
      </c>
      <c r="E2362" s="22">
        <v>480000</v>
      </c>
      <c r="F2362" s="1"/>
      <c r="G2362" s="22">
        <v>480000</v>
      </c>
    </row>
    <row r="2363" spans="1:11" ht="15.75" x14ac:dyDescent="0.25">
      <c r="A2363" s="17">
        <v>134</v>
      </c>
      <c r="B2363" s="20" t="s">
        <v>851</v>
      </c>
      <c r="C2363" s="21" t="s">
        <v>1030</v>
      </c>
      <c r="D2363" s="23" t="s">
        <v>359</v>
      </c>
      <c r="E2363" s="22">
        <v>560000</v>
      </c>
      <c r="F2363" s="1"/>
      <c r="G2363" s="22">
        <v>560000</v>
      </c>
      <c r="K2363">
        <f>480+560</f>
        <v>1040</v>
      </c>
    </row>
    <row r="2364" spans="1:11" ht="15.75" x14ac:dyDescent="0.25">
      <c r="A2364" s="17">
        <v>135</v>
      </c>
      <c r="B2364" s="20" t="s">
        <v>852</v>
      </c>
      <c r="C2364" s="21" t="s">
        <v>1030</v>
      </c>
      <c r="D2364" s="23" t="s">
        <v>361</v>
      </c>
      <c r="E2364" s="22">
        <v>400000</v>
      </c>
      <c r="F2364" s="1"/>
      <c r="G2364" s="22">
        <v>400000</v>
      </c>
    </row>
    <row r="2365" spans="1:11" ht="15.75" x14ac:dyDescent="0.25">
      <c r="A2365" s="17">
        <v>136</v>
      </c>
      <c r="B2365" s="20" t="s">
        <v>853</v>
      </c>
      <c r="C2365" s="21" t="s">
        <v>1031</v>
      </c>
      <c r="D2365" s="23" t="s">
        <v>360</v>
      </c>
      <c r="E2365" s="22">
        <v>480000</v>
      </c>
      <c r="F2365" s="1"/>
      <c r="G2365" s="22">
        <v>480000</v>
      </c>
    </row>
    <row r="2366" spans="1:11" ht="15.75" x14ac:dyDescent="0.25">
      <c r="A2366" s="17">
        <v>137</v>
      </c>
      <c r="B2366" s="20" t="s">
        <v>854</v>
      </c>
      <c r="C2366" s="21" t="s">
        <v>1032</v>
      </c>
      <c r="D2366" s="23" t="s">
        <v>361</v>
      </c>
      <c r="E2366" s="22">
        <v>400000</v>
      </c>
      <c r="F2366" s="1"/>
      <c r="G2366" s="22">
        <v>400000</v>
      </c>
    </row>
    <row r="2367" spans="1:11" ht="15.75" x14ac:dyDescent="0.25">
      <c r="A2367" s="17">
        <v>138</v>
      </c>
      <c r="B2367" s="20" t="s">
        <v>855</v>
      </c>
      <c r="C2367" s="21" t="s">
        <v>1033</v>
      </c>
      <c r="D2367" s="23" t="s">
        <v>360</v>
      </c>
      <c r="E2367" s="22">
        <v>480000</v>
      </c>
      <c r="F2367" s="1"/>
      <c r="G2367" s="22">
        <v>480000</v>
      </c>
    </row>
    <row r="2368" spans="1:11" ht="15.75" x14ac:dyDescent="0.25">
      <c r="A2368" s="17">
        <v>139</v>
      </c>
      <c r="B2368" s="20" t="s">
        <v>856</v>
      </c>
      <c r="C2368" s="21" t="s">
        <v>684</v>
      </c>
      <c r="D2368" s="23" t="s">
        <v>357</v>
      </c>
      <c r="E2368" s="22">
        <v>935000</v>
      </c>
      <c r="F2368" s="1"/>
      <c r="G2368" s="22">
        <v>935000</v>
      </c>
    </row>
    <row r="2369" spans="1:8" ht="15.75" x14ac:dyDescent="0.25">
      <c r="A2369" s="17">
        <v>140</v>
      </c>
      <c r="B2369" s="20" t="s">
        <v>857</v>
      </c>
      <c r="C2369" s="21" t="s">
        <v>1034</v>
      </c>
      <c r="D2369" s="23" t="s">
        <v>361</v>
      </c>
      <c r="E2369" s="22">
        <v>400000</v>
      </c>
      <c r="F2369" s="1"/>
      <c r="H2369" s="22">
        <v>400000</v>
      </c>
    </row>
    <row r="2370" spans="1:8" ht="15.75" x14ac:dyDescent="0.25">
      <c r="A2370" s="17">
        <v>141</v>
      </c>
      <c r="B2370" s="20" t="s">
        <v>858</v>
      </c>
      <c r="C2370" s="21" t="s">
        <v>1035</v>
      </c>
      <c r="D2370" s="23" t="s">
        <v>359</v>
      </c>
      <c r="E2370" s="22">
        <v>560000</v>
      </c>
      <c r="F2370" s="1"/>
      <c r="H2370" s="22">
        <v>560000</v>
      </c>
    </row>
    <row r="2371" spans="1:8" ht="15.75" x14ac:dyDescent="0.25">
      <c r="A2371" s="17">
        <v>142</v>
      </c>
      <c r="B2371" s="20" t="s">
        <v>859</v>
      </c>
      <c r="C2371" s="21" t="s">
        <v>1035</v>
      </c>
      <c r="D2371" s="23" t="s">
        <v>361</v>
      </c>
      <c r="E2371" s="22">
        <v>400000</v>
      </c>
      <c r="F2371" s="1"/>
      <c r="H2371" s="22">
        <v>400000</v>
      </c>
    </row>
    <row r="2372" spans="1:8" ht="15.75" x14ac:dyDescent="0.25">
      <c r="A2372" s="17">
        <v>143</v>
      </c>
      <c r="B2372" s="20" t="s">
        <v>860</v>
      </c>
      <c r="C2372" s="21" t="s">
        <v>1036</v>
      </c>
      <c r="D2372" s="23" t="s">
        <v>360</v>
      </c>
      <c r="E2372" s="22">
        <v>480000</v>
      </c>
      <c r="F2372" s="1"/>
      <c r="H2372" s="22">
        <v>480000</v>
      </c>
    </row>
    <row r="2373" spans="1:8" ht="15.75" x14ac:dyDescent="0.25">
      <c r="A2373" s="17">
        <v>144</v>
      </c>
      <c r="B2373" s="20" t="s">
        <v>861</v>
      </c>
      <c r="C2373" s="21" t="s">
        <v>1037</v>
      </c>
      <c r="D2373" s="23" t="s">
        <v>361</v>
      </c>
      <c r="E2373" s="22">
        <v>400000</v>
      </c>
      <c r="F2373" s="1"/>
      <c r="H2373" s="22">
        <v>400000</v>
      </c>
    </row>
    <row r="2374" spans="1:8" ht="15.75" x14ac:dyDescent="0.25">
      <c r="A2374" s="17">
        <v>145</v>
      </c>
      <c r="B2374" s="20" t="s">
        <v>862</v>
      </c>
      <c r="C2374" s="21" t="s">
        <v>1038</v>
      </c>
      <c r="D2374" s="23" t="s">
        <v>361</v>
      </c>
      <c r="E2374" s="22">
        <v>400000</v>
      </c>
      <c r="F2374" s="1"/>
      <c r="H2374" s="22">
        <v>400000</v>
      </c>
    </row>
    <row r="2375" spans="1:8" ht="15.75" x14ac:dyDescent="0.25">
      <c r="A2375" s="17">
        <v>146</v>
      </c>
      <c r="B2375" s="20" t="s">
        <v>863</v>
      </c>
      <c r="C2375" s="21" t="s">
        <v>1039</v>
      </c>
      <c r="D2375" s="23" t="s">
        <v>359</v>
      </c>
      <c r="E2375" s="22">
        <v>560000</v>
      </c>
      <c r="F2375" s="1"/>
      <c r="H2375" s="22">
        <v>560000</v>
      </c>
    </row>
    <row r="2376" spans="1:8" ht="15.75" x14ac:dyDescent="0.25">
      <c r="A2376" s="17">
        <v>147</v>
      </c>
      <c r="B2376" s="20" t="s">
        <v>864</v>
      </c>
      <c r="C2376" s="21" t="s">
        <v>1039</v>
      </c>
      <c r="D2376" s="23" t="s">
        <v>361</v>
      </c>
      <c r="E2376" s="22">
        <v>400000</v>
      </c>
      <c r="F2376" s="1"/>
      <c r="H2376" s="22">
        <v>400000</v>
      </c>
    </row>
    <row r="2377" spans="1:8" ht="15.75" x14ac:dyDescent="0.25">
      <c r="A2377" s="17">
        <v>148</v>
      </c>
      <c r="B2377" s="20" t="s">
        <v>865</v>
      </c>
      <c r="C2377" s="21" t="s">
        <v>268</v>
      </c>
      <c r="D2377" s="23" t="s">
        <v>361</v>
      </c>
      <c r="E2377" s="22">
        <v>400000</v>
      </c>
      <c r="F2377" s="1"/>
      <c r="H2377" s="22">
        <v>400000</v>
      </c>
    </row>
    <row r="2378" spans="1:8" ht="15.75" x14ac:dyDescent="0.25">
      <c r="A2378" s="17">
        <v>149</v>
      </c>
      <c r="B2378" s="20" t="s">
        <v>866</v>
      </c>
      <c r="C2378" s="21" t="s">
        <v>1040</v>
      </c>
      <c r="D2378" s="23" t="s">
        <v>361</v>
      </c>
      <c r="E2378" s="22">
        <v>400000</v>
      </c>
      <c r="F2378" s="1"/>
      <c r="H2378" s="22">
        <v>400000</v>
      </c>
    </row>
    <row r="2379" spans="1:8" ht="15.75" x14ac:dyDescent="0.25">
      <c r="A2379" s="17">
        <v>150</v>
      </c>
      <c r="B2379" s="20" t="s">
        <v>867</v>
      </c>
      <c r="C2379" s="21" t="s">
        <v>1041</v>
      </c>
      <c r="D2379" s="23" t="s">
        <v>361</v>
      </c>
      <c r="E2379" s="22">
        <v>400000</v>
      </c>
      <c r="F2379" s="1"/>
      <c r="H2379" s="22">
        <v>400000</v>
      </c>
    </row>
    <row r="2380" spans="1:8" ht="15.75" x14ac:dyDescent="0.25">
      <c r="A2380" s="17">
        <v>151</v>
      </c>
      <c r="B2380" s="20" t="s">
        <v>868</v>
      </c>
      <c r="C2380" s="21" t="s">
        <v>1042</v>
      </c>
      <c r="D2380" s="23" t="s">
        <v>361</v>
      </c>
      <c r="E2380" s="22">
        <v>400000</v>
      </c>
      <c r="F2380" s="1"/>
      <c r="H2380" s="22">
        <v>400000</v>
      </c>
    </row>
    <row r="2381" spans="1:8" ht="15.75" x14ac:dyDescent="0.25">
      <c r="A2381" s="17">
        <v>152</v>
      </c>
      <c r="B2381" s="20" t="s">
        <v>869</v>
      </c>
      <c r="C2381" s="21" t="s">
        <v>1042</v>
      </c>
      <c r="D2381" s="23" t="s">
        <v>361</v>
      </c>
      <c r="E2381" s="22">
        <v>400000</v>
      </c>
      <c r="F2381" s="1"/>
      <c r="H2381" s="22">
        <v>400000</v>
      </c>
    </row>
    <row r="2382" spans="1:8" ht="15.75" x14ac:dyDescent="0.25">
      <c r="A2382" s="17">
        <v>153</v>
      </c>
      <c r="B2382" s="20" t="s">
        <v>870</v>
      </c>
      <c r="C2382" s="21" t="s">
        <v>1043</v>
      </c>
      <c r="D2382" s="23" t="s">
        <v>359</v>
      </c>
      <c r="E2382" s="22">
        <v>560000</v>
      </c>
      <c r="F2382" s="1"/>
      <c r="H2382" s="22">
        <v>560000</v>
      </c>
    </row>
    <row r="2383" spans="1:8" ht="15.75" x14ac:dyDescent="0.25">
      <c r="A2383" s="17">
        <v>154</v>
      </c>
      <c r="B2383" s="20" t="s">
        <v>871</v>
      </c>
      <c r="C2383" s="21" t="s">
        <v>1044</v>
      </c>
      <c r="D2383" s="23" t="s">
        <v>359</v>
      </c>
      <c r="E2383" s="22">
        <v>560000</v>
      </c>
      <c r="F2383" s="1"/>
      <c r="H2383" s="22">
        <v>560000</v>
      </c>
    </row>
    <row r="2384" spans="1:8" ht="15.75" x14ac:dyDescent="0.25">
      <c r="A2384" s="17">
        <v>155</v>
      </c>
      <c r="B2384" s="20" t="s">
        <v>872</v>
      </c>
      <c r="C2384" s="21" t="s">
        <v>1045</v>
      </c>
      <c r="D2384" s="23" t="s">
        <v>359</v>
      </c>
      <c r="E2384" s="22">
        <v>560000</v>
      </c>
      <c r="F2384" s="1"/>
      <c r="H2384" s="22">
        <v>560000</v>
      </c>
    </row>
    <row r="2385" spans="1:8" ht="15.75" x14ac:dyDescent="0.25">
      <c r="A2385" s="17">
        <v>156</v>
      </c>
      <c r="B2385" s="20" t="s">
        <v>873</v>
      </c>
      <c r="C2385" s="21" t="s">
        <v>1045</v>
      </c>
      <c r="D2385" s="23" t="s">
        <v>361</v>
      </c>
      <c r="E2385" s="22">
        <v>400000</v>
      </c>
      <c r="F2385" s="1"/>
      <c r="H2385" s="22">
        <v>400000</v>
      </c>
    </row>
    <row r="2386" spans="1:8" ht="15.75" x14ac:dyDescent="0.25">
      <c r="A2386" s="17">
        <v>157</v>
      </c>
      <c r="B2386" s="20" t="s">
        <v>874</v>
      </c>
      <c r="C2386" s="21" t="s">
        <v>1046</v>
      </c>
      <c r="D2386" s="23" t="s">
        <v>359</v>
      </c>
      <c r="E2386" s="22">
        <v>560000</v>
      </c>
      <c r="F2386" s="1"/>
      <c r="H2386" s="22">
        <v>560000</v>
      </c>
    </row>
    <row r="2387" spans="1:8" ht="15.75" x14ac:dyDescent="0.25">
      <c r="A2387" s="17">
        <v>158</v>
      </c>
      <c r="B2387" s="20" t="s">
        <v>875</v>
      </c>
      <c r="C2387" s="21" t="s">
        <v>1046</v>
      </c>
      <c r="D2387" s="23" t="s">
        <v>361</v>
      </c>
      <c r="E2387" s="22">
        <v>400000</v>
      </c>
      <c r="F2387" s="1"/>
      <c r="H2387" s="22">
        <v>400000</v>
      </c>
    </row>
    <row r="2388" spans="1:8" ht="15.75" x14ac:dyDescent="0.25">
      <c r="A2388" s="17">
        <v>159</v>
      </c>
      <c r="B2388" s="20" t="s">
        <v>876</v>
      </c>
      <c r="C2388" s="21" t="s">
        <v>1047</v>
      </c>
      <c r="D2388" s="23" t="s">
        <v>361</v>
      </c>
      <c r="E2388" s="22">
        <v>400000</v>
      </c>
      <c r="F2388" s="1"/>
      <c r="H2388" s="22">
        <v>400000</v>
      </c>
    </row>
    <row r="2389" spans="1:8" ht="15.75" x14ac:dyDescent="0.25">
      <c r="A2389" s="17">
        <v>160</v>
      </c>
      <c r="B2389" s="20" t="s">
        <v>877</v>
      </c>
      <c r="C2389" s="21" t="s">
        <v>1048</v>
      </c>
      <c r="D2389" s="23" t="s">
        <v>359</v>
      </c>
      <c r="E2389" s="22">
        <v>560000</v>
      </c>
      <c r="F2389" s="1"/>
      <c r="H2389" s="22">
        <v>560000</v>
      </c>
    </row>
    <row r="2390" spans="1:8" ht="15.75" x14ac:dyDescent="0.25">
      <c r="A2390" s="17">
        <v>161</v>
      </c>
      <c r="B2390" s="20" t="s">
        <v>878</v>
      </c>
      <c r="C2390" s="21" t="s">
        <v>1049</v>
      </c>
      <c r="D2390" s="23" t="s">
        <v>361</v>
      </c>
      <c r="E2390" s="22">
        <v>400000</v>
      </c>
      <c r="F2390" s="1"/>
      <c r="H2390" s="22">
        <v>400000</v>
      </c>
    </row>
    <row r="2391" spans="1:8" ht="15.75" x14ac:dyDescent="0.25">
      <c r="A2391" s="17">
        <v>162</v>
      </c>
      <c r="B2391" s="20" t="s">
        <v>879</v>
      </c>
      <c r="C2391" s="21" t="s">
        <v>1050</v>
      </c>
      <c r="D2391" s="23" t="s">
        <v>359</v>
      </c>
      <c r="E2391" s="22">
        <v>560000</v>
      </c>
      <c r="F2391" s="1"/>
      <c r="G2391" s="22">
        <v>560000</v>
      </c>
    </row>
    <row r="2392" spans="1:8" ht="15.75" x14ac:dyDescent="0.25">
      <c r="A2392" s="17">
        <v>163</v>
      </c>
      <c r="B2392" s="20" t="s">
        <v>880</v>
      </c>
      <c r="C2392" s="21" t="s">
        <v>1050</v>
      </c>
      <c r="D2392" s="23" t="s">
        <v>361</v>
      </c>
      <c r="E2392" s="22">
        <v>400000</v>
      </c>
      <c r="F2392" s="1"/>
      <c r="G2392" s="22">
        <v>400000</v>
      </c>
    </row>
    <row r="2393" spans="1:8" ht="15.75" x14ac:dyDescent="0.25">
      <c r="A2393" s="17">
        <v>164</v>
      </c>
      <c r="B2393" s="20" t="s">
        <v>881</v>
      </c>
      <c r="C2393" s="21" t="s">
        <v>1051</v>
      </c>
      <c r="D2393" s="23" t="s">
        <v>361</v>
      </c>
      <c r="E2393" s="22">
        <v>400000</v>
      </c>
      <c r="F2393" s="1"/>
      <c r="G2393" s="22">
        <v>400000</v>
      </c>
    </row>
    <row r="2394" spans="1:8" ht="15.75" x14ac:dyDescent="0.25">
      <c r="A2394" s="17">
        <v>165</v>
      </c>
      <c r="B2394" s="20" t="s">
        <v>882</v>
      </c>
      <c r="C2394" s="21" t="s">
        <v>1052</v>
      </c>
      <c r="D2394" s="23" t="s">
        <v>361</v>
      </c>
      <c r="E2394" s="22">
        <v>400000</v>
      </c>
      <c r="F2394" s="1"/>
      <c r="G2394" s="22">
        <v>400000</v>
      </c>
    </row>
    <row r="2395" spans="1:8" ht="15.75" x14ac:dyDescent="0.25">
      <c r="A2395" s="17">
        <v>166</v>
      </c>
      <c r="B2395" s="20" t="s">
        <v>883</v>
      </c>
      <c r="C2395" s="21" t="s">
        <v>1053</v>
      </c>
      <c r="D2395" s="23" t="s">
        <v>361</v>
      </c>
      <c r="E2395" s="22">
        <v>400000</v>
      </c>
      <c r="F2395" s="1"/>
      <c r="G2395" s="22">
        <v>400000</v>
      </c>
    </row>
    <row r="2396" spans="1:8" ht="15.75" x14ac:dyDescent="0.25">
      <c r="A2396" s="17">
        <v>167</v>
      </c>
      <c r="B2396" s="20" t="s">
        <v>884</v>
      </c>
      <c r="C2396" s="21" t="s">
        <v>1054</v>
      </c>
      <c r="D2396" s="23" t="s">
        <v>361</v>
      </c>
      <c r="E2396" s="22">
        <v>400000</v>
      </c>
      <c r="F2396" s="1"/>
      <c r="G2396" s="22">
        <v>400000</v>
      </c>
    </row>
    <row r="2397" spans="1:8" ht="15.75" x14ac:dyDescent="0.25">
      <c r="A2397" s="17">
        <v>168</v>
      </c>
      <c r="B2397" s="20" t="s">
        <v>885</v>
      </c>
      <c r="C2397" s="21" t="s">
        <v>1054</v>
      </c>
      <c r="D2397" s="23" t="s">
        <v>359</v>
      </c>
      <c r="E2397" s="22">
        <v>560000</v>
      </c>
      <c r="F2397" s="1"/>
      <c r="G2397" s="22">
        <v>560000</v>
      </c>
      <c r="H2397">
        <f>34*80000</f>
        <v>2720000</v>
      </c>
    </row>
    <row r="2398" spans="1:8" ht="15.75" x14ac:dyDescent="0.25">
      <c r="A2398" s="17">
        <v>169</v>
      </c>
      <c r="B2398" s="20" t="s">
        <v>886</v>
      </c>
      <c r="C2398" s="21" t="s">
        <v>1055</v>
      </c>
      <c r="D2398" s="23" t="s">
        <v>361</v>
      </c>
      <c r="E2398" s="22">
        <v>400000</v>
      </c>
      <c r="F2398" s="1"/>
      <c r="G2398" s="22">
        <v>400000</v>
      </c>
    </row>
    <row r="2399" spans="1:8" ht="15.75" x14ac:dyDescent="0.25">
      <c r="A2399" s="17">
        <v>170</v>
      </c>
      <c r="B2399" s="20" t="s">
        <v>887</v>
      </c>
      <c r="C2399" s="21" t="s">
        <v>1056</v>
      </c>
      <c r="D2399" s="23" t="s">
        <v>361</v>
      </c>
      <c r="E2399" s="22">
        <v>400000</v>
      </c>
      <c r="F2399" s="1"/>
      <c r="G2399" s="22">
        <v>400000</v>
      </c>
    </row>
    <row r="2400" spans="1:8" ht="15.75" x14ac:dyDescent="0.25">
      <c r="A2400" s="17">
        <v>171</v>
      </c>
      <c r="B2400" s="20" t="s">
        <v>888</v>
      </c>
      <c r="C2400" s="21" t="s">
        <v>1056</v>
      </c>
      <c r="D2400" s="23" t="s">
        <v>359</v>
      </c>
      <c r="E2400" s="22">
        <v>560000</v>
      </c>
      <c r="F2400" s="1"/>
      <c r="G2400" s="22">
        <v>560000</v>
      </c>
    </row>
    <row r="2401" spans="1:7" ht="15.75" x14ac:dyDescent="0.25">
      <c r="A2401" s="17">
        <v>172</v>
      </c>
      <c r="B2401" s="20" t="s">
        <v>889</v>
      </c>
      <c r="C2401" s="21" t="s">
        <v>1057</v>
      </c>
      <c r="D2401" s="23" t="s">
        <v>361</v>
      </c>
      <c r="E2401" s="22">
        <v>400000</v>
      </c>
      <c r="F2401" s="1"/>
      <c r="G2401" s="22">
        <v>400000</v>
      </c>
    </row>
    <row r="2402" spans="1:7" ht="15.75" x14ac:dyDescent="0.25">
      <c r="A2402" s="17">
        <v>173</v>
      </c>
      <c r="B2402" s="20" t="s">
        <v>890</v>
      </c>
      <c r="C2402" s="21" t="s">
        <v>1058</v>
      </c>
      <c r="D2402" s="23" t="s">
        <v>361</v>
      </c>
      <c r="E2402" s="22">
        <v>400000</v>
      </c>
      <c r="F2402" s="1"/>
      <c r="G2402" s="22">
        <v>400000</v>
      </c>
    </row>
    <row r="2403" spans="1:7" ht="15.75" x14ac:dyDescent="0.25">
      <c r="A2403" s="17">
        <v>174</v>
      </c>
      <c r="B2403" s="20" t="s">
        <v>891</v>
      </c>
      <c r="C2403" s="21" t="s">
        <v>1059</v>
      </c>
      <c r="D2403" s="23" t="s">
        <v>361</v>
      </c>
      <c r="E2403" s="22">
        <v>400000</v>
      </c>
      <c r="F2403" s="1"/>
      <c r="G2403" s="22">
        <v>400000</v>
      </c>
    </row>
    <row r="2404" spans="1:7" ht="15.75" x14ac:dyDescent="0.25">
      <c r="A2404" s="17">
        <v>175</v>
      </c>
      <c r="B2404" s="20" t="s">
        <v>892</v>
      </c>
      <c r="C2404" s="21" t="s">
        <v>318</v>
      </c>
      <c r="D2404" s="23" t="s">
        <v>359</v>
      </c>
      <c r="E2404" s="22">
        <v>560000</v>
      </c>
      <c r="F2404" s="1"/>
      <c r="G2404" s="22">
        <v>560000</v>
      </c>
    </row>
    <row r="2405" spans="1:7" ht="15.75" x14ac:dyDescent="0.25">
      <c r="A2405" s="17">
        <v>176</v>
      </c>
      <c r="B2405" s="20" t="s">
        <v>893</v>
      </c>
      <c r="C2405" s="21" t="s">
        <v>1060</v>
      </c>
      <c r="D2405" s="23" t="s">
        <v>359</v>
      </c>
      <c r="E2405" s="22">
        <v>560000</v>
      </c>
      <c r="F2405" s="1"/>
      <c r="G2405" s="22">
        <v>560000</v>
      </c>
    </row>
    <row r="2406" spans="1:7" ht="15.75" x14ac:dyDescent="0.25">
      <c r="A2406" s="17">
        <v>177</v>
      </c>
      <c r="B2406" s="20" t="s">
        <v>894</v>
      </c>
      <c r="C2406" s="21" t="s">
        <v>1060</v>
      </c>
      <c r="D2406" s="23" t="s">
        <v>361</v>
      </c>
      <c r="E2406" s="22">
        <v>400000</v>
      </c>
      <c r="F2406" s="1"/>
      <c r="G2406" s="22">
        <v>400000</v>
      </c>
    </row>
    <row r="2407" spans="1:7" ht="15.75" x14ac:dyDescent="0.25">
      <c r="A2407" s="17">
        <v>178</v>
      </c>
      <c r="B2407" s="20" t="s">
        <v>895</v>
      </c>
      <c r="C2407" s="21" t="s">
        <v>648</v>
      </c>
      <c r="D2407" s="23" t="s">
        <v>361</v>
      </c>
      <c r="E2407" s="22">
        <v>400000</v>
      </c>
      <c r="F2407" s="1"/>
      <c r="G2407" s="22">
        <v>400000</v>
      </c>
    </row>
    <row r="2408" spans="1:7" ht="15.75" x14ac:dyDescent="0.25">
      <c r="A2408" s="17">
        <v>179</v>
      </c>
      <c r="B2408" s="20" t="s">
        <v>896</v>
      </c>
      <c r="C2408" s="21" t="s">
        <v>646</v>
      </c>
      <c r="D2408" s="23" t="s">
        <v>361</v>
      </c>
      <c r="E2408" s="22">
        <v>400000</v>
      </c>
      <c r="F2408" s="1"/>
      <c r="G2408" s="22">
        <v>400000</v>
      </c>
    </row>
    <row r="2409" spans="1:7" ht="15.75" x14ac:dyDescent="0.25">
      <c r="A2409" s="17">
        <v>180</v>
      </c>
      <c r="B2409" s="20" t="s">
        <v>897</v>
      </c>
      <c r="C2409" s="21" t="s">
        <v>647</v>
      </c>
      <c r="D2409" s="23" t="s">
        <v>361</v>
      </c>
      <c r="E2409" s="22">
        <v>400000</v>
      </c>
      <c r="F2409" s="1"/>
      <c r="G2409" s="22">
        <v>400000</v>
      </c>
    </row>
    <row r="2410" spans="1:7" ht="15.75" x14ac:dyDescent="0.25">
      <c r="A2410" s="17">
        <v>181</v>
      </c>
      <c r="B2410" s="20" t="s">
        <v>898</v>
      </c>
      <c r="C2410" s="21" t="s">
        <v>1061</v>
      </c>
      <c r="D2410" s="23" t="s">
        <v>361</v>
      </c>
      <c r="E2410" s="22">
        <v>400000</v>
      </c>
      <c r="F2410" s="1"/>
      <c r="G2410" s="22">
        <v>400000</v>
      </c>
    </row>
    <row r="2411" spans="1:7" ht="15.75" x14ac:dyDescent="0.25">
      <c r="A2411" s="17">
        <v>182</v>
      </c>
      <c r="B2411" s="20" t="s">
        <v>899</v>
      </c>
      <c r="C2411" s="21" t="s">
        <v>1062</v>
      </c>
      <c r="D2411" s="23" t="s">
        <v>361</v>
      </c>
      <c r="E2411" s="22">
        <v>400000</v>
      </c>
      <c r="F2411" s="1"/>
      <c r="G2411" s="22">
        <v>400000</v>
      </c>
    </row>
    <row r="2412" spans="1:7" ht="15.75" x14ac:dyDescent="0.25">
      <c r="A2412" s="17">
        <v>183</v>
      </c>
      <c r="B2412" s="20" t="s">
        <v>900</v>
      </c>
      <c r="C2412" s="21" t="s">
        <v>1063</v>
      </c>
      <c r="D2412" s="23" t="s">
        <v>361</v>
      </c>
      <c r="E2412" s="22">
        <v>400000</v>
      </c>
      <c r="F2412" s="1"/>
      <c r="G2412" s="22">
        <v>400000</v>
      </c>
    </row>
    <row r="2413" spans="1:7" ht="15.75" x14ac:dyDescent="0.25">
      <c r="A2413" s="17">
        <v>184</v>
      </c>
      <c r="B2413" s="20" t="s">
        <v>901</v>
      </c>
      <c r="C2413" s="21" t="s">
        <v>1064</v>
      </c>
      <c r="D2413" s="23" t="s">
        <v>364</v>
      </c>
      <c r="E2413" s="22">
        <v>400000</v>
      </c>
      <c r="F2413" s="1"/>
      <c r="G2413" s="22">
        <v>400000</v>
      </c>
    </row>
    <row r="2414" spans="1:7" ht="15.75" x14ac:dyDescent="0.25">
      <c r="A2414" s="17">
        <v>185</v>
      </c>
      <c r="B2414" s="20" t="s">
        <v>902</v>
      </c>
      <c r="C2414" s="21" t="s">
        <v>1065</v>
      </c>
      <c r="D2414" s="23" t="s">
        <v>364</v>
      </c>
      <c r="E2414" s="22">
        <v>400000</v>
      </c>
      <c r="F2414" s="1"/>
      <c r="G2414" s="22">
        <v>400000</v>
      </c>
    </row>
    <row r="2415" spans="1:7" ht="15.75" x14ac:dyDescent="0.25">
      <c r="A2415" s="17">
        <v>186</v>
      </c>
      <c r="B2415" s="20" t="s">
        <v>903</v>
      </c>
      <c r="C2415" s="21" t="s">
        <v>1066</v>
      </c>
      <c r="D2415" s="23" t="s">
        <v>364</v>
      </c>
      <c r="E2415" s="22">
        <v>400000</v>
      </c>
      <c r="F2415" s="1"/>
      <c r="G2415" s="22">
        <v>400000</v>
      </c>
    </row>
    <row r="2416" spans="1:7" ht="15.75" x14ac:dyDescent="0.25">
      <c r="A2416" s="17">
        <v>187</v>
      </c>
      <c r="B2416" s="20" t="s">
        <v>904</v>
      </c>
      <c r="C2416" s="21" t="s">
        <v>1067</v>
      </c>
      <c r="D2416" s="23" t="s">
        <v>1071</v>
      </c>
      <c r="E2416" s="22">
        <v>11400000</v>
      </c>
      <c r="F2416" s="1" t="s">
        <v>1072</v>
      </c>
      <c r="G2416" s="22">
        <v>11400000</v>
      </c>
    </row>
    <row r="2417" spans="1:11" ht="15.75" x14ac:dyDescent="0.25">
      <c r="A2417" s="17">
        <v>188</v>
      </c>
      <c r="B2417" s="20" t="s">
        <v>905</v>
      </c>
      <c r="C2417" s="34" t="s">
        <v>1073</v>
      </c>
      <c r="D2417" s="23" t="s">
        <v>361</v>
      </c>
      <c r="E2417" s="22">
        <v>400000</v>
      </c>
      <c r="F2417" s="1"/>
      <c r="G2417" s="22">
        <v>400000</v>
      </c>
    </row>
    <row r="2418" spans="1:11" ht="15.75" x14ac:dyDescent="0.25">
      <c r="A2418" s="17">
        <v>189</v>
      </c>
      <c r="B2418" s="20" t="s">
        <v>906</v>
      </c>
      <c r="C2418" s="21" t="s">
        <v>1105</v>
      </c>
      <c r="D2418" s="23" t="s">
        <v>361</v>
      </c>
      <c r="E2418" s="22">
        <v>400000</v>
      </c>
      <c r="F2418" s="1"/>
      <c r="G2418" s="22">
        <v>400000</v>
      </c>
    </row>
    <row r="2419" spans="1:11" ht="15.75" x14ac:dyDescent="0.25">
      <c r="A2419" s="17">
        <v>190</v>
      </c>
      <c r="B2419" s="20" t="s">
        <v>907</v>
      </c>
      <c r="C2419" s="21" t="s">
        <v>1106</v>
      </c>
      <c r="D2419" s="23" t="s">
        <v>361</v>
      </c>
      <c r="E2419" s="22">
        <v>400000</v>
      </c>
      <c r="F2419" s="1"/>
      <c r="G2419" s="22">
        <v>400000</v>
      </c>
    </row>
    <row r="2420" spans="1:11" ht="15.75" x14ac:dyDescent="0.25">
      <c r="A2420" s="17">
        <v>191</v>
      </c>
      <c r="B2420" s="20" t="s">
        <v>908</v>
      </c>
      <c r="C2420" s="21" t="s">
        <v>1107</v>
      </c>
      <c r="D2420" s="23" t="s">
        <v>359</v>
      </c>
      <c r="E2420" s="22">
        <v>560000</v>
      </c>
      <c r="F2420" s="1"/>
      <c r="G2420" s="77">
        <f>SUM(G2230:G2419)</f>
        <v>78015000</v>
      </c>
      <c r="H2420" s="22">
        <v>560000</v>
      </c>
      <c r="K2420" s="24">
        <f>44*200</f>
        <v>8800</v>
      </c>
    </row>
    <row r="2421" spans="1:11" ht="15.75" x14ac:dyDescent="0.25">
      <c r="A2421" s="17">
        <v>192</v>
      </c>
      <c r="B2421" s="20" t="s">
        <v>909</v>
      </c>
      <c r="C2421" s="21" t="s">
        <v>1107</v>
      </c>
      <c r="D2421" s="23" t="s">
        <v>361</v>
      </c>
      <c r="E2421" s="22">
        <v>400000</v>
      </c>
      <c r="F2421" s="1"/>
      <c r="G2421" s="77"/>
      <c r="H2421" s="22">
        <v>400000</v>
      </c>
    </row>
    <row r="2422" spans="1:11" ht="15.75" x14ac:dyDescent="0.25">
      <c r="A2422" s="17">
        <v>193</v>
      </c>
      <c r="B2422" s="20" t="s">
        <v>910</v>
      </c>
      <c r="C2422" s="21" t="s">
        <v>1108</v>
      </c>
      <c r="D2422" s="23" t="s">
        <v>360</v>
      </c>
      <c r="E2422" s="22">
        <v>480000</v>
      </c>
      <c r="F2422" s="1"/>
      <c r="G2422" s="77"/>
      <c r="H2422" s="22">
        <v>480000</v>
      </c>
    </row>
    <row r="2423" spans="1:11" ht="15.75" x14ac:dyDescent="0.25">
      <c r="A2423" s="17">
        <v>194</v>
      </c>
      <c r="B2423" s="20" t="s">
        <v>911</v>
      </c>
      <c r="C2423" s="21" t="s">
        <v>1108</v>
      </c>
      <c r="D2423" s="23" t="s">
        <v>359</v>
      </c>
      <c r="E2423" s="22">
        <v>560000</v>
      </c>
      <c r="F2423" s="1"/>
      <c r="G2423" s="77"/>
      <c r="H2423" s="22">
        <v>560000</v>
      </c>
    </row>
    <row r="2424" spans="1:11" ht="15.75" x14ac:dyDescent="0.25">
      <c r="A2424" s="17">
        <v>195</v>
      </c>
      <c r="B2424" s="20" t="s">
        <v>912</v>
      </c>
      <c r="C2424" s="21" t="s">
        <v>1109</v>
      </c>
      <c r="D2424" s="23" t="s">
        <v>361</v>
      </c>
      <c r="E2424" s="22">
        <v>400000</v>
      </c>
      <c r="F2424" s="1"/>
      <c r="G2424" s="77"/>
      <c r="H2424" s="22">
        <v>400000</v>
      </c>
    </row>
    <row r="2425" spans="1:11" ht="15.75" x14ac:dyDescent="0.25">
      <c r="A2425" s="17">
        <v>196</v>
      </c>
      <c r="B2425" s="20" t="s">
        <v>913</v>
      </c>
      <c r="C2425" s="21" t="s">
        <v>1110</v>
      </c>
      <c r="D2425" s="23" t="s">
        <v>359</v>
      </c>
      <c r="E2425" s="22">
        <v>560000</v>
      </c>
      <c r="F2425" s="1"/>
      <c r="G2425" s="77"/>
      <c r="H2425" s="22">
        <v>560000</v>
      </c>
    </row>
    <row r="2426" spans="1:11" ht="15.75" x14ac:dyDescent="0.25">
      <c r="A2426" s="17">
        <v>197</v>
      </c>
      <c r="B2426" s="20" t="s">
        <v>914</v>
      </c>
      <c r="C2426" s="21" t="s">
        <v>1111</v>
      </c>
      <c r="D2426" s="23" t="s">
        <v>359</v>
      </c>
      <c r="E2426" s="22">
        <v>560000</v>
      </c>
      <c r="F2426" s="1"/>
      <c r="G2426" s="77"/>
      <c r="H2426" s="22">
        <v>560000</v>
      </c>
    </row>
    <row r="2427" spans="1:11" ht="15.75" x14ac:dyDescent="0.25">
      <c r="A2427" s="17">
        <v>198</v>
      </c>
      <c r="B2427" s="20" t="s">
        <v>1138</v>
      </c>
      <c r="C2427" s="21" t="s">
        <v>1112</v>
      </c>
      <c r="D2427" s="23" t="s">
        <v>359</v>
      </c>
      <c r="E2427" s="22">
        <v>560000</v>
      </c>
      <c r="F2427" s="1"/>
      <c r="G2427" s="77"/>
      <c r="H2427" s="22">
        <v>560000</v>
      </c>
    </row>
    <row r="2428" spans="1:11" ht="15.75" x14ac:dyDescent="0.25">
      <c r="A2428" s="17">
        <v>199</v>
      </c>
      <c r="B2428" s="20" t="s">
        <v>1139</v>
      </c>
      <c r="C2428" s="21" t="s">
        <v>1112</v>
      </c>
      <c r="D2428" s="23" t="s">
        <v>361</v>
      </c>
      <c r="E2428" s="22">
        <v>400000</v>
      </c>
      <c r="F2428" s="1"/>
      <c r="G2428" s="77"/>
      <c r="H2428" s="22">
        <v>400000</v>
      </c>
    </row>
    <row r="2429" spans="1:11" ht="15.75" x14ac:dyDescent="0.25">
      <c r="A2429" s="17">
        <v>200</v>
      </c>
      <c r="B2429" s="20" t="s">
        <v>1140</v>
      </c>
      <c r="C2429" s="21" t="s">
        <v>1113</v>
      </c>
      <c r="D2429" s="23" t="s">
        <v>360</v>
      </c>
      <c r="E2429" s="22">
        <v>480000</v>
      </c>
      <c r="F2429" s="1"/>
      <c r="G2429" s="77"/>
      <c r="H2429" s="22">
        <v>480000</v>
      </c>
    </row>
    <row r="2430" spans="1:11" ht="15.75" x14ac:dyDescent="0.25">
      <c r="A2430" s="17">
        <v>201</v>
      </c>
      <c r="B2430" s="20" t="s">
        <v>1141</v>
      </c>
      <c r="C2430" s="21" t="s">
        <v>651</v>
      </c>
      <c r="D2430" s="23" t="s">
        <v>361</v>
      </c>
      <c r="E2430" s="22">
        <v>400000</v>
      </c>
      <c r="F2430" s="1"/>
      <c r="G2430" s="77"/>
      <c r="H2430" s="22">
        <v>400000</v>
      </c>
    </row>
    <row r="2431" spans="1:11" ht="15.75" x14ac:dyDescent="0.25">
      <c r="A2431" s="17">
        <v>202</v>
      </c>
      <c r="B2431" s="20" t="s">
        <v>1142</v>
      </c>
      <c r="C2431" s="21" t="s">
        <v>1114</v>
      </c>
      <c r="D2431" s="23" t="s">
        <v>360</v>
      </c>
      <c r="E2431" s="22">
        <v>480000</v>
      </c>
      <c r="F2431" s="1"/>
      <c r="G2431" s="77"/>
      <c r="H2431" s="22">
        <v>480000</v>
      </c>
    </row>
    <row r="2432" spans="1:11" ht="15.75" x14ac:dyDescent="0.25">
      <c r="A2432" s="17">
        <v>203</v>
      </c>
      <c r="B2432" s="20" t="s">
        <v>1143</v>
      </c>
      <c r="C2432" s="21" t="s">
        <v>1114</v>
      </c>
      <c r="D2432" s="23" t="s">
        <v>359</v>
      </c>
      <c r="E2432" s="22">
        <v>560000</v>
      </c>
      <c r="F2432" s="1"/>
      <c r="G2432" s="77"/>
      <c r="H2432" s="22">
        <v>560000</v>
      </c>
    </row>
    <row r="2433" spans="1:11" ht="15.75" x14ac:dyDescent="0.25">
      <c r="A2433" s="17">
        <v>204</v>
      </c>
      <c r="B2433" s="20" t="s">
        <v>1144</v>
      </c>
      <c r="C2433" s="21" t="s">
        <v>1115</v>
      </c>
      <c r="D2433" s="23" t="s">
        <v>360</v>
      </c>
      <c r="E2433" s="22">
        <v>480000</v>
      </c>
      <c r="F2433" s="1"/>
      <c r="G2433" s="77"/>
      <c r="H2433" s="22">
        <v>480000</v>
      </c>
    </row>
    <row r="2434" spans="1:11" ht="15.75" x14ac:dyDescent="0.25">
      <c r="A2434" s="17">
        <v>205</v>
      </c>
      <c r="B2434" s="20" t="s">
        <v>1145</v>
      </c>
      <c r="C2434" s="21" t="s">
        <v>1116</v>
      </c>
      <c r="D2434" s="23" t="s">
        <v>359</v>
      </c>
      <c r="E2434" s="22">
        <v>560000</v>
      </c>
      <c r="F2434" s="1"/>
      <c r="G2434" s="77"/>
      <c r="H2434" s="22">
        <v>560000</v>
      </c>
    </row>
    <row r="2435" spans="1:11" ht="15.75" x14ac:dyDescent="0.25">
      <c r="A2435" s="17">
        <v>206</v>
      </c>
      <c r="B2435" s="20" t="s">
        <v>1146</v>
      </c>
      <c r="C2435" s="21" t="s">
        <v>1116</v>
      </c>
      <c r="D2435" s="23" t="s">
        <v>361</v>
      </c>
      <c r="E2435" s="22">
        <v>400000</v>
      </c>
      <c r="F2435" s="1"/>
      <c r="G2435" s="77"/>
      <c r="H2435" s="22">
        <v>400000</v>
      </c>
    </row>
    <row r="2436" spans="1:11" ht="15.75" x14ac:dyDescent="0.25">
      <c r="A2436" s="17">
        <v>207</v>
      </c>
      <c r="B2436" s="20" t="s">
        <v>1147</v>
      </c>
      <c r="C2436" s="21" t="s">
        <v>1117</v>
      </c>
      <c r="D2436" s="23" t="s">
        <v>359</v>
      </c>
      <c r="E2436" s="22">
        <v>560000</v>
      </c>
      <c r="F2436" s="1"/>
      <c r="G2436" s="77"/>
      <c r="H2436" s="22">
        <v>560000</v>
      </c>
    </row>
    <row r="2437" spans="1:11" ht="15.75" x14ac:dyDescent="0.25">
      <c r="A2437" s="17">
        <v>208</v>
      </c>
      <c r="B2437" s="20" t="s">
        <v>1148</v>
      </c>
      <c r="C2437" s="21" t="s">
        <v>1117</v>
      </c>
      <c r="D2437" s="23" t="s">
        <v>361</v>
      </c>
      <c r="E2437" s="22">
        <v>400000</v>
      </c>
      <c r="F2437" s="1"/>
      <c r="G2437" s="77"/>
      <c r="H2437" s="22">
        <v>400000</v>
      </c>
    </row>
    <row r="2438" spans="1:11" ht="15.75" x14ac:dyDescent="0.25">
      <c r="A2438" s="17">
        <v>209</v>
      </c>
      <c r="B2438" s="20" t="s">
        <v>1149</v>
      </c>
      <c r="C2438" s="21" t="s">
        <v>1118</v>
      </c>
      <c r="D2438" s="23" t="s">
        <v>359</v>
      </c>
      <c r="E2438" s="22">
        <v>560000</v>
      </c>
      <c r="F2438" s="1"/>
      <c r="G2438" s="77"/>
      <c r="H2438" s="22">
        <v>560000</v>
      </c>
    </row>
    <row r="2439" spans="1:11" ht="15.75" x14ac:dyDescent="0.25">
      <c r="A2439" s="17">
        <v>210</v>
      </c>
      <c r="B2439" s="20" t="s">
        <v>1150</v>
      </c>
      <c r="C2439" s="21" t="s">
        <v>1119</v>
      </c>
      <c r="D2439" s="23" t="s">
        <v>359</v>
      </c>
      <c r="E2439" s="22">
        <v>560000</v>
      </c>
      <c r="F2439" s="1"/>
      <c r="G2439" s="77"/>
      <c r="H2439" s="22">
        <v>560000</v>
      </c>
    </row>
    <row r="2440" spans="1:11" ht="15.75" x14ac:dyDescent="0.25">
      <c r="A2440" s="17">
        <v>211</v>
      </c>
      <c r="B2440" s="20" t="s">
        <v>1151</v>
      </c>
      <c r="C2440" s="21" t="s">
        <v>1120</v>
      </c>
      <c r="D2440" s="23" t="s">
        <v>359</v>
      </c>
      <c r="E2440" s="22">
        <v>560000</v>
      </c>
      <c r="F2440" s="1"/>
      <c r="G2440" s="77"/>
      <c r="H2440" s="22">
        <v>560000</v>
      </c>
    </row>
    <row r="2441" spans="1:11" ht="15.75" x14ac:dyDescent="0.25">
      <c r="A2441" s="17">
        <v>212</v>
      </c>
      <c r="B2441" s="20" t="s">
        <v>1152</v>
      </c>
      <c r="C2441" s="21" t="s">
        <v>1120</v>
      </c>
      <c r="D2441" s="23" t="s">
        <v>361</v>
      </c>
      <c r="E2441" s="22">
        <v>400000</v>
      </c>
      <c r="F2441" s="1"/>
      <c r="G2441" s="77"/>
      <c r="H2441" s="22">
        <v>400000</v>
      </c>
    </row>
    <row r="2442" spans="1:11" ht="15.75" x14ac:dyDescent="0.25">
      <c r="A2442" s="17">
        <v>213</v>
      </c>
      <c r="B2442" s="20" t="s">
        <v>1153</v>
      </c>
      <c r="C2442" s="21" t="s">
        <v>1121</v>
      </c>
      <c r="D2442" s="23" t="s">
        <v>361</v>
      </c>
      <c r="E2442" s="22">
        <v>400000</v>
      </c>
      <c r="F2442" s="1"/>
      <c r="G2442" s="77"/>
      <c r="H2442" s="22">
        <v>400000</v>
      </c>
    </row>
    <row r="2443" spans="1:11" ht="15.75" x14ac:dyDescent="0.25">
      <c r="A2443" s="17">
        <v>214</v>
      </c>
      <c r="B2443" s="20" t="s">
        <v>1154</v>
      </c>
      <c r="C2443" s="21" t="s">
        <v>1122</v>
      </c>
      <c r="D2443" s="23" t="s">
        <v>361</v>
      </c>
      <c r="E2443" s="22">
        <v>400000</v>
      </c>
      <c r="F2443" s="1"/>
      <c r="G2443" s="77"/>
      <c r="H2443" s="22">
        <v>400000</v>
      </c>
    </row>
    <row r="2444" spans="1:11" ht="15.75" x14ac:dyDescent="0.25">
      <c r="A2444" s="17">
        <v>215</v>
      </c>
      <c r="B2444" s="20" t="s">
        <v>1155</v>
      </c>
      <c r="C2444" s="21" t="s">
        <v>1122</v>
      </c>
      <c r="D2444" s="23" t="s">
        <v>359</v>
      </c>
      <c r="E2444" s="22">
        <v>560000</v>
      </c>
      <c r="F2444" s="1"/>
      <c r="G2444" s="77"/>
      <c r="H2444" s="22">
        <v>560000</v>
      </c>
    </row>
    <row r="2445" spans="1:11" ht="15.75" x14ac:dyDescent="0.25">
      <c r="A2445" s="17">
        <v>216</v>
      </c>
      <c r="B2445" s="20" t="s">
        <v>1156</v>
      </c>
      <c r="C2445" s="21" t="s">
        <v>1123</v>
      </c>
      <c r="D2445" s="23" t="s">
        <v>360</v>
      </c>
      <c r="E2445" s="22">
        <v>480000</v>
      </c>
      <c r="F2445" s="1"/>
      <c r="G2445" s="77"/>
      <c r="H2445" s="22">
        <v>480000</v>
      </c>
    </row>
    <row r="2446" spans="1:11" ht="15.75" x14ac:dyDescent="0.25">
      <c r="A2446" s="17">
        <v>217</v>
      </c>
      <c r="B2446" s="20" t="s">
        <v>1157</v>
      </c>
      <c r="C2446" s="21" t="s">
        <v>1124</v>
      </c>
      <c r="D2446" s="23" t="s">
        <v>1071</v>
      </c>
      <c r="E2446" s="22">
        <v>18000000</v>
      </c>
      <c r="F2446" s="1" t="s">
        <v>1176</v>
      </c>
      <c r="G2446" s="77"/>
      <c r="H2446" s="22">
        <v>18000000</v>
      </c>
      <c r="K2446">
        <f>480*3</f>
        <v>1440</v>
      </c>
    </row>
    <row r="2447" spans="1:11" ht="15.75" x14ac:dyDescent="0.25">
      <c r="A2447" s="17">
        <v>218</v>
      </c>
      <c r="B2447" s="20" t="s">
        <v>1158</v>
      </c>
      <c r="C2447" s="21" t="s">
        <v>1125</v>
      </c>
      <c r="D2447" s="23" t="s">
        <v>360</v>
      </c>
      <c r="E2447" s="22">
        <v>480000</v>
      </c>
      <c r="F2447" s="1"/>
      <c r="G2447" s="77"/>
      <c r="H2447" s="22">
        <v>480000</v>
      </c>
      <c r="K2447">
        <f>960+960+400</f>
        <v>2320</v>
      </c>
    </row>
    <row r="2448" spans="1:11" ht="15.75" x14ac:dyDescent="0.25">
      <c r="A2448" s="17">
        <v>219</v>
      </c>
      <c r="B2448" s="20" t="s">
        <v>1159</v>
      </c>
      <c r="C2448" s="21" t="s">
        <v>607</v>
      </c>
      <c r="D2448" s="23" t="s">
        <v>361</v>
      </c>
      <c r="E2448" s="22">
        <v>400000</v>
      </c>
      <c r="F2448" s="1"/>
      <c r="G2448" s="77"/>
      <c r="H2448" s="22">
        <v>400000</v>
      </c>
      <c r="K2448">
        <f>82*150</f>
        <v>12300</v>
      </c>
    </row>
    <row r="2449" spans="1:11" ht="15.75" x14ac:dyDescent="0.25">
      <c r="A2449" s="17">
        <v>220</v>
      </c>
      <c r="B2449" s="20" t="s">
        <v>1160</v>
      </c>
      <c r="C2449" s="21" t="s">
        <v>1126</v>
      </c>
      <c r="D2449" s="23" t="s">
        <v>360</v>
      </c>
      <c r="E2449" s="22">
        <v>480000</v>
      </c>
      <c r="F2449" s="1"/>
      <c r="G2449" s="77"/>
      <c r="H2449" s="22">
        <v>480000</v>
      </c>
    </row>
    <row r="2450" spans="1:11" ht="15.75" x14ac:dyDescent="0.25">
      <c r="A2450" s="17">
        <v>221</v>
      </c>
      <c r="B2450" s="20" t="s">
        <v>1161</v>
      </c>
      <c r="C2450" s="21" t="s">
        <v>1127</v>
      </c>
      <c r="D2450" s="23" t="s">
        <v>360</v>
      </c>
      <c r="E2450" s="22">
        <v>480000</v>
      </c>
      <c r="F2450" s="1"/>
      <c r="G2450" s="77"/>
      <c r="H2450" s="22">
        <v>480000</v>
      </c>
    </row>
    <row r="2451" spans="1:11" ht="15.75" x14ac:dyDescent="0.25">
      <c r="A2451" s="17">
        <v>222</v>
      </c>
      <c r="B2451" s="20" t="s">
        <v>1162</v>
      </c>
      <c r="C2451" s="21" t="s">
        <v>1128</v>
      </c>
      <c r="D2451" s="23" t="s">
        <v>1070</v>
      </c>
      <c r="E2451" s="22">
        <v>12750000</v>
      </c>
      <c r="F2451" s="1" t="s">
        <v>1177</v>
      </c>
      <c r="G2451" s="77"/>
      <c r="H2451" s="22">
        <v>12750000</v>
      </c>
    </row>
    <row r="2452" spans="1:11" ht="15.75" x14ac:dyDescent="0.25">
      <c r="A2452" s="17">
        <v>223</v>
      </c>
      <c r="B2452" s="20" t="s">
        <v>1163</v>
      </c>
      <c r="C2452" s="21" t="s">
        <v>1119</v>
      </c>
      <c r="D2452" s="23" t="s">
        <v>361</v>
      </c>
      <c r="E2452" s="22">
        <v>400000</v>
      </c>
      <c r="F2452" s="1"/>
      <c r="G2452" s="77"/>
      <c r="H2452" s="22">
        <v>400000</v>
      </c>
    </row>
    <row r="2453" spans="1:11" ht="15.75" x14ac:dyDescent="0.25">
      <c r="A2453" s="17">
        <v>224</v>
      </c>
      <c r="B2453" s="20" t="s">
        <v>1164</v>
      </c>
      <c r="C2453" s="21" t="s">
        <v>1129</v>
      </c>
      <c r="D2453" s="23" t="s">
        <v>361</v>
      </c>
      <c r="E2453" s="22">
        <v>400000</v>
      </c>
      <c r="F2453" s="1"/>
      <c r="G2453" s="77"/>
      <c r="H2453" s="22">
        <v>400000</v>
      </c>
    </row>
    <row r="2454" spans="1:11" ht="15.75" x14ac:dyDescent="0.25">
      <c r="A2454" s="17">
        <v>225</v>
      </c>
      <c r="B2454" s="20" t="s">
        <v>1165</v>
      </c>
      <c r="C2454" s="21" t="s">
        <v>1130</v>
      </c>
      <c r="D2454" s="23" t="s">
        <v>360</v>
      </c>
      <c r="E2454" s="22">
        <v>480000</v>
      </c>
      <c r="F2454" s="1"/>
      <c r="G2454" s="77"/>
      <c r="H2454" s="22">
        <v>480000</v>
      </c>
    </row>
    <row r="2455" spans="1:11" ht="15.75" x14ac:dyDescent="0.25">
      <c r="A2455" s="17">
        <v>226</v>
      </c>
      <c r="B2455" s="20" t="s">
        <v>1166</v>
      </c>
      <c r="C2455" s="21" t="s">
        <v>1131</v>
      </c>
      <c r="D2455" s="23" t="s">
        <v>361</v>
      </c>
      <c r="E2455" s="22">
        <v>400000</v>
      </c>
      <c r="F2455" s="1"/>
      <c r="G2455" s="77"/>
      <c r="H2455" s="22">
        <v>400000</v>
      </c>
    </row>
    <row r="2456" spans="1:11" ht="15.75" x14ac:dyDescent="0.25">
      <c r="A2456" s="17">
        <v>227</v>
      </c>
      <c r="B2456" s="20" t="s">
        <v>1167</v>
      </c>
      <c r="C2456" s="21" t="s">
        <v>1132</v>
      </c>
      <c r="D2456" s="23" t="s">
        <v>360</v>
      </c>
      <c r="E2456" s="22">
        <v>480000</v>
      </c>
      <c r="F2456" s="1"/>
      <c r="G2456" s="77"/>
      <c r="H2456" s="22">
        <v>480000</v>
      </c>
      <c r="K2456">
        <f>12258+11476</f>
        <v>23734</v>
      </c>
    </row>
    <row r="2457" spans="1:11" ht="15.75" x14ac:dyDescent="0.25">
      <c r="A2457" s="17">
        <v>228</v>
      </c>
      <c r="B2457" s="20" t="s">
        <v>1168</v>
      </c>
      <c r="C2457" s="21" t="s">
        <v>1133</v>
      </c>
      <c r="D2457" s="23" t="s">
        <v>360</v>
      </c>
      <c r="E2457" s="22">
        <v>480000</v>
      </c>
      <c r="F2457" s="1"/>
      <c r="G2457" s="77"/>
      <c r="H2457" s="22">
        <v>480000</v>
      </c>
      <c r="K2457">
        <f>11778</f>
        <v>11778</v>
      </c>
    </row>
    <row r="2458" spans="1:11" ht="15.75" x14ac:dyDescent="0.25">
      <c r="A2458" s="17">
        <v>229</v>
      </c>
      <c r="B2458" s="20" t="s">
        <v>1169</v>
      </c>
      <c r="C2458" s="21" t="s">
        <v>1134</v>
      </c>
      <c r="D2458" s="23" t="s">
        <v>359</v>
      </c>
      <c r="E2458" s="22">
        <v>560000</v>
      </c>
      <c r="F2458" s="1"/>
      <c r="G2458" s="77"/>
      <c r="H2458" s="22">
        <v>560000</v>
      </c>
      <c r="K2458">
        <f>11778+13033</f>
        <v>24811</v>
      </c>
    </row>
    <row r="2459" spans="1:11" ht="15.75" x14ac:dyDescent="0.25">
      <c r="A2459" s="17">
        <v>230</v>
      </c>
      <c r="B2459" s="20" t="s">
        <v>1170</v>
      </c>
      <c r="C2459" s="21" t="s">
        <v>1134</v>
      </c>
      <c r="D2459" s="23" t="s">
        <v>361</v>
      </c>
      <c r="E2459" s="22">
        <v>400000</v>
      </c>
      <c r="F2459" s="1"/>
      <c r="G2459" s="77"/>
      <c r="H2459" s="22">
        <v>400000</v>
      </c>
    </row>
    <row r="2460" spans="1:11" ht="15.75" x14ac:dyDescent="0.25">
      <c r="A2460" s="17">
        <v>231</v>
      </c>
      <c r="B2460" s="20" t="s">
        <v>1171</v>
      </c>
      <c r="C2460" s="21" t="s">
        <v>1135</v>
      </c>
      <c r="D2460" s="23" t="s">
        <v>361</v>
      </c>
      <c r="E2460" s="22">
        <v>400000</v>
      </c>
      <c r="F2460" s="1"/>
      <c r="G2460" s="77"/>
      <c r="H2460" s="22">
        <v>400000</v>
      </c>
      <c r="K2460">
        <f>480+560+400</f>
        <v>1440</v>
      </c>
    </row>
    <row r="2461" spans="1:11" ht="15.75" x14ac:dyDescent="0.25">
      <c r="A2461" s="17">
        <v>232</v>
      </c>
      <c r="B2461" s="20" t="s">
        <v>1172</v>
      </c>
      <c r="C2461" s="21" t="s">
        <v>1135</v>
      </c>
      <c r="D2461" s="23" t="s">
        <v>359</v>
      </c>
      <c r="E2461" s="22">
        <v>560000</v>
      </c>
      <c r="F2461" s="1"/>
      <c r="G2461" s="77"/>
      <c r="H2461" s="22">
        <v>560000</v>
      </c>
    </row>
    <row r="2462" spans="1:11" ht="15.75" x14ac:dyDescent="0.25">
      <c r="A2462" s="17">
        <v>233</v>
      </c>
      <c r="B2462" s="20" t="s">
        <v>1173</v>
      </c>
      <c r="C2462" s="21" t="s">
        <v>1136</v>
      </c>
      <c r="D2462" s="23" t="s">
        <v>359</v>
      </c>
      <c r="E2462" s="22">
        <v>560000</v>
      </c>
      <c r="F2462" s="1"/>
      <c r="G2462" s="77"/>
      <c r="H2462" s="22">
        <v>560000</v>
      </c>
    </row>
    <row r="2463" spans="1:11" ht="15.75" x14ac:dyDescent="0.25">
      <c r="A2463" s="17">
        <v>234</v>
      </c>
      <c r="B2463" s="20" t="s">
        <v>1174</v>
      </c>
      <c r="C2463" s="21" t="s">
        <v>1136</v>
      </c>
      <c r="D2463" s="23" t="s">
        <v>361</v>
      </c>
      <c r="E2463" s="22">
        <v>400000</v>
      </c>
      <c r="F2463" s="1"/>
      <c r="G2463" s="77"/>
      <c r="H2463" s="22">
        <v>400000</v>
      </c>
    </row>
    <row r="2464" spans="1:11" ht="15.75" x14ac:dyDescent="0.25">
      <c r="A2464" s="17">
        <v>235</v>
      </c>
      <c r="B2464" s="20" t="s">
        <v>1175</v>
      </c>
      <c r="C2464" s="21" t="s">
        <v>1137</v>
      </c>
      <c r="D2464" s="23" t="s">
        <v>359</v>
      </c>
      <c r="E2464" s="22">
        <v>560000</v>
      </c>
      <c r="F2464" s="1"/>
      <c r="G2464" s="77"/>
      <c r="H2464" s="22">
        <v>560000</v>
      </c>
    </row>
    <row r="2465" spans="1:8" ht="15.75" x14ac:dyDescent="0.25">
      <c r="A2465" s="199" t="s">
        <v>9</v>
      </c>
      <c r="B2465" s="199"/>
      <c r="C2465" s="199"/>
      <c r="D2465" s="199"/>
      <c r="E2465" s="9">
        <f>SUM(E2230:E2464)</f>
        <v>176705000</v>
      </c>
      <c r="F2465" s="2"/>
      <c r="H2465" s="24">
        <f>SUM(H2249:H2464)</f>
        <v>101810000</v>
      </c>
    </row>
    <row r="2466" spans="1:8" ht="15.75" x14ac:dyDescent="0.25">
      <c r="A2466" s="195" t="s">
        <v>1183</v>
      </c>
      <c r="B2466" s="196"/>
      <c r="C2466" s="196"/>
      <c r="D2466" s="196"/>
      <c r="E2466" s="196"/>
      <c r="F2466" s="197"/>
    </row>
    <row r="2467" spans="1:8" ht="15.75" x14ac:dyDescent="0.25">
      <c r="A2467" s="198" t="s">
        <v>408</v>
      </c>
      <c r="B2467" s="198"/>
      <c r="C2467" s="198"/>
      <c r="D2467" s="198"/>
      <c r="E2467" s="198"/>
      <c r="F2467" s="198"/>
    </row>
    <row r="2468" spans="1:8" ht="15.75" x14ac:dyDescent="0.25">
      <c r="A2468" s="184" t="s">
        <v>10</v>
      </c>
      <c r="B2468" s="184"/>
      <c r="C2468" s="38" t="s">
        <v>11</v>
      </c>
      <c r="D2468" s="38" t="s">
        <v>12</v>
      </c>
      <c r="E2468" s="185" t="s">
        <v>13</v>
      </c>
      <c r="F2468" s="185"/>
    </row>
    <row r="2469" spans="1:8" ht="15.75" x14ac:dyDescent="0.25">
      <c r="A2469" s="38"/>
      <c r="B2469" s="38"/>
      <c r="C2469" s="38"/>
      <c r="D2469" s="38"/>
      <c r="E2469" s="39"/>
      <c r="F2469" s="39"/>
    </row>
    <row r="2470" spans="1:8" ht="15.75" x14ac:dyDescent="0.25">
      <c r="A2470" s="38"/>
      <c r="B2470" s="38"/>
      <c r="C2470" s="38"/>
      <c r="D2470" s="38"/>
      <c r="E2470" s="39"/>
      <c r="F2470" s="39"/>
    </row>
    <row r="2471" spans="1:8" ht="15.75" x14ac:dyDescent="0.25">
      <c r="A2471" s="38"/>
      <c r="B2471" s="38"/>
      <c r="C2471" s="38"/>
      <c r="D2471" s="38"/>
      <c r="E2471" s="39"/>
      <c r="F2471" s="39"/>
    </row>
    <row r="2472" spans="1:8" ht="15.75" x14ac:dyDescent="0.25">
      <c r="A2472" s="38"/>
      <c r="B2472" s="38"/>
      <c r="C2472" s="40" t="s">
        <v>14</v>
      </c>
      <c r="D2472" s="40" t="s">
        <v>15</v>
      </c>
      <c r="E2472" s="185" t="s">
        <v>16</v>
      </c>
      <c r="F2472" s="185"/>
    </row>
    <row r="2473" spans="1:8" ht="15.75" x14ac:dyDescent="0.25">
      <c r="A2473" s="10" t="s">
        <v>17</v>
      </c>
      <c r="B2473" s="10"/>
      <c r="C2473" s="15"/>
      <c r="D2473" s="16"/>
      <c r="E2473" s="39"/>
      <c r="F2473" s="39"/>
    </row>
    <row r="2474" spans="1:8" x14ac:dyDescent="0.25">
      <c r="A2474" s="10" t="s">
        <v>1178</v>
      </c>
      <c r="B2474" s="10"/>
      <c r="C2474" s="10"/>
      <c r="D2474" s="7"/>
      <c r="E2474" s="8"/>
      <c r="F2474" s="4"/>
      <c r="H2474">
        <f>49680+935+48000+740+800+4800+72150</f>
        <v>177105</v>
      </c>
    </row>
    <row r="2475" spans="1:8" x14ac:dyDescent="0.25">
      <c r="A2475" s="10" t="s">
        <v>402</v>
      </c>
      <c r="B2475" s="10"/>
      <c r="C2475" s="10"/>
      <c r="D2475" s="7"/>
      <c r="E2475" s="8"/>
      <c r="F2475" s="4"/>
    </row>
    <row r="2476" spans="1:8" x14ac:dyDescent="0.25">
      <c r="A2476" s="7" t="s">
        <v>1182</v>
      </c>
      <c r="B2476" s="7"/>
      <c r="C2476" s="7"/>
      <c r="D2476" s="7"/>
      <c r="E2476" s="11"/>
      <c r="F2476" s="11"/>
    </row>
    <row r="2477" spans="1:8" x14ac:dyDescent="0.25">
      <c r="A2477" s="7" t="s">
        <v>397</v>
      </c>
      <c r="B2477" s="7"/>
      <c r="C2477" s="7"/>
      <c r="D2477" s="7"/>
      <c r="E2477" s="11"/>
      <c r="F2477" s="11"/>
    </row>
    <row r="2478" spans="1:8" x14ac:dyDescent="0.25">
      <c r="A2478" s="7" t="s">
        <v>1179</v>
      </c>
      <c r="B2478" s="7"/>
      <c r="C2478" s="7"/>
      <c r="D2478" s="7"/>
      <c r="E2478" s="11"/>
      <c r="F2478" s="11"/>
    </row>
    <row r="2479" spans="1:8" x14ac:dyDescent="0.25">
      <c r="A2479" s="7" t="s">
        <v>1180</v>
      </c>
      <c r="B2479" s="7"/>
      <c r="C2479" s="7"/>
      <c r="D2479" s="7"/>
      <c r="E2479" s="11"/>
      <c r="F2479" s="11"/>
    </row>
    <row r="2480" spans="1:8" x14ac:dyDescent="0.25">
      <c r="A2480" s="78" t="s">
        <v>1181</v>
      </c>
    </row>
    <row r="2493" spans="1:6" ht="15.75" x14ac:dyDescent="0.25">
      <c r="A2493" s="189" t="s">
        <v>0</v>
      </c>
      <c r="B2493" s="189"/>
      <c r="C2493" s="189"/>
      <c r="D2493" s="189"/>
      <c r="E2493" s="189"/>
      <c r="F2493" s="189"/>
    </row>
    <row r="2494" spans="1:6" ht="15.75" x14ac:dyDescent="0.25">
      <c r="A2494" s="190" t="s">
        <v>1</v>
      </c>
      <c r="B2494" s="190"/>
      <c r="C2494" s="190"/>
      <c r="D2494" s="190"/>
      <c r="E2494" s="190"/>
      <c r="F2494" s="190"/>
    </row>
    <row r="2495" spans="1:6" ht="15.75" x14ac:dyDescent="0.25">
      <c r="A2495" s="28"/>
      <c r="B2495" s="28"/>
      <c r="C2495" s="28"/>
      <c r="D2495" s="28"/>
      <c r="E2495" s="28"/>
      <c r="F2495" s="28"/>
    </row>
    <row r="2496" spans="1:6" ht="15.75" x14ac:dyDescent="0.25">
      <c r="A2496" s="200" t="s">
        <v>2</v>
      </c>
      <c r="B2496" s="200"/>
      <c r="C2496" s="200"/>
      <c r="D2496" s="200"/>
      <c r="E2496" s="200"/>
      <c r="F2496" s="200"/>
    </row>
    <row r="2497" spans="1:11" x14ac:dyDescent="0.25">
      <c r="A2497" s="17" t="s">
        <v>3</v>
      </c>
      <c r="B2497" s="17" t="s">
        <v>4</v>
      </c>
      <c r="C2497" s="18" t="s">
        <v>5</v>
      </c>
      <c r="D2497" s="17" t="s">
        <v>6</v>
      </c>
      <c r="E2497" s="19" t="s">
        <v>7</v>
      </c>
      <c r="F2497" s="13" t="s">
        <v>8</v>
      </c>
    </row>
    <row r="2498" spans="1:11" x14ac:dyDescent="0.25">
      <c r="A2498" s="17">
        <v>1</v>
      </c>
      <c r="B2498" s="20" t="s">
        <v>456</v>
      </c>
      <c r="C2498" s="34" t="s">
        <v>595</v>
      </c>
      <c r="D2498" s="23" t="s">
        <v>361</v>
      </c>
      <c r="E2498" s="22">
        <v>400000</v>
      </c>
      <c r="F2498" s="13"/>
      <c r="G2498" s="22">
        <v>400000</v>
      </c>
    </row>
    <row r="2499" spans="1:11" x14ac:dyDescent="0.25">
      <c r="A2499" s="17">
        <v>2</v>
      </c>
      <c r="B2499" s="20" t="s">
        <v>457</v>
      </c>
      <c r="C2499" s="34" t="s">
        <v>596</v>
      </c>
      <c r="D2499" s="23" t="s">
        <v>359</v>
      </c>
      <c r="E2499" s="22">
        <v>560000</v>
      </c>
      <c r="F2499" s="13"/>
      <c r="G2499" s="22">
        <v>560000</v>
      </c>
    </row>
    <row r="2500" spans="1:11" x14ac:dyDescent="0.25">
      <c r="A2500" s="17">
        <v>3</v>
      </c>
      <c r="B2500" s="20" t="s">
        <v>458</v>
      </c>
      <c r="C2500" s="34" t="s">
        <v>597</v>
      </c>
      <c r="D2500" s="23" t="s">
        <v>358</v>
      </c>
      <c r="E2500" s="22">
        <v>400000</v>
      </c>
      <c r="F2500" s="13"/>
      <c r="G2500" s="22">
        <v>400000</v>
      </c>
      <c r="K2500">
        <f>69*150</f>
        <v>10350</v>
      </c>
    </row>
    <row r="2501" spans="1:11" x14ac:dyDescent="0.25">
      <c r="A2501" s="17">
        <v>4</v>
      </c>
      <c r="B2501" s="20" t="s">
        <v>459</v>
      </c>
      <c r="C2501" s="34" t="s">
        <v>598</v>
      </c>
      <c r="D2501" s="23" t="s">
        <v>702</v>
      </c>
      <c r="E2501" s="22">
        <v>400000</v>
      </c>
      <c r="F2501" s="13"/>
      <c r="H2501" s="22">
        <v>400000</v>
      </c>
    </row>
    <row r="2502" spans="1:11" x14ac:dyDescent="0.25">
      <c r="A2502" s="17">
        <v>5</v>
      </c>
      <c r="B2502" s="20" t="s">
        <v>460</v>
      </c>
      <c r="C2502" s="34" t="s">
        <v>599</v>
      </c>
      <c r="D2502" s="23" t="s">
        <v>359</v>
      </c>
      <c r="E2502" s="22">
        <v>560000</v>
      </c>
      <c r="F2502" s="13"/>
      <c r="H2502" s="22">
        <v>560000</v>
      </c>
    </row>
    <row r="2503" spans="1:11" x14ac:dyDescent="0.25">
      <c r="A2503" s="17">
        <v>6</v>
      </c>
      <c r="B2503" s="20" t="s">
        <v>461</v>
      </c>
      <c r="C2503" s="34" t="s">
        <v>600</v>
      </c>
      <c r="D2503" s="23" t="s">
        <v>360</v>
      </c>
      <c r="E2503" s="22">
        <v>480000</v>
      </c>
      <c r="F2503" s="13"/>
      <c r="H2503" s="22">
        <v>480000</v>
      </c>
    </row>
    <row r="2504" spans="1:11" x14ac:dyDescent="0.25">
      <c r="A2504" s="17">
        <v>7</v>
      </c>
      <c r="B2504" s="20" t="s">
        <v>462</v>
      </c>
      <c r="C2504" s="34" t="s">
        <v>601</v>
      </c>
      <c r="D2504" s="23" t="s">
        <v>360</v>
      </c>
      <c r="E2504" s="22">
        <v>480000</v>
      </c>
      <c r="F2504" s="13"/>
      <c r="H2504" s="22">
        <v>480000</v>
      </c>
    </row>
    <row r="2505" spans="1:11" x14ac:dyDescent="0.25">
      <c r="A2505" s="17">
        <v>8</v>
      </c>
      <c r="B2505" s="20" t="s">
        <v>463</v>
      </c>
      <c r="C2505" s="34" t="s">
        <v>602</v>
      </c>
      <c r="D2505" s="23" t="s">
        <v>360</v>
      </c>
      <c r="E2505" s="22">
        <v>480000</v>
      </c>
      <c r="F2505" s="13"/>
      <c r="H2505" s="22">
        <v>480000</v>
      </c>
    </row>
    <row r="2506" spans="1:11" x14ac:dyDescent="0.25">
      <c r="A2506" s="17">
        <v>9</v>
      </c>
      <c r="B2506" s="20" t="s">
        <v>464</v>
      </c>
      <c r="C2506" s="34" t="s">
        <v>603</v>
      </c>
      <c r="D2506" s="23" t="s">
        <v>359</v>
      </c>
      <c r="E2506" s="22">
        <v>560000</v>
      </c>
      <c r="F2506" s="13"/>
      <c r="H2506" s="22">
        <v>560000</v>
      </c>
    </row>
    <row r="2507" spans="1:11" x14ac:dyDescent="0.25">
      <c r="A2507" s="17">
        <v>10</v>
      </c>
      <c r="B2507" s="20" t="s">
        <v>465</v>
      </c>
      <c r="C2507" s="34" t="s">
        <v>604</v>
      </c>
      <c r="D2507" s="23" t="s">
        <v>360</v>
      </c>
      <c r="E2507" s="22">
        <v>480000</v>
      </c>
      <c r="F2507" s="13"/>
      <c r="H2507" s="22">
        <v>480000</v>
      </c>
    </row>
    <row r="2508" spans="1:11" x14ac:dyDescent="0.25">
      <c r="A2508" s="17">
        <v>11</v>
      </c>
      <c r="B2508" s="20" t="s">
        <v>466</v>
      </c>
      <c r="C2508" s="34" t="s">
        <v>349</v>
      </c>
      <c r="D2508" s="23" t="s">
        <v>361</v>
      </c>
      <c r="E2508" s="22">
        <v>400000</v>
      </c>
      <c r="F2508" s="13"/>
      <c r="H2508" s="22">
        <v>400000</v>
      </c>
    </row>
    <row r="2509" spans="1:11" x14ac:dyDescent="0.25">
      <c r="A2509" s="17">
        <v>12</v>
      </c>
      <c r="B2509" s="20" t="s">
        <v>467</v>
      </c>
      <c r="C2509" s="34" t="s">
        <v>605</v>
      </c>
      <c r="D2509" s="23" t="s">
        <v>361</v>
      </c>
      <c r="E2509" s="22">
        <v>400000</v>
      </c>
      <c r="F2509" s="13"/>
      <c r="H2509" s="22">
        <v>400000</v>
      </c>
    </row>
    <row r="2510" spans="1:11" x14ac:dyDescent="0.25">
      <c r="A2510" s="17">
        <v>13</v>
      </c>
      <c r="B2510" s="20" t="s">
        <v>468</v>
      </c>
      <c r="C2510" s="34" t="s">
        <v>606</v>
      </c>
      <c r="D2510" s="23" t="s">
        <v>359</v>
      </c>
      <c r="E2510" s="22">
        <v>560000</v>
      </c>
      <c r="F2510" s="13"/>
      <c r="H2510" s="22">
        <v>560000</v>
      </c>
    </row>
    <row r="2511" spans="1:11" x14ac:dyDescent="0.25">
      <c r="A2511" s="17">
        <v>14</v>
      </c>
      <c r="B2511" s="20" t="s">
        <v>469</v>
      </c>
      <c r="C2511" s="34" t="s">
        <v>606</v>
      </c>
      <c r="D2511" s="23" t="s">
        <v>361</v>
      </c>
      <c r="E2511" s="22">
        <v>400000</v>
      </c>
      <c r="F2511" s="13"/>
      <c r="H2511" s="22">
        <v>400000</v>
      </c>
    </row>
    <row r="2512" spans="1:11" x14ac:dyDescent="0.25">
      <c r="A2512" s="17">
        <v>15</v>
      </c>
      <c r="B2512" s="20" t="s">
        <v>470</v>
      </c>
      <c r="C2512" s="34" t="s">
        <v>607</v>
      </c>
      <c r="D2512" s="23" t="s">
        <v>359</v>
      </c>
      <c r="E2512" s="22">
        <v>560000</v>
      </c>
      <c r="F2512" s="13"/>
      <c r="G2512" s="22">
        <v>560000</v>
      </c>
    </row>
    <row r="2513" spans="1:8" x14ac:dyDescent="0.25">
      <c r="A2513" s="17">
        <v>16</v>
      </c>
      <c r="B2513" s="20" t="s">
        <v>471</v>
      </c>
      <c r="C2513" s="34" t="s">
        <v>608</v>
      </c>
      <c r="D2513" s="23" t="s">
        <v>394</v>
      </c>
      <c r="E2513" s="22">
        <v>370000</v>
      </c>
      <c r="F2513" s="13"/>
      <c r="G2513" s="22">
        <v>370000</v>
      </c>
    </row>
    <row r="2514" spans="1:8" x14ac:dyDescent="0.25">
      <c r="A2514" s="17">
        <v>17</v>
      </c>
      <c r="B2514" s="20" t="s">
        <v>472</v>
      </c>
      <c r="C2514" s="34" t="s">
        <v>609</v>
      </c>
      <c r="D2514" s="23" t="s">
        <v>359</v>
      </c>
      <c r="E2514" s="22">
        <v>560000</v>
      </c>
      <c r="F2514" s="13"/>
      <c r="G2514" s="22">
        <v>560000</v>
      </c>
    </row>
    <row r="2515" spans="1:8" x14ac:dyDescent="0.25">
      <c r="A2515" s="17">
        <v>18</v>
      </c>
      <c r="B2515" s="20" t="s">
        <v>473</v>
      </c>
      <c r="C2515" s="34" t="s">
        <v>610</v>
      </c>
      <c r="D2515" s="23" t="s">
        <v>359</v>
      </c>
      <c r="E2515" s="22">
        <v>560000</v>
      </c>
      <c r="F2515" s="13"/>
      <c r="G2515" s="22">
        <v>560000</v>
      </c>
    </row>
    <row r="2516" spans="1:8" x14ac:dyDescent="0.25">
      <c r="A2516" s="17">
        <v>19</v>
      </c>
      <c r="B2516" s="20" t="s">
        <v>474</v>
      </c>
      <c r="C2516" s="34" t="s">
        <v>611</v>
      </c>
      <c r="D2516" s="23" t="s">
        <v>359</v>
      </c>
      <c r="E2516" s="22">
        <v>560000</v>
      </c>
      <c r="F2516" s="13"/>
      <c r="G2516" s="22">
        <v>560000</v>
      </c>
    </row>
    <row r="2517" spans="1:8" x14ac:dyDescent="0.25">
      <c r="A2517" s="17">
        <v>20</v>
      </c>
      <c r="B2517" s="20" t="s">
        <v>475</v>
      </c>
      <c r="C2517" s="34" t="s">
        <v>612</v>
      </c>
      <c r="D2517" s="23" t="s">
        <v>361</v>
      </c>
      <c r="E2517" s="22">
        <v>400000</v>
      </c>
      <c r="F2517" s="13"/>
      <c r="G2517" s="22">
        <v>400000</v>
      </c>
    </row>
    <row r="2518" spans="1:8" x14ac:dyDescent="0.25">
      <c r="A2518" s="17">
        <v>21</v>
      </c>
      <c r="B2518" s="20" t="s">
        <v>476</v>
      </c>
      <c r="C2518" s="34" t="s">
        <v>613</v>
      </c>
      <c r="D2518" s="23" t="s">
        <v>360</v>
      </c>
      <c r="E2518" s="22">
        <v>480000</v>
      </c>
      <c r="F2518" s="13"/>
      <c r="G2518" s="22">
        <v>480000</v>
      </c>
    </row>
    <row r="2519" spans="1:8" x14ac:dyDescent="0.25">
      <c r="A2519" s="17">
        <v>22</v>
      </c>
      <c r="B2519" s="20" t="s">
        <v>477</v>
      </c>
      <c r="C2519" s="34" t="s">
        <v>614</v>
      </c>
      <c r="D2519" s="23" t="s">
        <v>358</v>
      </c>
      <c r="E2519" s="22">
        <v>400000</v>
      </c>
      <c r="F2519" s="13"/>
      <c r="G2519" s="22">
        <v>400000</v>
      </c>
    </row>
    <row r="2520" spans="1:8" x14ac:dyDescent="0.25">
      <c r="A2520" s="17">
        <v>23</v>
      </c>
      <c r="B2520" s="20" t="s">
        <v>478</v>
      </c>
      <c r="C2520" s="34" t="s">
        <v>615</v>
      </c>
      <c r="D2520" s="23" t="s">
        <v>361</v>
      </c>
      <c r="E2520" s="22">
        <v>400000</v>
      </c>
      <c r="F2520" s="13"/>
      <c r="G2520" s="22">
        <v>400000</v>
      </c>
    </row>
    <row r="2521" spans="1:8" x14ac:dyDescent="0.25">
      <c r="A2521" s="17">
        <v>24</v>
      </c>
      <c r="B2521" s="20" t="s">
        <v>479</v>
      </c>
      <c r="C2521" s="34" t="s">
        <v>616</v>
      </c>
      <c r="D2521" s="23" t="s">
        <v>359</v>
      </c>
      <c r="E2521" s="22">
        <v>560000</v>
      </c>
      <c r="F2521" s="13"/>
      <c r="G2521" s="22">
        <v>560000</v>
      </c>
      <c r="H2521">
        <f>39*80</f>
        <v>3120</v>
      </c>
    </row>
    <row r="2522" spans="1:8" x14ac:dyDescent="0.25">
      <c r="A2522" s="17">
        <v>25</v>
      </c>
      <c r="B2522" s="20" t="s">
        <v>480</v>
      </c>
      <c r="C2522" s="34" t="s">
        <v>320</v>
      </c>
      <c r="D2522" s="23" t="s">
        <v>360</v>
      </c>
      <c r="E2522" s="22">
        <v>480000</v>
      </c>
      <c r="F2522" s="13"/>
      <c r="G2522" s="22">
        <v>480000</v>
      </c>
    </row>
    <row r="2523" spans="1:8" x14ac:dyDescent="0.25">
      <c r="A2523" s="17">
        <v>26</v>
      </c>
      <c r="B2523" s="20" t="s">
        <v>481</v>
      </c>
      <c r="C2523" s="34" t="s">
        <v>319</v>
      </c>
      <c r="D2523" s="23" t="s">
        <v>360</v>
      </c>
      <c r="E2523" s="22">
        <v>480000</v>
      </c>
      <c r="F2523" s="13"/>
      <c r="G2523" s="22">
        <v>480000</v>
      </c>
    </row>
    <row r="2524" spans="1:8" x14ac:dyDescent="0.25">
      <c r="A2524" s="17">
        <v>27</v>
      </c>
      <c r="B2524" s="20" t="s">
        <v>482</v>
      </c>
      <c r="C2524" s="34" t="s">
        <v>617</v>
      </c>
      <c r="D2524" s="23" t="s">
        <v>360</v>
      </c>
      <c r="E2524" s="22">
        <v>480000</v>
      </c>
      <c r="F2524" s="13"/>
      <c r="H2524" s="22">
        <v>480000</v>
      </c>
    </row>
    <row r="2525" spans="1:8" x14ac:dyDescent="0.25">
      <c r="A2525" s="17">
        <v>28</v>
      </c>
      <c r="B2525" s="20" t="s">
        <v>483</v>
      </c>
      <c r="C2525" s="34" t="s">
        <v>618</v>
      </c>
      <c r="D2525" s="23" t="s">
        <v>360</v>
      </c>
      <c r="E2525" s="22">
        <v>480000</v>
      </c>
      <c r="F2525" s="13"/>
      <c r="H2525" s="22">
        <v>480000</v>
      </c>
    </row>
    <row r="2526" spans="1:8" x14ac:dyDescent="0.25">
      <c r="A2526" s="17">
        <v>29</v>
      </c>
      <c r="B2526" s="20" t="s">
        <v>484</v>
      </c>
      <c r="C2526" s="34" t="s">
        <v>619</v>
      </c>
      <c r="D2526" s="23" t="s">
        <v>360</v>
      </c>
      <c r="E2526" s="22">
        <v>480000</v>
      </c>
      <c r="F2526" s="13"/>
      <c r="H2526" s="22">
        <v>480000</v>
      </c>
    </row>
    <row r="2527" spans="1:8" x14ac:dyDescent="0.25">
      <c r="A2527" s="17">
        <v>30</v>
      </c>
      <c r="B2527" s="20" t="s">
        <v>485</v>
      </c>
      <c r="C2527" s="34" t="s">
        <v>620</v>
      </c>
      <c r="D2527" s="23" t="s">
        <v>360</v>
      </c>
      <c r="E2527" s="22">
        <v>480000</v>
      </c>
      <c r="F2527" s="13"/>
      <c r="H2527" s="22">
        <v>480000</v>
      </c>
    </row>
    <row r="2528" spans="1:8" x14ac:dyDescent="0.25">
      <c r="A2528" s="17">
        <v>31</v>
      </c>
      <c r="B2528" s="20" t="s">
        <v>486</v>
      </c>
      <c r="C2528" s="34" t="s">
        <v>621</v>
      </c>
      <c r="D2528" s="23" t="s">
        <v>360</v>
      </c>
      <c r="E2528" s="22">
        <v>480000</v>
      </c>
      <c r="F2528" s="13"/>
      <c r="H2528" s="22">
        <v>480000</v>
      </c>
    </row>
    <row r="2529" spans="1:11" x14ac:dyDescent="0.25">
      <c r="A2529" s="17">
        <v>32</v>
      </c>
      <c r="B2529" s="20" t="s">
        <v>487</v>
      </c>
      <c r="C2529" s="34" t="s">
        <v>622</v>
      </c>
      <c r="D2529" s="23" t="s">
        <v>360</v>
      </c>
      <c r="E2529" s="22">
        <v>480000</v>
      </c>
      <c r="F2529" s="13"/>
      <c r="H2529" s="22">
        <v>480000</v>
      </c>
    </row>
    <row r="2530" spans="1:11" x14ac:dyDescent="0.25">
      <c r="A2530" s="17">
        <v>33</v>
      </c>
      <c r="B2530" s="20" t="s">
        <v>488</v>
      </c>
      <c r="C2530" s="34" t="s">
        <v>623</v>
      </c>
      <c r="D2530" s="23" t="s">
        <v>356</v>
      </c>
      <c r="E2530" s="22">
        <v>935000</v>
      </c>
      <c r="F2530" s="13"/>
      <c r="H2530" s="22">
        <v>935000</v>
      </c>
    </row>
    <row r="2531" spans="1:11" x14ac:dyDescent="0.25">
      <c r="A2531" s="17">
        <v>34</v>
      </c>
      <c r="B2531" s="20" t="s">
        <v>489</v>
      </c>
      <c r="C2531" s="34" t="s">
        <v>623</v>
      </c>
      <c r="D2531" s="23" t="s">
        <v>357</v>
      </c>
      <c r="E2531" s="22">
        <v>935000</v>
      </c>
      <c r="F2531" s="13"/>
      <c r="H2531" s="22">
        <v>935000</v>
      </c>
    </row>
    <row r="2532" spans="1:11" x14ac:dyDescent="0.25">
      <c r="A2532" s="17">
        <v>35</v>
      </c>
      <c r="B2532" s="20" t="s">
        <v>490</v>
      </c>
      <c r="C2532" s="34" t="s">
        <v>623</v>
      </c>
      <c r="D2532" s="23" t="s">
        <v>358</v>
      </c>
      <c r="E2532" s="22">
        <v>400000</v>
      </c>
      <c r="F2532" s="13"/>
      <c r="H2532" s="22">
        <v>400000</v>
      </c>
    </row>
    <row r="2533" spans="1:11" x14ac:dyDescent="0.25">
      <c r="A2533" s="17">
        <v>36</v>
      </c>
      <c r="B2533" s="20" t="s">
        <v>491</v>
      </c>
      <c r="C2533" s="34" t="s">
        <v>624</v>
      </c>
      <c r="D2533" s="23" t="s">
        <v>360</v>
      </c>
      <c r="E2533" s="22">
        <v>480000</v>
      </c>
      <c r="F2533" s="13"/>
      <c r="H2533" s="22">
        <v>480000</v>
      </c>
    </row>
    <row r="2534" spans="1:11" x14ac:dyDescent="0.25">
      <c r="A2534" s="17">
        <v>37</v>
      </c>
      <c r="B2534" s="20" t="s">
        <v>492</v>
      </c>
      <c r="C2534" s="34" t="s">
        <v>625</v>
      </c>
      <c r="D2534" s="23" t="s">
        <v>359</v>
      </c>
      <c r="E2534" s="22">
        <v>560000</v>
      </c>
      <c r="F2534" s="13"/>
      <c r="H2534" s="22">
        <v>560000</v>
      </c>
      <c r="K2534">
        <f>23100+25950+5700</f>
        <v>54750</v>
      </c>
    </row>
    <row r="2535" spans="1:11" x14ac:dyDescent="0.25">
      <c r="A2535" s="17">
        <v>38</v>
      </c>
      <c r="B2535" s="20" t="s">
        <v>493</v>
      </c>
      <c r="C2535" s="34" t="s">
        <v>626</v>
      </c>
      <c r="D2535" s="23" t="s">
        <v>359</v>
      </c>
      <c r="E2535" s="22">
        <v>560000</v>
      </c>
      <c r="F2535" s="13"/>
      <c r="H2535" s="22">
        <v>560000</v>
      </c>
    </row>
    <row r="2536" spans="1:11" ht="15.75" x14ac:dyDescent="0.25">
      <c r="A2536" s="17">
        <v>39</v>
      </c>
      <c r="B2536" s="20" t="s">
        <v>494</v>
      </c>
      <c r="C2536" s="34" t="s">
        <v>626</v>
      </c>
      <c r="D2536" s="23" t="s">
        <v>361</v>
      </c>
      <c r="E2536" s="22">
        <v>400000</v>
      </c>
      <c r="F2536" s="1"/>
      <c r="H2536" s="22">
        <v>400000</v>
      </c>
    </row>
    <row r="2537" spans="1:11" ht="15.75" x14ac:dyDescent="0.25">
      <c r="A2537" s="17">
        <v>40</v>
      </c>
      <c r="B2537" s="20" t="s">
        <v>495</v>
      </c>
      <c r="C2537" s="34" t="s">
        <v>627</v>
      </c>
      <c r="D2537" s="23" t="s">
        <v>361</v>
      </c>
      <c r="E2537" s="22">
        <v>400000</v>
      </c>
      <c r="F2537" s="1"/>
      <c r="H2537" s="22">
        <v>400000</v>
      </c>
    </row>
    <row r="2538" spans="1:11" ht="15.75" x14ac:dyDescent="0.25">
      <c r="A2538" s="17">
        <v>41</v>
      </c>
      <c r="B2538" s="20" t="s">
        <v>496</v>
      </c>
      <c r="C2538" s="34" t="s">
        <v>627</v>
      </c>
      <c r="D2538" s="23" t="s">
        <v>359</v>
      </c>
      <c r="E2538" s="22">
        <v>560000</v>
      </c>
      <c r="F2538" s="1"/>
      <c r="H2538" s="22">
        <v>560000</v>
      </c>
    </row>
    <row r="2539" spans="1:11" ht="15.75" x14ac:dyDescent="0.25">
      <c r="A2539" s="17">
        <v>42</v>
      </c>
      <c r="B2539" s="20" t="s">
        <v>497</v>
      </c>
      <c r="C2539" s="34" t="s">
        <v>628</v>
      </c>
      <c r="D2539" s="23" t="s">
        <v>359</v>
      </c>
      <c r="E2539" s="22">
        <v>560000</v>
      </c>
      <c r="F2539" s="1"/>
      <c r="H2539" s="22">
        <v>560000</v>
      </c>
    </row>
    <row r="2540" spans="1:11" ht="15.75" x14ac:dyDescent="0.25">
      <c r="A2540" s="17">
        <v>43</v>
      </c>
      <c r="B2540" s="20" t="s">
        <v>498</v>
      </c>
      <c r="C2540" s="34" t="s">
        <v>628</v>
      </c>
      <c r="D2540" s="23" t="s">
        <v>361</v>
      </c>
      <c r="E2540" s="22">
        <v>400000</v>
      </c>
      <c r="F2540" s="1"/>
      <c r="H2540" s="22">
        <v>400000</v>
      </c>
      <c r="K2540">
        <f>960+480</f>
        <v>1440</v>
      </c>
    </row>
    <row r="2541" spans="1:11" ht="15.75" x14ac:dyDescent="0.25">
      <c r="A2541" s="17">
        <v>44</v>
      </c>
      <c r="B2541" s="20" t="s">
        <v>499</v>
      </c>
      <c r="C2541" s="34" t="s">
        <v>629</v>
      </c>
      <c r="D2541" s="23" t="s">
        <v>360</v>
      </c>
      <c r="E2541" s="22">
        <v>480000</v>
      </c>
      <c r="F2541" s="1"/>
      <c r="H2541" s="22">
        <v>480000</v>
      </c>
    </row>
    <row r="2542" spans="1:11" ht="15.75" x14ac:dyDescent="0.25">
      <c r="A2542" s="17">
        <v>45</v>
      </c>
      <c r="B2542" s="20" t="s">
        <v>500</v>
      </c>
      <c r="C2542" s="34" t="s">
        <v>630</v>
      </c>
      <c r="D2542" s="23" t="s">
        <v>360</v>
      </c>
      <c r="E2542" s="22">
        <v>480000</v>
      </c>
      <c r="F2542" s="1"/>
      <c r="H2542" s="22">
        <v>480000</v>
      </c>
    </row>
    <row r="2543" spans="1:11" ht="15.75" x14ac:dyDescent="0.25">
      <c r="A2543" s="17">
        <v>46</v>
      </c>
      <c r="B2543" s="20" t="s">
        <v>501</v>
      </c>
      <c r="C2543" s="34" t="s">
        <v>631</v>
      </c>
      <c r="D2543" s="23" t="s">
        <v>360</v>
      </c>
      <c r="E2543" s="22">
        <v>480000</v>
      </c>
      <c r="F2543" s="1"/>
      <c r="H2543" s="22">
        <v>480000</v>
      </c>
    </row>
    <row r="2544" spans="1:11" ht="15.75" x14ac:dyDescent="0.25">
      <c r="A2544" s="17">
        <v>47</v>
      </c>
      <c r="B2544" s="20" t="s">
        <v>502</v>
      </c>
      <c r="C2544" s="34" t="s">
        <v>632</v>
      </c>
      <c r="D2544" s="23" t="s">
        <v>360</v>
      </c>
      <c r="E2544" s="22">
        <v>480000</v>
      </c>
      <c r="F2544" s="1"/>
      <c r="H2544" s="22">
        <v>480000</v>
      </c>
    </row>
    <row r="2545" spans="1:8" ht="15.75" x14ac:dyDescent="0.25">
      <c r="A2545" s="17">
        <v>48</v>
      </c>
      <c r="B2545" s="20" t="s">
        <v>503</v>
      </c>
      <c r="C2545" s="34" t="s">
        <v>633</v>
      </c>
      <c r="D2545" s="23" t="s">
        <v>360</v>
      </c>
      <c r="E2545" s="22">
        <v>480000</v>
      </c>
      <c r="F2545" s="1"/>
      <c r="H2545" s="22">
        <v>480000</v>
      </c>
    </row>
    <row r="2546" spans="1:8" ht="15.75" x14ac:dyDescent="0.25">
      <c r="A2546" s="17">
        <v>49</v>
      </c>
      <c r="B2546" s="20" t="s">
        <v>504</v>
      </c>
      <c r="C2546" s="34" t="s">
        <v>634</v>
      </c>
      <c r="D2546" s="23" t="s">
        <v>361</v>
      </c>
      <c r="E2546" s="22">
        <v>400000</v>
      </c>
      <c r="F2546" s="1"/>
      <c r="H2546" s="22">
        <v>400000</v>
      </c>
    </row>
    <row r="2547" spans="1:8" ht="15.75" x14ac:dyDescent="0.25">
      <c r="A2547" s="17">
        <v>50</v>
      </c>
      <c r="B2547" s="20" t="s">
        <v>505</v>
      </c>
      <c r="C2547" s="34" t="s">
        <v>635</v>
      </c>
      <c r="D2547" s="23" t="s">
        <v>359</v>
      </c>
      <c r="E2547" s="22">
        <v>560000</v>
      </c>
      <c r="F2547" s="1"/>
      <c r="H2547" s="22">
        <v>560000</v>
      </c>
    </row>
    <row r="2548" spans="1:8" ht="15.75" x14ac:dyDescent="0.25">
      <c r="A2548" s="17">
        <v>51</v>
      </c>
      <c r="B2548" s="20" t="s">
        <v>506</v>
      </c>
      <c r="C2548" s="34" t="s">
        <v>636</v>
      </c>
      <c r="D2548" s="23" t="s">
        <v>359</v>
      </c>
      <c r="E2548" s="22">
        <v>560000</v>
      </c>
      <c r="F2548" s="1"/>
      <c r="H2548" s="22">
        <v>560000</v>
      </c>
    </row>
    <row r="2549" spans="1:8" ht="15.75" x14ac:dyDescent="0.25">
      <c r="A2549" s="17">
        <v>52</v>
      </c>
      <c r="B2549" s="20" t="s">
        <v>507</v>
      </c>
      <c r="C2549" s="34" t="s">
        <v>603</v>
      </c>
      <c r="D2549" s="23" t="s">
        <v>361</v>
      </c>
      <c r="E2549" s="22">
        <v>400000</v>
      </c>
      <c r="F2549" s="1"/>
      <c r="H2549" s="22">
        <v>400000</v>
      </c>
    </row>
    <row r="2550" spans="1:8" ht="15.75" x14ac:dyDescent="0.25">
      <c r="A2550" s="17">
        <v>53</v>
      </c>
      <c r="B2550" s="20" t="s">
        <v>508</v>
      </c>
      <c r="C2550" s="34" t="s">
        <v>637</v>
      </c>
      <c r="D2550" s="23" t="s">
        <v>359</v>
      </c>
      <c r="E2550" s="22">
        <v>560000</v>
      </c>
      <c r="F2550" s="1"/>
      <c r="H2550" s="22">
        <v>560000</v>
      </c>
    </row>
    <row r="2551" spans="1:8" ht="15.75" x14ac:dyDescent="0.25">
      <c r="A2551" s="17">
        <v>54</v>
      </c>
      <c r="B2551" s="20" t="s">
        <v>509</v>
      </c>
      <c r="C2551" s="34" t="s">
        <v>638</v>
      </c>
      <c r="D2551" s="23" t="s">
        <v>359</v>
      </c>
      <c r="E2551" s="22">
        <v>560000</v>
      </c>
      <c r="F2551" s="1"/>
      <c r="H2551" s="22">
        <v>560000</v>
      </c>
    </row>
    <row r="2552" spans="1:8" ht="15.75" x14ac:dyDescent="0.25">
      <c r="A2552" s="17">
        <v>55</v>
      </c>
      <c r="B2552" s="20" t="s">
        <v>510</v>
      </c>
      <c r="C2552" s="34" t="s">
        <v>639</v>
      </c>
      <c r="D2552" s="23" t="s">
        <v>360</v>
      </c>
      <c r="E2552" s="22">
        <v>480000</v>
      </c>
      <c r="F2552" s="1"/>
      <c r="G2552" s="22">
        <v>480000</v>
      </c>
    </row>
    <row r="2553" spans="1:8" ht="15.75" x14ac:dyDescent="0.25">
      <c r="A2553" s="17">
        <v>56</v>
      </c>
      <c r="B2553" s="20" t="s">
        <v>511</v>
      </c>
      <c r="C2553" s="34" t="s">
        <v>640</v>
      </c>
      <c r="D2553" s="23" t="s">
        <v>359</v>
      </c>
      <c r="E2553" s="22">
        <v>560000</v>
      </c>
      <c r="F2553" s="1"/>
      <c r="G2553" s="22">
        <v>560000</v>
      </c>
    </row>
    <row r="2554" spans="1:8" ht="15.75" x14ac:dyDescent="0.25">
      <c r="A2554" s="17">
        <v>57</v>
      </c>
      <c r="B2554" s="20" t="s">
        <v>512</v>
      </c>
      <c r="C2554" s="34" t="s">
        <v>640</v>
      </c>
      <c r="D2554" s="23" t="s">
        <v>361</v>
      </c>
      <c r="E2554" s="22">
        <v>400000</v>
      </c>
      <c r="F2554" s="1"/>
      <c r="G2554" s="22">
        <v>400000</v>
      </c>
    </row>
    <row r="2555" spans="1:8" ht="15.75" x14ac:dyDescent="0.25">
      <c r="A2555" s="17">
        <v>58</v>
      </c>
      <c r="B2555" s="20" t="s">
        <v>513</v>
      </c>
      <c r="C2555" s="34" t="s">
        <v>641</v>
      </c>
      <c r="D2555" s="23" t="s">
        <v>360</v>
      </c>
      <c r="E2555" s="22">
        <v>480000</v>
      </c>
      <c r="F2555" s="1"/>
      <c r="G2555" s="22">
        <v>480000</v>
      </c>
    </row>
    <row r="2556" spans="1:8" ht="15.75" x14ac:dyDescent="0.25">
      <c r="A2556" s="17">
        <v>59</v>
      </c>
      <c r="B2556" s="20" t="s">
        <v>514</v>
      </c>
      <c r="C2556" s="34" t="s">
        <v>641</v>
      </c>
      <c r="D2556" s="23" t="s">
        <v>394</v>
      </c>
      <c r="E2556" s="22">
        <v>370000</v>
      </c>
      <c r="F2556" s="1"/>
      <c r="G2556" s="22">
        <v>370000</v>
      </c>
    </row>
    <row r="2557" spans="1:8" ht="15.75" x14ac:dyDescent="0.25">
      <c r="A2557" s="17">
        <v>60</v>
      </c>
      <c r="B2557" s="20" t="s">
        <v>515</v>
      </c>
      <c r="C2557" s="34" t="s">
        <v>642</v>
      </c>
      <c r="D2557" s="23" t="s">
        <v>360</v>
      </c>
      <c r="E2557" s="22">
        <v>480000</v>
      </c>
      <c r="F2557" s="1"/>
      <c r="G2557" s="22">
        <v>480000</v>
      </c>
    </row>
    <row r="2558" spans="1:8" ht="15.75" x14ac:dyDescent="0.25">
      <c r="A2558" s="17">
        <v>61</v>
      </c>
      <c r="B2558" s="20" t="s">
        <v>516</v>
      </c>
      <c r="C2558" s="34" t="s">
        <v>643</v>
      </c>
      <c r="D2558" s="23" t="s">
        <v>359</v>
      </c>
      <c r="E2558" s="22">
        <v>560000</v>
      </c>
      <c r="F2558" s="1"/>
      <c r="G2558" s="22">
        <v>560000</v>
      </c>
    </row>
    <row r="2559" spans="1:8" ht="15.75" x14ac:dyDescent="0.25">
      <c r="A2559" s="17">
        <v>62</v>
      </c>
      <c r="B2559" s="20" t="s">
        <v>517</v>
      </c>
      <c r="C2559" s="34" t="s">
        <v>643</v>
      </c>
      <c r="D2559" s="23" t="s">
        <v>361</v>
      </c>
      <c r="E2559" s="22">
        <v>400000</v>
      </c>
      <c r="F2559" s="1"/>
      <c r="G2559" s="22">
        <v>400000</v>
      </c>
    </row>
    <row r="2560" spans="1:8" ht="15.75" x14ac:dyDescent="0.25">
      <c r="A2560" s="17">
        <v>63</v>
      </c>
      <c r="B2560" s="20" t="s">
        <v>518</v>
      </c>
      <c r="C2560" s="34" t="s">
        <v>644</v>
      </c>
      <c r="D2560" s="23" t="s">
        <v>360</v>
      </c>
      <c r="E2560" s="22">
        <v>480000</v>
      </c>
      <c r="F2560" s="1"/>
      <c r="G2560" s="22">
        <v>480000</v>
      </c>
    </row>
    <row r="2561" spans="1:8" ht="15.75" x14ac:dyDescent="0.25">
      <c r="A2561" s="17">
        <v>64</v>
      </c>
      <c r="B2561" s="20" t="s">
        <v>519</v>
      </c>
      <c r="C2561" s="34" t="s">
        <v>645</v>
      </c>
      <c r="D2561" s="23" t="s">
        <v>360</v>
      </c>
      <c r="E2561" s="22">
        <v>480000</v>
      </c>
      <c r="F2561" s="1"/>
      <c r="G2561" s="22">
        <v>480000</v>
      </c>
    </row>
    <row r="2562" spans="1:8" ht="15.75" x14ac:dyDescent="0.25">
      <c r="A2562" s="17">
        <v>65</v>
      </c>
      <c r="B2562" s="20" t="s">
        <v>520</v>
      </c>
      <c r="C2562" s="34" t="s">
        <v>646</v>
      </c>
      <c r="D2562" s="23" t="s">
        <v>359</v>
      </c>
      <c r="E2562" s="22">
        <v>560000</v>
      </c>
      <c r="F2562" s="1"/>
      <c r="H2562" s="22">
        <v>560000</v>
      </c>
    </row>
    <row r="2563" spans="1:8" ht="15.75" x14ac:dyDescent="0.25">
      <c r="A2563" s="17">
        <v>66</v>
      </c>
      <c r="B2563" s="20" t="s">
        <v>521</v>
      </c>
      <c r="C2563" s="34" t="s">
        <v>647</v>
      </c>
      <c r="D2563" s="23" t="s">
        <v>359</v>
      </c>
      <c r="E2563" s="22">
        <v>560000</v>
      </c>
      <c r="F2563" s="1"/>
      <c r="H2563" s="22">
        <v>560000</v>
      </c>
    </row>
    <row r="2564" spans="1:8" ht="15.75" x14ac:dyDescent="0.25">
      <c r="A2564" s="17">
        <v>67</v>
      </c>
      <c r="B2564" s="20" t="s">
        <v>522</v>
      </c>
      <c r="C2564" s="34" t="s">
        <v>648</v>
      </c>
      <c r="D2564" s="23" t="s">
        <v>359</v>
      </c>
      <c r="E2564" s="22">
        <v>560000</v>
      </c>
      <c r="F2564" s="1"/>
      <c r="H2564" s="22">
        <v>560000</v>
      </c>
    </row>
    <row r="2565" spans="1:8" ht="15.75" x14ac:dyDescent="0.25">
      <c r="A2565" s="17">
        <v>68</v>
      </c>
      <c r="B2565" s="20" t="s">
        <v>523</v>
      </c>
      <c r="C2565" s="34" t="s">
        <v>649</v>
      </c>
      <c r="D2565" s="23" t="s">
        <v>359</v>
      </c>
      <c r="E2565" s="22">
        <v>560000</v>
      </c>
      <c r="F2565" s="1"/>
      <c r="H2565" s="22">
        <v>560000</v>
      </c>
    </row>
    <row r="2566" spans="1:8" ht="15.75" x14ac:dyDescent="0.25">
      <c r="A2566" s="17">
        <v>69</v>
      </c>
      <c r="B2566" s="20" t="s">
        <v>524</v>
      </c>
      <c r="C2566" s="34" t="s">
        <v>649</v>
      </c>
      <c r="D2566" s="23" t="s">
        <v>361</v>
      </c>
      <c r="E2566" s="22">
        <v>400000</v>
      </c>
      <c r="F2566" s="1"/>
      <c r="H2566" s="22">
        <v>400000</v>
      </c>
    </row>
    <row r="2567" spans="1:8" ht="15.75" x14ac:dyDescent="0.25">
      <c r="A2567" s="17">
        <v>70</v>
      </c>
      <c r="B2567" s="20" t="s">
        <v>525</v>
      </c>
      <c r="C2567" s="34" t="s">
        <v>650</v>
      </c>
      <c r="D2567" s="23" t="s">
        <v>360</v>
      </c>
      <c r="E2567" s="22">
        <v>480000</v>
      </c>
      <c r="F2567" s="1"/>
      <c r="H2567" s="22">
        <v>480000</v>
      </c>
    </row>
    <row r="2568" spans="1:8" ht="15.75" x14ac:dyDescent="0.25">
      <c r="A2568" s="17">
        <v>71</v>
      </c>
      <c r="B2568" s="20" t="s">
        <v>526</v>
      </c>
      <c r="C2568" s="34" t="s">
        <v>651</v>
      </c>
      <c r="D2568" s="23" t="s">
        <v>360</v>
      </c>
      <c r="E2568" s="22">
        <v>480000</v>
      </c>
      <c r="F2568" s="1"/>
      <c r="H2568" s="22">
        <v>480000</v>
      </c>
    </row>
    <row r="2569" spans="1:8" ht="15.75" x14ac:dyDescent="0.25">
      <c r="A2569" s="17">
        <v>72</v>
      </c>
      <c r="B2569" s="20" t="s">
        <v>527</v>
      </c>
      <c r="C2569" s="34" t="s">
        <v>651</v>
      </c>
      <c r="D2569" s="23" t="s">
        <v>359</v>
      </c>
      <c r="E2569" s="22">
        <v>560000</v>
      </c>
      <c r="F2569" s="1"/>
      <c r="H2569" s="22">
        <v>560000</v>
      </c>
    </row>
    <row r="2570" spans="1:8" ht="15.75" x14ac:dyDescent="0.25">
      <c r="A2570" s="17">
        <v>73</v>
      </c>
      <c r="B2570" s="20" t="s">
        <v>528</v>
      </c>
      <c r="C2570" s="34" t="s">
        <v>652</v>
      </c>
      <c r="D2570" s="23" t="s">
        <v>359</v>
      </c>
      <c r="E2570" s="22">
        <v>560000</v>
      </c>
      <c r="F2570" s="1"/>
      <c r="H2570" s="22">
        <v>560000</v>
      </c>
    </row>
    <row r="2571" spans="1:8" ht="15.75" x14ac:dyDescent="0.25">
      <c r="A2571" s="17">
        <v>74</v>
      </c>
      <c r="B2571" s="20" t="s">
        <v>529</v>
      </c>
      <c r="C2571" s="34" t="s">
        <v>653</v>
      </c>
      <c r="D2571" s="23" t="s">
        <v>359</v>
      </c>
      <c r="E2571" s="22">
        <v>560000</v>
      </c>
      <c r="F2571" s="1"/>
      <c r="H2571" s="22">
        <v>560000</v>
      </c>
    </row>
    <row r="2572" spans="1:8" ht="15.75" x14ac:dyDescent="0.25">
      <c r="A2572" s="17">
        <v>75</v>
      </c>
      <c r="B2572" s="20" t="s">
        <v>530</v>
      </c>
      <c r="C2572" s="34" t="s">
        <v>654</v>
      </c>
      <c r="D2572" s="23" t="s">
        <v>359</v>
      </c>
      <c r="E2572" s="22">
        <v>560000</v>
      </c>
      <c r="F2572" s="1"/>
      <c r="H2572" s="22">
        <v>560000</v>
      </c>
    </row>
    <row r="2573" spans="1:8" ht="15.75" x14ac:dyDescent="0.25">
      <c r="A2573" s="17">
        <v>76</v>
      </c>
      <c r="B2573" s="20" t="s">
        <v>531</v>
      </c>
      <c r="C2573" s="34" t="s">
        <v>655</v>
      </c>
      <c r="D2573" s="23" t="s">
        <v>359</v>
      </c>
      <c r="E2573" s="22">
        <v>560000</v>
      </c>
      <c r="F2573" s="1"/>
      <c r="H2573" s="22">
        <v>560000</v>
      </c>
    </row>
    <row r="2574" spans="1:8" ht="15.75" x14ac:dyDescent="0.25">
      <c r="A2574" s="17">
        <v>77</v>
      </c>
      <c r="B2574" s="20" t="s">
        <v>532</v>
      </c>
      <c r="C2574" s="34" t="s">
        <v>656</v>
      </c>
      <c r="D2574" s="23" t="s">
        <v>359</v>
      </c>
      <c r="E2574" s="22">
        <v>560000</v>
      </c>
      <c r="F2574" s="1"/>
      <c r="H2574" s="22">
        <v>560000</v>
      </c>
    </row>
    <row r="2575" spans="1:8" ht="15.75" x14ac:dyDescent="0.25">
      <c r="A2575" s="17">
        <v>78</v>
      </c>
      <c r="B2575" s="20" t="s">
        <v>533</v>
      </c>
      <c r="C2575" s="34" t="s">
        <v>657</v>
      </c>
      <c r="D2575" s="23" t="s">
        <v>360</v>
      </c>
      <c r="E2575" s="22">
        <v>480000</v>
      </c>
      <c r="F2575" s="1"/>
      <c r="H2575" s="22">
        <v>480000</v>
      </c>
    </row>
    <row r="2576" spans="1:8" ht="15.75" x14ac:dyDescent="0.25">
      <c r="A2576" s="17">
        <v>79</v>
      </c>
      <c r="B2576" s="20" t="s">
        <v>534</v>
      </c>
      <c r="C2576" s="34" t="s">
        <v>658</v>
      </c>
      <c r="D2576" s="23" t="s">
        <v>361</v>
      </c>
      <c r="E2576" s="22">
        <v>400000</v>
      </c>
      <c r="F2576" s="1"/>
      <c r="H2576" s="22">
        <v>400000</v>
      </c>
    </row>
    <row r="2577" spans="1:11" ht="15.75" x14ac:dyDescent="0.25">
      <c r="A2577" s="17">
        <v>80</v>
      </c>
      <c r="B2577" s="20" t="s">
        <v>535</v>
      </c>
      <c r="C2577" s="34" t="s">
        <v>659</v>
      </c>
      <c r="D2577" s="23" t="s">
        <v>394</v>
      </c>
      <c r="E2577" s="22">
        <v>370000</v>
      </c>
      <c r="F2577" s="1"/>
      <c r="H2577" s="22">
        <v>370000</v>
      </c>
    </row>
    <row r="2578" spans="1:11" ht="15.75" x14ac:dyDescent="0.25">
      <c r="A2578" s="17">
        <v>81</v>
      </c>
      <c r="B2578" s="20" t="s">
        <v>536</v>
      </c>
      <c r="C2578" s="34" t="s">
        <v>660</v>
      </c>
      <c r="D2578" s="23" t="s">
        <v>359</v>
      </c>
      <c r="E2578" s="22">
        <v>560000</v>
      </c>
      <c r="F2578" s="1"/>
      <c r="H2578" s="22">
        <v>560000</v>
      </c>
    </row>
    <row r="2579" spans="1:11" ht="15.75" x14ac:dyDescent="0.25">
      <c r="A2579" s="17">
        <v>82</v>
      </c>
      <c r="B2579" s="20" t="s">
        <v>537</v>
      </c>
      <c r="C2579" s="34" t="s">
        <v>661</v>
      </c>
      <c r="D2579" s="23" t="s">
        <v>359</v>
      </c>
      <c r="E2579" s="22">
        <v>560000</v>
      </c>
      <c r="F2579" s="1"/>
      <c r="H2579" s="22">
        <v>560000</v>
      </c>
    </row>
    <row r="2580" spans="1:11" ht="15.75" x14ac:dyDescent="0.25">
      <c r="A2580" s="17">
        <v>83</v>
      </c>
      <c r="B2580" s="20" t="s">
        <v>538</v>
      </c>
      <c r="C2580" s="34" t="s">
        <v>662</v>
      </c>
      <c r="D2580" s="23" t="s">
        <v>359</v>
      </c>
      <c r="E2580" s="22">
        <v>560000</v>
      </c>
      <c r="F2580" s="1"/>
      <c r="H2580" s="22">
        <v>560000</v>
      </c>
    </row>
    <row r="2581" spans="1:11" ht="25.5" x14ac:dyDescent="0.25">
      <c r="A2581" s="17">
        <v>84</v>
      </c>
      <c r="B2581" s="20" t="s">
        <v>539</v>
      </c>
      <c r="C2581" s="34" t="s">
        <v>663</v>
      </c>
      <c r="D2581" s="23" t="s">
        <v>359</v>
      </c>
      <c r="E2581" s="22">
        <v>560000</v>
      </c>
      <c r="F2581" s="1"/>
      <c r="H2581" s="22">
        <v>560000</v>
      </c>
    </row>
    <row r="2582" spans="1:11" ht="25.5" x14ac:dyDescent="0.25">
      <c r="A2582" s="17">
        <v>85</v>
      </c>
      <c r="B2582" s="20" t="s">
        <v>540</v>
      </c>
      <c r="C2582" s="34" t="s">
        <v>663</v>
      </c>
      <c r="D2582" s="23" t="s">
        <v>361</v>
      </c>
      <c r="E2582" s="22">
        <v>400000</v>
      </c>
      <c r="F2582" s="1"/>
      <c r="H2582" s="22">
        <v>400000</v>
      </c>
    </row>
    <row r="2583" spans="1:11" ht="15.75" x14ac:dyDescent="0.25">
      <c r="A2583" s="17">
        <v>86</v>
      </c>
      <c r="B2583" s="20" t="s">
        <v>541</v>
      </c>
      <c r="C2583" s="34" t="s">
        <v>664</v>
      </c>
      <c r="D2583" s="23" t="s">
        <v>361</v>
      </c>
      <c r="E2583" s="22">
        <v>400000</v>
      </c>
      <c r="F2583" s="1"/>
      <c r="H2583" s="22">
        <v>400000</v>
      </c>
    </row>
    <row r="2584" spans="1:11" ht="15.75" x14ac:dyDescent="0.25">
      <c r="A2584" s="17">
        <v>87</v>
      </c>
      <c r="B2584" s="20" t="s">
        <v>542</v>
      </c>
      <c r="C2584" s="34" t="s">
        <v>664</v>
      </c>
      <c r="D2584" s="23" t="s">
        <v>359</v>
      </c>
      <c r="E2584" s="22">
        <v>560000</v>
      </c>
      <c r="F2584" s="1"/>
      <c r="H2584" s="22">
        <v>560000</v>
      </c>
    </row>
    <row r="2585" spans="1:11" ht="15.75" x14ac:dyDescent="0.25">
      <c r="A2585" s="17">
        <v>88</v>
      </c>
      <c r="B2585" s="20" t="s">
        <v>543</v>
      </c>
      <c r="C2585" s="34" t="s">
        <v>665</v>
      </c>
      <c r="D2585" s="23" t="s">
        <v>361</v>
      </c>
      <c r="E2585" s="22">
        <v>400000</v>
      </c>
      <c r="F2585" s="1"/>
      <c r="H2585" s="22">
        <v>400000</v>
      </c>
    </row>
    <row r="2586" spans="1:11" ht="15.75" x14ac:dyDescent="0.25">
      <c r="A2586" s="17">
        <v>89</v>
      </c>
      <c r="B2586" s="20" t="s">
        <v>544</v>
      </c>
      <c r="C2586" s="34" t="s">
        <v>666</v>
      </c>
      <c r="D2586" s="23" t="s">
        <v>361</v>
      </c>
      <c r="E2586" s="22">
        <v>400000</v>
      </c>
      <c r="F2586" s="1"/>
      <c r="H2586" s="22">
        <v>400000</v>
      </c>
    </row>
    <row r="2587" spans="1:11" ht="15.75" x14ac:dyDescent="0.25">
      <c r="A2587" s="17">
        <v>90</v>
      </c>
      <c r="B2587" s="20" t="s">
        <v>545</v>
      </c>
      <c r="C2587" s="34" t="s">
        <v>706</v>
      </c>
      <c r="D2587" s="23" t="s">
        <v>359</v>
      </c>
      <c r="E2587" s="22">
        <v>560000</v>
      </c>
      <c r="F2587" s="1"/>
      <c r="G2587" s="22">
        <v>560000</v>
      </c>
      <c r="K2587">
        <f>550+560</f>
        <v>1110</v>
      </c>
    </row>
    <row r="2588" spans="1:11" ht="15.75" x14ac:dyDescent="0.25">
      <c r="A2588" s="17">
        <v>91</v>
      </c>
      <c r="B2588" s="20" t="s">
        <v>546</v>
      </c>
      <c r="C2588" s="34" t="s">
        <v>706</v>
      </c>
      <c r="D2588" s="23" t="s">
        <v>361</v>
      </c>
      <c r="E2588" s="22">
        <v>400000</v>
      </c>
      <c r="F2588" s="1"/>
      <c r="G2588" s="22">
        <v>400000</v>
      </c>
    </row>
    <row r="2589" spans="1:11" ht="15.75" x14ac:dyDescent="0.25">
      <c r="A2589" s="17">
        <v>92</v>
      </c>
      <c r="B2589" s="20" t="s">
        <v>547</v>
      </c>
      <c r="C2589" s="34" t="s">
        <v>667</v>
      </c>
      <c r="D2589" s="23" t="s">
        <v>361</v>
      </c>
      <c r="E2589" s="22">
        <v>400000</v>
      </c>
      <c r="F2589" s="1"/>
      <c r="G2589" s="22">
        <v>400000</v>
      </c>
    </row>
    <row r="2590" spans="1:11" ht="15.75" x14ac:dyDescent="0.25">
      <c r="A2590" s="17">
        <v>93</v>
      </c>
      <c r="B2590" s="20" t="s">
        <v>548</v>
      </c>
      <c r="C2590" s="34" t="s">
        <v>668</v>
      </c>
      <c r="D2590" s="23" t="s">
        <v>359</v>
      </c>
      <c r="E2590" s="22">
        <v>560000</v>
      </c>
      <c r="F2590" s="1"/>
      <c r="G2590" s="22">
        <v>560000</v>
      </c>
    </row>
    <row r="2591" spans="1:11" ht="15.75" x14ac:dyDescent="0.25">
      <c r="A2591" s="17">
        <v>94</v>
      </c>
      <c r="B2591" s="20" t="s">
        <v>549</v>
      </c>
      <c r="C2591" s="34" t="s">
        <v>669</v>
      </c>
      <c r="D2591" s="23" t="s">
        <v>361</v>
      </c>
      <c r="E2591" s="22">
        <v>400000</v>
      </c>
      <c r="F2591" s="1"/>
      <c r="G2591" s="22">
        <v>400000</v>
      </c>
    </row>
    <row r="2592" spans="1:11" ht="15.75" x14ac:dyDescent="0.25">
      <c r="A2592" s="17">
        <v>95</v>
      </c>
      <c r="B2592" s="20" t="s">
        <v>550</v>
      </c>
      <c r="C2592" s="34" t="s">
        <v>670</v>
      </c>
      <c r="D2592" s="23" t="s">
        <v>361</v>
      </c>
      <c r="E2592" s="22">
        <v>400000</v>
      </c>
      <c r="F2592" s="1"/>
      <c r="G2592" s="22">
        <v>400000</v>
      </c>
    </row>
    <row r="2593" spans="1:11" ht="15.75" x14ac:dyDescent="0.25">
      <c r="A2593" s="17">
        <v>96</v>
      </c>
      <c r="B2593" s="20" t="s">
        <v>551</v>
      </c>
      <c r="C2593" s="34" t="s">
        <v>671</v>
      </c>
      <c r="D2593" s="23" t="s">
        <v>361</v>
      </c>
      <c r="E2593" s="22">
        <v>400000</v>
      </c>
      <c r="F2593" s="1"/>
      <c r="G2593" s="22">
        <v>400000</v>
      </c>
      <c r="K2593">
        <f>935+400</f>
        <v>1335</v>
      </c>
    </row>
    <row r="2594" spans="1:11" ht="15.75" x14ac:dyDescent="0.25">
      <c r="A2594" s="17">
        <v>97</v>
      </c>
      <c r="B2594" s="20" t="s">
        <v>552</v>
      </c>
      <c r="C2594" s="34" t="s">
        <v>672</v>
      </c>
      <c r="D2594" s="23" t="s">
        <v>360</v>
      </c>
      <c r="E2594" s="22">
        <v>480000</v>
      </c>
      <c r="F2594" s="1"/>
      <c r="G2594" s="22">
        <v>480000</v>
      </c>
    </row>
    <row r="2595" spans="1:11" ht="15.75" x14ac:dyDescent="0.25">
      <c r="A2595" s="17">
        <v>98</v>
      </c>
      <c r="B2595" s="20" t="s">
        <v>553</v>
      </c>
      <c r="C2595" s="34" t="s">
        <v>673</v>
      </c>
      <c r="D2595" s="23" t="s">
        <v>361</v>
      </c>
      <c r="E2595" s="22">
        <v>400000</v>
      </c>
      <c r="F2595" s="1"/>
      <c r="G2595" s="22">
        <v>400000</v>
      </c>
    </row>
    <row r="2596" spans="1:11" ht="15.75" x14ac:dyDescent="0.25">
      <c r="A2596" s="17">
        <v>99</v>
      </c>
      <c r="B2596" s="20" t="s">
        <v>554</v>
      </c>
      <c r="C2596" s="34" t="s">
        <v>215</v>
      </c>
      <c r="D2596" s="23" t="s">
        <v>358</v>
      </c>
      <c r="E2596" s="22">
        <v>400000</v>
      </c>
      <c r="F2596" s="1"/>
      <c r="G2596" s="22">
        <v>400000</v>
      </c>
    </row>
    <row r="2597" spans="1:11" ht="15.75" x14ac:dyDescent="0.25">
      <c r="A2597" s="17">
        <v>100</v>
      </c>
      <c r="B2597" s="20" t="s">
        <v>555</v>
      </c>
      <c r="C2597" s="34" t="s">
        <v>674</v>
      </c>
      <c r="D2597" s="23" t="s">
        <v>361</v>
      </c>
      <c r="E2597" s="22">
        <v>400000</v>
      </c>
      <c r="F2597" s="1"/>
      <c r="G2597" s="22">
        <v>400000</v>
      </c>
    </row>
    <row r="2598" spans="1:11" ht="15.75" x14ac:dyDescent="0.25">
      <c r="A2598" s="17">
        <v>101</v>
      </c>
      <c r="B2598" s="20" t="s">
        <v>556</v>
      </c>
      <c r="C2598" s="34" t="s">
        <v>675</v>
      </c>
      <c r="D2598" s="23" t="s">
        <v>361</v>
      </c>
      <c r="E2598" s="22">
        <v>400000</v>
      </c>
      <c r="F2598" s="1"/>
      <c r="G2598" s="22">
        <v>400000</v>
      </c>
    </row>
    <row r="2599" spans="1:11" ht="15.75" x14ac:dyDescent="0.25">
      <c r="A2599" s="17">
        <v>102</v>
      </c>
      <c r="B2599" s="20" t="s">
        <v>557</v>
      </c>
      <c r="C2599" s="34" t="s">
        <v>675</v>
      </c>
      <c r="D2599" s="23" t="s">
        <v>359</v>
      </c>
      <c r="E2599" s="22">
        <v>560000</v>
      </c>
      <c r="F2599" s="1"/>
      <c r="G2599" s="22">
        <v>560000</v>
      </c>
    </row>
    <row r="2600" spans="1:11" ht="15.75" x14ac:dyDescent="0.25">
      <c r="A2600" s="17">
        <v>103</v>
      </c>
      <c r="B2600" s="20" t="s">
        <v>558</v>
      </c>
      <c r="C2600" s="34" t="s">
        <v>611</v>
      </c>
      <c r="D2600" s="23" t="s">
        <v>361</v>
      </c>
      <c r="E2600" s="22">
        <v>400000</v>
      </c>
      <c r="F2600" s="1"/>
      <c r="G2600" s="22">
        <v>400000</v>
      </c>
    </row>
    <row r="2601" spans="1:11" ht="15.75" x14ac:dyDescent="0.25">
      <c r="A2601" s="17">
        <v>104</v>
      </c>
      <c r="B2601" s="20" t="s">
        <v>559</v>
      </c>
      <c r="C2601" s="34" t="s">
        <v>610</v>
      </c>
      <c r="D2601" s="23" t="s">
        <v>361</v>
      </c>
      <c r="E2601" s="22">
        <v>400000</v>
      </c>
      <c r="F2601" s="1"/>
      <c r="G2601" s="22">
        <v>400000</v>
      </c>
    </row>
    <row r="2602" spans="1:11" ht="15.75" x14ac:dyDescent="0.25">
      <c r="A2602" s="17">
        <v>105</v>
      </c>
      <c r="B2602" s="20" t="s">
        <v>560</v>
      </c>
      <c r="C2602" s="34" t="s">
        <v>676</v>
      </c>
      <c r="D2602" s="23" t="s">
        <v>361</v>
      </c>
      <c r="E2602" s="22">
        <v>400000</v>
      </c>
      <c r="F2602" s="1"/>
      <c r="G2602" s="22">
        <v>400000</v>
      </c>
    </row>
    <row r="2603" spans="1:11" ht="15.75" x14ac:dyDescent="0.25">
      <c r="A2603" s="17">
        <v>106</v>
      </c>
      <c r="B2603" s="20" t="s">
        <v>561</v>
      </c>
      <c r="C2603" s="34" t="s">
        <v>677</v>
      </c>
      <c r="D2603" s="23" t="s">
        <v>364</v>
      </c>
      <c r="E2603" s="22">
        <v>400000</v>
      </c>
      <c r="F2603" s="1"/>
      <c r="G2603" s="22">
        <v>400000</v>
      </c>
    </row>
    <row r="2604" spans="1:11" ht="15.75" x14ac:dyDescent="0.25">
      <c r="A2604" s="17">
        <v>107</v>
      </c>
      <c r="B2604" s="20" t="s">
        <v>562</v>
      </c>
      <c r="C2604" s="34" t="s">
        <v>678</v>
      </c>
      <c r="D2604" s="23" t="s">
        <v>359</v>
      </c>
      <c r="E2604" s="22">
        <v>560000</v>
      </c>
      <c r="F2604" s="1"/>
      <c r="G2604" s="22">
        <v>560000</v>
      </c>
    </row>
    <row r="2605" spans="1:11" ht="15.75" x14ac:dyDescent="0.25">
      <c r="A2605" s="17">
        <v>108</v>
      </c>
      <c r="B2605" s="20" t="s">
        <v>563</v>
      </c>
      <c r="C2605" s="34" t="s">
        <v>678</v>
      </c>
      <c r="D2605" s="23" t="s">
        <v>361</v>
      </c>
      <c r="E2605" s="22">
        <v>400000</v>
      </c>
      <c r="F2605" s="1"/>
      <c r="G2605" s="22">
        <v>400000</v>
      </c>
    </row>
    <row r="2606" spans="1:11" ht="15.75" x14ac:dyDescent="0.25">
      <c r="A2606" s="17">
        <v>109</v>
      </c>
      <c r="B2606" s="20" t="s">
        <v>564</v>
      </c>
      <c r="C2606" s="34" t="s">
        <v>679</v>
      </c>
      <c r="D2606" s="23" t="s">
        <v>360</v>
      </c>
      <c r="E2606" s="22">
        <v>480000</v>
      </c>
      <c r="F2606" s="1"/>
      <c r="G2606" s="22">
        <v>480000</v>
      </c>
    </row>
    <row r="2607" spans="1:11" ht="15.75" x14ac:dyDescent="0.25">
      <c r="A2607" s="17">
        <v>110</v>
      </c>
      <c r="B2607" s="20" t="s">
        <v>565</v>
      </c>
      <c r="C2607" s="34" t="s">
        <v>680</v>
      </c>
      <c r="D2607" s="23" t="s">
        <v>359</v>
      </c>
      <c r="E2607" s="22">
        <v>560000</v>
      </c>
      <c r="F2607" s="1"/>
      <c r="G2607" s="22">
        <v>560000</v>
      </c>
    </row>
    <row r="2608" spans="1:11" ht="15.75" x14ac:dyDescent="0.25">
      <c r="A2608" s="17">
        <v>111</v>
      </c>
      <c r="B2608" s="20" t="s">
        <v>566</v>
      </c>
      <c r="C2608" s="34" t="s">
        <v>680</v>
      </c>
      <c r="D2608" s="23" t="s">
        <v>361</v>
      </c>
      <c r="E2608" s="22">
        <v>400000</v>
      </c>
      <c r="F2608" s="1"/>
      <c r="G2608" s="22">
        <v>400000</v>
      </c>
    </row>
    <row r="2609" spans="1:8" ht="15.75" x14ac:dyDescent="0.25">
      <c r="A2609" s="17">
        <v>112</v>
      </c>
      <c r="B2609" s="20" t="s">
        <v>567</v>
      </c>
      <c r="C2609" s="34" t="s">
        <v>681</v>
      </c>
      <c r="D2609" s="23" t="s">
        <v>360</v>
      </c>
      <c r="E2609" s="22">
        <v>480000</v>
      </c>
      <c r="F2609" s="1"/>
      <c r="G2609" s="24">
        <f>SUM(G2498:G2608)</f>
        <v>21620000</v>
      </c>
      <c r="H2609" s="22">
        <v>480000</v>
      </c>
    </row>
    <row r="2610" spans="1:8" ht="15.75" x14ac:dyDescent="0.25">
      <c r="A2610" s="17">
        <v>113</v>
      </c>
      <c r="B2610" s="20" t="s">
        <v>568</v>
      </c>
      <c r="C2610" s="34" t="s">
        <v>682</v>
      </c>
      <c r="D2610" s="23" t="s">
        <v>359</v>
      </c>
      <c r="E2610" s="22">
        <v>560000</v>
      </c>
      <c r="F2610" s="1"/>
      <c r="H2610" s="22">
        <v>560000</v>
      </c>
    </row>
    <row r="2611" spans="1:8" ht="15.75" x14ac:dyDescent="0.25">
      <c r="A2611" s="17">
        <v>114</v>
      </c>
      <c r="B2611" s="20" t="s">
        <v>569</v>
      </c>
      <c r="C2611" s="34" t="s">
        <v>683</v>
      </c>
      <c r="D2611" s="23" t="s">
        <v>359</v>
      </c>
      <c r="E2611" s="22">
        <v>560000</v>
      </c>
      <c r="F2611" s="1"/>
      <c r="H2611" s="22">
        <v>560000</v>
      </c>
    </row>
    <row r="2612" spans="1:8" ht="15.75" x14ac:dyDescent="0.25">
      <c r="A2612" s="17">
        <v>115</v>
      </c>
      <c r="B2612" s="20" t="s">
        <v>570</v>
      </c>
      <c r="C2612" s="34" t="s">
        <v>684</v>
      </c>
      <c r="D2612" s="23" t="s">
        <v>703</v>
      </c>
      <c r="E2612" s="22">
        <v>935000</v>
      </c>
      <c r="F2612" s="1"/>
      <c r="H2612" s="22">
        <v>935000</v>
      </c>
    </row>
    <row r="2613" spans="1:8" ht="15.75" x14ac:dyDescent="0.25">
      <c r="A2613" s="17">
        <v>116</v>
      </c>
      <c r="B2613" s="20" t="s">
        <v>571</v>
      </c>
      <c r="C2613" s="34" t="s">
        <v>685</v>
      </c>
      <c r="D2613" s="23" t="s">
        <v>704</v>
      </c>
      <c r="E2613" s="22">
        <v>935000</v>
      </c>
      <c r="F2613" s="1"/>
      <c r="H2613" s="22">
        <v>935000</v>
      </c>
    </row>
    <row r="2614" spans="1:8" ht="15.75" x14ac:dyDescent="0.25">
      <c r="A2614" s="17">
        <v>117</v>
      </c>
      <c r="B2614" s="20" t="s">
        <v>572</v>
      </c>
      <c r="C2614" s="34" t="s">
        <v>685</v>
      </c>
      <c r="D2614" s="23" t="s">
        <v>705</v>
      </c>
      <c r="E2614" s="22">
        <v>400000</v>
      </c>
      <c r="F2614" s="1"/>
      <c r="H2614" s="22">
        <v>400000</v>
      </c>
    </row>
    <row r="2615" spans="1:8" ht="15.75" x14ac:dyDescent="0.25">
      <c r="A2615" s="17">
        <v>118</v>
      </c>
      <c r="B2615" s="20" t="s">
        <v>573</v>
      </c>
      <c r="C2615" s="34" t="s">
        <v>686</v>
      </c>
      <c r="D2615" s="23" t="s">
        <v>359</v>
      </c>
      <c r="E2615" s="22">
        <v>560000</v>
      </c>
      <c r="F2615" s="1"/>
      <c r="H2615" s="22">
        <v>560000</v>
      </c>
    </row>
    <row r="2616" spans="1:8" ht="15.75" x14ac:dyDescent="0.25">
      <c r="A2616" s="17">
        <v>119</v>
      </c>
      <c r="B2616" s="20" t="s">
        <v>574</v>
      </c>
      <c r="C2616" s="34" t="s">
        <v>687</v>
      </c>
      <c r="D2616" s="23" t="s">
        <v>361</v>
      </c>
      <c r="E2616" s="22">
        <v>400000</v>
      </c>
      <c r="F2616" s="1"/>
      <c r="H2616" s="22">
        <v>400000</v>
      </c>
    </row>
    <row r="2617" spans="1:8" ht="15.75" x14ac:dyDescent="0.25">
      <c r="A2617" s="17">
        <v>120</v>
      </c>
      <c r="B2617" s="20" t="s">
        <v>575</v>
      </c>
      <c r="C2617" s="34" t="s">
        <v>688</v>
      </c>
      <c r="D2617" s="23" t="s">
        <v>361</v>
      </c>
      <c r="E2617" s="22">
        <v>400000</v>
      </c>
      <c r="F2617" s="1"/>
      <c r="H2617" s="22">
        <v>400000</v>
      </c>
    </row>
    <row r="2618" spans="1:8" ht="15.75" x14ac:dyDescent="0.25">
      <c r="A2618" s="17">
        <v>121</v>
      </c>
      <c r="B2618" s="20" t="s">
        <v>576</v>
      </c>
      <c r="C2618" s="34" t="s">
        <v>689</v>
      </c>
      <c r="D2618" s="23" t="s">
        <v>359</v>
      </c>
      <c r="E2618" s="22">
        <v>560000</v>
      </c>
      <c r="F2618" s="1"/>
      <c r="H2618" s="22">
        <v>560000</v>
      </c>
    </row>
    <row r="2619" spans="1:8" ht="15.75" x14ac:dyDescent="0.25">
      <c r="A2619" s="17">
        <v>122</v>
      </c>
      <c r="B2619" s="20" t="s">
        <v>577</v>
      </c>
      <c r="C2619" s="34" t="s">
        <v>689</v>
      </c>
      <c r="D2619" s="23" t="s">
        <v>361</v>
      </c>
      <c r="E2619" s="22">
        <v>400000</v>
      </c>
      <c r="F2619" s="1"/>
      <c r="H2619" s="22">
        <v>400000</v>
      </c>
    </row>
    <row r="2620" spans="1:8" ht="15.75" x14ac:dyDescent="0.25">
      <c r="A2620" s="17">
        <v>123</v>
      </c>
      <c r="B2620" s="20" t="s">
        <v>578</v>
      </c>
      <c r="C2620" s="34" t="s">
        <v>690</v>
      </c>
      <c r="D2620" s="23" t="s">
        <v>359</v>
      </c>
      <c r="E2620" s="22">
        <v>560000</v>
      </c>
      <c r="F2620" s="1"/>
      <c r="H2620" s="22">
        <v>560000</v>
      </c>
    </row>
    <row r="2621" spans="1:8" ht="15.75" x14ac:dyDescent="0.25">
      <c r="A2621" s="17">
        <v>124</v>
      </c>
      <c r="B2621" s="20" t="s">
        <v>579</v>
      </c>
      <c r="C2621" s="34" t="s">
        <v>690</v>
      </c>
      <c r="D2621" s="23" t="s">
        <v>361</v>
      </c>
      <c r="E2621" s="22">
        <v>400000</v>
      </c>
      <c r="F2621" s="1"/>
      <c r="H2621" s="22">
        <v>400000</v>
      </c>
    </row>
    <row r="2622" spans="1:8" ht="15.75" x14ac:dyDescent="0.25">
      <c r="A2622" s="17">
        <v>125</v>
      </c>
      <c r="B2622" s="20" t="s">
        <v>580</v>
      </c>
      <c r="C2622" s="34" t="s">
        <v>691</v>
      </c>
      <c r="D2622" s="23" t="s">
        <v>359</v>
      </c>
      <c r="E2622" s="22">
        <v>560000</v>
      </c>
      <c r="F2622" s="1"/>
      <c r="H2622" s="22">
        <v>560000</v>
      </c>
    </row>
    <row r="2623" spans="1:8" ht="15.75" x14ac:dyDescent="0.25">
      <c r="A2623" s="17">
        <v>126</v>
      </c>
      <c r="B2623" s="20" t="s">
        <v>581</v>
      </c>
      <c r="C2623" s="34" t="s">
        <v>691</v>
      </c>
      <c r="D2623" s="23" t="s">
        <v>361</v>
      </c>
      <c r="E2623" s="22">
        <v>400000</v>
      </c>
      <c r="F2623" s="1"/>
      <c r="H2623" s="22">
        <v>400000</v>
      </c>
    </row>
    <row r="2624" spans="1:8" ht="15.75" x14ac:dyDescent="0.25">
      <c r="A2624" s="17">
        <v>127</v>
      </c>
      <c r="B2624" s="20" t="s">
        <v>582</v>
      </c>
      <c r="C2624" s="34" t="s">
        <v>692</v>
      </c>
      <c r="D2624" s="23" t="s">
        <v>359</v>
      </c>
      <c r="E2624" s="22">
        <v>560000</v>
      </c>
      <c r="F2624" s="1"/>
      <c r="H2624" s="22">
        <v>560000</v>
      </c>
    </row>
    <row r="2625" spans="1:11" ht="15.75" x14ac:dyDescent="0.25">
      <c r="A2625" s="17">
        <v>128</v>
      </c>
      <c r="B2625" s="20" t="s">
        <v>583</v>
      </c>
      <c r="C2625" s="34" t="s">
        <v>693</v>
      </c>
      <c r="D2625" s="23" t="s">
        <v>359</v>
      </c>
      <c r="E2625" s="22">
        <v>560000</v>
      </c>
      <c r="F2625" s="1"/>
      <c r="H2625" s="22">
        <v>560000</v>
      </c>
    </row>
    <row r="2626" spans="1:11" ht="15.75" x14ac:dyDescent="0.25">
      <c r="A2626" s="17">
        <v>129</v>
      </c>
      <c r="B2626" s="20" t="s">
        <v>584</v>
      </c>
      <c r="C2626" s="34" t="s">
        <v>693</v>
      </c>
      <c r="D2626" s="23" t="s">
        <v>361</v>
      </c>
      <c r="E2626" s="22">
        <v>400000</v>
      </c>
      <c r="F2626" s="1"/>
      <c r="H2626" s="22">
        <v>400000</v>
      </c>
    </row>
    <row r="2627" spans="1:11" ht="15.75" x14ac:dyDescent="0.25">
      <c r="A2627" s="17">
        <v>130</v>
      </c>
      <c r="B2627" s="20" t="s">
        <v>585</v>
      </c>
      <c r="C2627" s="34" t="s">
        <v>281</v>
      </c>
      <c r="D2627" s="23" t="s">
        <v>361</v>
      </c>
      <c r="E2627" s="22">
        <v>400000</v>
      </c>
      <c r="F2627" s="1"/>
      <c r="H2627" s="22">
        <v>400000</v>
      </c>
    </row>
    <row r="2628" spans="1:11" ht="15.75" x14ac:dyDescent="0.25">
      <c r="A2628" s="17">
        <v>131</v>
      </c>
      <c r="B2628" s="20" t="s">
        <v>586</v>
      </c>
      <c r="C2628" s="34" t="s">
        <v>694</v>
      </c>
      <c r="D2628" s="23" t="s">
        <v>359</v>
      </c>
      <c r="E2628" s="22">
        <v>560000</v>
      </c>
      <c r="F2628" s="1"/>
      <c r="H2628" s="22">
        <v>560000</v>
      </c>
    </row>
    <row r="2629" spans="1:11" ht="15.75" x14ac:dyDescent="0.25">
      <c r="A2629" s="17">
        <v>132</v>
      </c>
      <c r="B2629" s="20" t="s">
        <v>587</v>
      </c>
      <c r="C2629" s="34" t="s">
        <v>695</v>
      </c>
      <c r="D2629" s="23" t="s">
        <v>359</v>
      </c>
      <c r="E2629" s="22">
        <v>560000</v>
      </c>
      <c r="F2629" s="1"/>
      <c r="H2629" s="22">
        <v>560000</v>
      </c>
      <c r="K2629">
        <f>80+430+480+560+400</f>
        <v>1950</v>
      </c>
    </row>
    <row r="2630" spans="1:11" ht="15.75" x14ac:dyDescent="0.25">
      <c r="A2630" s="17">
        <v>133</v>
      </c>
      <c r="B2630" s="20" t="s">
        <v>588</v>
      </c>
      <c r="C2630" s="34" t="s">
        <v>696</v>
      </c>
      <c r="D2630" s="23" t="s">
        <v>360</v>
      </c>
      <c r="E2630" s="22">
        <v>480000</v>
      </c>
      <c r="F2630" s="1"/>
      <c r="H2630" s="22">
        <v>480000</v>
      </c>
    </row>
    <row r="2631" spans="1:11" ht="15.75" x14ac:dyDescent="0.25">
      <c r="A2631" s="17">
        <v>134</v>
      </c>
      <c r="B2631" s="20" t="s">
        <v>589</v>
      </c>
      <c r="C2631" s="34" t="s">
        <v>697</v>
      </c>
      <c r="D2631" s="23" t="s">
        <v>361</v>
      </c>
      <c r="E2631" s="22">
        <v>400000</v>
      </c>
      <c r="F2631" s="1"/>
      <c r="H2631" s="22">
        <v>400000</v>
      </c>
    </row>
    <row r="2632" spans="1:11" ht="15.75" x14ac:dyDescent="0.25">
      <c r="A2632" s="17">
        <v>135</v>
      </c>
      <c r="B2632" s="20" t="s">
        <v>590</v>
      </c>
      <c r="C2632" s="34" t="s">
        <v>698</v>
      </c>
      <c r="D2632" s="23" t="s">
        <v>361</v>
      </c>
      <c r="E2632" s="22">
        <v>400000</v>
      </c>
      <c r="F2632" s="1"/>
      <c r="H2632" s="22">
        <v>400000</v>
      </c>
    </row>
    <row r="2633" spans="1:11" ht="15.75" x14ac:dyDescent="0.25">
      <c r="A2633" s="17">
        <v>136</v>
      </c>
      <c r="B2633" s="20" t="s">
        <v>591</v>
      </c>
      <c r="C2633" s="34" t="s">
        <v>699</v>
      </c>
      <c r="D2633" s="23" t="s">
        <v>361</v>
      </c>
      <c r="E2633" s="22">
        <v>400000</v>
      </c>
      <c r="F2633" s="1"/>
      <c r="H2633" s="22">
        <v>400000</v>
      </c>
    </row>
    <row r="2634" spans="1:11" ht="15.75" x14ac:dyDescent="0.25">
      <c r="A2634" s="17">
        <v>137</v>
      </c>
      <c r="B2634" s="20" t="s">
        <v>592</v>
      </c>
      <c r="C2634" s="34" t="s">
        <v>700</v>
      </c>
      <c r="D2634" s="23" t="s">
        <v>360</v>
      </c>
      <c r="E2634" s="22">
        <v>480000</v>
      </c>
      <c r="F2634" s="1"/>
      <c r="H2634" s="22">
        <v>480000</v>
      </c>
    </row>
    <row r="2635" spans="1:11" ht="15.75" x14ac:dyDescent="0.25">
      <c r="A2635" s="17">
        <v>138</v>
      </c>
      <c r="B2635" s="20" t="s">
        <v>593</v>
      </c>
      <c r="C2635" s="34" t="s">
        <v>391</v>
      </c>
      <c r="D2635" s="23" t="s">
        <v>361</v>
      </c>
      <c r="E2635" s="22">
        <v>400000</v>
      </c>
      <c r="F2635" s="1"/>
      <c r="H2635" s="22">
        <v>400000</v>
      </c>
    </row>
    <row r="2636" spans="1:11" ht="15.75" x14ac:dyDescent="0.25">
      <c r="A2636" s="17">
        <v>139</v>
      </c>
      <c r="B2636" s="20" t="s">
        <v>594</v>
      </c>
      <c r="C2636" s="34" t="s">
        <v>701</v>
      </c>
      <c r="D2636" s="23" t="s">
        <v>359</v>
      </c>
      <c r="E2636" s="22">
        <v>560000</v>
      </c>
      <c r="F2636" s="1"/>
      <c r="H2636" s="22">
        <v>560000</v>
      </c>
    </row>
    <row r="2637" spans="1:11" ht="15.75" x14ac:dyDescent="0.25">
      <c r="A2637" s="199" t="s">
        <v>9</v>
      </c>
      <c r="B2637" s="199"/>
      <c r="C2637" s="199"/>
      <c r="D2637" s="199"/>
      <c r="E2637" s="9">
        <f>SUM(E2498:E2636)</f>
        <v>68210000</v>
      </c>
      <c r="F2637" s="2"/>
      <c r="H2637" s="24">
        <f>SUM(H2501:H2636)</f>
        <v>46593120</v>
      </c>
      <c r="K2637">
        <f>480+560+150</f>
        <v>1190</v>
      </c>
    </row>
    <row r="2638" spans="1:11" ht="15.75" x14ac:dyDescent="0.25">
      <c r="A2638" s="195" t="s">
        <v>714</v>
      </c>
      <c r="B2638" s="196"/>
      <c r="C2638" s="196"/>
      <c r="D2638" s="196"/>
      <c r="E2638" s="196"/>
      <c r="F2638" s="197"/>
    </row>
    <row r="2639" spans="1:11" ht="15.75" x14ac:dyDescent="0.25">
      <c r="A2639" s="198" t="s">
        <v>408</v>
      </c>
      <c r="B2639" s="198"/>
      <c r="C2639" s="198"/>
      <c r="D2639" s="198"/>
      <c r="E2639" s="198"/>
      <c r="F2639" s="198"/>
    </row>
    <row r="2640" spans="1:11" ht="15.75" x14ac:dyDescent="0.25">
      <c r="A2640" s="184" t="s">
        <v>10</v>
      </c>
      <c r="B2640" s="184"/>
      <c r="C2640" s="26" t="s">
        <v>11</v>
      </c>
      <c r="D2640" s="26" t="s">
        <v>12</v>
      </c>
      <c r="E2640" s="185" t="s">
        <v>13</v>
      </c>
      <c r="F2640" s="185"/>
    </row>
    <row r="2641" spans="1:9" ht="15.75" x14ac:dyDescent="0.25">
      <c r="A2641" s="26"/>
      <c r="B2641" s="26"/>
      <c r="C2641" s="26"/>
      <c r="D2641" s="26"/>
      <c r="E2641" s="27"/>
      <c r="F2641" s="27"/>
    </row>
    <row r="2642" spans="1:9" ht="15.75" x14ac:dyDescent="0.25">
      <c r="A2642" s="26"/>
      <c r="B2642" s="26"/>
      <c r="C2642" s="26"/>
      <c r="D2642" s="26"/>
      <c r="E2642" s="27"/>
      <c r="F2642" s="27"/>
    </row>
    <row r="2643" spans="1:9" ht="15.75" x14ac:dyDescent="0.25">
      <c r="A2643" s="26"/>
      <c r="B2643" s="26"/>
      <c r="C2643" s="26"/>
      <c r="D2643" s="26"/>
      <c r="E2643" s="27"/>
      <c r="F2643" s="27"/>
    </row>
    <row r="2644" spans="1:9" ht="15.75" x14ac:dyDescent="0.25">
      <c r="A2644" s="26"/>
      <c r="B2644" s="26"/>
      <c r="C2644" s="29" t="s">
        <v>14</v>
      </c>
      <c r="D2644" s="29" t="s">
        <v>15</v>
      </c>
      <c r="E2644" s="185" t="s">
        <v>16</v>
      </c>
      <c r="F2644" s="185"/>
    </row>
    <row r="2645" spans="1:9" ht="15.75" x14ac:dyDescent="0.25">
      <c r="A2645" s="10" t="s">
        <v>17</v>
      </c>
      <c r="B2645" s="10"/>
      <c r="C2645" s="15"/>
      <c r="D2645" s="16"/>
      <c r="E2645" s="27"/>
      <c r="F2645" s="27"/>
    </row>
    <row r="2646" spans="1:9" x14ac:dyDescent="0.25">
      <c r="A2646" s="10" t="s">
        <v>707</v>
      </c>
      <c r="B2646" s="10"/>
      <c r="C2646" s="10"/>
      <c r="D2646" s="7"/>
      <c r="E2646" s="8"/>
      <c r="F2646" s="4"/>
      <c r="I2646">
        <f>43360+1870+1870+17200+1110+2000+800</f>
        <v>68210</v>
      </c>
    </row>
    <row r="2647" spans="1:9" x14ac:dyDescent="0.25">
      <c r="A2647" s="10" t="s">
        <v>401</v>
      </c>
      <c r="B2647" s="10"/>
      <c r="C2647" s="10"/>
      <c r="D2647" s="7"/>
      <c r="E2647" s="8"/>
      <c r="F2647" s="4"/>
    </row>
    <row r="2648" spans="1:9" x14ac:dyDescent="0.25">
      <c r="A2648" s="10" t="s">
        <v>709</v>
      </c>
      <c r="B2648" s="10"/>
      <c r="C2648" s="10"/>
      <c r="D2648" s="7"/>
      <c r="E2648" s="8"/>
      <c r="F2648" s="4"/>
    </row>
    <row r="2649" spans="1:9" x14ac:dyDescent="0.25">
      <c r="A2649" s="7" t="s">
        <v>713</v>
      </c>
      <c r="B2649" s="7"/>
      <c r="C2649" s="7"/>
      <c r="D2649" s="7"/>
      <c r="E2649" s="11"/>
      <c r="F2649" s="11"/>
    </row>
    <row r="2650" spans="1:9" x14ac:dyDescent="0.25">
      <c r="A2650" s="7" t="s">
        <v>708</v>
      </c>
      <c r="B2650" s="7"/>
      <c r="C2650" s="7"/>
      <c r="D2650" s="7"/>
      <c r="E2650" s="11"/>
      <c r="F2650" s="11"/>
    </row>
    <row r="2651" spans="1:9" x14ac:dyDescent="0.25">
      <c r="A2651" s="7" t="s">
        <v>710</v>
      </c>
      <c r="B2651" s="7"/>
      <c r="C2651" s="7"/>
      <c r="D2651" s="7"/>
      <c r="E2651" s="11"/>
      <c r="F2651" s="11"/>
    </row>
    <row r="2652" spans="1:9" x14ac:dyDescent="0.25">
      <c r="A2652" s="7" t="s">
        <v>711</v>
      </c>
      <c r="B2652" s="7"/>
      <c r="C2652" s="7"/>
      <c r="D2652" s="7"/>
      <c r="E2652" s="11"/>
      <c r="F2652" s="11"/>
    </row>
    <row r="2653" spans="1:9" x14ac:dyDescent="0.25">
      <c r="A2653" s="7" t="s">
        <v>712</v>
      </c>
      <c r="B2653" s="7"/>
      <c r="C2653" s="7"/>
      <c r="D2653" s="7"/>
      <c r="E2653" s="11"/>
      <c r="F2653" s="11"/>
    </row>
    <row r="2667" spans="1:7" ht="15.75" x14ac:dyDescent="0.25">
      <c r="A2667" s="189" t="s">
        <v>0</v>
      </c>
      <c r="B2667" s="189"/>
      <c r="C2667" s="189"/>
      <c r="D2667" s="189"/>
      <c r="E2667" s="189"/>
      <c r="F2667" s="189"/>
    </row>
    <row r="2668" spans="1:7" ht="15.75" x14ac:dyDescent="0.25">
      <c r="A2668" s="190" t="s">
        <v>1</v>
      </c>
      <c r="B2668" s="190"/>
      <c r="C2668" s="190"/>
      <c r="D2668" s="190"/>
      <c r="E2668" s="190"/>
      <c r="F2668" s="190"/>
    </row>
    <row r="2669" spans="1:7" ht="15.75" x14ac:dyDescent="0.25">
      <c r="A2669" s="12"/>
      <c r="B2669" s="12"/>
      <c r="C2669" s="12"/>
      <c r="D2669" s="12"/>
      <c r="E2669" s="12"/>
      <c r="F2669" s="12"/>
    </row>
    <row r="2670" spans="1:7" ht="15.75" x14ac:dyDescent="0.25">
      <c r="A2670" s="200" t="s">
        <v>2</v>
      </c>
      <c r="B2670" s="200"/>
      <c r="C2670" s="200"/>
      <c r="D2670" s="200"/>
      <c r="E2670" s="200"/>
      <c r="F2670" s="200"/>
    </row>
    <row r="2671" spans="1:7" x14ac:dyDescent="0.25">
      <c r="A2671" s="17" t="s">
        <v>3</v>
      </c>
      <c r="B2671" s="17" t="s">
        <v>4</v>
      </c>
      <c r="C2671" s="18" t="s">
        <v>5</v>
      </c>
      <c r="D2671" s="17" t="s">
        <v>6</v>
      </c>
      <c r="E2671" s="19" t="s">
        <v>7</v>
      </c>
      <c r="F2671" s="13" t="s">
        <v>8</v>
      </c>
    </row>
    <row r="2672" spans="1:7" ht="15.75" customHeight="1" x14ac:dyDescent="0.25">
      <c r="A2672" s="17">
        <v>1</v>
      </c>
      <c r="B2672" s="20" t="s">
        <v>18</v>
      </c>
      <c r="C2672" s="21" t="s">
        <v>213</v>
      </c>
      <c r="D2672" s="23" t="s">
        <v>355</v>
      </c>
      <c r="E2672" s="22">
        <v>935000</v>
      </c>
      <c r="F2672" s="13"/>
      <c r="G2672" s="22">
        <v>935000</v>
      </c>
    </row>
    <row r="2673" spans="1:8" ht="15.75" customHeight="1" x14ac:dyDescent="0.25">
      <c r="A2673" s="17">
        <v>2</v>
      </c>
      <c r="B2673" s="20" t="s">
        <v>19</v>
      </c>
      <c r="C2673" s="21" t="s">
        <v>213</v>
      </c>
      <c r="D2673" s="23" t="s">
        <v>356</v>
      </c>
      <c r="E2673" s="22">
        <v>935000</v>
      </c>
      <c r="F2673" s="13"/>
      <c r="G2673" s="22">
        <v>935000</v>
      </c>
      <c r="H2673">
        <f>960*3</f>
        <v>2880</v>
      </c>
    </row>
    <row r="2674" spans="1:8" ht="15.75" customHeight="1" x14ac:dyDescent="0.25">
      <c r="A2674" s="17">
        <v>3</v>
      </c>
      <c r="B2674" s="20" t="s">
        <v>20</v>
      </c>
      <c r="C2674" s="21" t="s">
        <v>213</v>
      </c>
      <c r="D2674" s="23" t="s">
        <v>357</v>
      </c>
      <c r="E2674" s="22">
        <v>935000</v>
      </c>
      <c r="F2674" s="13"/>
      <c r="G2674" s="22">
        <v>935000</v>
      </c>
      <c r="H2674">
        <f>935+935+400</f>
        <v>2270</v>
      </c>
    </row>
    <row r="2675" spans="1:8" ht="15.75" customHeight="1" x14ac:dyDescent="0.25">
      <c r="A2675" s="17">
        <v>4</v>
      </c>
      <c r="B2675" s="20" t="s">
        <v>21</v>
      </c>
      <c r="C2675" s="21" t="s">
        <v>213</v>
      </c>
      <c r="D2675" s="23" t="s">
        <v>358</v>
      </c>
      <c r="E2675" s="22">
        <v>400000</v>
      </c>
      <c r="F2675" s="13"/>
      <c r="G2675" s="22">
        <v>400000</v>
      </c>
    </row>
    <row r="2676" spans="1:8" ht="15.75" customHeight="1" x14ac:dyDescent="0.25">
      <c r="A2676" s="17">
        <v>5</v>
      </c>
      <c r="B2676" s="20" t="s">
        <v>22</v>
      </c>
      <c r="C2676" s="21" t="s">
        <v>214</v>
      </c>
      <c r="D2676" s="23" t="s">
        <v>359</v>
      </c>
      <c r="E2676" s="22">
        <v>560000</v>
      </c>
      <c r="F2676" s="13"/>
      <c r="G2676" s="22">
        <v>560000</v>
      </c>
    </row>
    <row r="2677" spans="1:8" ht="15.75" customHeight="1" x14ac:dyDescent="0.25">
      <c r="A2677" s="17">
        <v>6</v>
      </c>
      <c r="B2677" s="20" t="s">
        <v>23</v>
      </c>
      <c r="C2677" s="21" t="s">
        <v>215</v>
      </c>
      <c r="D2677" s="23" t="s">
        <v>355</v>
      </c>
      <c r="E2677" s="22">
        <v>935000</v>
      </c>
      <c r="F2677" s="13"/>
      <c r="G2677" s="22">
        <v>935000</v>
      </c>
    </row>
    <row r="2678" spans="1:8" ht="15.75" customHeight="1" x14ac:dyDescent="0.25">
      <c r="A2678" s="17">
        <v>7</v>
      </c>
      <c r="B2678" s="20" t="s">
        <v>24</v>
      </c>
      <c r="C2678" s="21" t="s">
        <v>215</v>
      </c>
      <c r="D2678" s="23" t="s">
        <v>356</v>
      </c>
      <c r="E2678" s="22">
        <v>935000</v>
      </c>
      <c r="F2678" s="13"/>
      <c r="G2678" s="22">
        <v>935000</v>
      </c>
    </row>
    <row r="2679" spans="1:8" ht="15.75" customHeight="1" x14ac:dyDescent="0.25">
      <c r="A2679" s="17">
        <v>8</v>
      </c>
      <c r="B2679" s="20" t="s">
        <v>25</v>
      </c>
      <c r="C2679" s="21" t="s">
        <v>216</v>
      </c>
      <c r="D2679" s="23" t="s">
        <v>360</v>
      </c>
      <c r="E2679" s="22">
        <v>480000</v>
      </c>
      <c r="F2679" s="13"/>
      <c r="G2679" s="22">
        <v>480000</v>
      </c>
    </row>
    <row r="2680" spans="1:8" ht="15.75" customHeight="1" x14ac:dyDescent="0.25">
      <c r="A2680" s="17">
        <v>9</v>
      </c>
      <c r="B2680" s="20" t="s">
        <v>26</v>
      </c>
      <c r="C2680" s="21" t="s">
        <v>217</v>
      </c>
      <c r="D2680" s="23" t="s">
        <v>359</v>
      </c>
      <c r="E2680" s="22">
        <v>560000</v>
      </c>
      <c r="F2680" s="13"/>
      <c r="G2680" s="22">
        <v>560000</v>
      </c>
    </row>
    <row r="2681" spans="1:8" ht="15.75" customHeight="1" x14ac:dyDescent="0.25">
      <c r="A2681" s="17">
        <v>10</v>
      </c>
      <c r="B2681" s="20" t="s">
        <v>27</v>
      </c>
      <c r="C2681" s="21" t="s">
        <v>217</v>
      </c>
      <c r="D2681" s="23" t="s">
        <v>361</v>
      </c>
      <c r="E2681" s="22">
        <v>400000</v>
      </c>
      <c r="F2681" s="13"/>
      <c r="G2681" s="22">
        <v>400000</v>
      </c>
    </row>
    <row r="2682" spans="1:8" ht="15.75" customHeight="1" x14ac:dyDescent="0.25">
      <c r="A2682" s="17">
        <v>11</v>
      </c>
      <c r="B2682" s="20" t="s">
        <v>28</v>
      </c>
      <c r="C2682" s="21" t="s">
        <v>218</v>
      </c>
      <c r="D2682" s="23" t="s">
        <v>360</v>
      </c>
      <c r="E2682" s="22">
        <v>480000</v>
      </c>
      <c r="F2682" s="13"/>
      <c r="G2682" s="22">
        <v>480000</v>
      </c>
    </row>
    <row r="2683" spans="1:8" ht="15.75" customHeight="1" x14ac:dyDescent="0.25">
      <c r="A2683" s="17">
        <v>12</v>
      </c>
      <c r="B2683" s="20" t="s">
        <v>29</v>
      </c>
      <c r="C2683" s="21" t="s">
        <v>219</v>
      </c>
      <c r="D2683" s="23" t="s">
        <v>360</v>
      </c>
      <c r="E2683" s="22">
        <v>480000</v>
      </c>
      <c r="F2683" s="13"/>
      <c r="G2683" s="22">
        <v>480000</v>
      </c>
    </row>
    <row r="2684" spans="1:8" ht="15.75" customHeight="1" x14ac:dyDescent="0.25">
      <c r="A2684" s="17">
        <v>13</v>
      </c>
      <c r="B2684" s="20" t="s">
        <v>30</v>
      </c>
      <c r="C2684" s="21" t="s">
        <v>220</v>
      </c>
      <c r="D2684" s="23" t="s">
        <v>359</v>
      </c>
      <c r="E2684" s="22">
        <v>560000</v>
      </c>
      <c r="F2684" s="13"/>
      <c r="G2684" s="22">
        <v>560000</v>
      </c>
    </row>
    <row r="2685" spans="1:8" ht="15.75" customHeight="1" x14ac:dyDescent="0.25">
      <c r="A2685" s="17">
        <v>14</v>
      </c>
      <c r="B2685" s="20" t="s">
        <v>31</v>
      </c>
      <c r="C2685" s="21" t="s">
        <v>220</v>
      </c>
      <c r="D2685" s="23" t="s">
        <v>361</v>
      </c>
      <c r="E2685" s="22">
        <v>400000</v>
      </c>
      <c r="F2685" s="13"/>
      <c r="G2685" s="22">
        <v>400000</v>
      </c>
    </row>
    <row r="2686" spans="1:8" ht="15.75" customHeight="1" x14ac:dyDescent="0.25">
      <c r="A2686" s="17">
        <v>15</v>
      </c>
      <c r="B2686" s="20" t="s">
        <v>32</v>
      </c>
      <c r="C2686" s="21" t="s">
        <v>221</v>
      </c>
      <c r="D2686" s="23" t="s">
        <v>359</v>
      </c>
      <c r="E2686" s="22">
        <v>560000</v>
      </c>
      <c r="F2686" s="13"/>
      <c r="G2686" s="22">
        <v>560000</v>
      </c>
    </row>
    <row r="2687" spans="1:8" ht="15.75" customHeight="1" x14ac:dyDescent="0.25">
      <c r="A2687" s="17">
        <v>16</v>
      </c>
      <c r="B2687" s="20" t="s">
        <v>33</v>
      </c>
      <c r="C2687" s="21" t="s">
        <v>222</v>
      </c>
      <c r="D2687" s="23" t="s">
        <v>362</v>
      </c>
      <c r="E2687" s="22">
        <v>400000</v>
      </c>
      <c r="F2687" s="13"/>
      <c r="G2687" s="22">
        <v>400000</v>
      </c>
    </row>
    <row r="2688" spans="1:8" ht="15.75" customHeight="1" x14ac:dyDescent="0.25">
      <c r="A2688" s="17">
        <v>17</v>
      </c>
      <c r="B2688" s="20" t="s">
        <v>34</v>
      </c>
      <c r="C2688" s="21" t="s">
        <v>223</v>
      </c>
      <c r="D2688" s="23" t="s">
        <v>362</v>
      </c>
      <c r="E2688" s="22">
        <v>400000</v>
      </c>
      <c r="F2688" s="13"/>
      <c r="G2688" s="22">
        <v>400000</v>
      </c>
    </row>
    <row r="2689" spans="1:7" ht="15.75" customHeight="1" x14ac:dyDescent="0.25">
      <c r="A2689" s="17">
        <v>18</v>
      </c>
      <c r="B2689" s="20" t="s">
        <v>35</v>
      </c>
      <c r="C2689" s="21" t="s">
        <v>224</v>
      </c>
      <c r="D2689" s="23" t="s">
        <v>362</v>
      </c>
      <c r="E2689" s="22">
        <v>400000</v>
      </c>
      <c r="F2689" s="13"/>
      <c r="G2689" s="22">
        <v>400000</v>
      </c>
    </row>
    <row r="2690" spans="1:7" ht="15.75" customHeight="1" x14ac:dyDescent="0.25">
      <c r="A2690" s="17">
        <v>19</v>
      </c>
      <c r="B2690" s="20" t="s">
        <v>36</v>
      </c>
      <c r="C2690" s="21" t="s">
        <v>225</v>
      </c>
      <c r="D2690" s="23" t="s">
        <v>362</v>
      </c>
      <c r="E2690" s="22">
        <v>400000</v>
      </c>
      <c r="F2690" s="13"/>
      <c r="G2690" s="22">
        <v>400000</v>
      </c>
    </row>
    <row r="2691" spans="1:7" ht="15.75" customHeight="1" x14ac:dyDescent="0.25">
      <c r="A2691" s="17">
        <v>20</v>
      </c>
      <c r="B2691" s="20" t="s">
        <v>37</v>
      </c>
      <c r="C2691" s="21" t="s">
        <v>226</v>
      </c>
      <c r="D2691" s="23" t="s">
        <v>359</v>
      </c>
      <c r="E2691" s="22">
        <v>560000</v>
      </c>
      <c r="F2691" s="13"/>
      <c r="G2691" s="22">
        <v>560000</v>
      </c>
    </row>
    <row r="2692" spans="1:7" ht="15.75" customHeight="1" x14ac:dyDescent="0.25">
      <c r="A2692" s="17">
        <v>21</v>
      </c>
      <c r="B2692" s="20" t="s">
        <v>38</v>
      </c>
      <c r="C2692" s="21" t="s">
        <v>226</v>
      </c>
      <c r="D2692" s="23" t="s">
        <v>361</v>
      </c>
      <c r="E2692" s="22">
        <v>400000</v>
      </c>
      <c r="F2692" s="13"/>
      <c r="G2692" s="22">
        <v>400000</v>
      </c>
    </row>
    <row r="2693" spans="1:7" ht="15.75" customHeight="1" x14ac:dyDescent="0.25">
      <c r="A2693" s="17">
        <v>22</v>
      </c>
      <c r="B2693" s="20" t="s">
        <v>39</v>
      </c>
      <c r="C2693" s="21" t="s">
        <v>227</v>
      </c>
      <c r="D2693" s="23" t="s">
        <v>359</v>
      </c>
      <c r="E2693" s="22">
        <v>560000</v>
      </c>
      <c r="F2693" s="13"/>
      <c r="G2693" s="22">
        <v>560000</v>
      </c>
    </row>
    <row r="2694" spans="1:7" ht="15.75" customHeight="1" x14ac:dyDescent="0.25">
      <c r="A2694" s="17">
        <v>23</v>
      </c>
      <c r="B2694" s="20" t="s">
        <v>40</v>
      </c>
      <c r="C2694" s="21" t="s">
        <v>227</v>
      </c>
      <c r="D2694" s="23" t="s">
        <v>361</v>
      </c>
      <c r="E2694" s="22">
        <v>400000</v>
      </c>
      <c r="F2694" s="13"/>
      <c r="G2694" s="22">
        <v>400000</v>
      </c>
    </row>
    <row r="2695" spans="1:7" ht="15.75" customHeight="1" x14ac:dyDescent="0.25">
      <c r="A2695" s="17">
        <v>24</v>
      </c>
      <c r="B2695" s="20" t="s">
        <v>41</v>
      </c>
      <c r="C2695" s="21" t="s">
        <v>228</v>
      </c>
      <c r="D2695" s="23" t="s">
        <v>361</v>
      </c>
      <c r="E2695" s="22">
        <v>400000</v>
      </c>
      <c r="F2695" s="13"/>
      <c r="G2695" s="22">
        <v>400000</v>
      </c>
    </row>
    <row r="2696" spans="1:7" ht="15.75" customHeight="1" x14ac:dyDescent="0.25">
      <c r="A2696" s="17">
        <v>25</v>
      </c>
      <c r="B2696" s="20" t="s">
        <v>42</v>
      </c>
      <c r="C2696" s="21" t="s">
        <v>228</v>
      </c>
      <c r="D2696" s="23" t="s">
        <v>359</v>
      </c>
      <c r="E2696" s="22">
        <v>560000</v>
      </c>
      <c r="F2696" s="13"/>
      <c r="G2696" s="22">
        <v>560000</v>
      </c>
    </row>
    <row r="2697" spans="1:7" ht="15.75" customHeight="1" x14ac:dyDescent="0.25">
      <c r="A2697" s="17">
        <v>26</v>
      </c>
      <c r="B2697" s="20" t="s">
        <v>43</v>
      </c>
      <c r="C2697" s="21" t="s">
        <v>229</v>
      </c>
      <c r="D2697" s="23" t="s">
        <v>359</v>
      </c>
      <c r="E2697" s="22">
        <v>560000</v>
      </c>
      <c r="F2697" s="13"/>
      <c r="G2697" s="22">
        <v>560000</v>
      </c>
    </row>
    <row r="2698" spans="1:7" ht="15.75" customHeight="1" x14ac:dyDescent="0.25">
      <c r="A2698" s="17">
        <v>27</v>
      </c>
      <c r="B2698" s="20" t="s">
        <v>44</v>
      </c>
      <c r="C2698" s="21" t="s">
        <v>229</v>
      </c>
      <c r="D2698" s="23" t="s">
        <v>361</v>
      </c>
      <c r="E2698" s="22">
        <v>400000</v>
      </c>
      <c r="F2698" s="13"/>
      <c r="G2698" s="22">
        <v>400000</v>
      </c>
    </row>
    <row r="2699" spans="1:7" ht="15.75" customHeight="1" x14ac:dyDescent="0.25">
      <c r="A2699" s="17">
        <v>28</v>
      </c>
      <c r="B2699" s="20" t="s">
        <v>45</v>
      </c>
      <c r="C2699" s="21" t="s">
        <v>230</v>
      </c>
      <c r="D2699" s="23" t="s">
        <v>359</v>
      </c>
      <c r="E2699" s="22">
        <v>560000</v>
      </c>
      <c r="F2699" s="13"/>
      <c r="G2699" s="22">
        <v>560000</v>
      </c>
    </row>
    <row r="2700" spans="1:7" ht="15.75" customHeight="1" x14ac:dyDescent="0.25">
      <c r="A2700" s="17">
        <v>29</v>
      </c>
      <c r="B2700" s="20" t="s">
        <v>46</v>
      </c>
      <c r="C2700" s="21" t="s">
        <v>231</v>
      </c>
      <c r="D2700" s="23" t="s">
        <v>359</v>
      </c>
      <c r="E2700" s="22">
        <v>560000</v>
      </c>
      <c r="F2700" s="13"/>
      <c r="G2700" s="22">
        <v>560000</v>
      </c>
    </row>
    <row r="2701" spans="1:7" ht="15.75" customHeight="1" x14ac:dyDescent="0.25">
      <c r="A2701" s="17">
        <v>30</v>
      </c>
      <c r="B2701" s="20" t="s">
        <v>47</v>
      </c>
      <c r="C2701" s="21" t="s">
        <v>232</v>
      </c>
      <c r="D2701" s="23" t="s">
        <v>359</v>
      </c>
      <c r="E2701" s="22">
        <v>560000</v>
      </c>
      <c r="F2701" s="13"/>
      <c r="G2701" s="22">
        <v>560000</v>
      </c>
    </row>
    <row r="2702" spans="1:7" ht="15.75" customHeight="1" x14ac:dyDescent="0.25">
      <c r="A2702" s="17">
        <v>31</v>
      </c>
      <c r="B2702" s="20" t="s">
        <v>48</v>
      </c>
      <c r="C2702" s="21" t="s">
        <v>233</v>
      </c>
      <c r="D2702" s="23" t="s">
        <v>359</v>
      </c>
      <c r="E2702" s="22">
        <v>560000</v>
      </c>
      <c r="F2702" s="13"/>
      <c r="G2702" s="22">
        <v>560000</v>
      </c>
    </row>
    <row r="2703" spans="1:7" ht="15.75" customHeight="1" x14ac:dyDescent="0.25">
      <c r="A2703" s="17">
        <v>32</v>
      </c>
      <c r="B2703" s="20" t="s">
        <v>49</v>
      </c>
      <c r="C2703" s="21" t="s">
        <v>234</v>
      </c>
      <c r="D2703" s="23" t="s">
        <v>359</v>
      </c>
      <c r="E2703" s="22">
        <v>560000</v>
      </c>
      <c r="F2703" s="13"/>
      <c r="G2703" s="22">
        <v>560000</v>
      </c>
    </row>
    <row r="2704" spans="1:7" ht="15.75" customHeight="1" x14ac:dyDescent="0.25">
      <c r="A2704" s="17">
        <v>33</v>
      </c>
      <c r="B2704" s="20" t="s">
        <v>50</v>
      </c>
      <c r="C2704" s="21" t="s">
        <v>235</v>
      </c>
      <c r="D2704" s="23" t="s">
        <v>359</v>
      </c>
      <c r="E2704" s="22">
        <v>560000</v>
      </c>
      <c r="F2704" s="13"/>
      <c r="G2704" s="22">
        <v>560000</v>
      </c>
    </row>
    <row r="2705" spans="1:8" ht="15.75" customHeight="1" x14ac:dyDescent="0.25">
      <c r="A2705" s="17">
        <v>34</v>
      </c>
      <c r="B2705" s="20" t="s">
        <v>51</v>
      </c>
      <c r="C2705" s="21" t="s">
        <v>236</v>
      </c>
      <c r="D2705" s="23" t="s">
        <v>360</v>
      </c>
      <c r="E2705" s="22">
        <v>480000</v>
      </c>
      <c r="F2705" s="13"/>
      <c r="H2705" s="22">
        <v>480000</v>
      </c>
    </row>
    <row r="2706" spans="1:8" ht="15.75" customHeight="1" x14ac:dyDescent="0.25">
      <c r="A2706" s="17">
        <v>35</v>
      </c>
      <c r="B2706" s="20" t="s">
        <v>52</v>
      </c>
      <c r="C2706" s="21" t="s">
        <v>237</v>
      </c>
      <c r="D2706" s="23" t="s">
        <v>360</v>
      </c>
      <c r="E2706" s="22">
        <v>480000</v>
      </c>
      <c r="F2706" s="13"/>
      <c r="H2706" s="22">
        <v>480000</v>
      </c>
    </row>
    <row r="2707" spans="1:8" ht="15.75" customHeight="1" x14ac:dyDescent="0.25">
      <c r="A2707" s="17">
        <v>36</v>
      </c>
      <c r="B2707" s="20" t="s">
        <v>53</v>
      </c>
      <c r="C2707" s="21" t="s">
        <v>238</v>
      </c>
      <c r="D2707" s="23" t="s">
        <v>360</v>
      </c>
      <c r="E2707" s="22">
        <v>480000</v>
      </c>
      <c r="F2707" s="13"/>
      <c r="H2707" s="22">
        <v>480000</v>
      </c>
    </row>
    <row r="2708" spans="1:8" ht="15.75" customHeight="1" x14ac:dyDescent="0.25">
      <c r="A2708" s="17">
        <v>37</v>
      </c>
      <c r="B2708" s="20" t="s">
        <v>54</v>
      </c>
      <c r="C2708" s="21" t="s">
        <v>239</v>
      </c>
      <c r="D2708" s="23" t="s">
        <v>360</v>
      </c>
      <c r="E2708" s="22">
        <v>480000</v>
      </c>
      <c r="F2708" s="13"/>
      <c r="H2708" s="22">
        <v>480000</v>
      </c>
    </row>
    <row r="2709" spans="1:8" ht="15.75" customHeight="1" x14ac:dyDescent="0.25">
      <c r="A2709" s="17">
        <v>38</v>
      </c>
      <c r="B2709" s="20" t="s">
        <v>55</v>
      </c>
      <c r="C2709" s="21" t="s">
        <v>240</v>
      </c>
      <c r="D2709" s="23" t="s">
        <v>360</v>
      </c>
      <c r="E2709" s="22">
        <v>480000</v>
      </c>
      <c r="F2709" s="13"/>
      <c r="H2709" s="22">
        <v>480000</v>
      </c>
    </row>
    <row r="2710" spans="1:8" ht="15.75" customHeight="1" x14ac:dyDescent="0.25">
      <c r="A2710" s="17">
        <v>39</v>
      </c>
      <c r="B2710" s="20" t="s">
        <v>56</v>
      </c>
      <c r="C2710" s="21" t="s">
        <v>241</v>
      </c>
      <c r="D2710" s="23" t="s">
        <v>360</v>
      </c>
      <c r="E2710" s="22">
        <v>480000</v>
      </c>
      <c r="F2710" s="1"/>
      <c r="H2710" s="22">
        <v>480000</v>
      </c>
    </row>
    <row r="2711" spans="1:8" ht="15.75" customHeight="1" x14ac:dyDescent="0.25">
      <c r="A2711" s="17">
        <v>40</v>
      </c>
      <c r="B2711" s="20" t="s">
        <v>57</v>
      </c>
      <c r="C2711" s="21" t="s">
        <v>242</v>
      </c>
      <c r="D2711" s="23" t="s">
        <v>360</v>
      </c>
      <c r="E2711" s="22">
        <v>480000</v>
      </c>
      <c r="F2711" s="1"/>
      <c r="H2711" s="22">
        <v>480000</v>
      </c>
    </row>
    <row r="2712" spans="1:8" ht="15.75" customHeight="1" x14ac:dyDescent="0.25">
      <c r="A2712" s="17">
        <v>41</v>
      </c>
      <c r="B2712" s="20" t="s">
        <v>58</v>
      </c>
      <c r="C2712" s="21" t="s">
        <v>243</v>
      </c>
      <c r="D2712" s="23" t="s">
        <v>360</v>
      </c>
      <c r="E2712" s="22">
        <v>480000</v>
      </c>
      <c r="F2712" s="1"/>
      <c r="H2712" s="22">
        <v>480000</v>
      </c>
    </row>
    <row r="2713" spans="1:8" ht="15.75" customHeight="1" x14ac:dyDescent="0.25">
      <c r="A2713" s="17">
        <v>42</v>
      </c>
      <c r="B2713" s="20" t="s">
        <v>59</v>
      </c>
      <c r="C2713" s="21" t="s">
        <v>244</v>
      </c>
      <c r="D2713" s="23" t="s">
        <v>360</v>
      </c>
      <c r="E2713" s="22">
        <v>480000</v>
      </c>
      <c r="F2713" s="1"/>
      <c r="H2713" s="22">
        <v>480000</v>
      </c>
    </row>
    <row r="2714" spans="1:8" ht="15.75" customHeight="1" x14ac:dyDescent="0.25">
      <c r="A2714" s="17">
        <v>43</v>
      </c>
      <c r="B2714" s="20" t="s">
        <v>60</v>
      </c>
      <c r="C2714" s="21" t="s">
        <v>245</v>
      </c>
      <c r="D2714" s="23" t="s">
        <v>360</v>
      </c>
      <c r="E2714" s="22">
        <v>480000</v>
      </c>
      <c r="F2714" s="1"/>
      <c r="H2714" s="22">
        <v>480000</v>
      </c>
    </row>
    <row r="2715" spans="1:8" ht="15.75" customHeight="1" x14ac:dyDescent="0.25">
      <c r="A2715" s="17">
        <v>44</v>
      </c>
      <c r="B2715" s="20" t="s">
        <v>61</v>
      </c>
      <c r="C2715" s="21" t="s">
        <v>246</v>
      </c>
      <c r="D2715" s="23" t="s">
        <v>360</v>
      </c>
      <c r="E2715" s="22">
        <v>480000</v>
      </c>
      <c r="F2715" s="1"/>
      <c r="H2715" s="22">
        <v>480000</v>
      </c>
    </row>
    <row r="2716" spans="1:8" ht="15.75" customHeight="1" x14ac:dyDescent="0.25">
      <c r="A2716" s="17">
        <v>45</v>
      </c>
      <c r="B2716" s="20" t="s">
        <v>62</v>
      </c>
      <c r="C2716" s="21" t="s">
        <v>247</v>
      </c>
      <c r="D2716" s="23" t="s">
        <v>360</v>
      </c>
      <c r="E2716" s="22">
        <v>480000</v>
      </c>
      <c r="F2716" s="1"/>
      <c r="H2716" s="22">
        <v>480000</v>
      </c>
    </row>
    <row r="2717" spans="1:8" ht="15.75" customHeight="1" x14ac:dyDescent="0.25">
      <c r="A2717" s="17">
        <v>46</v>
      </c>
      <c r="B2717" s="20" t="s">
        <v>63</v>
      </c>
      <c r="C2717" s="21" t="s">
        <v>248</v>
      </c>
      <c r="D2717" s="23" t="s">
        <v>360</v>
      </c>
      <c r="E2717" s="22">
        <v>480000</v>
      </c>
      <c r="F2717" s="1"/>
      <c r="H2717" s="22">
        <v>480000</v>
      </c>
    </row>
    <row r="2718" spans="1:8" ht="15.75" customHeight="1" x14ac:dyDescent="0.25">
      <c r="A2718" s="17">
        <v>47</v>
      </c>
      <c r="B2718" s="20" t="s">
        <v>64</v>
      </c>
      <c r="C2718" s="21" t="s">
        <v>249</v>
      </c>
      <c r="D2718" s="23" t="s">
        <v>360</v>
      </c>
      <c r="E2718" s="22">
        <v>480000</v>
      </c>
      <c r="F2718" s="1"/>
      <c r="H2718" s="22">
        <v>480000</v>
      </c>
    </row>
    <row r="2719" spans="1:8" ht="15.75" customHeight="1" x14ac:dyDescent="0.25">
      <c r="A2719" s="17">
        <v>48</v>
      </c>
      <c r="B2719" s="20" t="s">
        <v>65</v>
      </c>
      <c r="C2719" s="21" t="s">
        <v>250</v>
      </c>
      <c r="D2719" s="23" t="s">
        <v>360</v>
      </c>
      <c r="E2719" s="22">
        <v>480000</v>
      </c>
      <c r="F2719" s="1"/>
      <c r="H2719" s="22">
        <v>480000</v>
      </c>
    </row>
    <row r="2720" spans="1:8" ht="15.75" customHeight="1" x14ac:dyDescent="0.25">
      <c r="A2720" s="17">
        <v>49</v>
      </c>
      <c r="B2720" s="20" t="s">
        <v>66</v>
      </c>
      <c r="C2720" s="21" t="s">
        <v>251</v>
      </c>
      <c r="D2720" s="23" t="s">
        <v>360</v>
      </c>
      <c r="E2720" s="22">
        <v>480000</v>
      </c>
      <c r="F2720" s="1"/>
      <c r="H2720" s="22">
        <v>480000</v>
      </c>
    </row>
    <row r="2721" spans="1:8" ht="15.75" customHeight="1" x14ac:dyDescent="0.25">
      <c r="A2721" s="17">
        <v>50</v>
      </c>
      <c r="B2721" s="20" t="s">
        <v>67</v>
      </c>
      <c r="C2721" s="21" t="s">
        <v>252</v>
      </c>
      <c r="D2721" s="23" t="s">
        <v>360</v>
      </c>
      <c r="E2721" s="22">
        <v>480000</v>
      </c>
      <c r="F2721" s="1"/>
      <c r="H2721" s="22">
        <v>480000</v>
      </c>
    </row>
    <row r="2722" spans="1:8" ht="15.75" customHeight="1" x14ac:dyDescent="0.25">
      <c r="A2722" s="17">
        <v>51</v>
      </c>
      <c r="B2722" s="20" t="s">
        <v>68</v>
      </c>
      <c r="C2722" s="21" t="s">
        <v>253</v>
      </c>
      <c r="D2722" s="23" t="s">
        <v>360</v>
      </c>
      <c r="E2722" s="22">
        <v>480000</v>
      </c>
      <c r="F2722" s="1"/>
      <c r="H2722" s="22">
        <v>480000</v>
      </c>
    </row>
    <row r="2723" spans="1:8" ht="15.75" customHeight="1" x14ac:dyDescent="0.25">
      <c r="A2723" s="17">
        <v>52</v>
      </c>
      <c r="B2723" s="20" t="s">
        <v>69</v>
      </c>
      <c r="C2723" s="21" t="s">
        <v>254</v>
      </c>
      <c r="D2723" s="23" t="s">
        <v>360</v>
      </c>
      <c r="E2723" s="22">
        <v>480000</v>
      </c>
      <c r="F2723" s="1"/>
      <c r="H2723" s="22">
        <v>480000</v>
      </c>
    </row>
    <row r="2724" spans="1:8" ht="15.75" customHeight="1" x14ac:dyDescent="0.25">
      <c r="A2724" s="17">
        <v>53</v>
      </c>
      <c r="B2724" s="20" t="s">
        <v>70</v>
      </c>
      <c r="C2724" s="21" t="s">
        <v>255</v>
      </c>
      <c r="D2724" s="23" t="s">
        <v>360</v>
      </c>
      <c r="E2724" s="22">
        <v>480000</v>
      </c>
      <c r="F2724" s="1"/>
      <c r="H2724" s="22">
        <v>480000</v>
      </c>
    </row>
    <row r="2725" spans="1:8" ht="15.75" customHeight="1" x14ac:dyDescent="0.25">
      <c r="A2725" s="17">
        <v>54</v>
      </c>
      <c r="B2725" s="20" t="s">
        <v>71</v>
      </c>
      <c r="C2725" s="21" t="s">
        <v>256</v>
      </c>
      <c r="D2725" s="23" t="s">
        <v>360</v>
      </c>
      <c r="E2725" s="22">
        <v>480000</v>
      </c>
      <c r="F2725" s="1"/>
      <c r="H2725" s="22">
        <v>480000</v>
      </c>
    </row>
    <row r="2726" spans="1:8" ht="15.75" customHeight="1" x14ac:dyDescent="0.25">
      <c r="A2726" s="17">
        <v>55</v>
      </c>
      <c r="B2726" s="20" t="s">
        <v>72</v>
      </c>
      <c r="C2726" s="21" t="s">
        <v>257</v>
      </c>
      <c r="D2726" s="23" t="s">
        <v>360</v>
      </c>
      <c r="E2726" s="22">
        <v>480000</v>
      </c>
      <c r="F2726" s="1"/>
      <c r="H2726" s="22">
        <v>480000</v>
      </c>
    </row>
    <row r="2727" spans="1:8" ht="15.75" customHeight="1" x14ac:dyDescent="0.25">
      <c r="A2727" s="17">
        <v>56</v>
      </c>
      <c r="B2727" s="20" t="s">
        <v>73</v>
      </c>
      <c r="C2727" s="21" t="s">
        <v>258</v>
      </c>
      <c r="D2727" s="23" t="s">
        <v>360</v>
      </c>
      <c r="E2727" s="22">
        <v>480000</v>
      </c>
      <c r="F2727" s="1"/>
      <c r="H2727" s="22">
        <v>480000</v>
      </c>
    </row>
    <row r="2728" spans="1:8" ht="15.75" customHeight="1" x14ac:dyDescent="0.25">
      <c r="A2728" s="17">
        <v>57</v>
      </c>
      <c r="B2728" s="20" t="s">
        <v>74</v>
      </c>
      <c r="C2728" s="21" t="s">
        <v>259</v>
      </c>
      <c r="D2728" s="23" t="s">
        <v>360</v>
      </c>
      <c r="E2728" s="22">
        <v>480000</v>
      </c>
      <c r="F2728" s="1"/>
      <c r="H2728" s="22">
        <v>480000</v>
      </c>
    </row>
    <row r="2729" spans="1:8" ht="15.75" customHeight="1" x14ac:dyDescent="0.25">
      <c r="A2729" s="17">
        <v>58</v>
      </c>
      <c r="B2729" s="20" t="s">
        <v>75</v>
      </c>
      <c r="C2729" s="21" t="s">
        <v>260</v>
      </c>
      <c r="D2729" s="23" t="s">
        <v>360</v>
      </c>
      <c r="E2729" s="22">
        <v>480000</v>
      </c>
      <c r="F2729" s="1"/>
      <c r="H2729" s="22">
        <v>480000</v>
      </c>
    </row>
    <row r="2730" spans="1:8" ht="15.75" customHeight="1" x14ac:dyDescent="0.25">
      <c r="A2730" s="17">
        <v>59</v>
      </c>
      <c r="B2730" s="20" t="s">
        <v>76</v>
      </c>
      <c r="C2730" s="21" t="s">
        <v>261</v>
      </c>
      <c r="D2730" s="23" t="s">
        <v>360</v>
      </c>
      <c r="E2730" s="22">
        <v>480000</v>
      </c>
      <c r="F2730" s="1"/>
      <c r="H2730" s="22">
        <v>480000</v>
      </c>
    </row>
    <row r="2731" spans="1:8" ht="15.75" customHeight="1" x14ac:dyDescent="0.25">
      <c r="A2731" s="17">
        <v>60</v>
      </c>
      <c r="B2731" s="20" t="s">
        <v>77</v>
      </c>
      <c r="C2731" s="21" t="s">
        <v>262</v>
      </c>
      <c r="D2731" s="23" t="s">
        <v>360</v>
      </c>
      <c r="E2731" s="22">
        <v>480000</v>
      </c>
      <c r="F2731" s="1"/>
      <c r="H2731" s="22">
        <v>480000</v>
      </c>
    </row>
    <row r="2732" spans="1:8" ht="15.75" customHeight="1" x14ac:dyDescent="0.25">
      <c r="A2732" s="17">
        <v>61</v>
      </c>
      <c r="B2732" s="20" t="s">
        <v>78</v>
      </c>
      <c r="C2732" s="21" t="s">
        <v>263</v>
      </c>
      <c r="D2732" s="23" t="s">
        <v>360</v>
      </c>
      <c r="E2732" s="22">
        <v>480000</v>
      </c>
      <c r="F2732" s="1"/>
      <c r="H2732" s="22">
        <v>480000</v>
      </c>
    </row>
    <row r="2733" spans="1:8" ht="15.75" customHeight="1" x14ac:dyDescent="0.25">
      <c r="A2733" s="17">
        <v>62</v>
      </c>
      <c r="B2733" s="20" t="s">
        <v>79</v>
      </c>
      <c r="C2733" s="21" t="s">
        <v>264</v>
      </c>
      <c r="D2733" s="23" t="s">
        <v>360</v>
      </c>
      <c r="E2733" s="22">
        <v>480000</v>
      </c>
      <c r="F2733" s="1"/>
      <c r="H2733" s="22">
        <v>480000</v>
      </c>
    </row>
    <row r="2734" spans="1:8" ht="15.75" customHeight="1" x14ac:dyDescent="0.25">
      <c r="A2734" s="17">
        <v>63</v>
      </c>
      <c r="B2734" s="20" t="s">
        <v>80</v>
      </c>
      <c r="C2734" s="21" t="s">
        <v>265</v>
      </c>
      <c r="D2734" s="23" t="s">
        <v>360</v>
      </c>
      <c r="E2734" s="22">
        <v>480000</v>
      </c>
      <c r="F2734" s="1"/>
      <c r="H2734" s="22">
        <v>480000</v>
      </c>
    </row>
    <row r="2735" spans="1:8" ht="15.75" customHeight="1" x14ac:dyDescent="0.25">
      <c r="A2735" s="17">
        <v>64</v>
      </c>
      <c r="B2735" s="20" t="s">
        <v>81</v>
      </c>
      <c r="C2735" s="21" t="s">
        <v>266</v>
      </c>
      <c r="D2735" s="23" t="s">
        <v>360</v>
      </c>
      <c r="E2735" s="22">
        <v>480000</v>
      </c>
      <c r="F2735" s="1"/>
      <c r="H2735" s="22">
        <v>480000</v>
      </c>
    </row>
    <row r="2736" spans="1:8" ht="15.75" customHeight="1" x14ac:dyDescent="0.25">
      <c r="A2736" s="17">
        <v>65</v>
      </c>
      <c r="B2736" s="20" t="s">
        <v>82</v>
      </c>
      <c r="C2736" s="21" t="s">
        <v>267</v>
      </c>
      <c r="D2736" s="23" t="s">
        <v>359</v>
      </c>
      <c r="E2736" s="22">
        <v>560000</v>
      </c>
      <c r="F2736" s="1"/>
      <c r="H2736" s="22">
        <v>560000</v>
      </c>
    </row>
    <row r="2737" spans="1:8" ht="15.75" customHeight="1" x14ac:dyDescent="0.25">
      <c r="A2737" s="17">
        <v>66</v>
      </c>
      <c r="B2737" s="20" t="s">
        <v>83</v>
      </c>
      <c r="C2737" s="21" t="s">
        <v>268</v>
      </c>
      <c r="D2737" s="23" t="s">
        <v>359</v>
      </c>
      <c r="E2737" s="22">
        <v>560000</v>
      </c>
      <c r="F2737" s="1"/>
      <c r="H2737" s="22">
        <v>560000</v>
      </c>
    </row>
    <row r="2738" spans="1:8" ht="15.75" customHeight="1" x14ac:dyDescent="0.25">
      <c r="A2738" s="17">
        <v>67</v>
      </c>
      <c r="B2738" s="20" t="s">
        <v>84</v>
      </c>
      <c r="C2738" s="21" t="s">
        <v>269</v>
      </c>
      <c r="D2738" s="23" t="s">
        <v>359</v>
      </c>
      <c r="E2738" s="22">
        <v>560000</v>
      </c>
      <c r="F2738" s="1"/>
      <c r="H2738" s="22">
        <v>560000</v>
      </c>
    </row>
    <row r="2739" spans="1:8" ht="15.75" customHeight="1" x14ac:dyDescent="0.25">
      <c r="A2739" s="17">
        <v>68</v>
      </c>
      <c r="B2739" s="20" t="s">
        <v>85</v>
      </c>
      <c r="C2739" s="21" t="s">
        <v>270</v>
      </c>
      <c r="D2739" s="23" t="s">
        <v>359</v>
      </c>
      <c r="E2739" s="22">
        <v>560000</v>
      </c>
      <c r="F2739" s="1"/>
      <c r="H2739" s="22">
        <v>560000</v>
      </c>
    </row>
    <row r="2740" spans="1:8" ht="15.75" customHeight="1" x14ac:dyDescent="0.25">
      <c r="A2740" s="17">
        <v>69</v>
      </c>
      <c r="B2740" s="20" t="s">
        <v>86</v>
      </c>
      <c r="C2740" s="21" t="s">
        <v>271</v>
      </c>
      <c r="D2740" s="23" t="s">
        <v>359</v>
      </c>
      <c r="E2740" s="22">
        <v>560000</v>
      </c>
      <c r="F2740" s="1"/>
      <c r="H2740" s="22">
        <v>560000</v>
      </c>
    </row>
    <row r="2741" spans="1:8" ht="15.75" customHeight="1" x14ac:dyDescent="0.25">
      <c r="A2741" s="17">
        <v>70</v>
      </c>
      <c r="B2741" s="20" t="s">
        <v>87</v>
      </c>
      <c r="C2741" s="21" t="s">
        <v>272</v>
      </c>
      <c r="D2741" s="23" t="s">
        <v>359</v>
      </c>
      <c r="E2741" s="22">
        <v>560000</v>
      </c>
      <c r="F2741" s="1"/>
      <c r="H2741" s="22">
        <v>560000</v>
      </c>
    </row>
    <row r="2742" spans="1:8" ht="15.75" customHeight="1" x14ac:dyDescent="0.25">
      <c r="A2742" s="17">
        <v>71</v>
      </c>
      <c r="B2742" s="20" t="s">
        <v>88</v>
      </c>
      <c r="C2742" s="21" t="s">
        <v>273</v>
      </c>
      <c r="D2742" s="23" t="s">
        <v>359</v>
      </c>
      <c r="E2742" s="22">
        <v>560000</v>
      </c>
      <c r="F2742" s="1"/>
      <c r="H2742" s="22">
        <v>560000</v>
      </c>
    </row>
    <row r="2743" spans="1:8" ht="15.75" customHeight="1" x14ac:dyDescent="0.25">
      <c r="A2743" s="17">
        <v>72</v>
      </c>
      <c r="B2743" s="20" t="s">
        <v>89</v>
      </c>
      <c r="C2743" s="21" t="s">
        <v>274</v>
      </c>
      <c r="D2743" s="23" t="s">
        <v>359</v>
      </c>
      <c r="E2743" s="22">
        <v>560000</v>
      </c>
      <c r="F2743" s="1"/>
      <c r="H2743" s="22">
        <v>560000</v>
      </c>
    </row>
    <row r="2744" spans="1:8" ht="15.75" customHeight="1" x14ac:dyDescent="0.25">
      <c r="A2744" s="17">
        <v>73</v>
      </c>
      <c r="B2744" s="20" t="s">
        <v>90</v>
      </c>
      <c r="C2744" s="21" t="s">
        <v>275</v>
      </c>
      <c r="D2744" s="23" t="s">
        <v>359</v>
      </c>
      <c r="E2744" s="22">
        <v>560000</v>
      </c>
      <c r="F2744" s="1"/>
      <c r="H2744" s="22">
        <v>560000</v>
      </c>
    </row>
    <row r="2745" spans="1:8" ht="15.75" customHeight="1" x14ac:dyDescent="0.25">
      <c r="A2745" s="17">
        <v>74</v>
      </c>
      <c r="B2745" s="20" t="s">
        <v>91</v>
      </c>
      <c r="C2745" s="21" t="s">
        <v>276</v>
      </c>
      <c r="D2745" s="23" t="s">
        <v>359</v>
      </c>
      <c r="E2745" s="22">
        <v>560000</v>
      </c>
      <c r="F2745" s="1"/>
      <c r="H2745" s="22">
        <v>560000</v>
      </c>
    </row>
    <row r="2746" spans="1:8" ht="15.75" customHeight="1" x14ac:dyDescent="0.25">
      <c r="A2746" s="17">
        <v>75</v>
      </c>
      <c r="B2746" s="20" t="s">
        <v>92</v>
      </c>
      <c r="C2746" s="21" t="s">
        <v>277</v>
      </c>
      <c r="D2746" s="23" t="s">
        <v>359</v>
      </c>
      <c r="E2746" s="22">
        <v>560000</v>
      </c>
      <c r="F2746" s="1"/>
      <c r="H2746" s="22">
        <v>560000</v>
      </c>
    </row>
    <row r="2747" spans="1:8" ht="15.75" customHeight="1" x14ac:dyDescent="0.25">
      <c r="A2747" s="17">
        <v>76</v>
      </c>
      <c r="B2747" s="20" t="s">
        <v>93</v>
      </c>
      <c r="C2747" s="21" t="s">
        <v>278</v>
      </c>
      <c r="D2747" s="23" t="s">
        <v>359</v>
      </c>
      <c r="E2747" s="22">
        <v>560000</v>
      </c>
      <c r="F2747" s="1"/>
      <c r="H2747" s="22">
        <v>560000</v>
      </c>
    </row>
    <row r="2748" spans="1:8" ht="15.75" customHeight="1" x14ac:dyDescent="0.25">
      <c r="A2748" s="17">
        <v>77</v>
      </c>
      <c r="B2748" s="20" t="s">
        <v>94</v>
      </c>
      <c r="C2748" s="21" t="s">
        <v>279</v>
      </c>
      <c r="D2748" s="23" t="s">
        <v>361</v>
      </c>
      <c r="E2748" s="22">
        <v>400000</v>
      </c>
      <c r="F2748" s="1"/>
      <c r="H2748" s="22">
        <v>400000</v>
      </c>
    </row>
    <row r="2749" spans="1:8" ht="15.75" customHeight="1" x14ac:dyDescent="0.25">
      <c r="A2749" s="17">
        <v>78</v>
      </c>
      <c r="B2749" s="20" t="s">
        <v>95</v>
      </c>
      <c r="C2749" s="21" t="s">
        <v>280</v>
      </c>
      <c r="D2749" s="23" t="s">
        <v>359</v>
      </c>
      <c r="E2749" s="22">
        <v>560000</v>
      </c>
      <c r="F2749" s="1"/>
      <c r="H2749" s="22">
        <v>560000</v>
      </c>
    </row>
    <row r="2750" spans="1:8" ht="15.75" customHeight="1" x14ac:dyDescent="0.25">
      <c r="A2750" s="17">
        <v>79</v>
      </c>
      <c r="B2750" s="20" t="s">
        <v>96</v>
      </c>
      <c r="C2750" s="21" t="s">
        <v>281</v>
      </c>
      <c r="D2750" s="23" t="s">
        <v>359</v>
      </c>
      <c r="E2750" s="22">
        <v>560000</v>
      </c>
      <c r="F2750" s="1"/>
      <c r="H2750" s="22">
        <v>560000</v>
      </c>
    </row>
    <row r="2751" spans="1:8" ht="15.75" customHeight="1" x14ac:dyDescent="0.25">
      <c r="A2751" s="17">
        <v>80</v>
      </c>
      <c r="B2751" s="20" t="s">
        <v>97</v>
      </c>
      <c r="C2751" s="21" t="s">
        <v>282</v>
      </c>
      <c r="D2751" s="23" t="s">
        <v>359</v>
      </c>
      <c r="E2751" s="22">
        <v>560000</v>
      </c>
      <c r="F2751" s="1"/>
      <c r="H2751" s="22">
        <v>560000</v>
      </c>
    </row>
    <row r="2752" spans="1:8" ht="15.75" customHeight="1" x14ac:dyDescent="0.25">
      <c r="A2752" s="17">
        <v>81</v>
      </c>
      <c r="B2752" s="20" t="s">
        <v>98</v>
      </c>
      <c r="C2752" s="21" t="s">
        <v>283</v>
      </c>
      <c r="D2752" s="23" t="s">
        <v>359</v>
      </c>
      <c r="E2752" s="22">
        <v>560000</v>
      </c>
      <c r="F2752" s="1"/>
      <c r="H2752" s="22">
        <v>560000</v>
      </c>
    </row>
    <row r="2753" spans="1:8" ht="15.75" customHeight="1" x14ac:dyDescent="0.25">
      <c r="A2753" s="17">
        <v>82</v>
      </c>
      <c r="B2753" s="20" t="s">
        <v>99</v>
      </c>
      <c r="C2753" s="21" t="s">
        <v>284</v>
      </c>
      <c r="D2753" s="23" t="s">
        <v>359</v>
      </c>
      <c r="E2753" s="22">
        <v>560000</v>
      </c>
      <c r="F2753" s="1"/>
      <c r="H2753" s="22">
        <v>560000</v>
      </c>
    </row>
    <row r="2754" spans="1:8" ht="15.75" customHeight="1" x14ac:dyDescent="0.25">
      <c r="A2754" s="17">
        <v>83</v>
      </c>
      <c r="B2754" s="20" t="s">
        <v>100</v>
      </c>
      <c r="C2754" s="21" t="s">
        <v>285</v>
      </c>
      <c r="D2754" s="23" t="s">
        <v>359</v>
      </c>
      <c r="E2754" s="22">
        <v>560000</v>
      </c>
      <c r="F2754" s="1"/>
      <c r="H2754" s="22">
        <v>560000</v>
      </c>
    </row>
    <row r="2755" spans="1:8" ht="15.75" customHeight="1" x14ac:dyDescent="0.25">
      <c r="A2755" s="17">
        <v>84</v>
      </c>
      <c r="B2755" s="20" t="s">
        <v>101</v>
      </c>
      <c r="C2755" s="21" t="s">
        <v>286</v>
      </c>
      <c r="D2755" s="23" t="s">
        <v>359</v>
      </c>
      <c r="E2755" s="22">
        <v>560000</v>
      </c>
      <c r="F2755" s="1"/>
      <c r="H2755" s="22">
        <v>560000</v>
      </c>
    </row>
    <row r="2756" spans="1:8" ht="15.75" customHeight="1" x14ac:dyDescent="0.25">
      <c r="A2756" s="17">
        <v>85</v>
      </c>
      <c r="B2756" s="20" t="s">
        <v>102</v>
      </c>
      <c r="C2756" s="21" t="s">
        <v>287</v>
      </c>
      <c r="D2756" s="23" t="s">
        <v>359</v>
      </c>
      <c r="E2756" s="22">
        <v>560000</v>
      </c>
      <c r="F2756" s="1"/>
      <c r="H2756" s="22">
        <v>560000</v>
      </c>
    </row>
    <row r="2757" spans="1:8" ht="15.75" customHeight="1" x14ac:dyDescent="0.25">
      <c r="A2757" s="17">
        <v>86</v>
      </c>
      <c r="B2757" s="20" t="s">
        <v>103</v>
      </c>
      <c r="C2757" s="21" t="s">
        <v>288</v>
      </c>
      <c r="D2757" s="23" t="s">
        <v>359</v>
      </c>
      <c r="E2757" s="22">
        <v>560000</v>
      </c>
      <c r="F2757" s="1"/>
      <c r="H2757" s="22">
        <v>560000</v>
      </c>
    </row>
    <row r="2758" spans="1:8" ht="15.75" customHeight="1" x14ac:dyDescent="0.25">
      <c r="A2758" s="17">
        <v>87</v>
      </c>
      <c r="B2758" s="20" t="s">
        <v>104</v>
      </c>
      <c r="C2758" s="21" t="s">
        <v>270</v>
      </c>
      <c r="D2758" s="23" t="s">
        <v>361</v>
      </c>
      <c r="E2758" s="22">
        <v>400000</v>
      </c>
      <c r="F2758" s="1"/>
      <c r="H2758" s="22">
        <v>400000</v>
      </c>
    </row>
    <row r="2759" spans="1:8" ht="15.75" customHeight="1" x14ac:dyDescent="0.25">
      <c r="A2759" s="17">
        <v>88</v>
      </c>
      <c r="B2759" s="20" t="s">
        <v>105</v>
      </c>
      <c r="C2759" s="21" t="s">
        <v>289</v>
      </c>
      <c r="D2759" s="23" t="s">
        <v>359</v>
      </c>
      <c r="E2759" s="22">
        <v>560000</v>
      </c>
      <c r="F2759" s="1"/>
      <c r="H2759" s="22">
        <v>560000</v>
      </c>
    </row>
    <row r="2760" spans="1:8" ht="15.75" customHeight="1" x14ac:dyDescent="0.25">
      <c r="A2760" s="17">
        <v>89</v>
      </c>
      <c r="B2760" s="20" t="s">
        <v>106</v>
      </c>
      <c r="C2760" s="21" t="s">
        <v>290</v>
      </c>
      <c r="D2760" s="23" t="s">
        <v>360</v>
      </c>
      <c r="E2760" s="22">
        <v>480000</v>
      </c>
      <c r="F2760" s="1"/>
      <c r="H2760" s="22">
        <v>480000</v>
      </c>
    </row>
    <row r="2761" spans="1:8" ht="15.75" customHeight="1" x14ac:dyDescent="0.25">
      <c r="A2761" s="17">
        <v>90</v>
      </c>
      <c r="B2761" s="20" t="s">
        <v>107</v>
      </c>
      <c r="C2761" s="21" t="s">
        <v>291</v>
      </c>
      <c r="D2761" s="23" t="s">
        <v>360</v>
      </c>
      <c r="E2761" s="22">
        <v>480000</v>
      </c>
      <c r="F2761" s="1"/>
      <c r="H2761" s="22">
        <v>480000</v>
      </c>
    </row>
    <row r="2762" spans="1:8" ht="15.75" customHeight="1" x14ac:dyDescent="0.25">
      <c r="A2762" s="17">
        <v>91</v>
      </c>
      <c r="B2762" s="20" t="s">
        <v>108</v>
      </c>
      <c r="C2762" s="21" t="s">
        <v>292</v>
      </c>
      <c r="D2762" s="23" t="s">
        <v>360</v>
      </c>
      <c r="E2762" s="22">
        <v>480000</v>
      </c>
      <c r="F2762" s="1"/>
      <c r="H2762" s="22">
        <v>480000</v>
      </c>
    </row>
    <row r="2763" spans="1:8" ht="15.75" customHeight="1" x14ac:dyDescent="0.25">
      <c r="A2763" s="17">
        <v>92</v>
      </c>
      <c r="B2763" s="20" t="s">
        <v>109</v>
      </c>
      <c r="C2763" s="21" t="s">
        <v>293</v>
      </c>
      <c r="D2763" s="23" t="s">
        <v>360</v>
      </c>
      <c r="E2763" s="22">
        <v>480000</v>
      </c>
      <c r="F2763" s="1"/>
      <c r="H2763" s="22">
        <v>480000</v>
      </c>
    </row>
    <row r="2764" spans="1:8" ht="15.75" customHeight="1" x14ac:dyDescent="0.25">
      <c r="A2764" s="17">
        <v>93</v>
      </c>
      <c r="B2764" s="20" t="s">
        <v>110</v>
      </c>
      <c r="C2764" s="21" t="s">
        <v>294</v>
      </c>
      <c r="D2764" s="23" t="s">
        <v>360</v>
      </c>
      <c r="E2764" s="22">
        <v>480000</v>
      </c>
      <c r="F2764" s="1"/>
      <c r="H2764" s="22">
        <v>480000</v>
      </c>
    </row>
    <row r="2765" spans="1:8" ht="15.75" customHeight="1" x14ac:dyDescent="0.25">
      <c r="A2765" s="17">
        <v>94</v>
      </c>
      <c r="B2765" s="20" t="s">
        <v>111</v>
      </c>
      <c r="C2765" s="21" t="s">
        <v>295</v>
      </c>
      <c r="D2765" s="23" t="s">
        <v>360</v>
      </c>
      <c r="E2765" s="22">
        <v>480000</v>
      </c>
      <c r="F2765" s="1"/>
      <c r="H2765" s="22">
        <v>480000</v>
      </c>
    </row>
    <row r="2766" spans="1:8" ht="15.75" customHeight="1" x14ac:dyDescent="0.25">
      <c r="A2766" s="17">
        <v>95</v>
      </c>
      <c r="B2766" s="20" t="s">
        <v>112</v>
      </c>
      <c r="C2766" s="21" t="s">
        <v>296</v>
      </c>
      <c r="D2766" s="23" t="s">
        <v>359</v>
      </c>
      <c r="E2766" s="22">
        <v>560000</v>
      </c>
      <c r="F2766" s="1"/>
      <c r="H2766" s="22">
        <v>560000</v>
      </c>
    </row>
    <row r="2767" spans="1:8" ht="15.75" customHeight="1" x14ac:dyDescent="0.25">
      <c r="A2767" s="17">
        <v>96</v>
      </c>
      <c r="B2767" s="20" t="s">
        <v>113</v>
      </c>
      <c r="C2767" s="21" t="s">
        <v>297</v>
      </c>
      <c r="D2767" s="23" t="s">
        <v>360</v>
      </c>
      <c r="E2767" s="22">
        <v>480000</v>
      </c>
      <c r="F2767" s="1"/>
      <c r="H2767" s="22">
        <v>480000</v>
      </c>
    </row>
    <row r="2768" spans="1:8" ht="15.75" customHeight="1" x14ac:dyDescent="0.25">
      <c r="A2768" s="17">
        <v>97</v>
      </c>
      <c r="B2768" s="20" t="s">
        <v>114</v>
      </c>
      <c r="C2768" s="21" t="s">
        <v>298</v>
      </c>
      <c r="D2768" s="23" t="s">
        <v>360</v>
      </c>
      <c r="E2768" s="22">
        <v>480000</v>
      </c>
      <c r="F2768" s="1"/>
      <c r="H2768" s="22">
        <v>480000</v>
      </c>
    </row>
    <row r="2769" spans="1:8" ht="15.75" customHeight="1" x14ac:dyDescent="0.25">
      <c r="A2769" s="17">
        <v>98</v>
      </c>
      <c r="B2769" s="20" t="s">
        <v>115</v>
      </c>
      <c r="C2769" s="21" t="s">
        <v>299</v>
      </c>
      <c r="D2769" s="23" t="s">
        <v>360</v>
      </c>
      <c r="E2769" s="22">
        <v>480000</v>
      </c>
      <c r="F2769" s="1"/>
      <c r="H2769" s="22">
        <v>480000</v>
      </c>
    </row>
    <row r="2770" spans="1:8" ht="15.75" customHeight="1" x14ac:dyDescent="0.25">
      <c r="A2770" s="17">
        <v>99</v>
      </c>
      <c r="B2770" s="20" t="s">
        <v>116</v>
      </c>
      <c r="C2770" s="21" t="s">
        <v>231</v>
      </c>
      <c r="D2770" s="23" t="s">
        <v>360</v>
      </c>
      <c r="E2770" s="22">
        <v>480000</v>
      </c>
      <c r="F2770" s="1"/>
      <c r="H2770" s="22">
        <v>480000</v>
      </c>
    </row>
    <row r="2771" spans="1:8" ht="15.75" customHeight="1" x14ac:dyDescent="0.25">
      <c r="A2771" s="17">
        <v>100</v>
      </c>
      <c r="B2771" s="20" t="s">
        <v>117</v>
      </c>
      <c r="C2771" s="21" t="s">
        <v>298</v>
      </c>
      <c r="D2771" s="23" t="s">
        <v>359</v>
      </c>
      <c r="E2771" s="22">
        <v>560000</v>
      </c>
      <c r="F2771" s="1"/>
      <c r="H2771" s="22">
        <v>560000</v>
      </c>
    </row>
    <row r="2772" spans="1:8" ht="15.75" customHeight="1" x14ac:dyDescent="0.25">
      <c r="A2772" s="17">
        <v>101</v>
      </c>
      <c r="B2772" s="20" t="s">
        <v>118</v>
      </c>
      <c r="C2772" s="21" t="s">
        <v>300</v>
      </c>
      <c r="D2772" s="23" t="s">
        <v>360</v>
      </c>
      <c r="E2772" s="22">
        <v>480000</v>
      </c>
      <c r="F2772" s="1"/>
      <c r="H2772" s="22">
        <v>480000</v>
      </c>
    </row>
    <row r="2773" spans="1:8" ht="15.75" customHeight="1" x14ac:dyDescent="0.25">
      <c r="A2773" s="17">
        <v>102</v>
      </c>
      <c r="B2773" s="20" t="s">
        <v>119</v>
      </c>
      <c r="C2773" s="21" t="s">
        <v>301</v>
      </c>
      <c r="D2773" s="23" t="s">
        <v>359</v>
      </c>
      <c r="E2773" s="22">
        <v>560000</v>
      </c>
      <c r="F2773" s="1"/>
      <c r="H2773" s="22">
        <v>560000</v>
      </c>
    </row>
    <row r="2774" spans="1:8" ht="15.75" customHeight="1" x14ac:dyDescent="0.25">
      <c r="A2774" s="17">
        <v>103</v>
      </c>
      <c r="B2774" s="20" t="s">
        <v>120</v>
      </c>
      <c r="C2774" s="21" t="s">
        <v>302</v>
      </c>
      <c r="D2774" s="23" t="s">
        <v>359</v>
      </c>
      <c r="E2774" s="22">
        <v>560000</v>
      </c>
      <c r="F2774" s="1"/>
      <c r="H2774" s="22">
        <v>560000</v>
      </c>
    </row>
    <row r="2775" spans="1:8" ht="15.75" customHeight="1" x14ac:dyDescent="0.25">
      <c r="A2775" s="17">
        <v>104</v>
      </c>
      <c r="B2775" s="20" t="s">
        <v>121</v>
      </c>
      <c r="C2775" s="21" t="s">
        <v>302</v>
      </c>
      <c r="D2775" s="23" t="s">
        <v>361</v>
      </c>
      <c r="E2775" s="22">
        <v>400000</v>
      </c>
      <c r="F2775" s="1"/>
      <c r="H2775" s="22">
        <v>400000</v>
      </c>
    </row>
    <row r="2776" spans="1:8" ht="15.75" customHeight="1" x14ac:dyDescent="0.25">
      <c r="A2776" s="17">
        <v>105</v>
      </c>
      <c r="B2776" s="20" t="s">
        <v>122</v>
      </c>
      <c r="C2776" s="21" t="s">
        <v>303</v>
      </c>
      <c r="D2776" s="23" t="s">
        <v>360</v>
      </c>
      <c r="E2776" s="22">
        <v>480000</v>
      </c>
      <c r="F2776" s="1"/>
      <c r="H2776" s="22">
        <v>480000</v>
      </c>
    </row>
    <row r="2777" spans="1:8" ht="15.75" customHeight="1" x14ac:dyDescent="0.25">
      <c r="A2777" s="17">
        <v>106</v>
      </c>
      <c r="B2777" s="20" t="s">
        <v>123</v>
      </c>
      <c r="C2777" s="21" t="s">
        <v>304</v>
      </c>
      <c r="D2777" s="23" t="s">
        <v>360</v>
      </c>
      <c r="E2777" s="22">
        <v>480000</v>
      </c>
      <c r="F2777" s="1"/>
      <c r="H2777" s="22">
        <v>480000</v>
      </c>
    </row>
    <row r="2778" spans="1:8" ht="15.75" customHeight="1" x14ac:dyDescent="0.25">
      <c r="A2778" s="17">
        <v>107</v>
      </c>
      <c r="B2778" s="20" t="s">
        <v>124</v>
      </c>
      <c r="C2778" s="21" t="s">
        <v>305</v>
      </c>
      <c r="D2778" s="23" t="s">
        <v>360</v>
      </c>
      <c r="E2778" s="22">
        <v>480000</v>
      </c>
      <c r="F2778" s="1"/>
      <c r="H2778" s="22">
        <v>480000</v>
      </c>
    </row>
    <row r="2779" spans="1:8" ht="15.75" customHeight="1" x14ac:dyDescent="0.25">
      <c r="A2779" s="17">
        <v>108</v>
      </c>
      <c r="B2779" s="20" t="s">
        <v>125</v>
      </c>
      <c r="C2779" s="21" t="s">
        <v>306</v>
      </c>
      <c r="D2779" s="23" t="s">
        <v>360</v>
      </c>
      <c r="E2779" s="22">
        <v>480000</v>
      </c>
      <c r="F2779" s="1"/>
      <c r="H2779" s="22">
        <v>480000</v>
      </c>
    </row>
    <row r="2780" spans="1:8" ht="15.75" customHeight="1" x14ac:dyDescent="0.25">
      <c r="A2780" s="17">
        <v>109</v>
      </c>
      <c r="B2780" s="20" t="s">
        <v>126</v>
      </c>
      <c r="C2780" s="21" t="s">
        <v>307</v>
      </c>
      <c r="D2780" s="23" t="s">
        <v>360</v>
      </c>
      <c r="E2780" s="22">
        <v>480000</v>
      </c>
      <c r="F2780" s="1"/>
      <c r="H2780" s="22">
        <v>480000</v>
      </c>
    </row>
    <row r="2781" spans="1:8" ht="15.75" customHeight="1" x14ac:dyDescent="0.25">
      <c r="A2781" s="17">
        <v>110</v>
      </c>
      <c r="B2781" s="20" t="s">
        <v>127</v>
      </c>
      <c r="C2781" s="21" t="s">
        <v>308</v>
      </c>
      <c r="D2781" s="23" t="s">
        <v>360</v>
      </c>
      <c r="E2781" s="22">
        <v>480000</v>
      </c>
      <c r="F2781" s="1"/>
      <c r="H2781" s="22">
        <v>480000</v>
      </c>
    </row>
    <row r="2782" spans="1:8" ht="15.75" customHeight="1" x14ac:dyDescent="0.25">
      <c r="A2782" s="17">
        <v>111</v>
      </c>
      <c r="B2782" s="20" t="s">
        <v>128</v>
      </c>
      <c r="C2782" s="21" t="s">
        <v>309</v>
      </c>
      <c r="D2782" s="23" t="s">
        <v>360</v>
      </c>
      <c r="E2782" s="22">
        <v>480000</v>
      </c>
      <c r="F2782" s="1"/>
      <c r="H2782" s="22">
        <v>480000</v>
      </c>
    </row>
    <row r="2783" spans="1:8" ht="15.75" customHeight="1" x14ac:dyDescent="0.25">
      <c r="A2783" s="17">
        <v>112</v>
      </c>
      <c r="B2783" s="20" t="s">
        <v>129</v>
      </c>
      <c r="C2783" s="21" t="s">
        <v>310</v>
      </c>
      <c r="D2783" s="23" t="s">
        <v>359</v>
      </c>
      <c r="E2783" s="22">
        <v>560000</v>
      </c>
      <c r="F2783" s="1"/>
      <c r="H2783" s="22">
        <v>560000</v>
      </c>
    </row>
    <row r="2784" spans="1:8" ht="15.75" customHeight="1" x14ac:dyDescent="0.25">
      <c r="A2784" s="17">
        <v>113</v>
      </c>
      <c r="B2784" s="20" t="s">
        <v>130</v>
      </c>
      <c r="C2784" s="21" t="s">
        <v>311</v>
      </c>
      <c r="D2784" s="23" t="s">
        <v>359</v>
      </c>
      <c r="E2784" s="22">
        <v>560000</v>
      </c>
      <c r="F2784" s="1"/>
      <c r="H2784" s="22">
        <v>560000</v>
      </c>
    </row>
    <row r="2785" spans="1:8" ht="15.75" customHeight="1" x14ac:dyDescent="0.25">
      <c r="A2785" s="17">
        <v>114</v>
      </c>
      <c r="B2785" s="20" t="s">
        <v>131</v>
      </c>
      <c r="C2785" s="21" t="s">
        <v>312</v>
      </c>
      <c r="D2785" s="23" t="s">
        <v>359</v>
      </c>
      <c r="E2785" s="22">
        <v>560000</v>
      </c>
      <c r="F2785" s="1"/>
      <c r="H2785" s="22">
        <v>560000</v>
      </c>
    </row>
    <row r="2786" spans="1:8" ht="15.75" customHeight="1" x14ac:dyDescent="0.25">
      <c r="A2786" s="17">
        <v>115</v>
      </c>
      <c r="B2786" s="20" t="s">
        <v>132</v>
      </c>
      <c r="C2786" s="21" t="s">
        <v>313</v>
      </c>
      <c r="D2786" s="23" t="s">
        <v>359</v>
      </c>
      <c r="E2786" s="22">
        <v>560000</v>
      </c>
      <c r="F2786" s="1"/>
      <c r="H2786" s="22">
        <v>560000</v>
      </c>
    </row>
    <row r="2787" spans="1:8" ht="15.75" customHeight="1" x14ac:dyDescent="0.25">
      <c r="A2787" s="17">
        <v>116</v>
      </c>
      <c r="B2787" s="20" t="s">
        <v>133</v>
      </c>
      <c r="C2787" s="21" t="s">
        <v>314</v>
      </c>
      <c r="D2787" s="23" t="s">
        <v>359</v>
      </c>
      <c r="E2787" s="22">
        <v>560000</v>
      </c>
      <c r="F2787" s="1"/>
      <c r="H2787" s="22">
        <v>560000</v>
      </c>
    </row>
    <row r="2788" spans="1:8" ht="15.75" customHeight="1" x14ac:dyDescent="0.25">
      <c r="A2788" s="17">
        <v>117</v>
      </c>
      <c r="B2788" s="20" t="s">
        <v>134</v>
      </c>
      <c r="C2788" s="21" t="s">
        <v>315</v>
      </c>
      <c r="D2788" s="23" t="s">
        <v>359</v>
      </c>
      <c r="E2788" s="22">
        <v>560000</v>
      </c>
      <c r="F2788" s="1"/>
      <c r="H2788" s="22">
        <v>560000</v>
      </c>
    </row>
    <row r="2789" spans="1:8" ht="15.75" customHeight="1" x14ac:dyDescent="0.25">
      <c r="A2789" s="17">
        <v>118</v>
      </c>
      <c r="B2789" s="20" t="s">
        <v>135</v>
      </c>
      <c r="C2789" s="21" t="s">
        <v>316</v>
      </c>
      <c r="D2789" s="23" t="s">
        <v>359</v>
      </c>
      <c r="E2789" s="22">
        <v>560000</v>
      </c>
      <c r="F2789" s="1"/>
      <c r="H2789" s="22">
        <v>560000</v>
      </c>
    </row>
    <row r="2790" spans="1:8" ht="15.75" customHeight="1" x14ac:dyDescent="0.25">
      <c r="A2790" s="17">
        <v>119</v>
      </c>
      <c r="B2790" s="20" t="s">
        <v>136</v>
      </c>
      <c r="C2790" s="21" t="s">
        <v>317</v>
      </c>
      <c r="D2790" s="23" t="s">
        <v>359</v>
      </c>
      <c r="E2790" s="22">
        <v>560000</v>
      </c>
      <c r="F2790" s="1"/>
      <c r="H2790" s="22">
        <v>560000</v>
      </c>
    </row>
    <row r="2791" spans="1:8" ht="15.75" customHeight="1" x14ac:dyDescent="0.25">
      <c r="A2791" s="17">
        <v>120</v>
      </c>
      <c r="B2791" s="20" t="s">
        <v>137</v>
      </c>
      <c r="C2791" s="21" t="s">
        <v>318</v>
      </c>
      <c r="D2791" s="23" t="s">
        <v>359</v>
      </c>
      <c r="E2791" s="22">
        <v>560000</v>
      </c>
      <c r="F2791" s="1"/>
      <c r="H2791" s="22">
        <v>560000</v>
      </c>
    </row>
    <row r="2792" spans="1:8" ht="15.75" customHeight="1" x14ac:dyDescent="0.25">
      <c r="A2792" s="17">
        <v>121</v>
      </c>
      <c r="B2792" s="20" t="s">
        <v>138</v>
      </c>
      <c r="C2792" s="21" t="s">
        <v>319</v>
      </c>
      <c r="D2792" s="23" t="s">
        <v>363</v>
      </c>
      <c r="E2792" s="22">
        <v>430000</v>
      </c>
      <c r="F2792" s="1"/>
      <c r="H2792" s="22">
        <v>430000</v>
      </c>
    </row>
    <row r="2793" spans="1:8" ht="15.75" customHeight="1" x14ac:dyDescent="0.25">
      <c r="A2793" s="17">
        <v>122</v>
      </c>
      <c r="B2793" s="20" t="s">
        <v>139</v>
      </c>
      <c r="C2793" s="21" t="s">
        <v>320</v>
      </c>
      <c r="D2793" s="23" t="s">
        <v>363</v>
      </c>
      <c r="E2793" s="22">
        <v>430000</v>
      </c>
      <c r="F2793" s="1"/>
      <c r="H2793" s="22">
        <v>430000</v>
      </c>
    </row>
    <row r="2794" spans="1:8" ht="15.75" customHeight="1" x14ac:dyDescent="0.25">
      <c r="A2794" s="17">
        <v>123</v>
      </c>
      <c r="B2794" s="20" t="s">
        <v>140</v>
      </c>
      <c r="C2794" s="21" t="s">
        <v>321</v>
      </c>
      <c r="D2794" s="23" t="s">
        <v>363</v>
      </c>
      <c r="E2794" s="22">
        <v>430000</v>
      </c>
      <c r="F2794" s="1"/>
      <c r="H2794" s="22">
        <v>430000</v>
      </c>
    </row>
    <row r="2795" spans="1:8" ht="15.75" customHeight="1" x14ac:dyDescent="0.25">
      <c r="A2795" s="17">
        <v>124</v>
      </c>
      <c r="B2795" s="20" t="s">
        <v>141</v>
      </c>
      <c r="C2795" s="21" t="s">
        <v>321</v>
      </c>
      <c r="D2795" s="23" t="s">
        <v>360</v>
      </c>
      <c r="E2795" s="22">
        <v>480000</v>
      </c>
      <c r="F2795" s="1"/>
      <c r="H2795" s="22">
        <v>480000</v>
      </c>
    </row>
    <row r="2796" spans="1:8" ht="15.75" customHeight="1" x14ac:dyDescent="0.25">
      <c r="A2796" s="17">
        <v>125</v>
      </c>
      <c r="B2796" s="20" t="s">
        <v>142</v>
      </c>
      <c r="C2796" s="21" t="s">
        <v>322</v>
      </c>
      <c r="D2796" s="23" t="s">
        <v>359</v>
      </c>
      <c r="E2796" s="22">
        <v>560000</v>
      </c>
      <c r="F2796" s="1"/>
      <c r="H2796" s="22">
        <v>560000</v>
      </c>
    </row>
    <row r="2797" spans="1:8" ht="15.75" customHeight="1" x14ac:dyDescent="0.25">
      <c r="A2797" s="17">
        <v>126</v>
      </c>
      <c r="B2797" s="20" t="s">
        <v>143</v>
      </c>
      <c r="C2797" s="21" t="s">
        <v>323</v>
      </c>
      <c r="D2797" s="23" t="s">
        <v>359</v>
      </c>
      <c r="E2797" s="22">
        <v>560000</v>
      </c>
      <c r="F2797" s="1"/>
      <c r="H2797" s="22">
        <v>560000</v>
      </c>
    </row>
    <row r="2798" spans="1:8" ht="15.75" customHeight="1" x14ac:dyDescent="0.25">
      <c r="A2798" s="17">
        <v>127</v>
      </c>
      <c r="B2798" s="20" t="s">
        <v>144</v>
      </c>
      <c r="C2798" s="21" t="s">
        <v>324</v>
      </c>
      <c r="D2798" s="23" t="s">
        <v>359</v>
      </c>
      <c r="E2798" s="22">
        <v>560000</v>
      </c>
      <c r="F2798" s="1"/>
      <c r="H2798" s="22">
        <v>560000</v>
      </c>
    </row>
    <row r="2799" spans="1:8" ht="15.75" customHeight="1" x14ac:dyDescent="0.25">
      <c r="A2799" s="17">
        <v>128</v>
      </c>
      <c r="B2799" s="20" t="s">
        <v>145</v>
      </c>
      <c r="C2799" s="21" t="s">
        <v>324</v>
      </c>
      <c r="D2799" s="23" t="s">
        <v>361</v>
      </c>
      <c r="E2799" s="22">
        <v>400000</v>
      </c>
      <c r="F2799" s="1"/>
      <c r="H2799" s="22">
        <v>400000</v>
      </c>
    </row>
    <row r="2800" spans="1:8" ht="15.75" customHeight="1" x14ac:dyDescent="0.25">
      <c r="A2800" s="17">
        <v>129</v>
      </c>
      <c r="B2800" s="20" t="s">
        <v>146</v>
      </c>
      <c r="C2800" s="21" t="s">
        <v>325</v>
      </c>
      <c r="D2800" s="23" t="s">
        <v>359</v>
      </c>
      <c r="E2800" s="22">
        <v>560000</v>
      </c>
      <c r="F2800" s="1"/>
      <c r="H2800" s="22">
        <v>560000</v>
      </c>
    </row>
    <row r="2801" spans="1:9" ht="15.75" customHeight="1" x14ac:dyDescent="0.25">
      <c r="A2801" s="17">
        <v>130</v>
      </c>
      <c r="B2801" s="20" t="s">
        <v>147</v>
      </c>
      <c r="C2801" s="21" t="s">
        <v>326</v>
      </c>
      <c r="D2801" s="23" t="s">
        <v>359</v>
      </c>
      <c r="E2801" s="22">
        <v>560000</v>
      </c>
      <c r="F2801" s="1"/>
      <c r="H2801" s="22">
        <v>560000</v>
      </c>
    </row>
    <row r="2802" spans="1:9" ht="15.75" customHeight="1" x14ac:dyDescent="0.25">
      <c r="A2802" s="17">
        <v>131</v>
      </c>
      <c r="B2802" s="20" t="s">
        <v>148</v>
      </c>
      <c r="C2802" s="21" t="s">
        <v>327</v>
      </c>
      <c r="D2802" s="23" t="s">
        <v>359</v>
      </c>
      <c r="E2802" s="22">
        <v>560000</v>
      </c>
      <c r="F2802" s="1"/>
      <c r="H2802" s="22">
        <v>560000</v>
      </c>
    </row>
    <row r="2803" spans="1:9" ht="15.75" customHeight="1" x14ac:dyDescent="0.25">
      <c r="A2803" s="17">
        <v>132</v>
      </c>
      <c r="B2803" s="20" t="s">
        <v>149</v>
      </c>
      <c r="C2803" s="21" t="s">
        <v>328</v>
      </c>
      <c r="D2803" s="23" t="s">
        <v>359</v>
      </c>
      <c r="E2803" s="22">
        <v>560000</v>
      </c>
      <c r="F2803" s="1"/>
      <c r="H2803" s="22">
        <v>560000</v>
      </c>
    </row>
    <row r="2804" spans="1:9" ht="15.75" customHeight="1" x14ac:dyDescent="0.25">
      <c r="A2804" s="17">
        <v>133</v>
      </c>
      <c r="B2804" s="20" t="s">
        <v>150</v>
      </c>
      <c r="C2804" s="21" t="s">
        <v>329</v>
      </c>
      <c r="D2804" s="23" t="s">
        <v>359</v>
      </c>
      <c r="E2804" s="22">
        <v>560000</v>
      </c>
      <c r="F2804" s="1"/>
      <c r="H2804" s="22">
        <v>560000</v>
      </c>
    </row>
    <row r="2805" spans="1:9" ht="15.75" customHeight="1" x14ac:dyDescent="0.25">
      <c r="A2805" s="17">
        <v>134</v>
      </c>
      <c r="B2805" s="20" t="s">
        <v>151</v>
      </c>
      <c r="C2805" s="21" t="s">
        <v>330</v>
      </c>
      <c r="D2805" s="23" t="s">
        <v>359</v>
      </c>
      <c r="E2805" s="22">
        <v>560000</v>
      </c>
      <c r="F2805" s="1"/>
      <c r="H2805" s="22">
        <v>560000</v>
      </c>
    </row>
    <row r="2806" spans="1:9" ht="15.75" customHeight="1" x14ac:dyDescent="0.25">
      <c r="A2806" s="17">
        <v>135</v>
      </c>
      <c r="B2806" s="20" t="s">
        <v>152</v>
      </c>
      <c r="C2806" s="21" t="s">
        <v>331</v>
      </c>
      <c r="D2806" s="23" t="s">
        <v>359</v>
      </c>
      <c r="E2806" s="22">
        <v>560000</v>
      </c>
      <c r="F2806" s="1"/>
      <c r="H2806" s="22">
        <v>560000</v>
      </c>
    </row>
    <row r="2807" spans="1:9" ht="15.75" customHeight="1" x14ac:dyDescent="0.25">
      <c r="A2807" s="17">
        <v>136</v>
      </c>
      <c r="B2807" s="20" t="s">
        <v>153</v>
      </c>
      <c r="C2807" s="21" t="s">
        <v>332</v>
      </c>
      <c r="D2807" s="23" t="s">
        <v>359</v>
      </c>
      <c r="E2807" s="22">
        <v>560000</v>
      </c>
      <c r="F2807" s="1"/>
      <c r="G2807" s="22">
        <v>560000</v>
      </c>
    </row>
    <row r="2808" spans="1:9" ht="15.75" customHeight="1" x14ac:dyDescent="0.25">
      <c r="A2808" s="17">
        <v>137</v>
      </c>
      <c r="B2808" s="20" t="s">
        <v>154</v>
      </c>
      <c r="C2808" s="21" t="s">
        <v>332</v>
      </c>
      <c r="D2808" s="23" t="s">
        <v>361</v>
      </c>
      <c r="E2808" s="22">
        <v>400000</v>
      </c>
      <c r="F2808" s="1"/>
      <c r="G2808" s="22">
        <v>400000</v>
      </c>
    </row>
    <row r="2809" spans="1:9" ht="15.75" customHeight="1" x14ac:dyDescent="0.25">
      <c r="A2809" s="17">
        <v>138</v>
      </c>
      <c r="B2809" s="20" t="s">
        <v>155</v>
      </c>
      <c r="C2809" s="21" t="s">
        <v>333</v>
      </c>
      <c r="D2809" s="23" t="s">
        <v>359</v>
      </c>
      <c r="E2809" s="22">
        <v>560000</v>
      </c>
      <c r="F2809" s="1"/>
      <c r="G2809" s="22">
        <v>560000</v>
      </c>
      <c r="I2809">
        <f>4080+4720+4604+1080</f>
        <v>14484</v>
      </c>
    </row>
    <row r="2810" spans="1:9" ht="15.75" customHeight="1" x14ac:dyDescent="0.25">
      <c r="A2810" s="17">
        <v>139</v>
      </c>
      <c r="B2810" s="20" t="s">
        <v>156</v>
      </c>
      <c r="C2810" s="21" t="s">
        <v>334</v>
      </c>
      <c r="D2810" s="23" t="s">
        <v>364</v>
      </c>
      <c r="E2810" s="22">
        <v>400000</v>
      </c>
      <c r="F2810" s="1"/>
      <c r="G2810" s="22">
        <v>400000</v>
      </c>
    </row>
    <row r="2811" spans="1:9" ht="15.75" customHeight="1" x14ac:dyDescent="0.25">
      <c r="A2811" s="17">
        <v>140</v>
      </c>
      <c r="B2811" s="20" t="s">
        <v>157</v>
      </c>
      <c r="C2811" s="21" t="s">
        <v>335</v>
      </c>
      <c r="D2811" s="23" t="s">
        <v>364</v>
      </c>
      <c r="E2811" s="22">
        <v>400000</v>
      </c>
      <c r="F2811" s="1"/>
      <c r="G2811" s="22">
        <v>400000</v>
      </c>
    </row>
    <row r="2812" spans="1:9" ht="15.75" customHeight="1" x14ac:dyDescent="0.25">
      <c r="A2812" s="17">
        <v>141</v>
      </c>
      <c r="B2812" s="20" t="s">
        <v>158</v>
      </c>
      <c r="C2812" s="21" t="s">
        <v>336</v>
      </c>
      <c r="D2812" s="23" t="s">
        <v>361</v>
      </c>
      <c r="E2812" s="22">
        <v>400000</v>
      </c>
      <c r="F2812" s="1"/>
      <c r="G2812" s="22">
        <v>400000</v>
      </c>
    </row>
    <row r="2813" spans="1:9" ht="15.75" customHeight="1" x14ac:dyDescent="0.25">
      <c r="A2813" s="17">
        <v>142</v>
      </c>
      <c r="B2813" s="20" t="s">
        <v>159</v>
      </c>
      <c r="C2813" s="21" t="s">
        <v>337</v>
      </c>
      <c r="D2813" s="23" t="s">
        <v>361</v>
      </c>
      <c r="E2813" s="22">
        <v>400000</v>
      </c>
      <c r="F2813" s="1"/>
      <c r="G2813" s="22">
        <v>400000</v>
      </c>
    </row>
    <row r="2814" spans="1:9" ht="15.75" customHeight="1" x14ac:dyDescent="0.25">
      <c r="A2814" s="17">
        <v>143</v>
      </c>
      <c r="B2814" s="20" t="s">
        <v>160</v>
      </c>
      <c r="C2814" s="21" t="s">
        <v>338</v>
      </c>
      <c r="D2814" s="23" t="s">
        <v>361</v>
      </c>
      <c r="E2814" s="22">
        <v>400000</v>
      </c>
      <c r="F2814" s="1"/>
      <c r="G2814" s="22">
        <v>400000</v>
      </c>
    </row>
    <row r="2815" spans="1:9" ht="15.75" customHeight="1" x14ac:dyDescent="0.25">
      <c r="A2815" s="17">
        <v>144</v>
      </c>
      <c r="B2815" s="20" t="s">
        <v>161</v>
      </c>
      <c r="C2815" s="21" t="s">
        <v>338</v>
      </c>
      <c r="D2815" s="23" t="s">
        <v>359</v>
      </c>
      <c r="E2815" s="22">
        <v>560000</v>
      </c>
      <c r="F2815" s="1"/>
      <c r="G2815" s="22">
        <v>560000</v>
      </c>
    </row>
    <row r="2816" spans="1:9" ht="15.75" customHeight="1" x14ac:dyDescent="0.25">
      <c r="A2816" s="17">
        <v>145</v>
      </c>
      <c r="B2816" s="20" t="s">
        <v>162</v>
      </c>
      <c r="C2816" s="21" t="s">
        <v>339</v>
      </c>
      <c r="D2816" s="23" t="s">
        <v>359</v>
      </c>
      <c r="E2816" s="22">
        <v>560000</v>
      </c>
      <c r="F2816" s="1"/>
      <c r="G2816" s="22">
        <v>560000</v>
      </c>
    </row>
    <row r="2817" spans="1:12" ht="15.75" customHeight="1" x14ac:dyDescent="0.25">
      <c r="A2817" s="17">
        <v>146</v>
      </c>
      <c r="B2817" s="20" t="s">
        <v>163</v>
      </c>
      <c r="C2817" s="21" t="s">
        <v>340</v>
      </c>
      <c r="D2817" s="23" t="s">
        <v>359</v>
      </c>
      <c r="E2817" s="22">
        <v>560000</v>
      </c>
      <c r="F2817" s="1"/>
      <c r="G2817" s="22">
        <v>560000</v>
      </c>
    </row>
    <row r="2818" spans="1:12" ht="15.75" customHeight="1" x14ac:dyDescent="0.25">
      <c r="A2818" s="17">
        <v>147</v>
      </c>
      <c r="B2818" s="20" t="s">
        <v>164</v>
      </c>
      <c r="C2818" s="21" t="s">
        <v>340</v>
      </c>
      <c r="D2818" s="23" t="s">
        <v>361</v>
      </c>
      <c r="E2818" s="22">
        <v>400000</v>
      </c>
      <c r="F2818" s="1"/>
      <c r="G2818" s="22">
        <v>400000</v>
      </c>
    </row>
    <row r="2819" spans="1:12" ht="15.75" customHeight="1" x14ac:dyDescent="0.25">
      <c r="A2819" s="17">
        <v>148</v>
      </c>
      <c r="B2819" s="20" t="s">
        <v>165</v>
      </c>
      <c r="C2819" s="21" t="s">
        <v>341</v>
      </c>
      <c r="D2819" s="23" t="s">
        <v>360</v>
      </c>
      <c r="E2819" s="22">
        <v>480000</v>
      </c>
      <c r="F2819" s="1"/>
      <c r="G2819" s="22">
        <v>480000</v>
      </c>
    </row>
    <row r="2820" spans="1:12" ht="15.75" customHeight="1" x14ac:dyDescent="0.25">
      <c r="A2820" s="17">
        <v>149</v>
      </c>
      <c r="B2820" s="20" t="s">
        <v>166</v>
      </c>
      <c r="C2820" s="21" t="s">
        <v>342</v>
      </c>
      <c r="D2820" s="23" t="s">
        <v>359</v>
      </c>
      <c r="E2820" s="22">
        <v>560000</v>
      </c>
      <c r="F2820" s="1"/>
      <c r="G2820" s="24"/>
      <c r="H2820" s="22">
        <v>560000</v>
      </c>
    </row>
    <row r="2821" spans="1:12" ht="15.75" customHeight="1" x14ac:dyDescent="0.25">
      <c r="A2821" s="17">
        <v>150</v>
      </c>
      <c r="B2821" s="20" t="s">
        <v>167</v>
      </c>
      <c r="C2821" s="21" t="s">
        <v>343</v>
      </c>
      <c r="D2821" s="23" t="s">
        <v>364</v>
      </c>
      <c r="E2821" s="22">
        <v>400000</v>
      </c>
      <c r="F2821" s="1"/>
      <c r="H2821" s="22">
        <v>400000</v>
      </c>
    </row>
    <row r="2822" spans="1:12" ht="15.75" customHeight="1" x14ac:dyDescent="0.25">
      <c r="A2822" s="17">
        <v>151</v>
      </c>
      <c r="B2822" s="20" t="s">
        <v>168</v>
      </c>
      <c r="C2822" s="21" t="s">
        <v>344</v>
      </c>
      <c r="D2822" s="23" t="s">
        <v>359</v>
      </c>
      <c r="E2822" s="22">
        <v>560000</v>
      </c>
      <c r="F2822" s="1"/>
      <c r="H2822" s="22">
        <v>560000</v>
      </c>
    </row>
    <row r="2823" spans="1:12" ht="15.75" customHeight="1" x14ac:dyDescent="0.25">
      <c r="A2823" s="17">
        <v>152</v>
      </c>
      <c r="B2823" s="20" t="s">
        <v>169</v>
      </c>
      <c r="C2823" s="21" t="s">
        <v>345</v>
      </c>
      <c r="D2823" s="23" t="s">
        <v>359</v>
      </c>
      <c r="E2823" s="22">
        <v>560000</v>
      </c>
      <c r="F2823" s="1"/>
      <c r="H2823" s="22">
        <v>560000</v>
      </c>
    </row>
    <row r="2824" spans="1:12" ht="15.75" customHeight="1" x14ac:dyDescent="0.25">
      <c r="A2824" s="17">
        <v>153</v>
      </c>
      <c r="B2824" s="20" t="s">
        <v>170</v>
      </c>
      <c r="C2824" s="21" t="s">
        <v>346</v>
      </c>
      <c r="D2824" s="23" t="s">
        <v>361</v>
      </c>
      <c r="E2824" s="22">
        <v>400000</v>
      </c>
      <c r="F2824" s="1"/>
      <c r="H2824" s="22">
        <v>400000</v>
      </c>
    </row>
    <row r="2825" spans="1:12" ht="15.75" customHeight="1" x14ac:dyDescent="0.25">
      <c r="A2825" s="17">
        <v>154</v>
      </c>
      <c r="B2825" s="20" t="s">
        <v>171</v>
      </c>
      <c r="C2825" s="21" t="s">
        <v>347</v>
      </c>
      <c r="D2825" s="23" t="s">
        <v>359</v>
      </c>
      <c r="E2825" s="22">
        <v>560000</v>
      </c>
      <c r="F2825" s="1"/>
      <c r="H2825" s="22">
        <v>560000</v>
      </c>
    </row>
    <row r="2826" spans="1:12" ht="15.75" customHeight="1" x14ac:dyDescent="0.25">
      <c r="A2826" s="17">
        <v>155</v>
      </c>
      <c r="B2826" s="20" t="s">
        <v>172</v>
      </c>
      <c r="C2826" s="21" t="s">
        <v>348</v>
      </c>
      <c r="D2826" s="23" t="s">
        <v>359</v>
      </c>
      <c r="E2826" s="22">
        <v>560000</v>
      </c>
      <c r="F2826" s="1"/>
      <c r="H2826" s="22">
        <v>560000</v>
      </c>
    </row>
    <row r="2827" spans="1:12" ht="15.75" customHeight="1" x14ac:dyDescent="0.25">
      <c r="A2827" s="17">
        <v>156</v>
      </c>
      <c r="B2827" s="20" t="s">
        <v>173</v>
      </c>
      <c r="C2827" s="21" t="s">
        <v>348</v>
      </c>
      <c r="D2827" s="23" t="s">
        <v>361</v>
      </c>
      <c r="E2827" s="22">
        <v>400000</v>
      </c>
      <c r="F2827" s="1"/>
      <c r="H2827" s="22">
        <v>400000</v>
      </c>
    </row>
    <row r="2828" spans="1:12" ht="15.75" customHeight="1" x14ac:dyDescent="0.25">
      <c r="A2828" s="17">
        <v>157</v>
      </c>
      <c r="B2828" s="20" t="s">
        <v>174</v>
      </c>
      <c r="C2828" s="21" t="s">
        <v>349</v>
      </c>
      <c r="D2828" s="23" t="s">
        <v>359</v>
      </c>
      <c r="E2828" s="22">
        <v>560000</v>
      </c>
      <c r="F2828" s="1"/>
      <c r="H2828" s="22">
        <v>560000</v>
      </c>
    </row>
    <row r="2829" spans="1:12" ht="15.75" customHeight="1" x14ac:dyDescent="0.25">
      <c r="A2829" s="17">
        <v>158</v>
      </c>
      <c r="B2829" s="20" t="s">
        <v>175</v>
      </c>
      <c r="C2829" s="21" t="s">
        <v>350</v>
      </c>
      <c r="D2829" s="23" t="s">
        <v>359</v>
      </c>
      <c r="E2829" s="22">
        <v>560000</v>
      </c>
      <c r="F2829" s="1"/>
      <c r="H2829" s="22">
        <v>560000</v>
      </c>
    </row>
    <row r="2830" spans="1:12" ht="15.75" customHeight="1" x14ac:dyDescent="0.25">
      <c r="A2830" s="17">
        <v>159</v>
      </c>
      <c r="B2830" s="20" t="s">
        <v>176</v>
      </c>
      <c r="C2830" s="21" t="s">
        <v>351</v>
      </c>
      <c r="D2830" s="23" t="s">
        <v>360</v>
      </c>
      <c r="E2830" s="22">
        <v>480000</v>
      </c>
      <c r="F2830" s="1"/>
      <c r="H2830" s="22">
        <v>480000</v>
      </c>
      <c r="I2830">
        <f>480+150</f>
        <v>630</v>
      </c>
    </row>
    <row r="2831" spans="1:12" ht="15.75" customHeight="1" x14ac:dyDescent="0.25">
      <c r="A2831" s="17">
        <v>160</v>
      </c>
      <c r="B2831" s="20" t="s">
        <v>177</v>
      </c>
      <c r="C2831" s="21" t="s">
        <v>352</v>
      </c>
      <c r="D2831" s="23" t="s">
        <v>361</v>
      </c>
      <c r="E2831" s="22">
        <v>400000</v>
      </c>
      <c r="F2831" s="1"/>
      <c r="H2831" s="22">
        <v>400000</v>
      </c>
    </row>
    <row r="2832" spans="1:12" ht="15.75" customHeight="1" x14ac:dyDescent="0.25">
      <c r="A2832" s="17">
        <v>161</v>
      </c>
      <c r="B2832" s="20" t="s">
        <v>178</v>
      </c>
      <c r="C2832" s="21" t="s">
        <v>353</v>
      </c>
      <c r="D2832" s="23" t="s">
        <v>359</v>
      </c>
      <c r="E2832" s="22">
        <v>560000</v>
      </c>
      <c r="F2832" s="1"/>
      <c r="H2832" s="22">
        <v>560000</v>
      </c>
      <c r="K2832">
        <f>5040*4</f>
        <v>20160</v>
      </c>
      <c r="L2832">
        <f>150+560</f>
        <v>710</v>
      </c>
    </row>
    <row r="2833" spans="1:11" ht="15.75" customHeight="1" x14ac:dyDescent="0.25">
      <c r="A2833" s="17">
        <v>162</v>
      </c>
      <c r="B2833" s="20" t="s">
        <v>179</v>
      </c>
      <c r="C2833" s="21" t="s">
        <v>354</v>
      </c>
      <c r="D2833" s="23" t="s">
        <v>359</v>
      </c>
      <c r="E2833" s="22">
        <v>560000</v>
      </c>
      <c r="F2833" s="1"/>
      <c r="H2833" s="22">
        <v>560000</v>
      </c>
    </row>
    <row r="2834" spans="1:11" ht="15.75" customHeight="1" x14ac:dyDescent="0.25">
      <c r="A2834" s="17">
        <v>163</v>
      </c>
      <c r="B2834" s="20" t="s">
        <v>180</v>
      </c>
      <c r="C2834" s="21" t="s">
        <v>365</v>
      </c>
      <c r="D2834" s="23" t="s">
        <v>361</v>
      </c>
      <c r="E2834" s="22">
        <v>400000</v>
      </c>
      <c r="F2834" s="1"/>
      <c r="G2834" s="22">
        <v>400000</v>
      </c>
      <c r="H2834" s="24"/>
    </row>
    <row r="2835" spans="1:11" ht="15.75" customHeight="1" x14ac:dyDescent="0.25">
      <c r="A2835" s="17">
        <v>164</v>
      </c>
      <c r="B2835" s="20" t="s">
        <v>181</v>
      </c>
      <c r="C2835" s="21" t="s">
        <v>366</v>
      </c>
      <c r="D2835" s="23" t="s">
        <v>393</v>
      </c>
      <c r="E2835" s="22">
        <v>370000</v>
      </c>
      <c r="F2835" s="1"/>
      <c r="G2835" s="22">
        <v>370000</v>
      </c>
      <c r="H2835">
        <f>301-164</f>
        <v>137</v>
      </c>
    </row>
    <row r="2836" spans="1:11" ht="15.75" customHeight="1" x14ac:dyDescent="0.25">
      <c r="A2836" s="17">
        <v>165</v>
      </c>
      <c r="B2836" s="20" t="s">
        <v>182</v>
      </c>
      <c r="C2836" s="21" t="s">
        <v>367</v>
      </c>
      <c r="D2836" s="23" t="s">
        <v>359</v>
      </c>
      <c r="E2836" s="22">
        <v>560000</v>
      </c>
      <c r="F2836" s="1"/>
      <c r="G2836" s="22">
        <v>560000</v>
      </c>
    </row>
    <row r="2837" spans="1:11" ht="15.75" customHeight="1" x14ac:dyDescent="0.25">
      <c r="A2837" s="17">
        <v>166</v>
      </c>
      <c r="B2837" s="20" t="s">
        <v>183</v>
      </c>
      <c r="C2837" s="21" t="s">
        <v>368</v>
      </c>
      <c r="D2837" s="23" t="s">
        <v>396</v>
      </c>
      <c r="E2837" s="22">
        <v>5040000</v>
      </c>
      <c r="F2837" s="1"/>
      <c r="G2837" s="22">
        <v>5040000</v>
      </c>
    </row>
    <row r="2838" spans="1:11" ht="15.75" customHeight="1" x14ac:dyDescent="0.25">
      <c r="A2838" s="17">
        <v>167</v>
      </c>
      <c r="B2838" s="20" t="s">
        <v>184</v>
      </c>
      <c r="C2838" s="21" t="s">
        <v>369</v>
      </c>
      <c r="D2838" s="23" t="s">
        <v>396</v>
      </c>
      <c r="E2838" s="22">
        <v>5040000</v>
      </c>
      <c r="F2838" s="1" t="s">
        <v>395</v>
      </c>
      <c r="G2838" s="22">
        <v>5040000</v>
      </c>
    </row>
    <row r="2839" spans="1:11" ht="15.75" customHeight="1" x14ac:dyDescent="0.25">
      <c r="A2839" s="17">
        <v>168</v>
      </c>
      <c r="B2839" s="20" t="s">
        <v>185</v>
      </c>
      <c r="C2839" s="21" t="s">
        <v>370</v>
      </c>
      <c r="D2839" s="23" t="s">
        <v>396</v>
      </c>
      <c r="E2839" s="22">
        <v>5040000</v>
      </c>
      <c r="F2839" s="1"/>
      <c r="G2839" s="22">
        <v>5040000</v>
      </c>
    </row>
    <row r="2840" spans="1:11" ht="15.75" customHeight="1" x14ac:dyDescent="0.25">
      <c r="A2840" s="17">
        <v>169</v>
      </c>
      <c r="B2840" s="20" t="s">
        <v>186</v>
      </c>
      <c r="C2840" s="21" t="s">
        <v>371</v>
      </c>
      <c r="D2840" s="23" t="s">
        <v>396</v>
      </c>
      <c r="E2840" s="22">
        <v>5040000</v>
      </c>
      <c r="F2840" s="1"/>
      <c r="G2840" s="22">
        <v>5040000</v>
      </c>
    </row>
    <row r="2841" spans="1:11" ht="15.75" customHeight="1" x14ac:dyDescent="0.25">
      <c r="A2841" s="17">
        <v>170</v>
      </c>
      <c r="B2841" s="20" t="s">
        <v>187</v>
      </c>
      <c r="C2841" s="21" t="s">
        <v>311</v>
      </c>
      <c r="D2841" s="23" t="s">
        <v>361</v>
      </c>
      <c r="E2841" s="22">
        <v>400000</v>
      </c>
      <c r="F2841" s="1"/>
      <c r="G2841" s="22">
        <v>400000</v>
      </c>
    </row>
    <row r="2842" spans="1:11" ht="15.75" customHeight="1" x14ac:dyDescent="0.25">
      <c r="A2842" s="17">
        <v>171</v>
      </c>
      <c r="B2842" s="20" t="s">
        <v>188</v>
      </c>
      <c r="C2842" s="21" t="s">
        <v>372</v>
      </c>
      <c r="D2842" s="23" t="s">
        <v>360</v>
      </c>
      <c r="E2842" s="22">
        <v>480000</v>
      </c>
      <c r="F2842" s="1"/>
      <c r="G2842" s="22">
        <v>480000</v>
      </c>
    </row>
    <row r="2843" spans="1:11" ht="15.75" customHeight="1" x14ac:dyDescent="0.25">
      <c r="A2843" s="17">
        <v>172</v>
      </c>
      <c r="B2843" s="20" t="s">
        <v>189</v>
      </c>
      <c r="C2843" s="21" t="s">
        <v>373</v>
      </c>
      <c r="D2843" s="23" t="s">
        <v>359</v>
      </c>
      <c r="E2843" s="22">
        <v>560000</v>
      </c>
      <c r="F2843" s="1"/>
      <c r="G2843" s="22">
        <v>560000</v>
      </c>
    </row>
    <row r="2844" spans="1:11" ht="15.75" customHeight="1" x14ac:dyDescent="0.25">
      <c r="A2844" s="17">
        <v>173</v>
      </c>
      <c r="B2844" s="20" t="s">
        <v>190</v>
      </c>
      <c r="C2844" s="21" t="s">
        <v>374</v>
      </c>
      <c r="D2844" s="23" t="s">
        <v>359</v>
      </c>
      <c r="E2844" s="22">
        <v>560000</v>
      </c>
      <c r="F2844" s="1"/>
      <c r="G2844" s="22">
        <v>560000</v>
      </c>
    </row>
    <row r="2845" spans="1:11" ht="15.75" customHeight="1" x14ac:dyDescent="0.25">
      <c r="A2845" s="17">
        <v>174</v>
      </c>
      <c r="B2845" s="20" t="s">
        <v>191</v>
      </c>
      <c r="C2845" s="21" t="s">
        <v>374</v>
      </c>
      <c r="D2845" s="23" t="s">
        <v>361</v>
      </c>
      <c r="E2845" s="22">
        <v>400000</v>
      </c>
      <c r="F2845" s="1"/>
      <c r="G2845" s="22">
        <v>400000</v>
      </c>
    </row>
    <row r="2846" spans="1:11" ht="15.75" customHeight="1" x14ac:dyDescent="0.25">
      <c r="A2846" s="17">
        <v>175</v>
      </c>
      <c r="B2846" s="20" t="s">
        <v>192</v>
      </c>
      <c r="C2846" s="21" t="s">
        <v>375</v>
      </c>
      <c r="D2846" s="23" t="s">
        <v>360</v>
      </c>
      <c r="E2846" s="22">
        <v>480000</v>
      </c>
      <c r="F2846" s="1"/>
      <c r="G2846" s="22">
        <v>480000</v>
      </c>
    </row>
    <row r="2847" spans="1:11" ht="15.75" customHeight="1" x14ac:dyDescent="0.25">
      <c r="A2847" s="17">
        <v>176</v>
      </c>
      <c r="B2847" s="20" t="s">
        <v>193</v>
      </c>
      <c r="C2847" s="21" t="s">
        <v>376</v>
      </c>
      <c r="D2847" s="23" t="s">
        <v>359</v>
      </c>
      <c r="E2847" s="22">
        <v>560000</v>
      </c>
      <c r="F2847" s="1"/>
      <c r="G2847" s="22">
        <v>560000</v>
      </c>
      <c r="K2847" t="s">
        <v>406</v>
      </c>
    </row>
    <row r="2848" spans="1:11" ht="15.75" customHeight="1" x14ac:dyDescent="0.25">
      <c r="A2848" s="17">
        <v>177</v>
      </c>
      <c r="B2848" s="20" t="s">
        <v>194</v>
      </c>
      <c r="C2848" s="21" t="s">
        <v>377</v>
      </c>
      <c r="D2848" s="23" t="s">
        <v>359</v>
      </c>
      <c r="E2848" s="22">
        <v>560000</v>
      </c>
      <c r="F2848" s="1"/>
      <c r="G2848" s="22">
        <v>560000</v>
      </c>
    </row>
    <row r="2849" spans="1:11" ht="15.75" customHeight="1" x14ac:dyDescent="0.25">
      <c r="A2849" s="17">
        <v>178</v>
      </c>
      <c r="B2849" s="20" t="s">
        <v>195</v>
      </c>
      <c r="C2849" s="21" t="s">
        <v>378</v>
      </c>
      <c r="D2849" s="23" t="s">
        <v>359</v>
      </c>
      <c r="E2849" s="22">
        <v>560000</v>
      </c>
      <c r="F2849" s="1"/>
      <c r="G2849" s="22">
        <v>560000</v>
      </c>
    </row>
    <row r="2850" spans="1:11" ht="15.75" customHeight="1" x14ac:dyDescent="0.25">
      <c r="A2850" s="17">
        <v>179</v>
      </c>
      <c r="B2850" s="20" t="s">
        <v>196</v>
      </c>
      <c r="C2850" s="21" t="s">
        <v>379</v>
      </c>
      <c r="D2850" s="23" t="s">
        <v>361</v>
      </c>
      <c r="E2850" s="22">
        <v>400000</v>
      </c>
      <c r="F2850" s="1"/>
      <c r="G2850" s="24">
        <f>SUM(G2672:G2849)</f>
        <v>50485000</v>
      </c>
      <c r="H2850" s="22">
        <v>400000</v>
      </c>
    </row>
    <row r="2851" spans="1:11" ht="15.75" customHeight="1" x14ac:dyDescent="0.25">
      <c r="A2851" s="17">
        <v>180</v>
      </c>
      <c r="B2851" s="20" t="s">
        <v>197</v>
      </c>
      <c r="C2851" s="21" t="s">
        <v>380</v>
      </c>
      <c r="D2851" s="23" t="s">
        <v>360</v>
      </c>
      <c r="E2851" s="22">
        <v>480000</v>
      </c>
      <c r="F2851" s="1"/>
      <c r="H2851" s="22">
        <v>480000</v>
      </c>
    </row>
    <row r="2852" spans="1:11" ht="15.75" customHeight="1" x14ac:dyDescent="0.25">
      <c r="A2852" s="17">
        <v>181</v>
      </c>
      <c r="B2852" s="20" t="s">
        <v>198</v>
      </c>
      <c r="C2852" s="21" t="s">
        <v>380</v>
      </c>
      <c r="D2852" s="23" t="s">
        <v>394</v>
      </c>
      <c r="E2852" s="22">
        <v>370000</v>
      </c>
      <c r="F2852" s="1"/>
      <c r="H2852" s="22">
        <v>370000</v>
      </c>
    </row>
    <row r="2853" spans="1:11" ht="15.75" customHeight="1" x14ac:dyDescent="0.25">
      <c r="A2853" s="17">
        <v>182</v>
      </c>
      <c r="B2853" s="20" t="s">
        <v>199</v>
      </c>
      <c r="C2853" s="21" t="s">
        <v>381</v>
      </c>
      <c r="D2853" s="23" t="s">
        <v>359</v>
      </c>
      <c r="E2853" s="22">
        <v>560000</v>
      </c>
      <c r="F2853" s="1"/>
      <c r="H2853" s="22">
        <v>560000</v>
      </c>
    </row>
    <row r="2854" spans="1:11" ht="15.75" customHeight="1" x14ac:dyDescent="0.25">
      <c r="A2854" s="17">
        <v>183</v>
      </c>
      <c r="B2854" s="20" t="s">
        <v>200</v>
      </c>
      <c r="C2854" s="21" t="s">
        <v>382</v>
      </c>
      <c r="D2854" s="23" t="s">
        <v>360</v>
      </c>
      <c r="E2854" s="22">
        <v>480000</v>
      </c>
      <c r="F2854" s="1"/>
      <c r="H2854" s="22">
        <v>480000</v>
      </c>
    </row>
    <row r="2855" spans="1:11" ht="15.75" customHeight="1" x14ac:dyDescent="0.25">
      <c r="A2855" s="17">
        <v>184</v>
      </c>
      <c r="B2855" s="20" t="s">
        <v>201</v>
      </c>
      <c r="C2855" s="21" t="s">
        <v>383</v>
      </c>
      <c r="D2855" s="23" t="s">
        <v>359</v>
      </c>
      <c r="E2855" s="22">
        <v>560000</v>
      </c>
      <c r="F2855" s="1"/>
      <c r="H2855" s="22">
        <v>560000</v>
      </c>
      <c r="K2855">
        <f>7*150</f>
        <v>1050</v>
      </c>
    </row>
    <row r="2856" spans="1:11" ht="15.75" customHeight="1" x14ac:dyDescent="0.25">
      <c r="A2856" s="17">
        <v>185</v>
      </c>
      <c r="B2856" s="20" t="s">
        <v>202</v>
      </c>
      <c r="C2856" s="21" t="s">
        <v>384</v>
      </c>
      <c r="D2856" s="23" t="s">
        <v>362</v>
      </c>
      <c r="E2856" s="22">
        <v>400000</v>
      </c>
      <c r="F2856" s="1"/>
      <c r="H2856" s="22">
        <v>400000</v>
      </c>
    </row>
    <row r="2857" spans="1:11" ht="15.75" customHeight="1" x14ac:dyDescent="0.25">
      <c r="A2857" s="17">
        <v>186</v>
      </c>
      <c r="B2857" s="20" t="s">
        <v>203</v>
      </c>
      <c r="C2857" s="21" t="s">
        <v>385</v>
      </c>
      <c r="D2857" s="23" t="s">
        <v>359</v>
      </c>
      <c r="E2857" s="22">
        <v>560000</v>
      </c>
      <c r="F2857" s="1"/>
      <c r="H2857" s="22">
        <v>560000</v>
      </c>
      <c r="K2857" s="22"/>
    </row>
    <row r="2858" spans="1:11" ht="15.75" customHeight="1" x14ac:dyDescent="0.25">
      <c r="A2858" s="17">
        <v>187</v>
      </c>
      <c r="B2858" s="20" t="s">
        <v>204</v>
      </c>
      <c r="C2858" s="21" t="s">
        <v>385</v>
      </c>
      <c r="D2858" s="23" t="s">
        <v>361</v>
      </c>
      <c r="E2858" s="22">
        <v>400000</v>
      </c>
      <c r="F2858" s="1"/>
      <c r="H2858" s="22">
        <v>400000</v>
      </c>
      <c r="K2858" s="22"/>
    </row>
    <row r="2859" spans="1:11" ht="15.75" customHeight="1" x14ac:dyDescent="0.25">
      <c r="A2859" s="17">
        <v>188</v>
      </c>
      <c r="B2859" s="20" t="s">
        <v>205</v>
      </c>
      <c r="C2859" s="21" t="s">
        <v>386</v>
      </c>
      <c r="D2859" s="23" t="s">
        <v>360</v>
      </c>
      <c r="E2859" s="22">
        <v>480000</v>
      </c>
      <c r="F2859" s="1"/>
      <c r="H2859" s="22">
        <v>480000</v>
      </c>
      <c r="K2859" s="22"/>
    </row>
    <row r="2860" spans="1:11" ht="15.75" customHeight="1" x14ac:dyDescent="0.25">
      <c r="A2860" s="17">
        <v>189</v>
      </c>
      <c r="B2860" s="20" t="s">
        <v>206</v>
      </c>
      <c r="C2860" s="21" t="s">
        <v>387</v>
      </c>
      <c r="D2860" s="23" t="s">
        <v>360</v>
      </c>
      <c r="E2860" s="22">
        <v>480000</v>
      </c>
      <c r="F2860" s="1"/>
      <c r="H2860" s="22">
        <v>480000</v>
      </c>
      <c r="K2860" s="22"/>
    </row>
    <row r="2861" spans="1:11" ht="15.75" customHeight="1" x14ac:dyDescent="0.25">
      <c r="A2861" s="17">
        <v>190</v>
      </c>
      <c r="B2861" s="20" t="s">
        <v>207</v>
      </c>
      <c r="C2861" s="21" t="s">
        <v>388</v>
      </c>
      <c r="D2861" s="23" t="s">
        <v>360</v>
      </c>
      <c r="E2861" s="22">
        <v>480000</v>
      </c>
      <c r="F2861" s="1"/>
      <c r="H2861" s="22">
        <v>480000</v>
      </c>
      <c r="K2861" s="22"/>
    </row>
    <row r="2862" spans="1:11" ht="15.75" customHeight="1" x14ac:dyDescent="0.25">
      <c r="A2862" s="17">
        <v>191</v>
      </c>
      <c r="B2862" s="20" t="s">
        <v>208</v>
      </c>
      <c r="C2862" s="21" t="s">
        <v>389</v>
      </c>
      <c r="D2862" s="23" t="s">
        <v>359</v>
      </c>
      <c r="E2862" s="22">
        <v>560000</v>
      </c>
      <c r="F2862" s="1"/>
      <c r="H2862" s="22">
        <v>560000</v>
      </c>
      <c r="K2862" s="22"/>
    </row>
    <row r="2863" spans="1:11" ht="15.75" customHeight="1" x14ac:dyDescent="0.25">
      <c r="A2863" s="17">
        <v>192</v>
      </c>
      <c r="B2863" s="20" t="s">
        <v>209</v>
      </c>
      <c r="C2863" s="21" t="s">
        <v>390</v>
      </c>
      <c r="D2863" s="23" t="s">
        <v>359</v>
      </c>
      <c r="E2863" s="22">
        <v>560000</v>
      </c>
      <c r="F2863" s="1"/>
      <c r="H2863" s="22">
        <v>560000</v>
      </c>
      <c r="K2863" s="22"/>
    </row>
    <row r="2864" spans="1:11" ht="15.75" customHeight="1" x14ac:dyDescent="0.25">
      <c r="A2864" s="17">
        <v>193</v>
      </c>
      <c r="B2864" s="20" t="s">
        <v>210</v>
      </c>
      <c r="C2864" s="21" t="s">
        <v>390</v>
      </c>
      <c r="D2864" s="23" t="s">
        <v>361</v>
      </c>
      <c r="E2864" s="22">
        <v>400000</v>
      </c>
      <c r="F2864" s="1"/>
      <c r="H2864" s="22">
        <v>400000</v>
      </c>
      <c r="K2864" s="22"/>
    </row>
    <row r="2865" spans="1:11" ht="15.75" customHeight="1" x14ac:dyDescent="0.25">
      <c r="A2865" s="17">
        <v>194</v>
      </c>
      <c r="B2865" s="20" t="s">
        <v>211</v>
      </c>
      <c r="C2865" s="21" t="s">
        <v>391</v>
      </c>
      <c r="D2865" s="23" t="s">
        <v>359</v>
      </c>
      <c r="E2865" s="22">
        <v>560000</v>
      </c>
      <c r="F2865" s="1"/>
      <c r="H2865" s="22">
        <v>560000</v>
      </c>
      <c r="K2865" s="22"/>
    </row>
    <row r="2866" spans="1:11" ht="15.75" customHeight="1" x14ac:dyDescent="0.25">
      <c r="A2866" s="17">
        <v>195</v>
      </c>
      <c r="B2866" s="20" t="s">
        <v>212</v>
      </c>
      <c r="C2866" s="21" t="s">
        <v>392</v>
      </c>
      <c r="D2866" s="23" t="s">
        <v>360</v>
      </c>
      <c r="E2866" s="22">
        <v>480000</v>
      </c>
      <c r="F2866" s="1"/>
      <c r="H2866" s="22">
        <v>480000</v>
      </c>
      <c r="K2866" s="22"/>
    </row>
    <row r="2867" spans="1:11" ht="15.75" customHeight="1" x14ac:dyDescent="0.25">
      <c r="A2867" s="199" t="s">
        <v>9</v>
      </c>
      <c r="B2867" s="199"/>
      <c r="C2867" s="199"/>
      <c r="D2867" s="199"/>
      <c r="E2867" s="9">
        <f>SUM(E2672:E2866)</f>
        <v>117905000</v>
      </c>
      <c r="F2867" s="2"/>
      <c r="H2867" s="24">
        <f>SUM(H2705:H2866)</f>
        <v>67420137</v>
      </c>
      <c r="K2867" s="22"/>
    </row>
    <row r="2868" spans="1:11" ht="15.75" x14ac:dyDescent="0.25">
      <c r="A2868" s="195" t="s">
        <v>407</v>
      </c>
      <c r="B2868" s="196"/>
      <c r="C2868" s="196"/>
      <c r="D2868" s="196"/>
      <c r="E2868" s="196"/>
      <c r="F2868" s="197"/>
      <c r="K2868" s="22"/>
    </row>
    <row r="2869" spans="1:11" ht="15.75" x14ac:dyDescent="0.25">
      <c r="A2869" s="198" t="s">
        <v>408</v>
      </c>
      <c r="B2869" s="198"/>
      <c r="C2869" s="198"/>
      <c r="D2869" s="198"/>
      <c r="E2869" s="198"/>
      <c r="F2869" s="198"/>
      <c r="K2869" s="22">
        <f>370+480</f>
        <v>850</v>
      </c>
    </row>
    <row r="2870" spans="1:11" ht="15.75" x14ac:dyDescent="0.25">
      <c r="A2870" s="184" t="s">
        <v>10</v>
      </c>
      <c r="B2870" s="184"/>
      <c r="C2870" s="3" t="s">
        <v>11</v>
      </c>
      <c r="D2870" s="3" t="s">
        <v>12</v>
      </c>
      <c r="E2870" s="185" t="s">
        <v>13</v>
      </c>
      <c r="F2870" s="185"/>
      <c r="K2870" s="24"/>
    </row>
    <row r="2871" spans="1:11" ht="15.75" x14ac:dyDescent="0.25">
      <c r="A2871" s="3"/>
      <c r="B2871" s="3"/>
      <c r="C2871" s="3"/>
      <c r="D2871" s="3"/>
      <c r="E2871" s="6"/>
      <c r="F2871" s="6"/>
      <c r="K2871" s="25">
        <f>326-151</f>
        <v>175</v>
      </c>
    </row>
    <row r="2872" spans="1:11" ht="15.75" x14ac:dyDescent="0.25">
      <c r="A2872" s="3"/>
      <c r="B2872" s="3"/>
      <c r="C2872" s="3"/>
      <c r="D2872" s="3"/>
      <c r="E2872" s="6"/>
      <c r="F2872" s="6"/>
      <c r="K2872" s="25"/>
    </row>
    <row r="2873" spans="1:11" ht="15.75" x14ac:dyDescent="0.25">
      <c r="A2873" s="3"/>
      <c r="B2873" s="3"/>
      <c r="C2873" s="3"/>
      <c r="D2873" s="3"/>
      <c r="E2873" s="6"/>
      <c r="F2873" s="6"/>
      <c r="K2873" s="24"/>
    </row>
    <row r="2874" spans="1:11" ht="15.75" x14ac:dyDescent="0.25">
      <c r="A2874" s="3"/>
      <c r="B2874" s="3"/>
      <c r="C2874" s="5" t="s">
        <v>14</v>
      </c>
      <c r="D2874" s="5" t="s">
        <v>15</v>
      </c>
      <c r="E2874" s="185" t="s">
        <v>16</v>
      </c>
      <c r="F2874" s="185"/>
    </row>
    <row r="2875" spans="1:11" ht="15.75" x14ac:dyDescent="0.25">
      <c r="A2875" s="10" t="s">
        <v>17</v>
      </c>
      <c r="B2875" s="10"/>
      <c r="C2875" s="15"/>
      <c r="D2875" s="16"/>
      <c r="E2875" s="6"/>
      <c r="F2875" s="6"/>
    </row>
    <row r="2876" spans="1:11" x14ac:dyDescent="0.25">
      <c r="A2876" s="10" t="s">
        <v>398</v>
      </c>
      <c r="B2876" s="10"/>
      <c r="C2876" s="10"/>
      <c r="D2876" s="7"/>
      <c r="E2876" s="8"/>
      <c r="F2876" s="4"/>
      <c r="H2876">
        <f>79130+1870+1870+935+9600+740+400+1200+22160</f>
        <v>117905</v>
      </c>
    </row>
    <row r="2877" spans="1:11" x14ac:dyDescent="0.25">
      <c r="A2877" s="10" t="s">
        <v>400</v>
      </c>
      <c r="B2877" s="10"/>
      <c r="C2877" s="10"/>
      <c r="D2877" s="7"/>
      <c r="E2877" s="8"/>
      <c r="F2877" s="4"/>
    </row>
    <row r="2878" spans="1:11" x14ac:dyDescent="0.25">
      <c r="A2878" s="10" t="s">
        <v>401</v>
      </c>
      <c r="B2878" s="10"/>
      <c r="C2878" s="10"/>
      <c r="D2878" s="7"/>
      <c r="E2878" s="8"/>
      <c r="F2878" s="4"/>
    </row>
    <row r="2879" spans="1:11" x14ac:dyDescent="0.25">
      <c r="A2879" s="10" t="s">
        <v>402</v>
      </c>
      <c r="B2879" s="10"/>
      <c r="C2879" s="10"/>
      <c r="D2879" s="7"/>
      <c r="E2879" s="8"/>
      <c r="F2879" s="4"/>
    </row>
    <row r="2880" spans="1:11" x14ac:dyDescent="0.25">
      <c r="A2880" s="7" t="s">
        <v>405</v>
      </c>
      <c r="B2880" s="7"/>
      <c r="C2880" s="7"/>
      <c r="D2880" s="7"/>
      <c r="E2880" s="11"/>
      <c r="F2880" s="11"/>
    </row>
    <row r="2881" spans="1:6" x14ac:dyDescent="0.25">
      <c r="A2881" s="7" t="s">
        <v>397</v>
      </c>
      <c r="B2881" s="7"/>
      <c r="C2881" s="7"/>
      <c r="D2881" s="7"/>
      <c r="E2881" s="11"/>
      <c r="F2881" s="11"/>
    </row>
    <row r="2882" spans="1:6" x14ac:dyDescent="0.25">
      <c r="A2882" s="7" t="s">
        <v>403</v>
      </c>
      <c r="B2882" s="7"/>
      <c r="C2882" s="7"/>
      <c r="D2882" s="7"/>
      <c r="E2882" s="11"/>
      <c r="F2882" s="11"/>
    </row>
    <row r="2883" spans="1:6" x14ac:dyDescent="0.25">
      <c r="A2883" s="7" t="s">
        <v>404</v>
      </c>
      <c r="B2883" s="7"/>
      <c r="C2883" s="7"/>
      <c r="D2883" s="7"/>
      <c r="E2883" s="11"/>
      <c r="F2883" s="11"/>
    </row>
    <row r="2884" spans="1:6" x14ac:dyDescent="0.25">
      <c r="A2884" s="7" t="s">
        <v>399</v>
      </c>
      <c r="B2884" s="7"/>
      <c r="C2884" s="7"/>
      <c r="D2884" s="7"/>
      <c r="E2884" s="11"/>
      <c r="F2884" s="11"/>
    </row>
    <row r="2885" spans="1:6" x14ac:dyDescent="0.25">
      <c r="A2885" s="7"/>
      <c r="B2885" s="7"/>
      <c r="C2885" s="7"/>
      <c r="D2885" s="7"/>
      <c r="E2885" s="11"/>
      <c r="F2885" s="11"/>
    </row>
    <row r="2886" spans="1:6" x14ac:dyDescent="0.25">
      <c r="A2886" s="14"/>
      <c r="B2886" s="7"/>
      <c r="C2886" s="7"/>
      <c r="D2886" s="7"/>
      <c r="E2886" s="11"/>
      <c r="F2886" s="11"/>
    </row>
    <row r="2887" spans="1:6" x14ac:dyDescent="0.25">
      <c r="A2887" s="14"/>
      <c r="B2887" s="7"/>
      <c r="C2887" s="7"/>
      <c r="D2887" s="7"/>
      <c r="E2887" s="11"/>
      <c r="F2887" s="11"/>
    </row>
    <row r="2888" spans="1:6" x14ac:dyDescent="0.25">
      <c r="A2888" s="14"/>
      <c r="B2888" s="7"/>
      <c r="C2888" s="7"/>
      <c r="D2888" s="7"/>
      <c r="E2888" s="11"/>
      <c r="F2888" s="11"/>
    </row>
    <row r="2889" spans="1:6" x14ac:dyDescent="0.25">
      <c r="A2889" s="14"/>
      <c r="B2889" s="7"/>
      <c r="C2889" s="7"/>
      <c r="D2889" s="7"/>
      <c r="E2889" s="11"/>
      <c r="F2889" s="11"/>
    </row>
    <row r="2890" spans="1:6" x14ac:dyDescent="0.25">
      <c r="A2890" s="14"/>
      <c r="B2890" s="7"/>
      <c r="C2890" s="7"/>
      <c r="D2890" s="7"/>
      <c r="E2890" s="11"/>
      <c r="F2890" s="11"/>
    </row>
  </sheetData>
  <autoFilter ref="A849:F1186"/>
  <mergeCells count="81">
    <mergeCell ref="A809:F809"/>
    <mergeCell ref="A810:B810"/>
    <mergeCell ref="E810:F810"/>
    <mergeCell ref="E814:F814"/>
    <mergeCell ref="A807:D807"/>
    <mergeCell ref="A808:F808"/>
    <mergeCell ref="A2467:F2467"/>
    <mergeCell ref="A2468:B2468"/>
    <mergeCell ref="E2468:F2468"/>
    <mergeCell ref="E2472:F2472"/>
    <mergeCell ref="A2465:D2465"/>
    <mergeCell ref="A2466:F2466"/>
    <mergeCell ref="A2639:F2639"/>
    <mergeCell ref="A2640:B2640"/>
    <mergeCell ref="E2640:F2640"/>
    <mergeCell ref="E2644:F2644"/>
    <mergeCell ref="A2493:F2493"/>
    <mergeCell ref="A2494:F2494"/>
    <mergeCell ref="A2496:F2496"/>
    <mergeCell ref="A2637:D2637"/>
    <mergeCell ref="A2638:F2638"/>
    <mergeCell ref="A2869:F2869"/>
    <mergeCell ref="A2870:B2870"/>
    <mergeCell ref="E2870:F2870"/>
    <mergeCell ref="E2874:F2874"/>
    <mergeCell ref="A2667:F2667"/>
    <mergeCell ref="A2668:F2668"/>
    <mergeCell ref="A2670:F2670"/>
    <mergeCell ref="A2867:D2867"/>
    <mergeCell ref="A2868:F2868"/>
    <mergeCell ref="E2184:F2184"/>
    <mergeCell ref="A1480:F1480"/>
    <mergeCell ref="A1481:F1481"/>
    <mergeCell ref="A1483:F1483"/>
    <mergeCell ref="A2177:D2177"/>
    <mergeCell ref="A2178:F2178"/>
    <mergeCell ref="A2179:F2179"/>
    <mergeCell ref="A2180:B2180"/>
    <mergeCell ref="E2180:F2180"/>
    <mergeCell ref="A1390:F1390"/>
    <mergeCell ref="A1391:B1391"/>
    <mergeCell ref="E1391:F1391"/>
    <mergeCell ref="E1395:F1395"/>
    <mergeCell ref="A1245:F1245"/>
    <mergeCell ref="A1246:F1246"/>
    <mergeCell ref="A1248:F1248"/>
    <mergeCell ref="A1388:D1388"/>
    <mergeCell ref="A1389:F1389"/>
    <mergeCell ref="A1185:F1185"/>
    <mergeCell ref="A1186:B1186"/>
    <mergeCell ref="E1186:F1186"/>
    <mergeCell ref="E1190:F1190"/>
    <mergeCell ref="A845:F845"/>
    <mergeCell ref="A846:F846"/>
    <mergeCell ref="A848:F848"/>
    <mergeCell ref="A1183:D1183"/>
    <mergeCell ref="A1184:F1184"/>
    <mergeCell ref="E614:F614"/>
    <mergeCell ref="A662:F662"/>
    <mergeCell ref="A660:F660"/>
    <mergeCell ref="A659:F659"/>
    <mergeCell ref="A338:F338"/>
    <mergeCell ref="A339:F339"/>
    <mergeCell ref="A341:F341"/>
    <mergeCell ref="A608:F608"/>
    <mergeCell ref="A607:D607"/>
    <mergeCell ref="A609:F609"/>
    <mergeCell ref="A610:B610"/>
    <mergeCell ref="E610:F610"/>
    <mergeCell ref="A620:D620"/>
    <mergeCell ref="A1:F1"/>
    <mergeCell ref="A2:F2"/>
    <mergeCell ref="A4:F4"/>
    <mergeCell ref="A288:D288"/>
    <mergeCell ref="A289:F289"/>
    <mergeCell ref="A290:F290"/>
    <mergeCell ref="A291:B291"/>
    <mergeCell ref="E291:F291"/>
    <mergeCell ref="E295:F295"/>
    <mergeCell ref="A301:D301"/>
    <mergeCell ref="A300:D300"/>
  </mergeCells>
  <pageMargins left="0.31496062992125984" right="0.11811023622047245" top="0.55118110236220474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3"/>
  <sheetViews>
    <sheetView topLeftCell="A150" workbookViewId="0">
      <selection activeCell="J158" sqref="J158"/>
    </sheetView>
  </sheetViews>
  <sheetFormatPr defaultRowHeight="15" x14ac:dyDescent="0.25"/>
  <cols>
    <col min="1" max="1" width="6.140625" style="23" customWidth="1"/>
    <col min="2" max="2" width="15.85546875" customWidth="1"/>
    <col min="3" max="3" width="26.85546875" customWidth="1"/>
    <col min="4" max="4" width="9.140625" customWidth="1"/>
    <col min="5" max="5" width="14.7109375" customWidth="1"/>
    <col min="6" max="6" width="13.5703125" customWidth="1"/>
  </cols>
  <sheetData>
    <row r="1" spans="1:7" ht="18.75" x14ac:dyDescent="0.3">
      <c r="A1" s="37" t="s">
        <v>3</v>
      </c>
      <c r="B1" s="35" t="s">
        <v>453</v>
      </c>
      <c r="C1" s="32" t="s">
        <v>454</v>
      </c>
      <c r="D1" s="32" t="s">
        <v>455</v>
      </c>
      <c r="E1" s="32" t="s">
        <v>3961</v>
      </c>
      <c r="F1" s="32" t="s">
        <v>3960</v>
      </c>
    </row>
    <row r="2" spans="1:7" s="33" customFormat="1" ht="14.25" customHeight="1" x14ac:dyDescent="0.3">
      <c r="A2" s="36">
        <v>1</v>
      </c>
      <c r="B2" s="117">
        <v>19000464</v>
      </c>
      <c r="C2" s="118" t="s">
        <v>3797</v>
      </c>
      <c r="D2" s="118" t="s">
        <v>3798</v>
      </c>
      <c r="E2" s="118" t="s">
        <v>3799</v>
      </c>
      <c r="F2" s="119">
        <v>139</v>
      </c>
      <c r="G2" s="31"/>
    </row>
    <row r="3" spans="1:7" s="33" customFormat="1" ht="14.25" customHeight="1" x14ac:dyDescent="0.3">
      <c r="A3" s="36">
        <v>2</v>
      </c>
      <c r="B3" s="117">
        <v>19000637</v>
      </c>
      <c r="C3" s="118" t="s">
        <v>430</v>
      </c>
      <c r="D3" s="118" t="s">
        <v>3800</v>
      </c>
      <c r="E3" s="118" t="s">
        <v>3799</v>
      </c>
      <c r="F3" s="119">
        <v>139</v>
      </c>
      <c r="G3" s="31"/>
    </row>
    <row r="4" spans="1:7" s="33" customFormat="1" ht="14.25" customHeight="1" x14ac:dyDescent="0.3">
      <c r="A4" s="36">
        <v>3</v>
      </c>
      <c r="B4" s="117">
        <v>19000644</v>
      </c>
      <c r="C4" s="118" t="s">
        <v>3801</v>
      </c>
      <c r="D4" s="118" t="s">
        <v>414</v>
      </c>
      <c r="E4" s="118" t="s">
        <v>3799</v>
      </c>
      <c r="F4" s="119">
        <v>139</v>
      </c>
      <c r="G4" s="31"/>
    </row>
    <row r="5" spans="1:7" s="33" customFormat="1" ht="14.25" customHeight="1" x14ac:dyDescent="0.3">
      <c r="A5" s="36">
        <v>4</v>
      </c>
      <c r="B5" s="117">
        <v>19001216</v>
      </c>
      <c r="C5" s="118" t="s">
        <v>3802</v>
      </c>
      <c r="D5" s="118" t="s">
        <v>411</v>
      </c>
      <c r="E5" s="118" t="s">
        <v>3803</v>
      </c>
      <c r="F5" s="119">
        <v>139</v>
      </c>
      <c r="G5" s="111"/>
    </row>
    <row r="6" spans="1:7" s="33" customFormat="1" ht="14.25" customHeight="1" x14ac:dyDescent="0.3">
      <c r="A6" s="36">
        <v>5</v>
      </c>
      <c r="B6" s="117">
        <v>19000987</v>
      </c>
      <c r="C6" s="118" t="s">
        <v>3804</v>
      </c>
      <c r="D6" s="118" t="s">
        <v>920</v>
      </c>
      <c r="E6" s="118" t="s">
        <v>3803</v>
      </c>
      <c r="F6" s="119">
        <v>139</v>
      </c>
      <c r="G6" s="111"/>
    </row>
    <row r="7" spans="1:7" s="33" customFormat="1" ht="14.25" customHeight="1" x14ac:dyDescent="0.3">
      <c r="A7" s="36">
        <v>6</v>
      </c>
      <c r="B7" s="117">
        <v>19001221</v>
      </c>
      <c r="C7" s="118" t="s">
        <v>3805</v>
      </c>
      <c r="D7" s="118" t="s">
        <v>1089</v>
      </c>
      <c r="E7" s="118" t="s">
        <v>3803</v>
      </c>
      <c r="F7" s="119">
        <v>139</v>
      </c>
      <c r="G7" s="31"/>
    </row>
    <row r="8" spans="1:7" s="33" customFormat="1" ht="14.25" customHeight="1" x14ac:dyDescent="0.3">
      <c r="A8" s="36">
        <v>7</v>
      </c>
      <c r="B8" s="117">
        <v>19000899</v>
      </c>
      <c r="C8" s="118" t="s">
        <v>3806</v>
      </c>
      <c r="D8" s="118" t="s">
        <v>418</v>
      </c>
      <c r="E8" s="118" t="s">
        <v>3803</v>
      </c>
      <c r="F8" s="119">
        <v>139</v>
      </c>
      <c r="G8" s="111"/>
    </row>
    <row r="9" spans="1:7" s="33" customFormat="1" ht="14.25" customHeight="1" x14ac:dyDescent="0.3">
      <c r="A9" s="36">
        <v>8</v>
      </c>
      <c r="B9" s="117">
        <v>19001061</v>
      </c>
      <c r="C9" s="118" t="s">
        <v>3807</v>
      </c>
      <c r="D9" s="118" t="s">
        <v>414</v>
      </c>
      <c r="E9" s="118" t="s">
        <v>3803</v>
      </c>
      <c r="F9" s="119">
        <v>139</v>
      </c>
      <c r="G9" s="111"/>
    </row>
    <row r="10" spans="1:7" s="33" customFormat="1" ht="14.25" customHeight="1" x14ac:dyDescent="0.3">
      <c r="A10" s="36">
        <v>9</v>
      </c>
      <c r="B10" s="117">
        <v>19001191</v>
      </c>
      <c r="C10" s="118" t="s">
        <v>3808</v>
      </c>
      <c r="D10" s="118" t="s">
        <v>411</v>
      </c>
      <c r="E10" s="118" t="s">
        <v>3803</v>
      </c>
      <c r="F10" s="119">
        <v>139</v>
      </c>
      <c r="G10" s="31"/>
    </row>
    <row r="11" spans="1:7" s="33" customFormat="1" ht="14.25" customHeight="1" x14ac:dyDescent="0.3">
      <c r="A11" s="36">
        <v>10</v>
      </c>
      <c r="B11" s="117">
        <v>19000433</v>
      </c>
      <c r="C11" s="118" t="s">
        <v>930</v>
      </c>
      <c r="D11" s="118" t="s">
        <v>410</v>
      </c>
      <c r="E11" s="118" t="s">
        <v>3799</v>
      </c>
      <c r="F11" s="119">
        <v>139</v>
      </c>
      <c r="G11" s="31"/>
    </row>
    <row r="12" spans="1:7" s="33" customFormat="1" ht="14.25" customHeight="1" x14ac:dyDescent="0.3">
      <c r="A12" s="36">
        <v>11</v>
      </c>
      <c r="B12" s="117">
        <v>19003811</v>
      </c>
      <c r="C12" s="118" t="s">
        <v>1091</v>
      </c>
      <c r="D12" s="118" t="s">
        <v>1102</v>
      </c>
      <c r="E12" s="118" t="s">
        <v>3809</v>
      </c>
      <c r="F12" s="119">
        <v>139</v>
      </c>
      <c r="G12" s="31"/>
    </row>
    <row r="13" spans="1:7" s="33" customFormat="1" ht="14.25" customHeight="1" x14ac:dyDescent="0.3">
      <c r="A13" s="36">
        <v>12</v>
      </c>
      <c r="B13" s="117">
        <v>17000672</v>
      </c>
      <c r="C13" s="118" t="s">
        <v>3810</v>
      </c>
      <c r="D13" s="118" t="s">
        <v>439</v>
      </c>
      <c r="E13" s="118" t="s">
        <v>3811</v>
      </c>
      <c r="F13" s="119">
        <v>139</v>
      </c>
      <c r="G13" s="31"/>
    </row>
    <row r="14" spans="1:7" s="33" customFormat="1" ht="14.25" customHeight="1" x14ac:dyDescent="0.3">
      <c r="A14" s="36">
        <v>13</v>
      </c>
      <c r="B14" s="117">
        <v>18001864</v>
      </c>
      <c r="C14" s="118" t="s">
        <v>1084</v>
      </c>
      <c r="D14" s="118" t="s">
        <v>1097</v>
      </c>
      <c r="E14" s="118" t="s">
        <v>3812</v>
      </c>
      <c r="F14" s="119">
        <v>139</v>
      </c>
      <c r="G14" s="31"/>
    </row>
    <row r="15" spans="1:7" s="33" customFormat="1" ht="14.25" customHeight="1" x14ac:dyDescent="0.3">
      <c r="A15" s="36">
        <v>14</v>
      </c>
      <c r="B15" s="117">
        <v>19003898</v>
      </c>
      <c r="C15" s="118" t="s">
        <v>3813</v>
      </c>
      <c r="D15" s="118" t="s">
        <v>1103</v>
      </c>
      <c r="E15" s="118" t="s">
        <v>3814</v>
      </c>
      <c r="F15" s="119">
        <v>139</v>
      </c>
      <c r="G15" s="31"/>
    </row>
    <row r="16" spans="1:7" s="33" customFormat="1" ht="14.25" customHeight="1" x14ac:dyDescent="0.3">
      <c r="A16" s="36">
        <v>15</v>
      </c>
      <c r="B16" s="117">
        <v>19003803</v>
      </c>
      <c r="C16" s="118" t="s">
        <v>3815</v>
      </c>
      <c r="D16" s="118" t="s">
        <v>916</v>
      </c>
      <c r="E16" s="118" t="s">
        <v>3814</v>
      </c>
      <c r="F16" s="119">
        <v>139</v>
      </c>
      <c r="G16" s="31"/>
    </row>
    <row r="17" spans="1:7" s="33" customFormat="1" ht="14.25" customHeight="1" x14ac:dyDescent="0.3">
      <c r="A17" s="36">
        <v>16</v>
      </c>
      <c r="B17" s="117">
        <v>19002396</v>
      </c>
      <c r="C17" s="118" t="s">
        <v>3816</v>
      </c>
      <c r="D17" s="118" t="s">
        <v>1075</v>
      </c>
      <c r="E17" s="118" t="s">
        <v>3817</v>
      </c>
      <c r="F17" s="119">
        <v>139</v>
      </c>
      <c r="G17" s="31"/>
    </row>
    <row r="18" spans="1:7" s="33" customFormat="1" ht="14.25" customHeight="1" x14ac:dyDescent="0.3">
      <c r="A18" s="36">
        <v>17</v>
      </c>
      <c r="B18" s="117">
        <v>19002710</v>
      </c>
      <c r="C18" s="118" t="s">
        <v>3818</v>
      </c>
      <c r="D18" s="118" t="s">
        <v>411</v>
      </c>
      <c r="E18" s="118" t="s">
        <v>3817</v>
      </c>
      <c r="F18" s="119">
        <v>139</v>
      </c>
      <c r="G18" s="31"/>
    </row>
    <row r="19" spans="1:7" s="33" customFormat="1" ht="14.25" customHeight="1" x14ac:dyDescent="0.3">
      <c r="A19" s="36">
        <v>18</v>
      </c>
      <c r="B19" s="117">
        <v>19002711</v>
      </c>
      <c r="C19" s="118" t="s">
        <v>3819</v>
      </c>
      <c r="D19" s="118" t="s">
        <v>1088</v>
      </c>
      <c r="E19" s="118" t="s">
        <v>3817</v>
      </c>
      <c r="F19" s="119">
        <v>139</v>
      </c>
      <c r="G19" s="31"/>
    </row>
    <row r="20" spans="1:7" s="33" customFormat="1" ht="14.25" customHeight="1" x14ac:dyDescent="0.3">
      <c r="A20" s="36">
        <v>19</v>
      </c>
      <c r="B20" s="117">
        <v>19001931</v>
      </c>
      <c r="C20" s="118" t="s">
        <v>3820</v>
      </c>
      <c r="D20" s="118" t="s">
        <v>411</v>
      </c>
      <c r="E20" s="118" t="s">
        <v>3817</v>
      </c>
      <c r="F20" s="119">
        <v>139</v>
      </c>
      <c r="G20" s="31"/>
    </row>
    <row r="21" spans="1:7" s="33" customFormat="1" ht="14.25" customHeight="1" x14ac:dyDescent="0.3">
      <c r="A21" s="36">
        <v>20</v>
      </c>
      <c r="B21" s="117">
        <v>19002391</v>
      </c>
      <c r="C21" s="118" t="s">
        <v>3821</v>
      </c>
      <c r="D21" s="118" t="s">
        <v>3822</v>
      </c>
      <c r="E21" s="118" t="s">
        <v>3817</v>
      </c>
      <c r="F21" s="119">
        <v>139</v>
      </c>
      <c r="G21" s="112"/>
    </row>
    <row r="22" spans="1:7" s="33" customFormat="1" ht="14.25" customHeight="1" x14ac:dyDescent="0.3">
      <c r="A22" s="36">
        <v>21</v>
      </c>
      <c r="B22" s="117">
        <v>19002995</v>
      </c>
      <c r="C22" s="118" t="s">
        <v>3823</v>
      </c>
      <c r="D22" s="118" t="s">
        <v>1086</v>
      </c>
      <c r="E22" s="118" t="s">
        <v>3817</v>
      </c>
      <c r="F22" s="119">
        <v>139</v>
      </c>
      <c r="G22" s="112"/>
    </row>
    <row r="23" spans="1:7" s="33" customFormat="1" ht="14.25" customHeight="1" x14ac:dyDescent="0.3">
      <c r="A23" s="36">
        <v>22</v>
      </c>
      <c r="B23" s="117">
        <v>19002068</v>
      </c>
      <c r="C23" s="118" t="s">
        <v>3824</v>
      </c>
      <c r="D23" s="118" t="s">
        <v>426</v>
      </c>
      <c r="E23" s="118" t="s">
        <v>3817</v>
      </c>
      <c r="F23" s="119">
        <v>139</v>
      </c>
      <c r="G23" s="112"/>
    </row>
    <row r="24" spans="1:7" s="33" customFormat="1" ht="14.25" customHeight="1" x14ac:dyDescent="0.3">
      <c r="A24" s="36">
        <v>23</v>
      </c>
      <c r="B24" s="117">
        <v>19003733</v>
      </c>
      <c r="C24" s="118" t="s">
        <v>3825</v>
      </c>
      <c r="D24" s="118" t="s">
        <v>3826</v>
      </c>
      <c r="E24" s="118" t="s">
        <v>3814</v>
      </c>
      <c r="F24" s="119">
        <v>139</v>
      </c>
      <c r="G24" s="112"/>
    </row>
    <row r="25" spans="1:7" s="33" customFormat="1" ht="14.25" customHeight="1" x14ac:dyDescent="0.3">
      <c r="A25" s="36">
        <v>24</v>
      </c>
      <c r="B25" s="117">
        <v>19003735</v>
      </c>
      <c r="C25" s="118" t="s">
        <v>3827</v>
      </c>
      <c r="D25" s="118" t="s">
        <v>423</v>
      </c>
      <c r="E25" s="118" t="s">
        <v>3814</v>
      </c>
      <c r="F25" s="119">
        <v>139</v>
      </c>
      <c r="G25" s="112"/>
    </row>
    <row r="26" spans="1:7" s="33" customFormat="1" ht="14.25" customHeight="1" x14ac:dyDescent="0.3">
      <c r="A26" s="36">
        <v>25</v>
      </c>
      <c r="B26" s="117">
        <v>17000566</v>
      </c>
      <c r="C26" s="118" t="s">
        <v>449</v>
      </c>
      <c r="D26" s="118" t="s">
        <v>1104</v>
      </c>
      <c r="E26" s="118" t="s">
        <v>3828</v>
      </c>
      <c r="F26" s="119">
        <v>139</v>
      </c>
      <c r="G26" s="112"/>
    </row>
    <row r="27" spans="1:7" s="33" customFormat="1" ht="14.25" customHeight="1" x14ac:dyDescent="0.3">
      <c r="A27" s="36">
        <v>26</v>
      </c>
      <c r="B27" s="117">
        <v>17000042</v>
      </c>
      <c r="C27" s="118" t="s">
        <v>3829</v>
      </c>
      <c r="D27" s="118" t="s">
        <v>3830</v>
      </c>
      <c r="E27" s="118" t="s">
        <v>3828</v>
      </c>
      <c r="F27" s="119">
        <v>139</v>
      </c>
      <c r="G27" s="112"/>
    </row>
    <row r="28" spans="1:7" s="33" customFormat="1" ht="14.25" customHeight="1" x14ac:dyDescent="0.3">
      <c r="A28" s="36">
        <v>27</v>
      </c>
      <c r="B28" s="117">
        <v>17000262</v>
      </c>
      <c r="C28" s="118" t="s">
        <v>1098</v>
      </c>
      <c r="D28" s="118" t="s">
        <v>423</v>
      </c>
      <c r="E28" s="118" t="s">
        <v>3828</v>
      </c>
      <c r="F28" s="119">
        <v>139</v>
      </c>
      <c r="G28" s="113"/>
    </row>
    <row r="29" spans="1:7" s="33" customFormat="1" ht="14.25" customHeight="1" x14ac:dyDescent="0.3">
      <c r="A29" s="36">
        <v>28</v>
      </c>
      <c r="B29" s="117">
        <v>19002381</v>
      </c>
      <c r="C29" s="118" t="s">
        <v>3831</v>
      </c>
      <c r="D29" s="118" t="s">
        <v>3832</v>
      </c>
      <c r="E29" s="118" t="s">
        <v>3833</v>
      </c>
      <c r="F29" s="119">
        <v>139</v>
      </c>
      <c r="G29" s="113"/>
    </row>
    <row r="30" spans="1:7" s="33" customFormat="1" ht="14.25" customHeight="1" x14ac:dyDescent="0.3">
      <c r="A30" s="36">
        <v>29</v>
      </c>
      <c r="B30" s="117">
        <v>17000338</v>
      </c>
      <c r="C30" s="118" t="s">
        <v>3834</v>
      </c>
      <c r="D30" s="118" t="s">
        <v>434</v>
      </c>
      <c r="E30" s="118" t="s">
        <v>3835</v>
      </c>
      <c r="F30" s="119">
        <v>139</v>
      </c>
      <c r="G30" s="113"/>
    </row>
    <row r="31" spans="1:7" s="33" customFormat="1" ht="14.25" customHeight="1" x14ac:dyDescent="0.3">
      <c r="A31" s="36">
        <v>30</v>
      </c>
      <c r="B31" s="117">
        <v>18003702</v>
      </c>
      <c r="C31" s="118" t="s">
        <v>3836</v>
      </c>
      <c r="D31" s="118" t="s">
        <v>433</v>
      </c>
      <c r="E31" s="118" t="s">
        <v>3837</v>
      </c>
      <c r="F31" s="119">
        <v>139</v>
      </c>
      <c r="G31" s="113"/>
    </row>
    <row r="32" spans="1:7" s="33" customFormat="1" ht="14.25" customHeight="1" x14ac:dyDescent="0.3">
      <c r="A32" s="36">
        <v>31</v>
      </c>
      <c r="B32" s="117">
        <v>18004783</v>
      </c>
      <c r="C32" s="118" t="s">
        <v>3838</v>
      </c>
      <c r="D32" s="118" t="s">
        <v>3839</v>
      </c>
      <c r="E32" s="118" t="s">
        <v>3840</v>
      </c>
      <c r="F32" s="119">
        <v>139</v>
      </c>
      <c r="G32" s="113"/>
    </row>
    <row r="33" spans="1:7" s="33" customFormat="1" ht="14.25" customHeight="1" x14ac:dyDescent="0.3">
      <c r="A33" s="36">
        <v>32</v>
      </c>
      <c r="B33" s="117">
        <v>18003166</v>
      </c>
      <c r="C33" s="118" t="s">
        <v>3841</v>
      </c>
      <c r="D33" s="118" t="s">
        <v>1090</v>
      </c>
      <c r="E33" s="118" t="s">
        <v>3840</v>
      </c>
      <c r="F33" s="119">
        <v>139</v>
      </c>
      <c r="G33" s="113"/>
    </row>
    <row r="34" spans="1:7" s="33" customFormat="1" ht="14.25" customHeight="1" x14ac:dyDescent="0.3">
      <c r="A34" s="36">
        <v>33</v>
      </c>
      <c r="B34" s="117">
        <v>18004488</v>
      </c>
      <c r="C34" s="118" t="s">
        <v>3842</v>
      </c>
      <c r="D34" s="118" t="s">
        <v>421</v>
      </c>
      <c r="E34" s="118" t="s">
        <v>3840</v>
      </c>
      <c r="F34" s="119">
        <v>139</v>
      </c>
      <c r="G34" s="113"/>
    </row>
    <row r="35" spans="1:7" s="33" customFormat="1" ht="14.25" customHeight="1" x14ac:dyDescent="0.3">
      <c r="A35" s="36">
        <v>34</v>
      </c>
      <c r="B35" s="117">
        <v>18004005</v>
      </c>
      <c r="C35" s="118" t="s">
        <v>3843</v>
      </c>
      <c r="D35" s="118" t="s">
        <v>925</v>
      </c>
      <c r="E35" s="118" t="s">
        <v>3840</v>
      </c>
      <c r="F35" s="119">
        <v>139</v>
      </c>
      <c r="G35" s="114"/>
    </row>
    <row r="36" spans="1:7" s="33" customFormat="1" ht="14.25" customHeight="1" x14ac:dyDescent="0.3">
      <c r="A36" s="36">
        <v>35</v>
      </c>
      <c r="B36" s="117">
        <v>18004148</v>
      </c>
      <c r="C36" s="118" t="s">
        <v>3844</v>
      </c>
      <c r="D36" s="118" t="s">
        <v>1104</v>
      </c>
      <c r="E36" s="118" t="s">
        <v>3840</v>
      </c>
      <c r="F36" s="119">
        <v>139</v>
      </c>
      <c r="G36" s="113"/>
    </row>
    <row r="37" spans="1:7" s="33" customFormat="1" ht="14.25" customHeight="1" x14ac:dyDescent="0.3">
      <c r="A37" s="36">
        <v>36</v>
      </c>
      <c r="B37" s="117">
        <v>18004646</v>
      </c>
      <c r="C37" s="118" t="s">
        <v>3845</v>
      </c>
      <c r="D37" s="118" t="s">
        <v>420</v>
      </c>
      <c r="E37" s="118" t="s">
        <v>3840</v>
      </c>
      <c r="F37" s="119">
        <v>139</v>
      </c>
      <c r="G37" s="113"/>
    </row>
    <row r="38" spans="1:7" s="33" customFormat="1" ht="14.25" customHeight="1" x14ac:dyDescent="0.3">
      <c r="A38" s="36">
        <v>37</v>
      </c>
      <c r="B38" s="117">
        <v>18004289</v>
      </c>
      <c r="C38" s="118" t="s">
        <v>444</v>
      </c>
      <c r="D38" s="118" t="s">
        <v>1075</v>
      </c>
      <c r="E38" s="118" t="s">
        <v>3840</v>
      </c>
      <c r="F38" s="119">
        <v>139</v>
      </c>
      <c r="G38" s="113"/>
    </row>
    <row r="39" spans="1:7" s="33" customFormat="1" ht="14.25" customHeight="1" x14ac:dyDescent="0.3">
      <c r="A39" s="36">
        <v>38</v>
      </c>
      <c r="B39" s="117">
        <v>18003482</v>
      </c>
      <c r="C39" s="118" t="s">
        <v>3846</v>
      </c>
      <c r="D39" s="118" t="s">
        <v>3847</v>
      </c>
      <c r="E39" s="118" t="s">
        <v>3840</v>
      </c>
      <c r="F39" s="119">
        <v>139</v>
      </c>
      <c r="G39" s="113"/>
    </row>
    <row r="40" spans="1:7" s="33" customFormat="1" ht="14.25" customHeight="1" x14ac:dyDescent="0.3">
      <c r="A40" s="36">
        <v>39</v>
      </c>
      <c r="B40" s="117">
        <v>18001584</v>
      </c>
      <c r="C40" s="118" t="s">
        <v>3848</v>
      </c>
      <c r="D40" s="118" t="s">
        <v>420</v>
      </c>
      <c r="E40" s="118" t="s">
        <v>3840</v>
      </c>
      <c r="F40" s="119">
        <v>139</v>
      </c>
      <c r="G40" s="113"/>
    </row>
    <row r="41" spans="1:7" s="33" customFormat="1" ht="14.25" customHeight="1" x14ac:dyDescent="0.3">
      <c r="A41" s="36">
        <v>40</v>
      </c>
      <c r="B41" s="117">
        <v>19002103</v>
      </c>
      <c r="C41" s="118" t="s">
        <v>3849</v>
      </c>
      <c r="D41" s="118" t="s">
        <v>412</v>
      </c>
      <c r="E41" s="118" t="s">
        <v>3850</v>
      </c>
      <c r="F41" s="119">
        <v>139</v>
      </c>
      <c r="G41" s="113"/>
    </row>
    <row r="42" spans="1:7" s="33" customFormat="1" ht="14.25" customHeight="1" x14ac:dyDescent="0.3">
      <c r="A42" s="36">
        <v>41</v>
      </c>
      <c r="B42" s="117">
        <v>19002135</v>
      </c>
      <c r="C42" s="118" t="s">
        <v>3851</v>
      </c>
      <c r="D42" s="118" t="s">
        <v>3852</v>
      </c>
      <c r="E42" s="118" t="s">
        <v>3850</v>
      </c>
      <c r="F42" s="119">
        <v>139</v>
      </c>
      <c r="G42" s="113"/>
    </row>
    <row r="43" spans="1:7" s="33" customFormat="1" ht="14.25" customHeight="1" x14ac:dyDescent="0.3">
      <c r="A43" s="36">
        <v>42</v>
      </c>
      <c r="B43" s="117">
        <v>19002179</v>
      </c>
      <c r="C43" s="118" t="s">
        <v>445</v>
      </c>
      <c r="D43" s="118" t="s">
        <v>1081</v>
      </c>
      <c r="E43" s="118" t="s">
        <v>3850</v>
      </c>
      <c r="F43" s="119">
        <v>139</v>
      </c>
      <c r="G43" s="113"/>
    </row>
    <row r="44" spans="1:7" s="33" customFormat="1" ht="14.25" customHeight="1" x14ac:dyDescent="0.3">
      <c r="A44" s="36">
        <v>43</v>
      </c>
      <c r="B44" s="117">
        <v>19001256</v>
      </c>
      <c r="C44" s="118" t="s">
        <v>3853</v>
      </c>
      <c r="D44" s="118" t="s">
        <v>428</v>
      </c>
      <c r="E44" s="118" t="s">
        <v>3854</v>
      </c>
      <c r="F44" s="119">
        <v>139</v>
      </c>
      <c r="G44" s="113"/>
    </row>
    <row r="45" spans="1:7" s="33" customFormat="1" ht="14.25" customHeight="1" x14ac:dyDescent="0.3">
      <c r="A45" s="36">
        <v>44</v>
      </c>
      <c r="B45" s="117">
        <v>19003904</v>
      </c>
      <c r="C45" s="118" t="s">
        <v>3855</v>
      </c>
      <c r="D45" s="118" t="s">
        <v>1099</v>
      </c>
      <c r="E45" s="118" t="s">
        <v>3854</v>
      </c>
      <c r="F45" s="119">
        <v>139</v>
      </c>
      <c r="G45" s="113"/>
    </row>
    <row r="46" spans="1:7" s="33" customFormat="1" ht="14.25" customHeight="1" x14ac:dyDescent="0.3">
      <c r="A46" s="36">
        <v>45</v>
      </c>
      <c r="B46" s="117">
        <v>19001414</v>
      </c>
      <c r="C46" s="118" t="s">
        <v>3856</v>
      </c>
      <c r="D46" s="118" t="s">
        <v>716</v>
      </c>
      <c r="E46" s="118" t="s">
        <v>3854</v>
      </c>
      <c r="F46" s="119">
        <v>139</v>
      </c>
      <c r="G46" s="113"/>
    </row>
    <row r="47" spans="1:7" s="33" customFormat="1" ht="14.25" customHeight="1" x14ac:dyDescent="0.3">
      <c r="A47" s="36">
        <v>46</v>
      </c>
      <c r="B47" s="117">
        <v>19003774</v>
      </c>
      <c r="C47" s="118" t="s">
        <v>1096</v>
      </c>
      <c r="D47" s="118" t="s">
        <v>3857</v>
      </c>
      <c r="E47" s="118" t="s">
        <v>3814</v>
      </c>
      <c r="F47" s="119">
        <v>139</v>
      </c>
      <c r="G47" s="113"/>
    </row>
    <row r="48" spans="1:7" s="33" customFormat="1" ht="14.25" customHeight="1" x14ac:dyDescent="0.3">
      <c r="A48" s="36">
        <v>47</v>
      </c>
      <c r="B48" s="117">
        <v>18002678</v>
      </c>
      <c r="C48" s="118" t="s">
        <v>3858</v>
      </c>
      <c r="D48" s="118" t="s">
        <v>438</v>
      </c>
      <c r="E48" s="124" t="s">
        <v>3859</v>
      </c>
      <c r="F48" s="119">
        <v>139</v>
      </c>
      <c r="G48" s="113"/>
    </row>
    <row r="49" spans="1:7" s="33" customFormat="1" ht="14.25" customHeight="1" x14ac:dyDescent="0.3">
      <c r="A49" s="36">
        <v>48</v>
      </c>
      <c r="B49" s="117">
        <v>18004798</v>
      </c>
      <c r="C49" s="118" t="s">
        <v>3860</v>
      </c>
      <c r="D49" s="118" t="s">
        <v>3832</v>
      </c>
      <c r="E49" s="124" t="s">
        <v>3859</v>
      </c>
      <c r="F49" s="119">
        <v>139</v>
      </c>
      <c r="G49" s="114"/>
    </row>
    <row r="50" spans="1:7" s="33" customFormat="1" ht="14.25" customHeight="1" x14ac:dyDescent="0.3">
      <c r="A50" s="36">
        <v>49</v>
      </c>
      <c r="B50" s="117">
        <v>18005398</v>
      </c>
      <c r="C50" s="118" t="s">
        <v>446</v>
      </c>
      <c r="D50" s="118" t="s">
        <v>439</v>
      </c>
      <c r="E50" s="124" t="s">
        <v>3861</v>
      </c>
      <c r="F50" s="119">
        <v>139</v>
      </c>
      <c r="G50" s="114"/>
    </row>
    <row r="51" spans="1:7" s="33" customFormat="1" ht="14.25" customHeight="1" x14ac:dyDescent="0.3">
      <c r="A51" s="36">
        <v>50</v>
      </c>
      <c r="B51" s="117">
        <v>19002106</v>
      </c>
      <c r="C51" s="118" t="s">
        <v>3862</v>
      </c>
      <c r="D51" s="118" t="s">
        <v>916</v>
      </c>
      <c r="E51" s="118" t="s">
        <v>3850</v>
      </c>
      <c r="F51" s="119">
        <v>139</v>
      </c>
      <c r="G51" s="114"/>
    </row>
    <row r="52" spans="1:7" s="33" customFormat="1" ht="14.25" customHeight="1" x14ac:dyDescent="0.3">
      <c r="A52" s="36">
        <v>51</v>
      </c>
      <c r="B52" s="117">
        <v>19001636</v>
      </c>
      <c r="C52" s="118" t="s">
        <v>3863</v>
      </c>
      <c r="D52" s="118" t="s">
        <v>1088</v>
      </c>
      <c r="E52" s="124" t="s">
        <v>3864</v>
      </c>
      <c r="F52" s="119">
        <v>139</v>
      </c>
      <c r="G52" s="114"/>
    </row>
    <row r="53" spans="1:7" s="33" customFormat="1" ht="14.25" customHeight="1" x14ac:dyDescent="0.3">
      <c r="A53" s="36">
        <v>52</v>
      </c>
      <c r="B53" s="125">
        <v>18002345</v>
      </c>
      <c r="C53" s="124" t="s">
        <v>3865</v>
      </c>
      <c r="D53" s="124" t="s">
        <v>417</v>
      </c>
      <c r="E53" s="124" t="s">
        <v>3859</v>
      </c>
      <c r="F53" s="119">
        <v>139</v>
      </c>
      <c r="G53" s="114"/>
    </row>
    <row r="54" spans="1:7" s="33" customFormat="1" ht="14.25" customHeight="1" x14ac:dyDescent="0.3">
      <c r="A54" s="36">
        <v>53</v>
      </c>
      <c r="B54" s="125">
        <v>18000679</v>
      </c>
      <c r="C54" s="124" t="s">
        <v>3866</v>
      </c>
      <c r="D54" s="124" t="s">
        <v>418</v>
      </c>
      <c r="E54" s="124" t="s">
        <v>3859</v>
      </c>
      <c r="F54" s="119">
        <v>139</v>
      </c>
      <c r="G54" s="114"/>
    </row>
    <row r="55" spans="1:7" s="33" customFormat="1" ht="14.25" customHeight="1" x14ac:dyDescent="0.3">
      <c r="A55" s="36">
        <v>54</v>
      </c>
      <c r="B55" s="125">
        <v>18003799</v>
      </c>
      <c r="C55" s="124" t="s">
        <v>3867</v>
      </c>
      <c r="D55" s="124" t="s">
        <v>1089</v>
      </c>
      <c r="E55" s="124" t="s">
        <v>3859</v>
      </c>
      <c r="F55" s="119">
        <v>139</v>
      </c>
      <c r="G55" s="114"/>
    </row>
    <row r="56" spans="1:7" s="33" customFormat="1" ht="14.25" customHeight="1" x14ac:dyDescent="0.3">
      <c r="A56" s="36">
        <v>55</v>
      </c>
      <c r="B56" s="125">
        <v>18002784</v>
      </c>
      <c r="C56" s="124" t="s">
        <v>3868</v>
      </c>
      <c r="D56" s="124" t="s">
        <v>448</v>
      </c>
      <c r="E56" s="124" t="s">
        <v>3859</v>
      </c>
      <c r="F56" s="119">
        <v>139</v>
      </c>
      <c r="G56" s="114"/>
    </row>
    <row r="57" spans="1:7" s="33" customFormat="1" ht="14.25" customHeight="1" x14ac:dyDescent="0.3">
      <c r="A57" s="36">
        <v>56</v>
      </c>
      <c r="B57" s="117">
        <v>18001907</v>
      </c>
      <c r="C57" s="118" t="s">
        <v>717</v>
      </c>
      <c r="D57" s="118" t="s">
        <v>3857</v>
      </c>
      <c r="E57" s="118" t="s">
        <v>3869</v>
      </c>
      <c r="F57" s="119">
        <v>139</v>
      </c>
      <c r="G57" s="114"/>
    </row>
    <row r="58" spans="1:7" s="33" customFormat="1" ht="14.25" customHeight="1" x14ac:dyDescent="0.3">
      <c r="A58" s="36">
        <v>57</v>
      </c>
      <c r="B58" s="117">
        <v>17002129</v>
      </c>
      <c r="C58" s="118" t="s">
        <v>929</v>
      </c>
      <c r="D58" s="118" t="s">
        <v>417</v>
      </c>
      <c r="E58" s="118" t="s">
        <v>3870</v>
      </c>
      <c r="F58" s="119">
        <v>139</v>
      </c>
      <c r="G58" s="115"/>
    </row>
    <row r="59" spans="1:7" s="33" customFormat="1" ht="14.25" customHeight="1" x14ac:dyDescent="0.3">
      <c r="A59" s="36">
        <v>58</v>
      </c>
      <c r="B59" s="117">
        <v>19002207</v>
      </c>
      <c r="C59" s="118" t="s">
        <v>3871</v>
      </c>
      <c r="D59" s="118" t="s">
        <v>428</v>
      </c>
      <c r="E59" s="118" t="s">
        <v>3850</v>
      </c>
      <c r="F59" s="119">
        <v>139</v>
      </c>
      <c r="G59" s="115"/>
    </row>
    <row r="60" spans="1:7" s="33" customFormat="1" ht="14.25" customHeight="1" x14ac:dyDescent="0.3">
      <c r="A60" s="36">
        <v>59</v>
      </c>
      <c r="B60" s="117">
        <v>19002299</v>
      </c>
      <c r="C60" s="118" t="s">
        <v>3872</v>
      </c>
      <c r="D60" s="118" t="s">
        <v>1087</v>
      </c>
      <c r="E60" s="118" t="s">
        <v>3850</v>
      </c>
      <c r="F60" s="119">
        <v>139</v>
      </c>
      <c r="G60" s="115"/>
    </row>
    <row r="61" spans="1:7" s="33" customFormat="1" ht="14.25" customHeight="1" x14ac:dyDescent="0.3">
      <c r="A61" s="36">
        <v>60</v>
      </c>
      <c r="B61" s="117">
        <v>19002200</v>
      </c>
      <c r="C61" s="118" t="s">
        <v>3873</v>
      </c>
      <c r="D61" s="118" t="s">
        <v>1100</v>
      </c>
      <c r="E61" s="118" t="s">
        <v>3850</v>
      </c>
      <c r="F61" s="119">
        <v>139</v>
      </c>
      <c r="G61" s="115"/>
    </row>
    <row r="62" spans="1:7" s="33" customFormat="1" ht="14.25" customHeight="1" x14ac:dyDescent="0.3">
      <c r="A62" s="36">
        <v>61</v>
      </c>
      <c r="B62" s="117">
        <v>19004359</v>
      </c>
      <c r="C62" s="118" t="s">
        <v>918</v>
      </c>
      <c r="D62" s="118" t="s">
        <v>1082</v>
      </c>
      <c r="E62" s="118" t="s">
        <v>3809</v>
      </c>
      <c r="F62" s="119">
        <v>139</v>
      </c>
      <c r="G62" s="115"/>
    </row>
    <row r="63" spans="1:7" s="33" customFormat="1" ht="14.25" customHeight="1" x14ac:dyDescent="0.3">
      <c r="A63" s="36">
        <v>62</v>
      </c>
      <c r="B63" s="117">
        <v>19002435</v>
      </c>
      <c r="C63" s="118" t="s">
        <v>3874</v>
      </c>
      <c r="D63" s="118" t="s">
        <v>1092</v>
      </c>
      <c r="E63" s="118" t="s">
        <v>3809</v>
      </c>
      <c r="F63" s="119">
        <v>139</v>
      </c>
      <c r="G63" s="115"/>
    </row>
    <row r="64" spans="1:7" s="33" customFormat="1" ht="14.25" customHeight="1" x14ac:dyDescent="0.3">
      <c r="A64" s="36">
        <v>63</v>
      </c>
      <c r="B64" s="117">
        <v>19003451</v>
      </c>
      <c r="C64" s="118" t="s">
        <v>3875</v>
      </c>
      <c r="D64" s="118" t="s">
        <v>3876</v>
      </c>
      <c r="E64" s="118" t="s">
        <v>3809</v>
      </c>
      <c r="F64" s="119">
        <v>139</v>
      </c>
      <c r="G64" s="115"/>
    </row>
    <row r="65" spans="1:7" s="33" customFormat="1" ht="14.25" customHeight="1" x14ac:dyDescent="0.3">
      <c r="A65" s="36">
        <v>64</v>
      </c>
      <c r="B65" s="117">
        <v>19004307</v>
      </c>
      <c r="C65" s="118" t="s">
        <v>3877</v>
      </c>
      <c r="D65" s="118" t="s">
        <v>3878</v>
      </c>
      <c r="E65" s="118" t="s">
        <v>3809</v>
      </c>
      <c r="F65" s="119">
        <v>139</v>
      </c>
      <c r="G65" s="115"/>
    </row>
    <row r="66" spans="1:7" s="33" customFormat="1" ht="14.25" customHeight="1" x14ac:dyDescent="0.3">
      <c r="A66" s="36">
        <v>65</v>
      </c>
      <c r="B66" s="117">
        <v>19004590</v>
      </c>
      <c r="C66" s="118" t="s">
        <v>409</v>
      </c>
      <c r="D66" s="118" t="s">
        <v>1085</v>
      </c>
      <c r="E66" s="118" t="s">
        <v>3879</v>
      </c>
      <c r="F66" s="119">
        <v>139</v>
      </c>
      <c r="G66" s="115"/>
    </row>
    <row r="67" spans="1:7" s="33" customFormat="1" ht="14.25" customHeight="1" x14ac:dyDescent="0.3">
      <c r="A67" s="36">
        <v>66</v>
      </c>
      <c r="B67" s="117">
        <v>19003739</v>
      </c>
      <c r="C67" s="118" t="s">
        <v>3880</v>
      </c>
      <c r="D67" s="118" t="s">
        <v>919</v>
      </c>
      <c r="E67" s="118" t="s">
        <v>3814</v>
      </c>
      <c r="F67" s="119">
        <v>139</v>
      </c>
      <c r="G67" s="116"/>
    </row>
    <row r="68" spans="1:7" s="33" customFormat="1" ht="14.25" customHeight="1" x14ac:dyDescent="0.3">
      <c r="A68" s="36">
        <v>67</v>
      </c>
      <c r="B68" s="117">
        <v>19003645</v>
      </c>
      <c r="C68" s="118" t="s">
        <v>3881</v>
      </c>
      <c r="D68" s="118" t="s">
        <v>1088</v>
      </c>
      <c r="E68" s="118" t="s">
        <v>3814</v>
      </c>
      <c r="F68" s="119">
        <v>139</v>
      </c>
      <c r="G68" s="116"/>
    </row>
    <row r="69" spans="1:7" s="33" customFormat="1" ht="14.25" customHeight="1" x14ac:dyDescent="0.3">
      <c r="A69" s="36">
        <v>68</v>
      </c>
      <c r="B69" s="117">
        <v>19002095</v>
      </c>
      <c r="C69" s="118" t="s">
        <v>427</v>
      </c>
      <c r="D69" s="118" t="s">
        <v>437</v>
      </c>
      <c r="E69" s="118" t="s">
        <v>3850</v>
      </c>
      <c r="F69" s="119">
        <v>139</v>
      </c>
      <c r="G69" s="116"/>
    </row>
    <row r="70" spans="1:7" s="33" customFormat="1" ht="14.25" customHeight="1" x14ac:dyDescent="0.3">
      <c r="A70" s="36">
        <v>69</v>
      </c>
      <c r="B70" s="117">
        <v>19002140</v>
      </c>
      <c r="C70" s="118" t="s">
        <v>446</v>
      </c>
      <c r="D70" s="118" t="s">
        <v>442</v>
      </c>
      <c r="E70" s="118" t="s">
        <v>3850</v>
      </c>
      <c r="F70" s="119">
        <v>139</v>
      </c>
      <c r="G70" s="116"/>
    </row>
    <row r="71" spans="1:7" s="33" customFormat="1" ht="14.25" customHeight="1" x14ac:dyDescent="0.3">
      <c r="A71" s="36">
        <v>70</v>
      </c>
      <c r="B71" s="117">
        <v>19002166</v>
      </c>
      <c r="C71" s="118" t="s">
        <v>3882</v>
      </c>
      <c r="D71" s="118" t="s">
        <v>411</v>
      </c>
      <c r="E71" s="118" t="s">
        <v>3850</v>
      </c>
      <c r="F71" s="119">
        <v>139</v>
      </c>
      <c r="G71" s="115"/>
    </row>
    <row r="72" spans="1:7" s="33" customFormat="1" ht="14.25" customHeight="1" x14ac:dyDescent="0.3">
      <c r="A72" s="36">
        <v>71</v>
      </c>
      <c r="B72" s="117">
        <v>18001914</v>
      </c>
      <c r="C72" s="118" t="s">
        <v>915</v>
      </c>
      <c r="D72" s="118" t="s">
        <v>916</v>
      </c>
      <c r="E72" s="118" t="s">
        <v>3883</v>
      </c>
      <c r="F72" s="119">
        <v>139</v>
      </c>
      <c r="G72" s="115"/>
    </row>
    <row r="73" spans="1:7" s="33" customFormat="1" ht="14.25" customHeight="1" x14ac:dyDescent="0.3">
      <c r="A73" s="36">
        <v>72</v>
      </c>
      <c r="B73" s="117">
        <v>19001824</v>
      </c>
      <c r="C73" s="118" t="s">
        <v>3884</v>
      </c>
      <c r="D73" s="118" t="s">
        <v>440</v>
      </c>
      <c r="E73" s="118" t="s">
        <v>3864</v>
      </c>
      <c r="F73" s="119">
        <v>139</v>
      </c>
      <c r="G73" s="111"/>
    </row>
    <row r="74" spans="1:7" s="33" customFormat="1" ht="14.25" customHeight="1" x14ac:dyDescent="0.3">
      <c r="A74" s="36">
        <v>73</v>
      </c>
      <c r="B74" s="117">
        <v>19002718</v>
      </c>
      <c r="C74" s="118" t="s">
        <v>3885</v>
      </c>
      <c r="D74" s="118" t="s">
        <v>916</v>
      </c>
      <c r="E74" s="118" t="s">
        <v>3864</v>
      </c>
      <c r="F74" s="119">
        <v>139</v>
      </c>
      <c r="G74" s="111"/>
    </row>
    <row r="75" spans="1:7" s="33" customFormat="1" ht="14.25" customHeight="1" x14ac:dyDescent="0.3">
      <c r="A75" s="36">
        <v>74</v>
      </c>
      <c r="B75" s="117">
        <v>19001880</v>
      </c>
      <c r="C75" s="118" t="s">
        <v>3886</v>
      </c>
      <c r="D75" s="118" t="s">
        <v>1100</v>
      </c>
      <c r="E75" s="118" t="s">
        <v>3887</v>
      </c>
      <c r="F75" s="119">
        <v>139</v>
      </c>
      <c r="G75" s="111"/>
    </row>
    <row r="76" spans="1:7" s="33" customFormat="1" ht="14.25" customHeight="1" x14ac:dyDescent="0.3">
      <c r="A76" s="36">
        <v>75</v>
      </c>
      <c r="B76" s="117">
        <v>19003038</v>
      </c>
      <c r="C76" s="120" t="s">
        <v>3888</v>
      </c>
      <c r="D76" s="118" t="s">
        <v>1089</v>
      </c>
      <c r="E76" s="118" t="s">
        <v>3887</v>
      </c>
      <c r="F76" s="119">
        <v>139</v>
      </c>
      <c r="G76" s="111"/>
    </row>
    <row r="77" spans="1:7" s="33" customFormat="1" ht="14.25" customHeight="1" x14ac:dyDescent="0.3">
      <c r="A77" s="36">
        <v>76</v>
      </c>
      <c r="B77" s="117">
        <v>19004348</v>
      </c>
      <c r="C77" s="120" t="s">
        <v>451</v>
      </c>
      <c r="D77" s="118" t="s">
        <v>1103</v>
      </c>
      <c r="E77" s="118" t="s">
        <v>3889</v>
      </c>
      <c r="F77" s="119">
        <v>139</v>
      </c>
      <c r="G77" s="111"/>
    </row>
    <row r="78" spans="1:7" ht="15.75" x14ac:dyDescent="0.25">
      <c r="A78" s="36">
        <v>77</v>
      </c>
      <c r="B78" s="117">
        <v>19003233</v>
      </c>
      <c r="C78" s="120" t="s">
        <v>3890</v>
      </c>
      <c r="D78" s="118" t="s">
        <v>442</v>
      </c>
      <c r="E78" s="118" t="s">
        <v>3889</v>
      </c>
      <c r="F78" s="119">
        <v>139</v>
      </c>
    </row>
    <row r="79" spans="1:7" ht="15.75" x14ac:dyDescent="0.25">
      <c r="A79" s="36">
        <v>78</v>
      </c>
      <c r="B79" s="117">
        <v>19002203</v>
      </c>
      <c r="C79" s="120" t="s">
        <v>3804</v>
      </c>
      <c r="D79" s="118" t="s">
        <v>3891</v>
      </c>
      <c r="E79" s="118" t="s">
        <v>3817</v>
      </c>
      <c r="F79" s="119">
        <v>139</v>
      </c>
    </row>
    <row r="80" spans="1:7" ht="15.75" x14ac:dyDescent="0.25">
      <c r="A80" s="36">
        <v>79</v>
      </c>
      <c r="B80" s="117">
        <v>19002131</v>
      </c>
      <c r="C80" s="118" t="s">
        <v>917</v>
      </c>
      <c r="D80" s="118" t="s">
        <v>3892</v>
      </c>
      <c r="E80" s="118" t="s">
        <v>3850</v>
      </c>
      <c r="F80" s="119">
        <v>139</v>
      </c>
    </row>
    <row r="81" spans="1:6" ht="15.75" x14ac:dyDescent="0.25">
      <c r="A81" s="36">
        <v>80</v>
      </c>
      <c r="B81" s="117">
        <v>19000609</v>
      </c>
      <c r="C81" s="118" t="s">
        <v>3893</v>
      </c>
      <c r="D81" s="118" t="s">
        <v>419</v>
      </c>
      <c r="E81" s="118" t="s">
        <v>3894</v>
      </c>
      <c r="F81" s="119">
        <v>139</v>
      </c>
    </row>
    <row r="82" spans="1:6" ht="15.75" x14ac:dyDescent="0.25">
      <c r="A82" s="36">
        <v>81</v>
      </c>
      <c r="B82" s="117">
        <v>19002148</v>
      </c>
      <c r="C82" s="118" t="s">
        <v>409</v>
      </c>
      <c r="D82" s="118" t="s">
        <v>422</v>
      </c>
      <c r="E82" s="118" t="s">
        <v>3850</v>
      </c>
      <c r="F82" s="119">
        <v>139</v>
      </c>
    </row>
    <row r="83" spans="1:6" ht="15.75" x14ac:dyDescent="0.25">
      <c r="A83" s="36">
        <v>82</v>
      </c>
      <c r="B83" s="117">
        <v>19002124</v>
      </c>
      <c r="C83" s="118" t="s">
        <v>3895</v>
      </c>
      <c r="D83" s="118" t="s">
        <v>1088</v>
      </c>
      <c r="E83" s="118" t="s">
        <v>3850</v>
      </c>
      <c r="F83" s="119">
        <v>139</v>
      </c>
    </row>
    <row r="84" spans="1:6" ht="15.75" x14ac:dyDescent="0.25">
      <c r="A84" s="36">
        <v>83</v>
      </c>
      <c r="B84" s="117">
        <v>19002101</v>
      </c>
      <c r="C84" s="118" t="s">
        <v>3896</v>
      </c>
      <c r="D84" s="118" t="s">
        <v>3897</v>
      </c>
      <c r="E84" s="118" t="s">
        <v>3850</v>
      </c>
      <c r="F84" s="119">
        <v>139</v>
      </c>
    </row>
    <row r="85" spans="1:6" ht="15.75" x14ac:dyDescent="0.25">
      <c r="A85" s="36">
        <v>84</v>
      </c>
      <c r="B85" s="117">
        <v>19002111</v>
      </c>
      <c r="C85" s="118" t="s">
        <v>444</v>
      </c>
      <c r="D85" s="118" t="s">
        <v>435</v>
      </c>
      <c r="E85" s="118" t="s">
        <v>3850</v>
      </c>
      <c r="F85" s="119">
        <v>139</v>
      </c>
    </row>
    <row r="86" spans="1:6" ht="15.75" x14ac:dyDescent="0.25">
      <c r="A86" s="36">
        <v>85</v>
      </c>
      <c r="B86" s="117">
        <v>18003320</v>
      </c>
      <c r="C86" s="118" t="s">
        <v>932</v>
      </c>
      <c r="D86" s="118" t="s">
        <v>3800</v>
      </c>
      <c r="E86" s="118" t="s">
        <v>3898</v>
      </c>
      <c r="F86" s="119">
        <v>139</v>
      </c>
    </row>
    <row r="87" spans="1:6" ht="15.75" x14ac:dyDescent="0.25">
      <c r="A87" s="36">
        <v>86</v>
      </c>
      <c r="B87" s="117">
        <v>18003242</v>
      </c>
      <c r="C87" s="118" t="s">
        <v>3899</v>
      </c>
      <c r="D87" s="118" t="s">
        <v>3800</v>
      </c>
      <c r="E87" s="118" t="s">
        <v>3898</v>
      </c>
      <c r="F87" s="119">
        <v>139</v>
      </c>
    </row>
    <row r="88" spans="1:6" ht="15.75" x14ac:dyDescent="0.25">
      <c r="A88" s="36">
        <v>87</v>
      </c>
      <c r="B88" s="117">
        <v>19000441</v>
      </c>
      <c r="C88" s="118" t="s">
        <v>3900</v>
      </c>
      <c r="D88" s="118" t="s">
        <v>931</v>
      </c>
      <c r="E88" s="118" t="s">
        <v>3889</v>
      </c>
      <c r="F88" s="119">
        <v>139</v>
      </c>
    </row>
    <row r="89" spans="1:6" ht="15.75" x14ac:dyDescent="0.25">
      <c r="A89" s="36">
        <v>88</v>
      </c>
      <c r="B89" s="117">
        <v>19002913</v>
      </c>
      <c r="C89" s="118" t="s">
        <v>416</v>
      </c>
      <c r="D89" s="118" t="s">
        <v>411</v>
      </c>
      <c r="E89" s="118" t="s">
        <v>3901</v>
      </c>
      <c r="F89" s="119">
        <v>139</v>
      </c>
    </row>
    <row r="90" spans="1:6" ht="15.75" x14ac:dyDescent="0.25">
      <c r="A90" s="36">
        <v>89</v>
      </c>
      <c r="B90" s="117">
        <v>19002743</v>
      </c>
      <c r="C90" s="118" t="s">
        <v>409</v>
      </c>
      <c r="D90" s="118" t="s">
        <v>3902</v>
      </c>
      <c r="E90" s="118" t="s">
        <v>3901</v>
      </c>
      <c r="F90" s="119">
        <v>139</v>
      </c>
    </row>
    <row r="91" spans="1:6" ht="15.75" x14ac:dyDescent="0.25">
      <c r="A91" s="36">
        <v>90</v>
      </c>
      <c r="B91" s="117">
        <v>19002799</v>
      </c>
      <c r="C91" s="118" t="s">
        <v>3903</v>
      </c>
      <c r="D91" s="118" t="s">
        <v>3904</v>
      </c>
      <c r="E91" s="118" t="s">
        <v>3901</v>
      </c>
      <c r="F91" s="119">
        <v>139</v>
      </c>
    </row>
    <row r="92" spans="1:6" ht="15.75" x14ac:dyDescent="0.25">
      <c r="A92" s="36">
        <v>91</v>
      </c>
      <c r="B92" s="117">
        <v>19002138</v>
      </c>
      <c r="C92" s="118" t="s">
        <v>3905</v>
      </c>
      <c r="D92" s="118" t="s">
        <v>1093</v>
      </c>
      <c r="E92" s="118" t="s">
        <v>3901</v>
      </c>
      <c r="F92" s="119">
        <v>139</v>
      </c>
    </row>
    <row r="93" spans="1:6" ht="15.75" x14ac:dyDescent="0.25">
      <c r="A93" s="36">
        <v>92</v>
      </c>
      <c r="B93" s="117">
        <v>19003077</v>
      </c>
      <c r="C93" s="118" t="s">
        <v>3906</v>
      </c>
      <c r="D93" s="118" t="s">
        <v>436</v>
      </c>
      <c r="E93" s="118" t="s">
        <v>3901</v>
      </c>
      <c r="F93" s="119">
        <v>139</v>
      </c>
    </row>
    <row r="94" spans="1:6" ht="15.75" x14ac:dyDescent="0.25">
      <c r="A94" s="36">
        <v>93</v>
      </c>
      <c r="B94" s="117">
        <v>19001852</v>
      </c>
      <c r="C94" s="118" t="s">
        <v>932</v>
      </c>
      <c r="D94" s="118" t="s">
        <v>3832</v>
      </c>
      <c r="E94" s="118" t="s">
        <v>3901</v>
      </c>
      <c r="F94" s="119">
        <v>139</v>
      </c>
    </row>
    <row r="95" spans="1:6" ht="15.75" x14ac:dyDescent="0.25">
      <c r="A95" s="36">
        <v>94</v>
      </c>
      <c r="B95" s="117">
        <v>19000098</v>
      </c>
      <c r="C95" s="118" t="s">
        <v>3907</v>
      </c>
      <c r="D95" s="118" t="s">
        <v>1089</v>
      </c>
      <c r="E95" s="118" t="s">
        <v>3901</v>
      </c>
      <c r="F95" s="119">
        <v>139</v>
      </c>
    </row>
    <row r="96" spans="1:6" ht="15.75" x14ac:dyDescent="0.25">
      <c r="A96" s="36">
        <v>95</v>
      </c>
      <c r="B96" s="117">
        <v>19002508</v>
      </c>
      <c r="C96" s="118" t="s">
        <v>444</v>
      </c>
      <c r="D96" s="118" t="s">
        <v>1104</v>
      </c>
      <c r="E96" s="118" t="s">
        <v>3901</v>
      </c>
      <c r="F96" s="119">
        <v>139</v>
      </c>
    </row>
    <row r="97" spans="1:6" ht="15.75" x14ac:dyDescent="0.25">
      <c r="A97" s="36">
        <v>96</v>
      </c>
      <c r="B97" s="117">
        <v>19002507</v>
      </c>
      <c r="C97" s="118" t="s">
        <v>429</v>
      </c>
      <c r="D97" s="118" t="s">
        <v>922</v>
      </c>
      <c r="E97" s="118" t="s">
        <v>3901</v>
      </c>
      <c r="F97" s="119">
        <v>139</v>
      </c>
    </row>
    <row r="98" spans="1:6" ht="15.75" x14ac:dyDescent="0.25">
      <c r="A98" s="36">
        <v>97</v>
      </c>
      <c r="B98" s="117">
        <v>19002406</v>
      </c>
      <c r="C98" s="118" t="s">
        <v>717</v>
      </c>
      <c r="D98" s="118" t="s">
        <v>3908</v>
      </c>
      <c r="E98" s="118" t="s">
        <v>3901</v>
      </c>
      <c r="F98" s="119">
        <v>139</v>
      </c>
    </row>
    <row r="99" spans="1:6" ht="15.75" x14ac:dyDescent="0.25">
      <c r="A99" s="36">
        <v>98</v>
      </c>
      <c r="B99" s="117">
        <v>19003088</v>
      </c>
      <c r="C99" s="118" t="s">
        <v>3842</v>
      </c>
      <c r="D99" s="118" t="s">
        <v>1082</v>
      </c>
      <c r="E99" s="118" t="s">
        <v>3901</v>
      </c>
      <c r="F99" s="119">
        <v>139</v>
      </c>
    </row>
    <row r="100" spans="1:6" ht="15.75" x14ac:dyDescent="0.25">
      <c r="A100" s="36">
        <v>99</v>
      </c>
      <c r="B100" s="117">
        <v>19003087</v>
      </c>
      <c r="C100" s="118" t="s">
        <v>3909</v>
      </c>
      <c r="D100" s="118" t="s">
        <v>414</v>
      </c>
      <c r="E100" s="118" t="s">
        <v>3901</v>
      </c>
      <c r="F100" s="119">
        <v>139</v>
      </c>
    </row>
    <row r="101" spans="1:6" ht="15.75" x14ac:dyDescent="0.25">
      <c r="A101" s="36">
        <v>100</v>
      </c>
      <c r="B101" s="117">
        <v>19001091</v>
      </c>
      <c r="C101" s="118" t="s">
        <v>3910</v>
      </c>
      <c r="D101" s="118" t="s">
        <v>1090</v>
      </c>
      <c r="E101" s="118" t="s">
        <v>3901</v>
      </c>
      <c r="F101" s="119">
        <v>139</v>
      </c>
    </row>
    <row r="102" spans="1:6" ht="15.75" x14ac:dyDescent="0.25">
      <c r="A102" s="36">
        <v>101</v>
      </c>
      <c r="B102" s="117">
        <v>19004138</v>
      </c>
      <c r="C102" s="118" t="s">
        <v>432</v>
      </c>
      <c r="D102" s="118" t="s">
        <v>921</v>
      </c>
      <c r="E102" s="118" t="s">
        <v>3901</v>
      </c>
      <c r="F102" s="119">
        <v>139</v>
      </c>
    </row>
    <row r="103" spans="1:6" ht="15.75" x14ac:dyDescent="0.25">
      <c r="A103" s="36">
        <v>102</v>
      </c>
      <c r="B103" s="117">
        <v>19002546</v>
      </c>
      <c r="C103" s="118" t="s">
        <v>1101</v>
      </c>
      <c r="D103" s="118" t="s">
        <v>419</v>
      </c>
      <c r="E103" s="118" t="s">
        <v>3901</v>
      </c>
      <c r="F103" s="119">
        <v>139</v>
      </c>
    </row>
    <row r="104" spans="1:6" ht="15.75" x14ac:dyDescent="0.25">
      <c r="A104" s="36">
        <v>103</v>
      </c>
      <c r="B104" s="117">
        <v>19000968</v>
      </c>
      <c r="C104" s="118" t="s">
        <v>3911</v>
      </c>
      <c r="D104" s="118" t="s">
        <v>414</v>
      </c>
      <c r="E104" s="118" t="s">
        <v>3901</v>
      </c>
      <c r="F104" s="119">
        <v>139</v>
      </c>
    </row>
    <row r="105" spans="1:6" ht="15.75" x14ac:dyDescent="0.25">
      <c r="A105" s="36">
        <v>104</v>
      </c>
      <c r="B105" s="117">
        <v>19000005</v>
      </c>
      <c r="C105" s="118" t="s">
        <v>3912</v>
      </c>
      <c r="D105" s="118" t="s">
        <v>450</v>
      </c>
      <c r="E105" s="118" t="s">
        <v>3901</v>
      </c>
      <c r="F105" s="119">
        <v>139</v>
      </c>
    </row>
    <row r="106" spans="1:6" ht="15.75" x14ac:dyDescent="0.25">
      <c r="A106" s="36">
        <v>105</v>
      </c>
      <c r="B106" s="117">
        <v>19003460</v>
      </c>
      <c r="C106" s="118" t="s">
        <v>3913</v>
      </c>
      <c r="D106" s="118" t="s">
        <v>437</v>
      </c>
      <c r="E106" s="118" t="s">
        <v>3914</v>
      </c>
      <c r="F106" s="119">
        <v>139</v>
      </c>
    </row>
    <row r="107" spans="1:6" ht="15.75" x14ac:dyDescent="0.25">
      <c r="A107" s="36">
        <v>106</v>
      </c>
      <c r="B107" s="117">
        <v>19002293</v>
      </c>
      <c r="C107" s="118" t="s">
        <v>431</v>
      </c>
      <c r="D107" s="118" t="s">
        <v>414</v>
      </c>
      <c r="E107" s="118" t="s">
        <v>3914</v>
      </c>
      <c r="F107" s="119">
        <v>139</v>
      </c>
    </row>
    <row r="108" spans="1:6" ht="15.75" x14ac:dyDescent="0.25">
      <c r="A108" s="36">
        <v>107</v>
      </c>
      <c r="B108" s="117">
        <v>19002555</v>
      </c>
      <c r="C108" s="118" t="s">
        <v>924</v>
      </c>
      <c r="D108" s="118" t="s">
        <v>415</v>
      </c>
      <c r="E108" s="118" t="s">
        <v>3914</v>
      </c>
      <c r="F108" s="119">
        <v>139</v>
      </c>
    </row>
    <row r="109" spans="1:6" ht="15.75" x14ac:dyDescent="0.25">
      <c r="A109" s="36">
        <v>108</v>
      </c>
      <c r="B109" s="117">
        <v>19002409</v>
      </c>
      <c r="C109" s="118" t="s">
        <v>3915</v>
      </c>
      <c r="D109" s="118" t="s">
        <v>425</v>
      </c>
      <c r="E109" s="118" t="s">
        <v>3901</v>
      </c>
      <c r="F109" s="119">
        <v>139</v>
      </c>
    </row>
    <row r="110" spans="1:6" ht="15.75" x14ac:dyDescent="0.25">
      <c r="A110" s="36">
        <v>109</v>
      </c>
      <c r="B110" s="117">
        <v>19001650</v>
      </c>
      <c r="C110" s="118" t="s">
        <v>3916</v>
      </c>
      <c r="D110" s="118" t="s">
        <v>1074</v>
      </c>
      <c r="E110" s="118" t="s">
        <v>3901</v>
      </c>
      <c r="F110" s="119">
        <v>139</v>
      </c>
    </row>
    <row r="111" spans="1:6" ht="15.75" x14ac:dyDescent="0.25">
      <c r="A111" s="36">
        <v>110</v>
      </c>
      <c r="B111" s="117">
        <v>19002684</v>
      </c>
      <c r="C111" s="118" t="s">
        <v>3917</v>
      </c>
      <c r="D111" s="118" t="s">
        <v>420</v>
      </c>
      <c r="E111" s="118" t="s">
        <v>3901</v>
      </c>
      <c r="F111" s="119">
        <v>139</v>
      </c>
    </row>
    <row r="112" spans="1:6" ht="15.75" x14ac:dyDescent="0.25">
      <c r="A112" s="36">
        <v>111</v>
      </c>
      <c r="B112" s="117">
        <v>18004042</v>
      </c>
      <c r="C112" s="118" t="s">
        <v>3918</v>
      </c>
      <c r="D112" s="118" t="s">
        <v>3919</v>
      </c>
      <c r="E112" s="118" t="s">
        <v>3920</v>
      </c>
      <c r="F112" s="119">
        <v>139</v>
      </c>
    </row>
    <row r="113" spans="1:6" ht="15.75" x14ac:dyDescent="0.25">
      <c r="A113" s="36">
        <v>112</v>
      </c>
      <c r="B113" s="117">
        <v>19000922</v>
      </c>
      <c r="C113" s="118" t="s">
        <v>3819</v>
      </c>
      <c r="D113" s="118" t="s">
        <v>3921</v>
      </c>
      <c r="E113" s="118" t="s">
        <v>3803</v>
      </c>
      <c r="F113" s="119">
        <v>139</v>
      </c>
    </row>
    <row r="114" spans="1:6" ht="15.75" x14ac:dyDescent="0.25">
      <c r="A114" s="36">
        <v>113</v>
      </c>
      <c r="B114" s="117">
        <v>19001393</v>
      </c>
      <c r="C114" s="118" t="s">
        <v>3922</v>
      </c>
      <c r="D114" s="118" t="s">
        <v>426</v>
      </c>
      <c r="E114" s="118" t="s">
        <v>3803</v>
      </c>
      <c r="F114" s="119">
        <v>139</v>
      </c>
    </row>
    <row r="115" spans="1:6" ht="15.75" x14ac:dyDescent="0.25">
      <c r="A115" s="36">
        <v>114</v>
      </c>
      <c r="B115" s="117">
        <v>19001181</v>
      </c>
      <c r="C115" s="118" t="s">
        <v>3923</v>
      </c>
      <c r="D115" s="118" t="s">
        <v>435</v>
      </c>
      <c r="E115" s="118" t="s">
        <v>3803</v>
      </c>
      <c r="F115" s="119">
        <v>139</v>
      </c>
    </row>
    <row r="116" spans="1:6" ht="15.75" x14ac:dyDescent="0.25">
      <c r="A116" s="36">
        <v>115</v>
      </c>
      <c r="B116" s="117">
        <v>19000896</v>
      </c>
      <c r="C116" s="118" t="s">
        <v>424</v>
      </c>
      <c r="D116" s="118" t="s">
        <v>425</v>
      </c>
      <c r="E116" s="118" t="s">
        <v>3803</v>
      </c>
      <c r="F116" s="119">
        <v>139</v>
      </c>
    </row>
    <row r="117" spans="1:6" ht="15.75" x14ac:dyDescent="0.25">
      <c r="A117" s="36">
        <v>116</v>
      </c>
      <c r="B117" s="117">
        <v>19000959</v>
      </c>
      <c r="C117" s="118" t="s">
        <v>3924</v>
      </c>
      <c r="D117" s="118" t="s">
        <v>423</v>
      </c>
      <c r="E117" s="118" t="s">
        <v>3803</v>
      </c>
      <c r="F117" s="119">
        <v>139</v>
      </c>
    </row>
    <row r="118" spans="1:6" ht="15.75" x14ac:dyDescent="0.25">
      <c r="A118" s="36">
        <v>117</v>
      </c>
      <c r="B118" s="117">
        <v>19001143</v>
      </c>
      <c r="C118" s="118" t="s">
        <v>3925</v>
      </c>
      <c r="D118" s="118" t="s">
        <v>437</v>
      </c>
      <c r="E118" s="118" t="s">
        <v>3803</v>
      </c>
      <c r="F118" s="119">
        <v>139</v>
      </c>
    </row>
    <row r="119" spans="1:6" ht="15.75" x14ac:dyDescent="0.25">
      <c r="A119" s="36">
        <v>118</v>
      </c>
      <c r="B119" s="117">
        <v>19005263</v>
      </c>
      <c r="C119" s="118" t="s">
        <v>444</v>
      </c>
      <c r="D119" s="118" t="s">
        <v>927</v>
      </c>
      <c r="E119" s="118" t="s">
        <v>3889</v>
      </c>
      <c r="F119" s="119">
        <v>139</v>
      </c>
    </row>
    <row r="120" spans="1:6" ht="15.75" x14ac:dyDescent="0.25">
      <c r="A120" s="36">
        <v>119</v>
      </c>
      <c r="B120" s="117">
        <v>19003175</v>
      </c>
      <c r="C120" s="118" t="s">
        <v>3926</v>
      </c>
      <c r="D120" s="118" t="s">
        <v>1083</v>
      </c>
      <c r="E120" s="118" t="s">
        <v>3927</v>
      </c>
      <c r="F120" s="119">
        <v>139</v>
      </c>
    </row>
    <row r="121" spans="1:6" ht="15.75" x14ac:dyDescent="0.25">
      <c r="A121" s="36">
        <v>120</v>
      </c>
      <c r="B121" s="117">
        <v>19003276</v>
      </c>
      <c r="C121" s="118" t="s">
        <v>3804</v>
      </c>
      <c r="D121" s="118" t="s">
        <v>441</v>
      </c>
      <c r="E121" s="118" t="s">
        <v>3928</v>
      </c>
      <c r="F121" s="119">
        <v>139</v>
      </c>
    </row>
    <row r="122" spans="1:6" ht="15.75" x14ac:dyDescent="0.25">
      <c r="A122" s="36">
        <v>121</v>
      </c>
      <c r="B122" s="117">
        <v>17000799</v>
      </c>
      <c r="C122" s="118" t="s">
        <v>3929</v>
      </c>
      <c r="D122" s="118" t="s">
        <v>433</v>
      </c>
      <c r="E122" s="118" t="s">
        <v>3930</v>
      </c>
      <c r="F122" s="119">
        <v>139</v>
      </c>
    </row>
    <row r="123" spans="1:6" ht="15.75" x14ac:dyDescent="0.25">
      <c r="A123" s="36">
        <v>122</v>
      </c>
      <c r="B123" s="117">
        <v>15001847</v>
      </c>
      <c r="C123" s="118" t="s">
        <v>717</v>
      </c>
      <c r="D123" s="118" t="s">
        <v>417</v>
      </c>
      <c r="E123" s="118" t="s">
        <v>3931</v>
      </c>
      <c r="F123" s="119">
        <v>139</v>
      </c>
    </row>
    <row r="124" spans="1:6" ht="15.75" x14ac:dyDescent="0.25">
      <c r="A124" s="36">
        <v>123</v>
      </c>
      <c r="B124" s="117">
        <v>18003517</v>
      </c>
      <c r="C124" s="118" t="s">
        <v>930</v>
      </c>
      <c r="D124" s="118" t="s">
        <v>422</v>
      </c>
      <c r="E124" s="118" t="s">
        <v>3932</v>
      </c>
      <c r="F124" s="119">
        <v>139</v>
      </c>
    </row>
    <row r="125" spans="1:6" ht="15.75" x14ac:dyDescent="0.25">
      <c r="A125" s="36">
        <v>124</v>
      </c>
      <c r="B125" s="117">
        <v>17001376</v>
      </c>
      <c r="C125" s="118" t="s">
        <v>3933</v>
      </c>
      <c r="D125" s="118" t="s">
        <v>928</v>
      </c>
      <c r="E125" s="118" t="s">
        <v>3934</v>
      </c>
      <c r="F125" s="119">
        <v>139</v>
      </c>
    </row>
    <row r="126" spans="1:6" ht="15.75" x14ac:dyDescent="0.25">
      <c r="A126" s="36">
        <v>125</v>
      </c>
      <c r="B126" s="117">
        <v>17001375</v>
      </c>
      <c r="C126" s="118" t="s">
        <v>3935</v>
      </c>
      <c r="D126" s="118" t="s">
        <v>411</v>
      </c>
      <c r="E126" s="118" t="s">
        <v>3934</v>
      </c>
      <c r="F126" s="119">
        <v>139</v>
      </c>
    </row>
    <row r="127" spans="1:6" ht="15.75" x14ac:dyDescent="0.25">
      <c r="A127" s="36">
        <v>126</v>
      </c>
      <c r="B127" s="117">
        <v>18002158</v>
      </c>
      <c r="C127" s="118" t="s">
        <v>3936</v>
      </c>
      <c r="D127" s="118" t="s">
        <v>420</v>
      </c>
      <c r="E127" s="118" t="s">
        <v>3937</v>
      </c>
      <c r="F127" s="119">
        <v>139</v>
      </c>
    </row>
    <row r="128" spans="1:6" ht="15.75" x14ac:dyDescent="0.25">
      <c r="A128" s="36">
        <v>127</v>
      </c>
      <c r="B128" s="117">
        <v>18002143</v>
      </c>
      <c r="C128" s="118" t="s">
        <v>3938</v>
      </c>
      <c r="D128" s="118" t="s">
        <v>1104</v>
      </c>
      <c r="E128" s="118" t="s">
        <v>3937</v>
      </c>
      <c r="F128" s="119">
        <v>139</v>
      </c>
    </row>
    <row r="129" spans="1:6" ht="15.75" x14ac:dyDescent="0.25">
      <c r="A129" s="36">
        <v>128</v>
      </c>
      <c r="B129" s="117">
        <v>18002144</v>
      </c>
      <c r="C129" s="118" t="s">
        <v>3939</v>
      </c>
      <c r="D129" s="118" t="s">
        <v>439</v>
      </c>
      <c r="E129" s="118" t="s">
        <v>3937</v>
      </c>
      <c r="F129" s="119">
        <v>139</v>
      </c>
    </row>
    <row r="130" spans="1:6" ht="15.75" x14ac:dyDescent="0.25">
      <c r="A130" s="36">
        <v>129</v>
      </c>
      <c r="B130" s="117">
        <v>17004590</v>
      </c>
      <c r="C130" s="118" t="s">
        <v>452</v>
      </c>
      <c r="D130" s="118" t="s">
        <v>923</v>
      </c>
      <c r="E130" s="122" t="s">
        <v>3940</v>
      </c>
      <c r="F130" s="119">
        <v>139</v>
      </c>
    </row>
    <row r="131" spans="1:6" ht="15.75" x14ac:dyDescent="0.25">
      <c r="A131" s="36">
        <v>130</v>
      </c>
      <c r="B131" s="117">
        <v>19001102</v>
      </c>
      <c r="C131" s="118" t="s">
        <v>3941</v>
      </c>
      <c r="D131" s="118" t="s">
        <v>425</v>
      </c>
      <c r="E131" s="122" t="s">
        <v>3803</v>
      </c>
      <c r="F131" s="119">
        <v>139</v>
      </c>
    </row>
    <row r="132" spans="1:6" ht="15.75" x14ac:dyDescent="0.25">
      <c r="A132" s="36">
        <v>131</v>
      </c>
      <c r="B132" s="117">
        <v>18004211</v>
      </c>
      <c r="C132" s="118" t="s">
        <v>3942</v>
      </c>
      <c r="D132" s="118" t="s">
        <v>440</v>
      </c>
      <c r="E132" s="122" t="s">
        <v>3943</v>
      </c>
      <c r="F132" s="119">
        <v>139</v>
      </c>
    </row>
    <row r="133" spans="1:6" ht="15.75" x14ac:dyDescent="0.25">
      <c r="A133" s="36">
        <v>132</v>
      </c>
      <c r="B133" s="117">
        <v>18000564</v>
      </c>
      <c r="C133" s="118" t="s">
        <v>3944</v>
      </c>
      <c r="D133" s="118" t="s">
        <v>1078</v>
      </c>
      <c r="E133" s="122" t="s">
        <v>3943</v>
      </c>
      <c r="F133" s="119">
        <v>139</v>
      </c>
    </row>
    <row r="134" spans="1:6" ht="15.75" x14ac:dyDescent="0.25">
      <c r="A134" s="36">
        <v>133</v>
      </c>
      <c r="B134" s="117">
        <v>19001099</v>
      </c>
      <c r="C134" s="118" t="s">
        <v>926</v>
      </c>
      <c r="D134" s="118" t="s">
        <v>413</v>
      </c>
      <c r="E134" s="122" t="s">
        <v>3945</v>
      </c>
      <c r="F134" s="119">
        <v>139</v>
      </c>
    </row>
    <row r="135" spans="1:6" ht="15.75" x14ac:dyDescent="0.25">
      <c r="A135" s="36">
        <v>134</v>
      </c>
      <c r="B135" s="117">
        <v>19000532</v>
      </c>
      <c r="C135" s="118" t="s">
        <v>1080</v>
      </c>
      <c r="D135" s="118" t="s">
        <v>3832</v>
      </c>
      <c r="E135" s="122" t="s">
        <v>3799</v>
      </c>
      <c r="F135" s="119">
        <v>139</v>
      </c>
    </row>
    <row r="136" spans="1:6" ht="15.75" x14ac:dyDescent="0.25">
      <c r="A136" s="36">
        <v>135</v>
      </c>
      <c r="B136" s="117">
        <v>19000500</v>
      </c>
      <c r="C136" s="118" t="s">
        <v>1079</v>
      </c>
      <c r="D136" s="118" t="s">
        <v>1076</v>
      </c>
      <c r="E136" s="122" t="s">
        <v>3799</v>
      </c>
      <c r="F136" s="119">
        <v>139</v>
      </c>
    </row>
    <row r="137" spans="1:6" ht="15.75" x14ac:dyDescent="0.25">
      <c r="A137" s="36">
        <v>136</v>
      </c>
      <c r="B137" s="117">
        <v>18004636</v>
      </c>
      <c r="C137" s="118" t="s">
        <v>933</v>
      </c>
      <c r="D137" s="118" t="s">
        <v>715</v>
      </c>
      <c r="E137" s="122"/>
      <c r="F137" s="119">
        <v>139</v>
      </c>
    </row>
    <row r="138" spans="1:6" ht="15.75" x14ac:dyDescent="0.25">
      <c r="A138" s="36">
        <v>137</v>
      </c>
      <c r="B138" s="117">
        <v>19003689</v>
      </c>
      <c r="C138" s="118" t="s">
        <v>3946</v>
      </c>
      <c r="D138" s="118" t="s">
        <v>718</v>
      </c>
      <c r="E138" s="122" t="s">
        <v>3799</v>
      </c>
      <c r="F138" s="119">
        <v>139</v>
      </c>
    </row>
    <row r="139" spans="1:6" ht="15.75" x14ac:dyDescent="0.25">
      <c r="A139" s="36">
        <v>138</v>
      </c>
      <c r="B139" s="117">
        <v>19004044</v>
      </c>
      <c r="C139" s="118" t="s">
        <v>932</v>
      </c>
      <c r="D139" s="118" t="s">
        <v>1082</v>
      </c>
      <c r="E139" s="122" t="s">
        <v>3947</v>
      </c>
      <c r="F139" s="119">
        <v>139</v>
      </c>
    </row>
    <row r="140" spans="1:6" ht="15.75" x14ac:dyDescent="0.25">
      <c r="A140" s="36">
        <v>139</v>
      </c>
      <c r="B140" s="117">
        <v>19001645</v>
      </c>
      <c r="C140" s="118" t="s">
        <v>3948</v>
      </c>
      <c r="D140" s="118" t="s">
        <v>436</v>
      </c>
      <c r="E140" s="122" t="s">
        <v>3949</v>
      </c>
      <c r="F140" s="119">
        <v>139</v>
      </c>
    </row>
    <row r="141" spans="1:6" ht="15.75" x14ac:dyDescent="0.25">
      <c r="A141" s="36">
        <v>140</v>
      </c>
      <c r="B141" s="121">
        <v>15002984</v>
      </c>
      <c r="C141" s="122" t="s">
        <v>3875</v>
      </c>
      <c r="D141" s="122" t="s">
        <v>442</v>
      </c>
      <c r="E141" s="123" t="s">
        <v>3950</v>
      </c>
      <c r="F141" s="119">
        <v>139</v>
      </c>
    </row>
    <row r="142" spans="1:6" ht="15.75" x14ac:dyDescent="0.25">
      <c r="A142" s="36">
        <v>141</v>
      </c>
      <c r="B142" s="121">
        <v>19002892</v>
      </c>
      <c r="C142" s="122" t="s">
        <v>443</v>
      </c>
      <c r="D142" s="122" t="s">
        <v>422</v>
      </c>
      <c r="E142" s="123" t="s">
        <v>3951</v>
      </c>
      <c r="F142" s="119">
        <v>139</v>
      </c>
    </row>
    <row r="143" spans="1:6" ht="15.75" x14ac:dyDescent="0.25">
      <c r="A143" s="36">
        <v>142</v>
      </c>
      <c r="B143" s="121">
        <v>19005408</v>
      </c>
      <c r="C143" s="122" t="s">
        <v>933</v>
      </c>
      <c r="D143" s="122" t="s">
        <v>447</v>
      </c>
      <c r="E143" s="123" t="s">
        <v>3951</v>
      </c>
      <c r="F143" s="119">
        <v>139</v>
      </c>
    </row>
    <row r="144" spans="1:6" ht="15.75" x14ac:dyDescent="0.25">
      <c r="A144" s="36">
        <v>143</v>
      </c>
      <c r="B144" s="121">
        <v>19002132</v>
      </c>
      <c r="C144" s="122" t="s">
        <v>917</v>
      </c>
      <c r="D144" s="122" t="s">
        <v>1102</v>
      </c>
      <c r="E144" s="123" t="s">
        <v>3951</v>
      </c>
      <c r="F144" s="119">
        <v>139</v>
      </c>
    </row>
    <row r="145" spans="1:7" ht="15.75" x14ac:dyDescent="0.25">
      <c r="A145" s="36">
        <v>144</v>
      </c>
      <c r="B145" s="121">
        <v>19000782</v>
      </c>
      <c r="C145" s="122" t="s">
        <v>429</v>
      </c>
      <c r="D145" s="122" t="s">
        <v>1077</v>
      </c>
      <c r="E145" s="123" t="s">
        <v>3949</v>
      </c>
      <c r="F145" s="119">
        <v>139</v>
      </c>
    </row>
    <row r="146" spans="1:7" ht="15.75" x14ac:dyDescent="0.25">
      <c r="A146" s="36">
        <v>145</v>
      </c>
      <c r="B146" s="121">
        <v>19001084</v>
      </c>
      <c r="C146" s="122" t="s">
        <v>3952</v>
      </c>
      <c r="D146" s="122" t="s">
        <v>433</v>
      </c>
      <c r="E146" s="123" t="s">
        <v>3953</v>
      </c>
      <c r="F146" s="119">
        <v>139</v>
      </c>
    </row>
    <row r="147" spans="1:7" ht="15.75" x14ac:dyDescent="0.25">
      <c r="A147" s="36">
        <v>146</v>
      </c>
      <c r="B147" s="121">
        <v>19004885</v>
      </c>
      <c r="C147" s="122" t="s">
        <v>3954</v>
      </c>
      <c r="D147" s="122" t="s">
        <v>1095</v>
      </c>
      <c r="E147" s="123" t="s">
        <v>3955</v>
      </c>
      <c r="F147" s="119">
        <v>139</v>
      </c>
    </row>
    <row r="148" spans="1:7" ht="15.75" x14ac:dyDescent="0.25">
      <c r="A148" s="36">
        <v>147</v>
      </c>
      <c r="B148" s="121">
        <v>19002853</v>
      </c>
      <c r="C148" s="122" t="s">
        <v>3956</v>
      </c>
      <c r="D148" s="122" t="s">
        <v>3957</v>
      </c>
      <c r="E148" s="123" t="s">
        <v>3864</v>
      </c>
      <c r="F148" s="119">
        <v>139</v>
      </c>
    </row>
    <row r="149" spans="1:7" ht="15.75" x14ac:dyDescent="0.25">
      <c r="A149" s="174">
        <v>148</v>
      </c>
      <c r="B149" s="121">
        <v>18000869</v>
      </c>
      <c r="C149" s="122" t="s">
        <v>3958</v>
      </c>
      <c r="D149" s="122" t="s">
        <v>433</v>
      </c>
      <c r="E149" s="123" t="s">
        <v>3959</v>
      </c>
      <c r="F149" s="119">
        <v>139</v>
      </c>
    </row>
    <row r="150" spans="1:7" x14ac:dyDescent="0.25">
      <c r="A150" s="14"/>
    </row>
    <row r="151" spans="1:7" x14ac:dyDescent="0.25">
      <c r="A151" s="14"/>
    </row>
    <row r="152" spans="1:7" x14ac:dyDescent="0.25">
      <c r="A152" s="14"/>
    </row>
    <row r="153" spans="1:7" ht="20.25" customHeight="1" x14ac:dyDescent="0.3">
      <c r="A153" s="14"/>
      <c r="B153" s="201" t="s">
        <v>4969</v>
      </c>
      <c r="C153" s="201"/>
      <c r="D153" s="201"/>
      <c r="E153" s="201"/>
      <c r="F153" s="201"/>
      <c r="G153" s="201"/>
    </row>
    <row r="154" spans="1:7" ht="18.75" x14ac:dyDescent="0.3">
      <c r="A154" s="173">
        <v>1</v>
      </c>
      <c r="B154" s="148">
        <v>19005249</v>
      </c>
      <c r="C154" s="148" t="s">
        <v>4890</v>
      </c>
      <c r="D154" s="148" t="s">
        <v>4891</v>
      </c>
      <c r="E154" s="148" t="s">
        <v>4892</v>
      </c>
      <c r="F154" s="148">
        <v>855931441</v>
      </c>
      <c r="G154" s="173">
        <v>513</v>
      </c>
    </row>
    <row r="155" spans="1:7" ht="18.75" x14ac:dyDescent="0.3">
      <c r="A155" s="173">
        <v>2</v>
      </c>
      <c r="B155" s="148">
        <v>20002521</v>
      </c>
      <c r="C155" s="148" t="s">
        <v>4893</v>
      </c>
      <c r="D155" s="148" t="s">
        <v>437</v>
      </c>
      <c r="E155" s="148" t="s">
        <v>4894</v>
      </c>
      <c r="F155" s="148"/>
      <c r="G155" s="173">
        <v>513</v>
      </c>
    </row>
    <row r="156" spans="1:7" ht="18.75" x14ac:dyDescent="0.3">
      <c r="A156" s="173">
        <v>3</v>
      </c>
      <c r="B156" s="148">
        <v>19005080</v>
      </c>
      <c r="C156" s="148" t="s">
        <v>4895</v>
      </c>
      <c r="D156" s="148" t="s">
        <v>1083</v>
      </c>
      <c r="E156" s="148" t="s">
        <v>4580</v>
      </c>
      <c r="F156" s="148">
        <v>703285703</v>
      </c>
      <c r="G156" s="173">
        <v>513</v>
      </c>
    </row>
    <row r="157" spans="1:7" ht="18.75" x14ac:dyDescent="0.3">
      <c r="A157" s="173">
        <v>4</v>
      </c>
      <c r="B157" s="148">
        <v>17002662</v>
      </c>
      <c r="C157" s="148" t="s">
        <v>4896</v>
      </c>
      <c r="D157" s="148" t="s">
        <v>1082</v>
      </c>
      <c r="E157" s="148" t="s">
        <v>4897</v>
      </c>
      <c r="F157" s="148">
        <v>961740477</v>
      </c>
      <c r="G157" s="173">
        <v>513</v>
      </c>
    </row>
    <row r="158" spans="1:7" ht="18.75" x14ac:dyDescent="0.3">
      <c r="A158" s="173">
        <v>5</v>
      </c>
      <c r="B158" s="148">
        <v>18000834</v>
      </c>
      <c r="C158" s="148" t="s">
        <v>4898</v>
      </c>
      <c r="D158" s="148" t="s">
        <v>425</v>
      </c>
      <c r="E158" s="148" t="s">
        <v>4899</v>
      </c>
      <c r="F158" s="148">
        <v>908447570</v>
      </c>
      <c r="G158" s="173">
        <v>513</v>
      </c>
    </row>
    <row r="159" spans="1:7" ht="18.75" x14ac:dyDescent="0.3">
      <c r="A159" s="173">
        <v>6</v>
      </c>
      <c r="B159" s="148">
        <v>20000240</v>
      </c>
      <c r="C159" s="148" t="s">
        <v>4900</v>
      </c>
      <c r="D159" s="148" t="s">
        <v>4321</v>
      </c>
      <c r="E159" s="148" t="s">
        <v>4894</v>
      </c>
      <c r="F159" s="148">
        <v>325134460</v>
      </c>
      <c r="G159" s="173">
        <v>513</v>
      </c>
    </row>
    <row r="160" spans="1:7" ht="18.75" x14ac:dyDescent="0.3">
      <c r="A160" s="173">
        <v>7</v>
      </c>
      <c r="B160" s="148">
        <v>19001331</v>
      </c>
      <c r="C160" s="148" t="s">
        <v>924</v>
      </c>
      <c r="D160" s="148" t="s">
        <v>418</v>
      </c>
      <c r="E160" s="148" t="s">
        <v>4901</v>
      </c>
      <c r="F160" s="148">
        <v>338207685</v>
      </c>
      <c r="G160" s="173">
        <v>513</v>
      </c>
    </row>
    <row r="161" spans="1:7" ht="18.75" x14ac:dyDescent="0.3">
      <c r="A161" s="173">
        <v>8</v>
      </c>
      <c r="B161" s="148">
        <v>18000281</v>
      </c>
      <c r="C161" s="148" t="s">
        <v>446</v>
      </c>
      <c r="D161" s="148" t="s">
        <v>414</v>
      </c>
      <c r="E161" s="148" t="s">
        <v>4902</v>
      </c>
      <c r="F161" s="148">
        <v>372234967</v>
      </c>
      <c r="G161" s="173">
        <v>513</v>
      </c>
    </row>
    <row r="162" spans="1:7" ht="18.75" x14ac:dyDescent="0.3">
      <c r="A162" s="173">
        <v>9</v>
      </c>
      <c r="B162" s="148">
        <v>19003129</v>
      </c>
      <c r="C162" s="148" t="s">
        <v>4903</v>
      </c>
      <c r="D162" s="148" t="s">
        <v>1081</v>
      </c>
      <c r="E162" s="148" t="s">
        <v>4904</v>
      </c>
      <c r="F162" s="148">
        <v>935634706</v>
      </c>
      <c r="G162" s="173">
        <v>513</v>
      </c>
    </row>
    <row r="163" spans="1:7" ht="18.75" x14ac:dyDescent="0.3">
      <c r="A163" s="173">
        <v>10</v>
      </c>
      <c r="B163" s="148">
        <v>19000586</v>
      </c>
      <c r="C163" s="148" t="s">
        <v>4727</v>
      </c>
      <c r="D163" s="148" t="s">
        <v>3957</v>
      </c>
      <c r="E163" s="148" t="s">
        <v>3799</v>
      </c>
      <c r="F163" s="148">
        <v>932673396</v>
      </c>
      <c r="G163" s="173">
        <v>513</v>
      </c>
    </row>
    <row r="164" spans="1:7" ht="18.75" x14ac:dyDescent="0.3">
      <c r="A164" s="173">
        <v>11</v>
      </c>
      <c r="B164" s="148">
        <v>20004711</v>
      </c>
      <c r="C164" s="148" t="s">
        <v>4905</v>
      </c>
      <c r="D164" s="148" t="s">
        <v>716</v>
      </c>
      <c r="E164" s="148" t="s">
        <v>4906</v>
      </c>
      <c r="F164" s="148">
        <v>327841430</v>
      </c>
      <c r="G164" s="173">
        <v>513</v>
      </c>
    </row>
    <row r="165" spans="1:7" ht="18.75" x14ac:dyDescent="0.3">
      <c r="A165" s="173">
        <v>12</v>
      </c>
      <c r="B165" s="148">
        <v>20001292</v>
      </c>
      <c r="C165" s="148" t="s">
        <v>4907</v>
      </c>
      <c r="D165" s="148" t="s">
        <v>4330</v>
      </c>
      <c r="E165" s="148" t="s">
        <v>4908</v>
      </c>
      <c r="F165" s="148"/>
      <c r="G165" s="173">
        <v>513</v>
      </c>
    </row>
    <row r="166" spans="1:7" ht="18.75" x14ac:dyDescent="0.3">
      <c r="A166" s="173">
        <v>13</v>
      </c>
      <c r="B166" s="148">
        <v>20004377</v>
      </c>
      <c r="C166" s="148" t="s">
        <v>431</v>
      </c>
      <c r="D166" s="148" t="s">
        <v>4224</v>
      </c>
      <c r="E166" s="148" t="s">
        <v>4909</v>
      </c>
      <c r="F166" s="148">
        <v>372774698</v>
      </c>
      <c r="G166" s="173">
        <v>513</v>
      </c>
    </row>
    <row r="167" spans="1:7" ht="18.75" x14ac:dyDescent="0.3">
      <c r="A167" s="173">
        <v>14</v>
      </c>
      <c r="B167" s="148">
        <v>18005787</v>
      </c>
      <c r="C167" s="148" t="s">
        <v>4314</v>
      </c>
      <c r="D167" s="148" t="s">
        <v>447</v>
      </c>
      <c r="E167" s="148" t="s">
        <v>4910</v>
      </c>
      <c r="F167" s="148">
        <v>921563152</v>
      </c>
      <c r="G167" s="173">
        <v>513</v>
      </c>
    </row>
    <row r="168" spans="1:7" ht="18.75" x14ac:dyDescent="0.3">
      <c r="A168" s="173">
        <v>15</v>
      </c>
      <c r="B168" s="148">
        <v>18004620</v>
      </c>
      <c r="C168" s="148" t="s">
        <v>443</v>
      </c>
      <c r="D168" s="148" t="s">
        <v>413</v>
      </c>
      <c r="E168" s="148" t="s">
        <v>4911</v>
      </c>
      <c r="F168" s="148">
        <v>337302921</v>
      </c>
      <c r="G168" s="173">
        <v>513</v>
      </c>
    </row>
    <row r="169" spans="1:7" ht="18.75" x14ac:dyDescent="0.3">
      <c r="A169" s="173">
        <v>16</v>
      </c>
      <c r="B169" s="148">
        <v>18004821</v>
      </c>
      <c r="C169" s="148" t="s">
        <v>1091</v>
      </c>
      <c r="D169" s="148" t="s">
        <v>4237</v>
      </c>
      <c r="E169" s="148" t="s">
        <v>4911</v>
      </c>
      <c r="F169" s="148">
        <v>852625149</v>
      </c>
      <c r="G169" s="173">
        <v>513</v>
      </c>
    </row>
    <row r="170" spans="1:7" ht="18.75" x14ac:dyDescent="0.3">
      <c r="A170" s="173">
        <v>17</v>
      </c>
      <c r="B170" s="148">
        <v>20000375</v>
      </c>
      <c r="C170" s="148" t="s">
        <v>409</v>
      </c>
      <c r="D170" s="148" t="s">
        <v>931</v>
      </c>
      <c r="E170" s="148" t="s">
        <v>4908</v>
      </c>
      <c r="F170" s="148">
        <v>901345831</v>
      </c>
      <c r="G170" s="173">
        <v>513</v>
      </c>
    </row>
    <row r="171" spans="1:7" ht="18.75" x14ac:dyDescent="0.3">
      <c r="A171" s="173">
        <v>18</v>
      </c>
      <c r="B171" s="148">
        <v>19000015</v>
      </c>
      <c r="C171" s="148" t="s">
        <v>4912</v>
      </c>
      <c r="D171" s="148" t="s">
        <v>410</v>
      </c>
      <c r="E171" s="148" t="s">
        <v>4913</v>
      </c>
      <c r="F171" s="148">
        <v>963531087</v>
      </c>
      <c r="G171" s="173">
        <v>513</v>
      </c>
    </row>
    <row r="172" spans="1:7" ht="18.75" x14ac:dyDescent="0.3">
      <c r="A172" s="173">
        <v>19</v>
      </c>
      <c r="B172" s="148">
        <v>19001745</v>
      </c>
      <c r="C172" s="148" t="s">
        <v>4914</v>
      </c>
      <c r="D172" s="148" t="s">
        <v>4264</v>
      </c>
      <c r="E172" s="148" t="s">
        <v>4913</v>
      </c>
      <c r="F172" s="148">
        <v>928677266</v>
      </c>
      <c r="G172" s="173">
        <v>513</v>
      </c>
    </row>
    <row r="173" spans="1:7" ht="18.75" x14ac:dyDescent="0.3">
      <c r="A173" s="173">
        <v>20</v>
      </c>
      <c r="B173" s="148">
        <v>19000855</v>
      </c>
      <c r="C173" s="148" t="s">
        <v>933</v>
      </c>
      <c r="D173" s="148" t="s">
        <v>4242</v>
      </c>
      <c r="E173" s="148" t="s">
        <v>4913</v>
      </c>
      <c r="F173" s="148">
        <v>396406227</v>
      </c>
      <c r="G173" s="173">
        <v>513</v>
      </c>
    </row>
    <row r="174" spans="1:7" ht="18.75" x14ac:dyDescent="0.3">
      <c r="A174" s="173">
        <v>21</v>
      </c>
      <c r="B174" s="148">
        <v>19000574</v>
      </c>
      <c r="C174" s="148" t="s">
        <v>4493</v>
      </c>
      <c r="D174" s="148" t="s">
        <v>4551</v>
      </c>
      <c r="E174" s="148" t="s">
        <v>4913</v>
      </c>
      <c r="F174" s="148">
        <v>774805276</v>
      </c>
      <c r="G174" s="173">
        <v>513</v>
      </c>
    </row>
    <row r="175" spans="1:7" ht="18.75" x14ac:dyDescent="0.3">
      <c r="A175" s="173">
        <v>22</v>
      </c>
      <c r="B175" s="148">
        <v>19005386</v>
      </c>
      <c r="C175" s="148" t="s">
        <v>4915</v>
      </c>
      <c r="D175" s="148" t="s">
        <v>4242</v>
      </c>
      <c r="E175" s="148" t="s">
        <v>4916</v>
      </c>
      <c r="F175" s="148">
        <v>908768030</v>
      </c>
      <c r="G175" s="173">
        <v>513</v>
      </c>
    </row>
    <row r="176" spans="1:7" ht="18.75" x14ac:dyDescent="0.3">
      <c r="A176" s="173">
        <v>23</v>
      </c>
      <c r="B176" s="148">
        <v>19000504</v>
      </c>
      <c r="C176" s="148" t="s">
        <v>4917</v>
      </c>
      <c r="D176" s="148" t="s">
        <v>413</v>
      </c>
      <c r="E176" s="148" t="s">
        <v>4916</v>
      </c>
      <c r="F176" s="148">
        <v>772612537</v>
      </c>
      <c r="G176" s="173">
        <v>513</v>
      </c>
    </row>
    <row r="177" spans="1:9" ht="18.75" x14ac:dyDescent="0.3">
      <c r="A177" s="173">
        <v>24</v>
      </c>
      <c r="B177" s="148">
        <v>18001248</v>
      </c>
      <c r="C177" s="148" t="s">
        <v>717</v>
      </c>
      <c r="D177" s="148" t="s">
        <v>420</v>
      </c>
      <c r="E177" s="148" t="s">
        <v>4902</v>
      </c>
      <c r="F177" s="148">
        <v>587846943</v>
      </c>
      <c r="G177" s="173">
        <v>513</v>
      </c>
    </row>
    <row r="178" spans="1:9" ht="18.75" x14ac:dyDescent="0.3">
      <c r="A178" s="173">
        <v>25</v>
      </c>
      <c r="B178" s="148">
        <v>19000313</v>
      </c>
      <c r="C178" s="148" t="s">
        <v>4918</v>
      </c>
      <c r="D178" s="148" t="s">
        <v>4415</v>
      </c>
      <c r="E178" s="148" t="s">
        <v>4913</v>
      </c>
      <c r="F178" s="148">
        <v>707746051</v>
      </c>
      <c r="G178" s="173">
        <v>513</v>
      </c>
    </row>
    <row r="179" spans="1:9" ht="18.75" x14ac:dyDescent="0.3">
      <c r="A179" s="173">
        <v>26</v>
      </c>
      <c r="B179" s="148">
        <v>20005386</v>
      </c>
      <c r="C179" s="148" t="s">
        <v>4919</v>
      </c>
      <c r="D179" s="148" t="s">
        <v>1077</v>
      </c>
      <c r="E179" s="148" t="s">
        <v>4920</v>
      </c>
      <c r="F179" s="148">
        <v>387721339</v>
      </c>
      <c r="G179" s="173">
        <v>513</v>
      </c>
    </row>
    <row r="180" spans="1:9" ht="18.75" x14ac:dyDescent="0.3">
      <c r="A180" s="173">
        <v>27</v>
      </c>
      <c r="B180" s="148">
        <v>20004818</v>
      </c>
      <c r="C180" s="148" t="s">
        <v>4921</v>
      </c>
      <c r="D180" s="148" t="s">
        <v>4922</v>
      </c>
      <c r="E180" s="148" t="s">
        <v>4920</v>
      </c>
      <c r="F180" s="148">
        <v>941465418</v>
      </c>
      <c r="G180" s="173">
        <v>513</v>
      </c>
    </row>
    <row r="181" spans="1:9" ht="18.75" x14ac:dyDescent="0.3">
      <c r="A181" s="173">
        <v>28</v>
      </c>
      <c r="B181" s="148">
        <v>20004274</v>
      </c>
      <c r="C181" s="148" t="s">
        <v>4923</v>
      </c>
      <c r="D181" s="148" t="s">
        <v>4464</v>
      </c>
      <c r="E181" s="148" t="s">
        <v>4920</v>
      </c>
      <c r="F181" s="148">
        <v>346707233</v>
      </c>
      <c r="G181" s="173">
        <v>513</v>
      </c>
    </row>
    <row r="182" spans="1:9" ht="18.75" x14ac:dyDescent="0.3">
      <c r="A182" s="173">
        <v>29</v>
      </c>
      <c r="B182" s="148">
        <v>20005102</v>
      </c>
      <c r="C182" s="148" t="s">
        <v>4924</v>
      </c>
      <c r="D182" s="148" t="s">
        <v>4655</v>
      </c>
      <c r="E182" s="148" t="s">
        <v>4920</v>
      </c>
      <c r="F182" s="148">
        <v>342521403</v>
      </c>
      <c r="G182" s="173">
        <v>513</v>
      </c>
    </row>
    <row r="183" spans="1:9" ht="18.75" x14ac:dyDescent="0.3">
      <c r="A183" s="173">
        <v>30</v>
      </c>
      <c r="B183" s="148">
        <v>20001709</v>
      </c>
      <c r="C183" s="148" t="s">
        <v>4925</v>
      </c>
      <c r="D183" s="148" t="s">
        <v>1082</v>
      </c>
      <c r="E183" s="148" t="s">
        <v>4926</v>
      </c>
      <c r="F183" s="148">
        <v>932025255</v>
      </c>
      <c r="G183" s="173">
        <v>513</v>
      </c>
    </row>
    <row r="184" spans="1:9" ht="18.75" x14ac:dyDescent="0.3">
      <c r="A184" s="173">
        <v>31</v>
      </c>
      <c r="B184" s="148">
        <v>20004677</v>
      </c>
      <c r="C184" s="148" t="s">
        <v>4927</v>
      </c>
      <c r="D184" s="148" t="s">
        <v>4928</v>
      </c>
      <c r="E184" s="148" t="s">
        <v>4920</v>
      </c>
      <c r="F184" s="148">
        <v>866453607</v>
      </c>
      <c r="G184" s="173">
        <v>513</v>
      </c>
    </row>
    <row r="185" spans="1:9" ht="18.75" x14ac:dyDescent="0.3">
      <c r="A185" s="173">
        <v>32</v>
      </c>
      <c r="B185" s="148">
        <v>20004278</v>
      </c>
      <c r="C185" s="148" t="s">
        <v>4929</v>
      </c>
      <c r="D185" s="148" t="s">
        <v>4384</v>
      </c>
      <c r="E185" s="148" t="s">
        <v>4920</v>
      </c>
      <c r="F185" s="148">
        <v>789688077</v>
      </c>
      <c r="G185" s="173">
        <v>513</v>
      </c>
    </row>
    <row r="186" spans="1:9" ht="18.75" x14ac:dyDescent="0.3">
      <c r="A186" s="173">
        <v>33</v>
      </c>
      <c r="B186" s="148">
        <v>20005406</v>
      </c>
      <c r="C186" s="148" t="s">
        <v>4930</v>
      </c>
      <c r="D186" s="148" t="s">
        <v>931</v>
      </c>
      <c r="E186" s="148" t="s">
        <v>4920</v>
      </c>
      <c r="F186" s="148">
        <v>384488814</v>
      </c>
      <c r="G186" s="173">
        <v>513</v>
      </c>
    </row>
    <row r="187" spans="1:9" ht="18.75" x14ac:dyDescent="0.3">
      <c r="A187" s="173">
        <v>34</v>
      </c>
      <c r="B187" s="148">
        <v>20004096</v>
      </c>
      <c r="C187" s="148" t="s">
        <v>409</v>
      </c>
      <c r="D187" s="148" t="s">
        <v>4210</v>
      </c>
      <c r="E187" s="148" t="s">
        <v>4909</v>
      </c>
      <c r="F187" s="148">
        <v>978314260</v>
      </c>
      <c r="G187" s="173">
        <v>513</v>
      </c>
    </row>
    <row r="188" spans="1:9" ht="18.75" x14ac:dyDescent="0.3">
      <c r="A188" s="173">
        <v>35</v>
      </c>
      <c r="B188" s="148">
        <v>20003348</v>
      </c>
      <c r="C188" s="148" t="s">
        <v>4931</v>
      </c>
      <c r="D188" s="148" t="s">
        <v>4932</v>
      </c>
      <c r="E188" s="148" t="s">
        <v>4909</v>
      </c>
      <c r="F188" s="148">
        <v>785923228</v>
      </c>
      <c r="G188" s="173">
        <v>513</v>
      </c>
    </row>
    <row r="189" spans="1:9" ht="18.75" x14ac:dyDescent="0.3">
      <c r="A189" s="173">
        <v>36</v>
      </c>
      <c r="B189" s="148">
        <v>20003862</v>
      </c>
      <c r="C189" s="148" t="s">
        <v>444</v>
      </c>
      <c r="D189" s="148" t="s">
        <v>1081</v>
      </c>
      <c r="E189" s="148" t="s">
        <v>4933</v>
      </c>
      <c r="F189" s="148">
        <v>398705342</v>
      </c>
      <c r="G189" s="173">
        <v>513</v>
      </c>
      <c r="H189" s="49"/>
      <c r="I189" s="49"/>
    </row>
    <row r="190" spans="1:9" ht="18.75" x14ac:dyDescent="0.3">
      <c r="A190" s="173">
        <v>37</v>
      </c>
      <c r="B190" s="148">
        <v>20003865</v>
      </c>
      <c r="C190" s="148" t="s">
        <v>4934</v>
      </c>
      <c r="D190" s="148" t="s">
        <v>4335</v>
      </c>
      <c r="E190" s="148" t="s">
        <v>4935</v>
      </c>
      <c r="F190" s="148">
        <v>346511672</v>
      </c>
      <c r="G190" s="173">
        <v>513</v>
      </c>
      <c r="H190" s="49"/>
      <c r="I190" s="49"/>
    </row>
    <row r="191" spans="1:9" ht="18.75" x14ac:dyDescent="0.3">
      <c r="A191" s="173">
        <v>38</v>
      </c>
      <c r="B191" s="148">
        <v>20003478</v>
      </c>
      <c r="C191" s="148" t="s">
        <v>4936</v>
      </c>
      <c r="D191" s="148" t="s">
        <v>433</v>
      </c>
      <c r="E191" s="148" t="s">
        <v>4937</v>
      </c>
      <c r="F191" s="148">
        <v>832924787</v>
      </c>
      <c r="G191" s="173">
        <v>513</v>
      </c>
      <c r="H191" s="49"/>
      <c r="I191" s="49"/>
    </row>
    <row r="192" spans="1:9" ht="18.75" x14ac:dyDescent="0.3">
      <c r="A192" s="173">
        <v>39</v>
      </c>
      <c r="B192" s="148">
        <v>20003080</v>
      </c>
      <c r="C192" s="148" t="s">
        <v>4889</v>
      </c>
      <c r="D192" s="148" t="s">
        <v>425</v>
      </c>
      <c r="E192" s="148" t="s">
        <v>4937</v>
      </c>
      <c r="F192" s="148">
        <v>347086305</v>
      </c>
      <c r="G192" s="173">
        <v>513</v>
      </c>
      <c r="H192" s="49"/>
      <c r="I192" s="49"/>
    </row>
    <row r="193" spans="1:9" ht="18.75" x14ac:dyDescent="0.3">
      <c r="A193" s="173">
        <v>40</v>
      </c>
      <c r="B193" s="148">
        <v>20004912</v>
      </c>
      <c r="C193" s="148" t="s">
        <v>933</v>
      </c>
      <c r="D193" s="148" t="s">
        <v>435</v>
      </c>
      <c r="E193" s="148" t="s">
        <v>4938</v>
      </c>
      <c r="F193" s="148">
        <v>777807731</v>
      </c>
      <c r="G193" s="173">
        <v>513</v>
      </c>
      <c r="H193" s="49"/>
      <c r="I193" s="49"/>
    </row>
    <row r="194" spans="1:9" ht="18.75" x14ac:dyDescent="0.3">
      <c r="A194" s="173">
        <v>41</v>
      </c>
      <c r="B194" s="148">
        <v>20005597</v>
      </c>
      <c r="C194" s="148" t="s">
        <v>4939</v>
      </c>
      <c r="D194" s="148" t="s">
        <v>1083</v>
      </c>
      <c r="E194" s="148" t="s">
        <v>4920</v>
      </c>
      <c r="F194" s="148">
        <v>332982581</v>
      </c>
      <c r="G194" s="173">
        <v>513</v>
      </c>
      <c r="H194" s="49"/>
      <c r="I194" s="49"/>
    </row>
    <row r="195" spans="1:9" ht="18.75" x14ac:dyDescent="0.3">
      <c r="A195" s="173">
        <v>42</v>
      </c>
      <c r="B195" s="148">
        <v>20002250</v>
      </c>
      <c r="C195" s="148" t="s">
        <v>4940</v>
      </c>
      <c r="D195" s="148" t="s">
        <v>4424</v>
      </c>
      <c r="E195" s="148" t="s">
        <v>4937</v>
      </c>
      <c r="F195" s="148">
        <v>389299855</v>
      </c>
      <c r="G195" s="173">
        <v>513</v>
      </c>
      <c r="H195" s="49"/>
      <c r="I195" s="49"/>
    </row>
    <row r="196" spans="1:9" ht="18.75" x14ac:dyDescent="0.3">
      <c r="A196" s="173">
        <v>43</v>
      </c>
      <c r="B196" s="148">
        <v>20000215</v>
      </c>
      <c r="C196" s="148" t="s">
        <v>4941</v>
      </c>
      <c r="D196" s="148" t="s">
        <v>4335</v>
      </c>
      <c r="E196" s="148" t="s">
        <v>4938</v>
      </c>
      <c r="F196" s="148">
        <v>799158823</v>
      </c>
      <c r="G196" s="173">
        <v>513</v>
      </c>
      <c r="H196" s="49"/>
      <c r="I196" s="49"/>
    </row>
    <row r="197" spans="1:9" ht="18.75" x14ac:dyDescent="0.3">
      <c r="A197" s="173">
        <v>44</v>
      </c>
      <c r="B197" s="148">
        <v>20000618</v>
      </c>
      <c r="C197" s="148" t="s">
        <v>4865</v>
      </c>
      <c r="D197" s="148" t="s">
        <v>410</v>
      </c>
      <c r="E197" s="148" t="s">
        <v>4938</v>
      </c>
      <c r="F197" s="148">
        <v>945396856</v>
      </c>
      <c r="G197" s="173">
        <v>513</v>
      </c>
      <c r="H197" s="49"/>
      <c r="I197" s="49"/>
    </row>
    <row r="198" spans="1:9" ht="18.75" x14ac:dyDescent="0.3">
      <c r="A198" s="173">
        <v>45</v>
      </c>
      <c r="B198" s="148">
        <v>19000318</v>
      </c>
      <c r="C198" s="148" t="s">
        <v>4942</v>
      </c>
      <c r="D198" s="148" t="s">
        <v>433</v>
      </c>
      <c r="E198" s="148" t="s">
        <v>4901</v>
      </c>
      <c r="F198" s="148">
        <v>938716811</v>
      </c>
      <c r="G198" s="173">
        <v>513</v>
      </c>
      <c r="H198" s="49"/>
      <c r="I198" s="49"/>
    </row>
    <row r="199" spans="1:9" ht="18.75" x14ac:dyDescent="0.3">
      <c r="A199" s="173">
        <v>46</v>
      </c>
      <c r="B199" s="148">
        <v>20001927</v>
      </c>
      <c r="C199" s="148" t="s">
        <v>4943</v>
      </c>
      <c r="D199" s="148" t="s">
        <v>4557</v>
      </c>
      <c r="E199" s="148" t="s">
        <v>4926</v>
      </c>
      <c r="F199" s="148">
        <v>796816534</v>
      </c>
      <c r="G199" s="173">
        <v>513</v>
      </c>
      <c r="H199" s="49"/>
      <c r="I199" s="49"/>
    </row>
    <row r="200" spans="1:9" ht="18.75" x14ac:dyDescent="0.3">
      <c r="A200" s="173">
        <v>47</v>
      </c>
      <c r="B200" s="148">
        <v>19004817</v>
      </c>
      <c r="C200" s="148" t="s">
        <v>4944</v>
      </c>
      <c r="D200" s="148" t="s">
        <v>1081</v>
      </c>
      <c r="E200" s="148" t="s">
        <v>4945</v>
      </c>
      <c r="F200" s="148" t="s">
        <v>4946</v>
      </c>
      <c r="G200" s="173">
        <v>513</v>
      </c>
      <c r="H200" s="49"/>
      <c r="I200" s="49"/>
    </row>
    <row r="201" spans="1:9" ht="18.75" x14ac:dyDescent="0.3">
      <c r="A201" s="173">
        <v>48</v>
      </c>
      <c r="B201" s="148">
        <v>20004236</v>
      </c>
      <c r="C201" s="148" t="s">
        <v>4886</v>
      </c>
      <c r="D201" s="148" t="s">
        <v>4947</v>
      </c>
      <c r="E201" s="148" t="s">
        <v>4920</v>
      </c>
      <c r="F201" s="148">
        <v>333632823</v>
      </c>
      <c r="G201" s="173">
        <v>513</v>
      </c>
      <c r="H201" s="49"/>
      <c r="I201" s="49"/>
    </row>
    <row r="202" spans="1:9" ht="18.75" x14ac:dyDescent="0.3">
      <c r="A202" s="173">
        <v>49</v>
      </c>
      <c r="B202" s="148">
        <v>20000239</v>
      </c>
      <c r="C202" s="148" t="s">
        <v>4887</v>
      </c>
      <c r="D202" s="148" t="s">
        <v>422</v>
      </c>
      <c r="E202" s="148" t="s">
        <v>4937</v>
      </c>
      <c r="F202" s="148">
        <v>862116220</v>
      </c>
      <c r="G202" s="173">
        <v>513</v>
      </c>
      <c r="H202" s="49"/>
      <c r="I202" s="49"/>
    </row>
    <row r="203" spans="1:9" ht="18.75" x14ac:dyDescent="0.3">
      <c r="A203" s="173">
        <v>50</v>
      </c>
      <c r="B203" s="148">
        <v>20001429</v>
      </c>
      <c r="C203" s="148" t="s">
        <v>4948</v>
      </c>
      <c r="D203" s="148" t="s">
        <v>1075</v>
      </c>
      <c r="E203" s="148" t="s">
        <v>4937</v>
      </c>
      <c r="F203" s="148">
        <v>947788719</v>
      </c>
      <c r="G203" s="173">
        <v>513</v>
      </c>
      <c r="H203" s="49"/>
      <c r="I203" s="49"/>
    </row>
    <row r="204" spans="1:9" ht="18.75" x14ac:dyDescent="0.3">
      <c r="A204" s="173">
        <v>51</v>
      </c>
      <c r="B204" s="148">
        <v>20004668</v>
      </c>
      <c r="C204" s="148" t="s">
        <v>3910</v>
      </c>
      <c r="D204" s="148" t="s">
        <v>4357</v>
      </c>
      <c r="E204" s="148" t="s">
        <v>4937</v>
      </c>
      <c r="F204" s="148">
        <v>325847648</v>
      </c>
      <c r="G204" s="173">
        <v>513</v>
      </c>
      <c r="H204" s="49"/>
      <c r="I204" s="49"/>
    </row>
    <row r="205" spans="1:9" ht="18.75" x14ac:dyDescent="0.3">
      <c r="A205" s="173">
        <v>52</v>
      </c>
      <c r="B205" s="148">
        <v>20004130</v>
      </c>
      <c r="C205" s="148" t="s">
        <v>409</v>
      </c>
      <c r="D205" s="148" t="s">
        <v>931</v>
      </c>
      <c r="E205" s="148" t="s">
        <v>4937</v>
      </c>
      <c r="F205" s="148">
        <v>933571831</v>
      </c>
      <c r="G205" s="173">
        <v>513</v>
      </c>
      <c r="H205" s="49"/>
      <c r="I205" s="49"/>
    </row>
    <row r="206" spans="1:9" ht="18.75" x14ac:dyDescent="0.3">
      <c r="A206" s="173">
        <v>53</v>
      </c>
      <c r="B206" s="148">
        <v>20001786</v>
      </c>
      <c r="C206" s="148" t="s">
        <v>409</v>
      </c>
      <c r="D206" s="148" t="s">
        <v>1097</v>
      </c>
      <c r="E206" s="148" t="s">
        <v>4937</v>
      </c>
      <c r="F206" s="148">
        <v>363202991</v>
      </c>
      <c r="G206" s="173">
        <v>513</v>
      </c>
      <c r="H206" s="49"/>
      <c r="I206" s="49"/>
    </row>
    <row r="207" spans="1:9" ht="18.75" x14ac:dyDescent="0.3">
      <c r="A207" s="173">
        <v>54</v>
      </c>
      <c r="B207" s="148">
        <v>20003679</v>
      </c>
      <c r="C207" s="148" t="s">
        <v>4949</v>
      </c>
      <c r="D207" s="148" t="s">
        <v>4210</v>
      </c>
      <c r="E207" s="148" t="s">
        <v>4937</v>
      </c>
      <c r="F207" s="148">
        <v>961988010</v>
      </c>
      <c r="G207" s="173">
        <v>513</v>
      </c>
      <c r="H207" s="49"/>
      <c r="I207" s="49"/>
    </row>
    <row r="208" spans="1:9" ht="18.75" x14ac:dyDescent="0.3">
      <c r="A208" s="173">
        <v>55</v>
      </c>
      <c r="B208" s="148">
        <v>20005857</v>
      </c>
      <c r="C208" s="148" t="s">
        <v>3858</v>
      </c>
      <c r="D208" s="148" t="s">
        <v>423</v>
      </c>
      <c r="E208" s="148" t="s">
        <v>4909</v>
      </c>
      <c r="F208" s="148">
        <v>984348157</v>
      </c>
      <c r="G208" s="173">
        <v>513</v>
      </c>
      <c r="H208" s="49"/>
      <c r="I208" s="49"/>
    </row>
    <row r="209" spans="1:9" ht="18.75" x14ac:dyDescent="0.3">
      <c r="A209" s="173">
        <v>56</v>
      </c>
      <c r="B209" s="148">
        <v>19002789</v>
      </c>
      <c r="C209" s="148" t="s">
        <v>4950</v>
      </c>
      <c r="D209" s="148" t="s">
        <v>441</v>
      </c>
      <c r="E209" s="148" t="s">
        <v>4951</v>
      </c>
      <c r="F209" s="148">
        <v>375973013</v>
      </c>
      <c r="G209" s="173">
        <v>513</v>
      </c>
      <c r="H209" s="49"/>
      <c r="I209" s="49"/>
    </row>
    <row r="210" spans="1:9" ht="18.75" x14ac:dyDescent="0.3">
      <c r="A210" s="173">
        <v>57</v>
      </c>
      <c r="B210" s="148">
        <v>19001990</v>
      </c>
      <c r="C210" s="148" t="s">
        <v>4952</v>
      </c>
      <c r="D210" s="148" t="s">
        <v>1081</v>
      </c>
      <c r="E210" s="148" t="s">
        <v>4901</v>
      </c>
      <c r="F210" s="148">
        <v>365120267</v>
      </c>
      <c r="G210" s="173">
        <v>513</v>
      </c>
      <c r="H210" s="49"/>
      <c r="I210" s="49"/>
    </row>
    <row r="211" spans="1:9" ht="18.75" x14ac:dyDescent="0.3">
      <c r="A211" s="173">
        <v>58</v>
      </c>
      <c r="B211" s="148">
        <v>19001277</v>
      </c>
      <c r="C211" s="148" t="s">
        <v>4953</v>
      </c>
      <c r="D211" s="148" t="s">
        <v>417</v>
      </c>
      <c r="E211" s="148" t="s">
        <v>4901</v>
      </c>
      <c r="F211" s="148">
        <v>375009321</v>
      </c>
      <c r="G211" s="173">
        <v>513</v>
      </c>
      <c r="H211" s="49"/>
      <c r="I211" s="49"/>
    </row>
    <row r="212" spans="1:9" ht="18.75" x14ac:dyDescent="0.3">
      <c r="A212" s="173">
        <v>59</v>
      </c>
      <c r="B212" s="148">
        <v>19000021</v>
      </c>
      <c r="C212" s="148" t="s">
        <v>4954</v>
      </c>
      <c r="D212" s="148" t="s">
        <v>1089</v>
      </c>
      <c r="E212" s="148" t="s">
        <v>4901</v>
      </c>
      <c r="F212" s="148">
        <v>334308005</v>
      </c>
      <c r="G212" s="173">
        <v>513</v>
      </c>
      <c r="H212" s="49"/>
      <c r="I212" s="49"/>
    </row>
    <row r="213" spans="1:9" ht="18.75" x14ac:dyDescent="0.3">
      <c r="A213" s="173">
        <v>60</v>
      </c>
      <c r="B213" s="148">
        <v>20005417</v>
      </c>
      <c r="C213" s="148" t="s">
        <v>4955</v>
      </c>
      <c r="D213" s="148" t="s">
        <v>4319</v>
      </c>
      <c r="E213" s="148" t="s">
        <v>4920</v>
      </c>
      <c r="F213" s="148">
        <v>938729325</v>
      </c>
      <c r="G213" s="173">
        <v>513</v>
      </c>
      <c r="H213" s="49"/>
      <c r="I213" s="49"/>
    </row>
    <row r="214" spans="1:9" ht="18.75" x14ac:dyDescent="0.3">
      <c r="A214" s="173">
        <v>61</v>
      </c>
      <c r="B214" s="148">
        <v>17000558</v>
      </c>
      <c r="C214" s="148" t="s">
        <v>4956</v>
      </c>
      <c r="D214" s="148" t="s">
        <v>4210</v>
      </c>
      <c r="E214" s="148" t="s">
        <v>4957</v>
      </c>
      <c r="F214" s="148">
        <v>908663732</v>
      </c>
      <c r="G214" s="173">
        <v>513</v>
      </c>
      <c r="H214" s="49"/>
      <c r="I214" s="49"/>
    </row>
    <row r="215" spans="1:9" ht="18.75" x14ac:dyDescent="0.3">
      <c r="A215" s="173">
        <v>62</v>
      </c>
      <c r="B215" s="148">
        <v>20002515</v>
      </c>
      <c r="C215" s="148" t="s">
        <v>3877</v>
      </c>
      <c r="D215" s="148" t="s">
        <v>1082</v>
      </c>
      <c r="E215" s="148" t="s">
        <v>4958</v>
      </c>
      <c r="F215" s="148">
        <v>375783700</v>
      </c>
      <c r="G215" s="173">
        <v>513</v>
      </c>
      <c r="H215" s="49"/>
      <c r="I215" s="49"/>
    </row>
    <row r="216" spans="1:9" ht="18.75" x14ac:dyDescent="0.3">
      <c r="A216" s="173">
        <v>63</v>
      </c>
      <c r="B216" s="148">
        <v>20003374</v>
      </c>
      <c r="C216" s="148" t="s">
        <v>4959</v>
      </c>
      <c r="D216" s="148" t="s">
        <v>4884</v>
      </c>
      <c r="E216" s="148" t="s">
        <v>4937</v>
      </c>
      <c r="F216" s="148">
        <v>398282874</v>
      </c>
      <c r="G216" s="173">
        <v>513</v>
      </c>
      <c r="H216" s="49"/>
      <c r="I216" s="49"/>
    </row>
    <row r="217" spans="1:9" ht="18.75" x14ac:dyDescent="0.3">
      <c r="A217" s="173">
        <v>64</v>
      </c>
      <c r="B217" s="148">
        <v>19004400</v>
      </c>
      <c r="C217" s="148" t="s">
        <v>4960</v>
      </c>
      <c r="D217" s="148" t="s">
        <v>4961</v>
      </c>
      <c r="E217" s="148"/>
      <c r="F217" s="148">
        <v>702212215</v>
      </c>
      <c r="G217" s="173">
        <v>513</v>
      </c>
      <c r="H217" s="49"/>
      <c r="I217" s="49"/>
    </row>
    <row r="218" spans="1:9" ht="18.75" x14ac:dyDescent="0.3">
      <c r="A218" s="173">
        <v>65</v>
      </c>
      <c r="B218" s="148">
        <v>19004491</v>
      </c>
      <c r="C218" s="148" t="s">
        <v>409</v>
      </c>
      <c r="D218" s="148" t="s">
        <v>3957</v>
      </c>
      <c r="E218" s="148"/>
      <c r="F218" s="148">
        <v>364648912</v>
      </c>
      <c r="G218" s="173">
        <v>513</v>
      </c>
      <c r="H218" s="49"/>
      <c r="I218" s="49"/>
    </row>
    <row r="219" spans="1:9" ht="18.75" x14ac:dyDescent="0.3">
      <c r="A219" s="173">
        <v>66</v>
      </c>
      <c r="B219" s="148">
        <v>20004299</v>
      </c>
      <c r="C219" s="148" t="s">
        <v>4962</v>
      </c>
      <c r="D219" s="148" t="s">
        <v>4963</v>
      </c>
      <c r="E219" s="148" t="s">
        <v>4937</v>
      </c>
      <c r="F219" s="148">
        <v>343793412</v>
      </c>
      <c r="G219" s="173">
        <v>513</v>
      </c>
      <c r="H219" s="49"/>
      <c r="I219" s="49"/>
    </row>
    <row r="220" spans="1:9" ht="18.75" x14ac:dyDescent="0.3">
      <c r="A220" s="173">
        <v>67</v>
      </c>
      <c r="B220" s="148">
        <v>20002593</v>
      </c>
      <c r="C220" s="148" t="s">
        <v>918</v>
      </c>
      <c r="D220" s="148" t="s">
        <v>428</v>
      </c>
      <c r="E220" s="148" t="s">
        <v>4937</v>
      </c>
      <c r="F220" s="148">
        <v>934846714</v>
      </c>
      <c r="G220" s="173">
        <v>513</v>
      </c>
      <c r="H220" s="49"/>
      <c r="I220" s="49"/>
    </row>
    <row r="221" spans="1:9" ht="18.75" x14ac:dyDescent="0.3">
      <c r="A221" s="173">
        <v>68</v>
      </c>
      <c r="B221" s="148">
        <v>20003431</v>
      </c>
      <c r="C221" s="148" t="s">
        <v>4888</v>
      </c>
      <c r="D221" s="148" t="s">
        <v>3826</v>
      </c>
      <c r="E221" s="148" t="s">
        <v>4937</v>
      </c>
      <c r="F221" s="148">
        <v>905397051</v>
      </c>
      <c r="G221" s="173">
        <v>513</v>
      </c>
      <c r="H221" s="49"/>
      <c r="I221" s="49"/>
    </row>
    <row r="222" spans="1:9" ht="18.75" x14ac:dyDescent="0.3">
      <c r="A222" s="173">
        <v>69</v>
      </c>
      <c r="B222" s="148">
        <v>20002690</v>
      </c>
      <c r="C222" s="148" t="s">
        <v>3916</v>
      </c>
      <c r="D222" s="148" t="s">
        <v>4964</v>
      </c>
      <c r="E222" s="148" t="s">
        <v>4937</v>
      </c>
      <c r="F222" s="148">
        <v>972461579</v>
      </c>
      <c r="G222" s="173">
        <v>513</v>
      </c>
      <c r="H222" s="49"/>
      <c r="I222" s="49"/>
    </row>
    <row r="223" spans="1:9" ht="18.75" x14ac:dyDescent="0.3">
      <c r="A223" s="173">
        <v>70</v>
      </c>
      <c r="B223" s="148">
        <v>20000533</v>
      </c>
      <c r="C223" s="148" t="s">
        <v>4965</v>
      </c>
      <c r="D223" s="148" t="s">
        <v>437</v>
      </c>
      <c r="E223" s="148" t="s">
        <v>4937</v>
      </c>
      <c r="F223" s="148">
        <v>399126830</v>
      </c>
      <c r="G223" s="173">
        <v>513</v>
      </c>
      <c r="H223" s="49"/>
      <c r="I223" s="49"/>
    </row>
    <row r="224" spans="1:9" ht="18.75" x14ac:dyDescent="0.3">
      <c r="A224" s="173">
        <v>71</v>
      </c>
      <c r="B224" s="148">
        <v>20002674</v>
      </c>
      <c r="C224" s="148" t="s">
        <v>4966</v>
      </c>
      <c r="D224" s="148" t="s">
        <v>1097</v>
      </c>
      <c r="E224" s="148" t="s">
        <v>4937</v>
      </c>
      <c r="F224" s="148">
        <v>392824005</v>
      </c>
      <c r="G224" s="173">
        <v>513</v>
      </c>
      <c r="H224" s="49"/>
      <c r="I224" s="49"/>
    </row>
    <row r="225" spans="1:9" ht="18.75" x14ac:dyDescent="0.3">
      <c r="A225" s="173">
        <v>72</v>
      </c>
      <c r="B225" s="148">
        <v>20004498</v>
      </c>
      <c r="C225" s="148" t="s">
        <v>3863</v>
      </c>
      <c r="D225" s="148" t="s">
        <v>448</v>
      </c>
      <c r="E225" s="148" t="s">
        <v>4938</v>
      </c>
      <c r="F225" s="148">
        <v>395661481</v>
      </c>
      <c r="G225" s="173">
        <v>513</v>
      </c>
      <c r="H225" s="49"/>
      <c r="I225" s="49"/>
    </row>
    <row r="226" spans="1:9" ht="18.75" x14ac:dyDescent="0.3">
      <c r="A226" s="173">
        <v>73</v>
      </c>
      <c r="B226" s="148">
        <v>20003109</v>
      </c>
      <c r="C226" s="148" t="s">
        <v>4967</v>
      </c>
      <c r="D226" s="148" t="s">
        <v>4310</v>
      </c>
      <c r="E226" s="148" t="s">
        <v>4937</v>
      </c>
      <c r="F226" s="148">
        <v>946719110</v>
      </c>
      <c r="G226" s="173">
        <v>513</v>
      </c>
      <c r="H226" s="49"/>
      <c r="I226" s="49"/>
    </row>
    <row r="227" spans="1:9" ht="18.75" x14ac:dyDescent="0.3">
      <c r="A227" s="173">
        <v>74</v>
      </c>
      <c r="B227" s="148">
        <v>20002730</v>
      </c>
      <c r="C227" s="148" t="s">
        <v>4968</v>
      </c>
      <c r="D227" s="148" t="s">
        <v>1083</v>
      </c>
      <c r="E227" s="148" t="s">
        <v>4937</v>
      </c>
      <c r="F227" s="148">
        <v>969731883</v>
      </c>
      <c r="G227" s="173">
        <v>513</v>
      </c>
      <c r="H227" s="49"/>
      <c r="I227" s="49"/>
    </row>
    <row r="228" spans="1:9" ht="18.75" x14ac:dyDescent="0.3">
      <c r="A228" s="173">
        <v>75</v>
      </c>
      <c r="B228" s="148">
        <v>20003315</v>
      </c>
      <c r="C228" s="148" t="s">
        <v>409</v>
      </c>
      <c r="D228" s="148" t="s">
        <v>916</v>
      </c>
      <c r="E228" s="148" t="s">
        <v>4937</v>
      </c>
      <c r="F228" s="148">
        <v>352110203</v>
      </c>
      <c r="G228" s="173">
        <v>513</v>
      </c>
      <c r="H228" s="49"/>
      <c r="I228" s="49"/>
    </row>
    <row r="229" spans="1:9" ht="18.75" x14ac:dyDescent="0.3">
      <c r="A229" s="170"/>
      <c r="B229" s="63"/>
      <c r="C229" s="64"/>
      <c r="D229" s="64"/>
      <c r="E229" s="65"/>
      <c r="F229" s="171"/>
      <c r="G229" s="172"/>
      <c r="H229" s="49"/>
      <c r="I229" s="49"/>
    </row>
    <row r="230" spans="1:9" ht="18.75" x14ac:dyDescent="0.3">
      <c r="A230" s="43"/>
      <c r="B230" s="44"/>
      <c r="C230" s="45"/>
      <c r="D230" s="45"/>
      <c r="E230" s="46"/>
      <c r="F230" s="47"/>
      <c r="G230" s="48"/>
      <c r="H230" s="49"/>
      <c r="I230" s="49"/>
    </row>
    <row r="231" spans="1:9" ht="18.75" x14ac:dyDescent="0.3">
      <c r="A231" s="43"/>
      <c r="B231" s="44"/>
      <c r="C231" s="45"/>
      <c r="D231" s="45"/>
      <c r="E231" s="50"/>
      <c r="F231" s="48"/>
      <c r="G231" s="47"/>
      <c r="H231" s="49"/>
      <c r="I231" s="49"/>
    </row>
    <row r="232" spans="1:9" ht="18.75" x14ac:dyDescent="0.3">
      <c r="A232" s="43"/>
      <c r="B232" s="51"/>
      <c r="C232" s="52"/>
      <c r="D232" s="52"/>
      <c r="E232" s="53"/>
      <c r="F232" s="54"/>
      <c r="G232" s="55"/>
      <c r="H232" s="49"/>
      <c r="I232" s="49"/>
    </row>
    <row r="233" spans="1:9" ht="18.75" x14ac:dyDescent="0.3">
      <c r="A233" s="43"/>
      <c r="B233" s="44"/>
      <c r="C233" s="45"/>
      <c r="D233" s="45"/>
      <c r="E233" s="46"/>
      <c r="F233" s="48"/>
      <c r="G233" s="48"/>
      <c r="H233" s="49"/>
      <c r="I233" s="49"/>
    </row>
    <row r="234" spans="1:9" ht="18.75" x14ac:dyDescent="0.3">
      <c r="A234" s="43"/>
      <c r="B234" s="44"/>
      <c r="C234" s="45"/>
      <c r="D234" s="45"/>
      <c r="E234" s="46"/>
      <c r="F234" s="48"/>
      <c r="G234" s="48"/>
      <c r="H234" s="49"/>
      <c r="I234" s="49"/>
    </row>
    <row r="235" spans="1:9" ht="18.75" x14ac:dyDescent="0.3">
      <c r="A235" s="43"/>
      <c r="B235" s="44"/>
      <c r="C235" s="45"/>
      <c r="D235" s="45"/>
      <c r="E235" s="50"/>
      <c r="F235" s="47"/>
      <c r="G235" s="48"/>
      <c r="H235" s="49"/>
      <c r="I235" s="49"/>
    </row>
    <row r="236" spans="1:9" ht="18.75" x14ac:dyDescent="0.3">
      <c r="A236" s="43"/>
      <c r="B236" s="45"/>
      <c r="C236" s="45"/>
      <c r="D236" s="45"/>
      <c r="E236" s="46"/>
      <c r="F236" s="47"/>
      <c r="G236" s="48"/>
      <c r="H236" s="49"/>
      <c r="I236" s="49"/>
    </row>
    <row r="237" spans="1:9" ht="18.75" x14ac:dyDescent="0.3">
      <c r="A237" s="43"/>
      <c r="B237" s="44"/>
      <c r="C237" s="45"/>
      <c r="D237" s="45"/>
      <c r="E237" s="46"/>
      <c r="F237" s="47"/>
      <c r="G237" s="48"/>
      <c r="H237" s="49"/>
      <c r="I237" s="49"/>
    </row>
    <row r="238" spans="1:9" ht="18.75" x14ac:dyDescent="0.3">
      <c r="A238" s="43"/>
      <c r="B238" s="44"/>
      <c r="C238" s="45"/>
      <c r="D238" s="45"/>
      <c r="E238" s="50"/>
      <c r="F238" s="47"/>
      <c r="G238" s="48"/>
      <c r="H238" s="49"/>
      <c r="I238" s="49"/>
    </row>
    <row r="239" spans="1:9" ht="18.75" x14ac:dyDescent="0.3">
      <c r="A239" s="43"/>
      <c r="B239" s="44"/>
      <c r="C239" s="45"/>
      <c r="D239" s="45"/>
      <c r="E239" s="46"/>
      <c r="F239" s="47"/>
      <c r="G239" s="48"/>
      <c r="H239" s="49"/>
      <c r="I239" s="49"/>
    </row>
    <row r="240" spans="1:9" ht="18.75" x14ac:dyDescent="0.3">
      <c r="A240" s="43"/>
      <c r="B240" s="44"/>
      <c r="C240" s="45"/>
      <c r="D240" s="45"/>
      <c r="E240" s="50"/>
      <c r="F240" s="47"/>
      <c r="G240" s="48"/>
      <c r="H240" s="49"/>
      <c r="I240" s="49"/>
    </row>
    <row r="241" spans="1:9" ht="18.75" x14ac:dyDescent="0.3">
      <c r="A241" s="43"/>
      <c r="B241" s="44"/>
      <c r="C241" s="45"/>
      <c r="D241" s="45"/>
      <c r="E241" s="50"/>
      <c r="F241" s="47"/>
      <c r="G241" s="48"/>
      <c r="H241" s="49"/>
      <c r="I241" s="49"/>
    </row>
    <row r="242" spans="1:9" ht="18.75" x14ac:dyDescent="0.3">
      <c r="A242" s="43"/>
      <c r="B242" s="44"/>
      <c r="C242" s="45"/>
      <c r="D242" s="45"/>
      <c r="E242" s="46"/>
      <c r="F242" s="47"/>
      <c r="G242" s="48"/>
      <c r="H242" s="49"/>
      <c r="I242" s="49"/>
    </row>
    <row r="243" spans="1:9" ht="18.75" x14ac:dyDescent="0.3">
      <c r="A243" s="43"/>
      <c r="B243" s="44"/>
      <c r="C243" s="45"/>
      <c r="D243" s="45"/>
      <c r="E243" s="46"/>
      <c r="F243" s="47"/>
      <c r="G243" s="48"/>
      <c r="H243" s="49"/>
      <c r="I243" s="49"/>
    </row>
    <row r="244" spans="1:9" ht="18.75" x14ac:dyDescent="0.3">
      <c r="A244" s="43"/>
      <c r="B244" s="44"/>
      <c r="C244" s="45"/>
      <c r="D244" s="45"/>
      <c r="E244" s="46"/>
      <c r="F244" s="47"/>
      <c r="G244" s="48"/>
      <c r="H244" s="49"/>
      <c r="I244" s="49"/>
    </row>
    <row r="245" spans="1:9" ht="18.75" x14ac:dyDescent="0.3">
      <c r="A245" s="43"/>
      <c r="B245" s="44"/>
      <c r="C245" s="45"/>
      <c r="D245" s="45"/>
      <c r="E245" s="46"/>
      <c r="F245" s="47"/>
      <c r="G245" s="48"/>
      <c r="H245" s="49"/>
      <c r="I245" s="49"/>
    </row>
    <row r="246" spans="1:9" ht="18.75" x14ac:dyDescent="0.3">
      <c r="A246" s="43"/>
      <c r="B246" s="44"/>
      <c r="C246" s="45"/>
      <c r="D246" s="45"/>
      <c r="E246" s="50"/>
      <c r="F246" s="47"/>
      <c r="G246" s="48"/>
      <c r="H246" s="49"/>
      <c r="I246" s="49"/>
    </row>
    <row r="247" spans="1:9" ht="18.75" x14ac:dyDescent="0.3">
      <c r="A247" s="43"/>
      <c r="B247" s="44"/>
      <c r="C247" s="45"/>
      <c r="D247" s="45"/>
      <c r="E247" s="50"/>
      <c r="F247" s="47"/>
      <c r="G247" s="48"/>
      <c r="H247" s="49"/>
      <c r="I247" s="49"/>
    </row>
    <row r="248" spans="1:9" ht="18.75" x14ac:dyDescent="0.3">
      <c r="A248" s="43"/>
      <c r="B248" s="44"/>
      <c r="C248" s="45"/>
      <c r="D248" s="45"/>
      <c r="E248" s="50"/>
      <c r="F248" s="47"/>
      <c r="G248" s="48"/>
      <c r="H248" s="49"/>
      <c r="I248" s="49"/>
    </row>
    <row r="249" spans="1:9" ht="18.75" x14ac:dyDescent="0.3">
      <c r="A249" s="43"/>
      <c r="B249" s="44"/>
      <c r="C249" s="45"/>
      <c r="D249" s="45"/>
      <c r="E249" s="50"/>
      <c r="F249" s="47"/>
      <c r="G249" s="48"/>
      <c r="H249" s="49"/>
      <c r="I249" s="49"/>
    </row>
    <row r="250" spans="1:9" ht="18.75" x14ac:dyDescent="0.3">
      <c r="A250" s="43"/>
      <c r="B250" s="44"/>
      <c r="C250" s="45"/>
      <c r="D250" s="45"/>
      <c r="E250" s="50"/>
      <c r="F250" s="47"/>
      <c r="G250" s="48"/>
      <c r="H250" s="49"/>
      <c r="I250" s="49"/>
    </row>
    <row r="251" spans="1:9" ht="18.75" x14ac:dyDescent="0.3">
      <c r="A251" s="43"/>
      <c r="B251" s="44"/>
      <c r="C251" s="45"/>
      <c r="D251" s="45"/>
      <c r="E251" s="46"/>
      <c r="F251" s="47"/>
      <c r="G251" s="48"/>
      <c r="H251" s="49"/>
      <c r="I251" s="49"/>
    </row>
    <row r="252" spans="1:9" ht="18.75" x14ac:dyDescent="0.3">
      <c r="A252" s="43"/>
      <c r="B252" s="44"/>
      <c r="C252" s="45"/>
      <c r="D252" s="45"/>
      <c r="E252" s="46"/>
      <c r="F252" s="47"/>
      <c r="G252" s="48"/>
      <c r="H252" s="49"/>
      <c r="I252" s="49"/>
    </row>
    <row r="253" spans="1:9" ht="18.75" x14ac:dyDescent="0.3">
      <c r="A253" s="43"/>
      <c r="B253" s="44"/>
      <c r="C253" s="45"/>
      <c r="D253" s="45"/>
      <c r="E253" s="46"/>
      <c r="F253" s="47"/>
      <c r="G253" s="48"/>
      <c r="H253" s="49"/>
      <c r="I253" s="49"/>
    </row>
    <row r="254" spans="1:9" ht="18.75" x14ac:dyDescent="0.3">
      <c r="A254" s="43"/>
      <c r="B254" s="44"/>
      <c r="C254" s="45"/>
      <c r="D254" s="45"/>
      <c r="E254" s="50"/>
      <c r="F254" s="47"/>
      <c r="G254" s="56"/>
      <c r="H254" s="49"/>
      <c r="I254" s="49"/>
    </row>
    <row r="255" spans="1:9" ht="18.75" x14ac:dyDescent="0.3">
      <c r="A255" s="43"/>
      <c r="B255" s="44"/>
      <c r="C255" s="45"/>
      <c r="D255" s="45"/>
      <c r="E255" s="50"/>
      <c r="F255" s="47"/>
      <c r="G255" s="56"/>
      <c r="H255" s="49"/>
      <c r="I255" s="49"/>
    </row>
    <row r="256" spans="1:9" ht="18.75" x14ac:dyDescent="0.3">
      <c r="A256" s="43"/>
      <c r="B256" s="57"/>
      <c r="C256" s="58"/>
      <c r="D256" s="59"/>
      <c r="E256" s="60"/>
      <c r="F256" s="61"/>
      <c r="G256" s="61"/>
      <c r="H256" s="49"/>
      <c r="I256" s="49"/>
    </row>
    <row r="257" spans="1:9" ht="18.75" x14ac:dyDescent="0.3">
      <c r="A257" s="43"/>
      <c r="B257" s="44"/>
      <c r="C257" s="45"/>
      <c r="D257" s="45"/>
      <c r="E257" s="46"/>
      <c r="F257" s="47"/>
      <c r="G257" s="56"/>
      <c r="H257" s="49"/>
      <c r="I257" s="49"/>
    </row>
    <row r="258" spans="1:9" ht="18.75" x14ac:dyDescent="0.3">
      <c r="A258" s="43"/>
      <c r="B258" s="44"/>
      <c r="C258" s="45"/>
      <c r="D258" s="45"/>
      <c r="E258" s="50"/>
      <c r="F258" s="47"/>
      <c r="G258" s="56"/>
      <c r="H258" s="49"/>
      <c r="I258" s="49"/>
    </row>
    <row r="259" spans="1:9" ht="18.75" x14ac:dyDescent="0.3">
      <c r="A259" s="43"/>
      <c r="B259" s="44"/>
      <c r="C259" s="45"/>
      <c r="D259" s="45"/>
      <c r="E259" s="50"/>
      <c r="F259" s="47"/>
      <c r="G259" s="56"/>
      <c r="H259" s="49"/>
      <c r="I259" s="49"/>
    </row>
    <row r="260" spans="1:9" ht="18.75" x14ac:dyDescent="0.3">
      <c r="A260" s="43"/>
      <c r="B260" s="44"/>
      <c r="C260" s="45"/>
      <c r="D260" s="45"/>
      <c r="E260" s="50"/>
      <c r="F260" s="47"/>
      <c r="G260" s="56"/>
      <c r="H260" s="49"/>
      <c r="I260" s="49"/>
    </row>
    <row r="261" spans="1:9" ht="18.75" x14ac:dyDescent="0.3">
      <c r="A261" s="43"/>
      <c r="B261" s="44"/>
      <c r="C261" s="45"/>
      <c r="D261" s="62"/>
      <c r="E261" s="50"/>
      <c r="F261" s="47"/>
      <c r="G261" s="56"/>
      <c r="H261" s="49"/>
      <c r="I261" s="49"/>
    </row>
    <row r="262" spans="1:9" ht="18.75" x14ac:dyDescent="0.3">
      <c r="A262" s="43"/>
      <c r="B262" s="44"/>
      <c r="C262" s="45"/>
      <c r="D262" s="45"/>
      <c r="E262" s="46"/>
      <c r="F262" s="47"/>
      <c r="G262" s="56"/>
      <c r="H262" s="49"/>
      <c r="I262" s="49"/>
    </row>
    <row r="263" spans="1:9" ht="18.75" x14ac:dyDescent="0.3">
      <c r="A263" s="43"/>
      <c r="B263" s="44"/>
      <c r="C263" s="45"/>
      <c r="D263" s="45"/>
      <c r="E263" s="46"/>
      <c r="F263" s="47"/>
      <c r="G263" s="56"/>
      <c r="H263" s="49"/>
      <c r="I263" s="49"/>
    </row>
    <row r="264" spans="1:9" ht="18.75" x14ac:dyDescent="0.3">
      <c r="A264" s="43"/>
      <c r="B264" s="63"/>
      <c r="C264" s="64"/>
      <c r="D264" s="64"/>
      <c r="E264" s="65"/>
      <c r="F264" s="47"/>
      <c r="G264" s="56"/>
      <c r="H264" s="49"/>
      <c r="I264" s="49"/>
    </row>
    <row r="265" spans="1:9" ht="18.75" x14ac:dyDescent="0.3">
      <c r="A265" s="43"/>
      <c r="B265" s="44"/>
      <c r="C265" s="62"/>
      <c r="D265" s="45"/>
      <c r="E265" s="50"/>
      <c r="F265" s="47"/>
      <c r="G265" s="56"/>
      <c r="H265" s="49"/>
      <c r="I265" s="49"/>
    </row>
    <row r="266" spans="1:9" ht="18.75" x14ac:dyDescent="0.3">
      <c r="A266" s="43"/>
      <c r="B266" s="44"/>
      <c r="C266" s="45"/>
      <c r="D266" s="45"/>
      <c r="E266" s="50"/>
      <c r="F266" s="47"/>
      <c r="G266" s="56"/>
      <c r="H266" s="49"/>
      <c r="I266" s="49"/>
    </row>
    <row r="267" spans="1:9" ht="18.75" x14ac:dyDescent="0.3">
      <c r="A267" s="43"/>
      <c r="B267" s="44"/>
      <c r="C267" s="45"/>
      <c r="D267" s="45"/>
      <c r="E267" s="50"/>
      <c r="F267" s="47"/>
      <c r="G267" s="56"/>
      <c r="H267" s="49"/>
      <c r="I267" s="49"/>
    </row>
    <row r="268" spans="1:9" ht="18.75" x14ac:dyDescent="0.3">
      <c r="A268" s="43"/>
      <c r="B268" s="63"/>
      <c r="C268" s="64"/>
      <c r="D268" s="64"/>
      <c r="E268" s="66"/>
      <c r="F268" s="47"/>
      <c r="G268" s="56"/>
      <c r="H268" s="49"/>
      <c r="I268" s="49"/>
    </row>
    <row r="269" spans="1:9" ht="18.75" x14ac:dyDescent="0.3">
      <c r="A269" s="43"/>
      <c r="B269" s="44"/>
      <c r="C269" s="45"/>
      <c r="D269" s="45"/>
      <c r="E269" s="50"/>
      <c r="F269" s="47"/>
      <c r="G269" s="56"/>
      <c r="H269" s="49"/>
      <c r="I269" s="49"/>
    </row>
    <row r="270" spans="1:9" ht="18.75" x14ac:dyDescent="0.3">
      <c r="A270" s="43"/>
      <c r="B270" s="44"/>
      <c r="C270" s="45"/>
      <c r="D270" s="45"/>
      <c r="E270" s="50"/>
      <c r="F270" s="47"/>
      <c r="G270" s="56"/>
      <c r="H270" s="49"/>
      <c r="I270" s="49"/>
    </row>
    <row r="271" spans="1:9" ht="18.75" x14ac:dyDescent="0.3">
      <c r="A271" s="43"/>
      <c r="B271" s="44"/>
      <c r="C271" s="45"/>
      <c r="D271" s="45"/>
      <c r="E271" s="46"/>
      <c r="F271" s="47"/>
      <c r="G271" s="56"/>
      <c r="H271" s="49"/>
      <c r="I271" s="49"/>
    </row>
    <row r="272" spans="1:9" ht="18.75" x14ac:dyDescent="0.3">
      <c r="A272" s="43"/>
      <c r="B272" s="44"/>
      <c r="C272" s="45"/>
      <c r="D272" s="45"/>
      <c r="E272" s="46"/>
      <c r="F272" s="47"/>
      <c r="G272" s="56"/>
      <c r="H272" s="49"/>
      <c r="I272" s="49"/>
    </row>
    <row r="273" spans="1:9" ht="18.75" x14ac:dyDescent="0.3">
      <c r="A273" s="43"/>
      <c r="B273" s="44"/>
      <c r="C273" s="45"/>
      <c r="D273" s="45"/>
      <c r="E273" s="50"/>
      <c r="F273" s="47"/>
      <c r="G273" s="56"/>
      <c r="H273" s="49"/>
      <c r="I273" s="49"/>
    </row>
    <row r="274" spans="1:9" ht="18.75" x14ac:dyDescent="0.3">
      <c r="A274" s="43"/>
      <c r="B274" s="44"/>
      <c r="C274" s="45"/>
      <c r="D274" s="45"/>
      <c r="E274" s="46"/>
      <c r="F274" s="47"/>
      <c r="G274" s="56"/>
      <c r="H274" s="49"/>
      <c r="I274" s="49"/>
    </row>
    <row r="275" spans="1:9" ht="18.75" x14ac:dyDescent="0.3">
      <c r="A275" s="43"/>
      <c r="B275" s="44"/>
      <c r="C275" s="45"/>
      <c r="D275" s="45"/>
      <c r="E275" s="46"/>
      <c r="F275" s="47"/>
      <c r="G275" s="56"/>
      <c r="H275" s="49"/>
      <c r="I275" s="49"/>
    </row>
    <row r="276" spans="1:9" ht="18.75" x14ac:dyDescent="0.3">
      <c r="A276" s="43"/>
      <c r="B276" s="44"/>
      <c r="C276" s="45"/>
      <c r="D276" s="45"/>
      <c r="E276" s="46"/>
      <c r="F276" s="47"/>
      <c r="G276" s="56"/>
      <c r="H276" s="49"/>
      <c r="I276" s="49"/>
    </row>
    <row r="277" spans="1:9" ht="18.75" x14ac:dyDescent="0.3">
      <c r="A277" s="43"/>
      <c r="B277" s="44"/>
      <c r="C277" s="45"/>
      <c r="D277" s="45"/>
      <c r="E277" s="46"/>
      <c r="F277" s="47"/>
      <c r="G277" s="56"/>
      <c r="H277" s="49"/>
      <c r="I277" s="49"/>
    </row>
    <row r="278" spans="1:9" ht="18.75" x14ac:dyDescent="0.3">
      <c r="A278" s="43"/>
      <c r="B278" s="44"/>
      <c r="C278" s="45"/>
      <c r="D278" s="45"/>
      <c r="E278" s="50"/>
      <c r="F278" s="47"/>
      <c r="G278" s="56"/>
      <c r="H278" s="49"/>
      <c r="I278" s="49"/>
    </row>
    <row r="279" spans="1:9" ht="18.75" x14ac:dyDescent="0.3">
      <c r="A279" s="43"/>
      <c r="B279" s="44"/>
      <c r="C279" s="45"/>
      <c r="D279" s="45"/>
      <c r="E279" s="46"/>
      <c r="F279" s="47"/>
      <c r="G279" s="56"/>
      <c r="H279" s="49"/>
      <c r="I279" s="49"/>
    </row>
    <row r="280" spans="1:9" ht="18.75" x14ac:dyDescent="0.3">
      <c r="A280" s="43"/>
      <c r="B280" s="44"/>
      <c r="C280" s="62"/>
      <c r="D280" s="45"/>
      <c r="E280" s="50"/>
      <c r="F280" s="47"/>
      <c r="G280" s="56"/>
      <c r="H280" s="49"/>
      <c r="I280" s="49"/>
    </row>
    <row r="281" spans="1:9" ht="18.75" x14ac:dyDescent="0.3">
      <c r="A281" s="43"/>
      <c r="B281" s="44"/>
      <c r="C281" s="62"/>
      <c r="D281" s="45"/>
      <c r="E281" s="50"/>
      <c r="F281" s="47"/>
      <c r="G281" s="56"/>
      <c r="H281" s="49"/>
      <c r="I281" s="49"/>
    </row>
    <row r="282" spans="1:9" ht="18.75" x14ac:dyDescent="0.3">
      <c r="A282" s="43"/>
      <c r="B282" s="44"/>
      <c r="C282" s="45"/>
      <c r="D282" s="45"/>
      <c r="E282" s="46"/>
      <c r="F282" s="47"/>
      <c r="G282" s="56"/>
      <c r="H282" s="49"/>
      <c r="I282" s="49"/>
    </row>
    <row r="283" spans="1:9" ht="18.75" x14ac:dyDescent="0.3">
      <c r="A283" s="43"/>
      <c r="B283" s="44"/>
      <c r="C283" s="45"/>
      <c r="D283" s="45"/>
      <c r="E283" s="46"/>
      <c r="F283" s="47"/>
      <c r="G283" s="56"/>
      <c r="H283" s="49"/>
      <c r="I283" s="49"/>
    </row>
    <row r="284" spans="1:9" ht="18.75" x14ac:dyDescent="0.3">
      <c r="A284" s="43"/>
      <c r="B284" s="44"/>
      <c r="C284" s="45"/>
      <c r="D284" s="45"/>
      <c r="E284" s="46"/>
      <c r="F284" s="47"/>
      <c r="G284" s="56"/>
      <c r="H284" s="49"/>
      <c r="I284" s="49"/>
    </row>
    <row r="285" spans="1:9" ht="18.75" x14ac:dyDescent="0.3">
      <c r="A285" s="43"/>
      <c r="B285" s="44"/>
      <c r="C285" s="45"/>
      <c r="D285" s="45"/>
      <c r="E285" s="50"/>
      <c r="F285" s="47"/>
      <c r="G285" s="56"/>
      <c r="H285" s="49"/>
      <c r="I285" s="49"/>
    </row>
    <row r="286" spans="1:9" ht="18.75" x14ac:dyDescent="0.3">
      <c r="A286" s="43"/>
      <c r="B286" s="44"/>
      <c r="C286" s="45"/>
      <c r="D286" s="45"/>
      <c r="E286" s="46"/>
      <c r="F286" s="47"/>
      <c r="G286" s="56"/>
      <c r="H286" s="49"/>
      <c r="I286" s="49"/>
    </row>
    <row r="287" spans="1:9" ht="18.75" x14ac:dyDescent="0.3">
      <c r="A287" s="43"/>
      <c r="B287" s="44"/>
      <c r="C287" s="45"/>
      <c r="D287" s="45"/>
      <c r="E287" s="46"/>
      <c r="F287" s="47"/>
      <c r="G287" s="56"/>
      <c r="H287" s="49"/>
      <c r="I287" s="49"/>
    </row>
    <row r="288" spans="1:9" ht="18.75" x14ac:dyDescent="0.3">
      <c r="A288" s="43"/>
      <c r="B288" s="44"/>
      <c r="C288" s="45"/>
      <c r="D288" s="45"/>
      <c r="E288" s="50"/>
      <c r="F288" s="47"/>
      <c r="G288" s="56"/>
      <c r="H288" s="49"/>
      <c r="I288" s="49"/>
    </row>
    <row r="289" spans="1:9" ht="18.75" x14ac:dyDescent="0.3">
      <c r="A289" s="43"/>
      <c r="B289" s="44"/>
      <c r="C289" s="45"/>
      <c r="D289" s="45"/>
      <c r="E289" s="46"/>
      <c r="F289" s="47"/>
      <c r="G289" s="56"/>
      <c r="H289" s="49"/>
      <c r="I289" s="49"/>
    </row>
    <row r="290" spans="1:9" ht="18.75" x14ac:dyDescent="0.3">
      <c r="A290" s="43"/>
      <c r="B290" s="44"/>
      <c r="C290" s="45"/>
      <c r="D290" s="45"/>
      <c r="E290" s="50"/>
      <c r="F290" s="47"/>
      <c r="G290" s="56"/>
      <c r="H290" s="49"/>
      <c r="I290" s="49"/>
    </row>
    <row r="291" spans="1:9" ht="18.75" x14ac:dyDescent="0.3">
      <c r="A291" s="43"/>
      <c r="B291" s="44"/>
      <c r="C291" s="45"/>
      <c r="D291" s="45"/>
      <c r="E291" s="46"/>
      <c r="F291" s="47"/>
      <c r="G291" s="56"/>
      <c r="H291" s="49"/>
      <c r="I291" s="49"/>
    </row>
    <row r="292" spans="1:9" ht="18.75" x14ac:dyDescent="0.3">
      <c r="A292" s="43"/>
      <c r="B292" s="44"/>
      <c r="C292" s="45"/>
      <c r="D292" s="45"/>
      <c r="E292" s="50"/>
      <c r="F292" s="47"/>
      <c r="G292" s="56"/>
      <c r="H292" s="49"/>
      <c r="I292" s="49"/>
    </row>
    <row r="293" spans="1:9" ht="18.75" x14ac:dyDescent="0.3">
      <c r="A293" s="43"/>
      <c r="B293" s="44"/>
      <c r="C293" s="45"/>
      <c r="D293" s="45"/>
      <c r="E293" s="46"/>
      <c r="F293" s="47"/>
      <c r="G293" s="56"/>
      <c r="H293" s="49"/>
      <c r="I293" s="49"/>
    </row>
    <row r="294" spans="1:9" ht="18.75" x14ac:dyDescent="0.3">
      <c r="A294" s="43"/>
      <c r="B294" s="44"/>
      <c r="C294" s="45"/>
      <c r="D294" s="45"/>
      <c r="E294" s="50"/>
      <c r="F294" s="47"/>
      <c r="G294" s="56"/>
      <c r="H294" s="49"/>
      <c r="I294" s="49"/>
    </row>
    <row r="295" spans="1:9" ht="18.75" x14ac:dyDescent="0.3">
      <c r="A295" s="43"/>
      <c r="B295" s="51"/>
      <c r="C295" s="45"/>
      <c r="D295" s="45"/>
      <c r="E295" s="50"/>
      <c r="F295" s="47"/>
      <c r="G295" s="56"/>
      <c r="H295" s="49"/>
      <c r="I295" s="49"/>
    </row>
    <row r="296" spans="1:9" ht="18.75" x14ac:dyDescent="0.3">
      <c r="A296" s="43"/>
      <c r="B296" s="44"/>
      <c r="C296" s="45"/>
      <c r="D296" s="45"/>
      <c r="E296" s="46"/>
      <c r="F296" s="47"/>
      <c r="G296" s="56"/>
      <c r="H296" s="49"/>
      <c r="I296" s="49"/>
    </row>
    <row r="297" spans="1:9" ht="18.75" x14ac:dyDescent="0.3">
      <c r="A297" s="43"/>
      <c r="B297" s="44"/>
      <c r="C297" s="45"/>
      <c r="D297" s="45"/>
      <c r="E297" s="46"/>
      <c r="F297" s="47"/>
      <c r="G297" s="56"/>
      <c r="H297" s="49"/>
      <c r="I297" s="49"/>
    </row>
    <row r="298" spans="1:9" ht="18.75" x14ac:dyDescent="0.3">
      <c r="A298" s="43"/>
      <c r="B298" s="44"/>
      <c r="C298" s="45"/>
      <c r="D298" s="45"/>
      <c r="E298" s="50"/>
      <c r="F298" s="47"/>
      <c r="G298" s="56"/>
      <c r="H298" s="49"/>
      <c r="I298" s="49"/>
    </row>
    <row r="299" spans="1:9" ht="18.75" x14ac:dyDescent="0.3">
      <c r="A299" s="43"/>
      <c r="B299" s="44"/>
      <c r="C299" s="45"/>
      <c r="D299" s="45"/>
      <c r="E299" s="46"/>
      <c r="F299" s="47"/>
      <c r="G299" s="56"/>
      <c r="H299" s="49"/>
      <c r="I299" s="49"/>
    </row>
    <row r="300" spans="1:9" ht="18.75" x14ac:dyDescent="0.3">
      <c r="A300" s="43"/>
      <c r="B300" s="44"/>
      <c r="C300" s="45"/>
      <c r="D300" s="45"/>
      <c r="E300" s="46"/>
      <c r="F300" s="47"/>
      <c r="G300" s="56"/>
      <c r="H300" s="49"/>
      <c r="I300" s="49"/>
    </row>
    <row r="301" spans="1:9" ht="18.75" x14ac:dyDescent="0.3">
      <c r="A301" s="43"/>
      <c r="B301" s="44"/>
      <c r="C301" s="45"/>
      <c r="D301" s="45"/>
      <c r="E301" s="50"/>
      <c r="F301" s="47"/>
      <c r="G301" s="56"/>
      <c r="H301" s="49"/>
      <c r="I301" s="49"/>
    </row>
    <row r="302" spans="1:9" ht="18.75" x14ac:dyDescent="0.3">
      <c r="A302" s="43"/>
      <c r="B302" s="44"/>
      <c r="C302" s="45"/>
      <c r="D302" s="45"/>
      <c r="E302" s="46"/>
      <c r="F302" s="48"/>
      <c r="G302" s="56"/>
      <c r="H302" s="49"/>
      <c r="I302" s="49"/>
    </row>
    <row r="303" spans="1:9" ht="18.75" x14ac:dyDescent="0.3">
      <c r="A303" s="43"/>
      <c r="B303" s="44"/>
      <c r="C303" s="45"/>
      <c r="D303" s="45"/>
      <c r="E303" s="46"/>
      <c r="F303" s="48"/>
      <c r="G303" s="67"/>
      <c r="H303" s="49"/>
      <c r="I303" s="49"/>
    </row>
    <row r="304" spans="1:9" ht="18.75" x14ac:dyDescent="0.3">
      <c r="A304" s="43"/>
      <c r="B304" s="68"/>
      <c r="C304" s="69"/>
      <c r="D304" s="69"/>
      <c r="E304" s="70"/>
      <c r="F304" s="71"/>
      <c r="G304" s="72"/>
      <c r="H304" s="49"/>
      <c r="I304" s="49"/>
    </row>
    <row r="305" spans="1:9" ht="18.75" x14ac:dyDescent="0.3">
      <c r="A305" s="43"/>
      <c r="B305" s="44"/>
      <c r="C305" s="45"/>
      <c r="D305" s="45"/>
      <c r="E305" s="73"/>
      <c r="F305" s="55"/>
      <c r="G305" s="74"/>
      <c r="H305" s="49"/>
      <c r="I305" s="49"/>
    </row>
    <row r="306" spans="1:9" ht="18.75" x14ac:dyDescent="0.3">
      <c r="A306" s="43"/>
      <c r="B306" s="51"/>
      <c r="C306" s="52"/>
      <c r="D306" s="52"/>
      <c r="E306" s="73"/>
      <c r="F306" s="55"/>
      <c r="G306" s="74"/>
      <c r="H306" s="49"/>
      <c r="I306" s="49"/>
    </row>
    <row r="307" spans="1:9" ht="18.75" x14ac:dyDescent="0.3">
      <c r="A307" s="43"/>
      <c r="B307" s="51"/>
      <c r="C307" s="52"/>
      <c r="D307" s="52"/>
      <c r="E307" s="53"/>
      <c r="F307" s="55"/>
      <c r="G307" s="73"/>
      <c r="H307" s="49"/>
      <c r="I307" s="49"/>
    </row>
    <row r="308" spans="1:9" ht="18.75" x14ac:dyDescent="0.3">
      <c r="A308" s="43"/>
      <c r="B308" s="51"/>
      <c r="C308" s="52"/>
      <c r="D308" s="52"/>
      <c r="E308" s="53"/>
      <c r="F308" s="55"/>
      <c r="G308" s="73"/>
      <c r="H308" s="49"/>
      <c r="I308" s="49"/>
    </row>
    <row r="309" spans="1:9" ht="18.75" x14ac:dyDescent="0.3">
      <c r="A309" s="43"/>
      <c r="B309" s="51"/>
      <c r="C309" s="52"/>
      <c r="D309" s="52"/>
      <c r="E309" s="73"/>
      <c r="F309" s="55"/>
      <c r="G309" s="73"/>
      <c r="H309" s="49"/>
      <c r="I309" s="49"/>
    </row>
    <row r="310" spans="1:9" ht="18.75" x14ac:dyDescent="0.3">
      <c r="A310" s="43"/>
      <c r="B310" s="51"/>
      <c r="C310" s="52"/>
      <c r="D310" s="52"/>
      <c r="E310" s="73"/>
      <c r="F310" s="55"/>
      <c r="G310" s="73"/>
      <c r="H310" s="49"/>
      <c r="I310" s="49"/>
    </row>
    <row r="311" spans="1:9" ht="18.75" x14ac:dyDescent="0.3">
      <c r="A311" s="43"/>
      <c r="B311" s="51"/>
      <c r="C311" s="52"/>
      <c r="D311" s="52"/>
      <c r="E311" s="73"/>
      <c r="F311" s="55"/>
      <c r="G311" s="73"/>
      <c r="H311" s="49"/>
      <c r="I311" s="49"/>
    </row>
    <row r="312" spans="1:9" ht="18.75" x14ac:dyDescent="0.3">
      <c r="A312" s="43"/>
      <c r="B312" s="51"/>
      <c r="C312" s="52"/>
      <c r="D312" s="52"/>
      <c r="E312" s="73"/>
      <c r="F312" s="55"/>
      <c r="G312" s="73"/>
      <c r="H312" s="49"/>
      <c r="I312" s="49"/>
    </row>
    <row r="313" spans="1:9" ht="18.75" x14ac:dyDescent="0.3">
      <c r="A313" s="43"/>
      <c r="B313" s="51"/>
      <c r="C313" s="52"/>
      <c r="D313" s="52"/>
      <c r="E313" s="53"/>
      <c r="F313" s="55"/>
      <c r="G313" s="73"/>
      <c r="H313" s="49"/>
      <c r="I313" s="49"/>
    </row>
    <row r="314" spans="1:9" ht="18.75" x14ac:dyDescent="0.3">
      <c r="A314" s="43"/>
      <c r="B314" s="51"/>
      <c r="C314" s="52"/>
      <c r="D314" s="52"/>
      <c r="E314" s="53"/>
      <c r="F314" s="55"/>
      <c r="G314" s="73"/>
      <c r="H314" s="49"/>
      <c r="I314" s="49"/>
    </row>
    <row r="315" spans="1:9" ht="18.75" x14ac:dyDescent="0.3">
      <c r="A315" s="43"/>
      <c r="B315" s="51"/>
      <c r="C315" s="52"/>
      <c r="D315" s="52"/>
      <c r="E315" s="73"/>
      <c r="F315" s="55"/>
      <c r="G315" s="73"/>
      <c r="H315" s="49"/>
      <c r="I315" s="49"/>
    </row>
    <row r="316" spans="1:9" ht="18.75" x14ac:dyDescent="0.3">
      <c r="A316" s="43"/>
      <c r="B316" s="51"/>
      <c r="C316" s="52"/>
      <c r="D316" s="52"/>
      <c r="E316" s="53"/>
      <c r="F316" s="55"/>
      <c r="G316" s="73"/>
      <c r="H316" s="49"/>
      <c r="I316" s="49"/>
    </row>
    <row r="317" spans="1:9" ht="18.75" x14ac:dyDescent="0.3">
      <c r="A317" s="43"/>
      <c r="B317" s="51"/>
      <c r="C317" s="52"/>
      <c r="D317" s="52"/>
      <c r="E317" s="73"/>
      <c r="F317" s="55"/>
      <c r="G317" s="73"/>
      <c r="H317" s="49"/>
      <c r="I317" s="49"/>
    </row>
    <row r="318" spans="1:9" ht="18.75" x14ac:dyDescent="0.3">
      <c r="A318" s="43"/>
      <c r="B318" s="51"/>
      <c r="C318" s="52"/>
      <c r="D318" s="52"/>
      <c r="E318" s="73"/>
      <c r="F318" s="55"/>
      <c r="G318" s="73"/>
      <c r="H318" s="49"/>
      <c r="I318" s="49"/>
    </row>
    <row r="319" spans="1:9" ht="18.75" x14ac:dyDescent="0.3">
      <c r="A319" s="43"/>
      <c r="B319" s="51"/>
      <c r="C319" s="52"/>
      <c r="D319" s="52"/>
      <c r="E319" s="53"/>
      <c r="F319" s="55"/>
      <c r="G319" s="73"/>
      <c r="H319" s="49"/>
      <c r="I319" s="49"/>
    </row>
    <row r="320" spans="1:9" ht="18.75" x14ac:dyDescent="0.3">
      <c r="A320" s="43"/>
      <c r="B320" s="51"/>
      <c r="C320" s="52"/>
      <c r="D320" s="52"/>
      <c r="E320" s="73"/>
      <c r="F320" s="55"/>
      <c r="G320" s="73"/>
      <c r="H320" s="49"/>
      <c r="I320" s="49"/>
    </row>
    <row r="321" spans="1:9" ht="18.75" x14ac:dyDescent="0.3">
      <c r="A321" s="43"/>
      <c r="B321" s="51"/>
      <c r="C321" s="52"/>
      <c r="D321" s="52"/>
      <c r="E321" s="73"/>
      <c r="F321" s="55"/>
      <c r="G321" s="73"/>
      <c r="H321" s="49"/>
      <c r="I321" s="49"/>
    </row>
    <row r="322" spans="1:9" ht="18.75" x14ac:dyDescent="0.3">
      <c r="A322" s="43"/>
      <c r="B322" s="51"/>
      <c r="C322" s="52"/>
      <c r="D322" s="52"/>
      <c r="E322" s="73"/>
      <c r="F322" s="55"/>
      <c r="G322" s="73"/>
      <c r="H322" s="49"/>
      <c r="I322" s="49"/>
    </row>
    <row r="323" spans="1:9" ht="18.75" x14ac:dyDescent="0.3">
      <c r="A323" s="43"/>
      <c r="B323" s="51"/>
      <c r="C323" s="52"/>
      <c r="D323" s="52"/>
      <c r="E323" s="73"/>
      <c r="F323" s="55"/>
      <c r="G323" s="73"/>
      <c r="H323" s="49"/>
      <c r="I323" s="49"/>
    </row>
    <row r="324" spans="1:9" ht="18.75" x14ac:dyDescent="0.3">
      <c r="A324" s="43"/>
      <c r="B324" s="51"/>
      <c r="C324" s="52"/>
      <c r="D324" s="52"/>
      <c r="E324" s="73"/>
      <c r="F324" s="55"/>
      <c r="G324" s="73"/>
      <c r="H324" s="49"/>
      <c r="I324" s="49"/>
    </row>
    <row r="325" spans="1:9" ht="18.75" x14ac:dyDescent="0.3">
      <c r="A325" s="43"/>
      <c r="B325" s="51"/>
      <c r="C325" s="52"/>
      <c r="D325" s="52"/>
      <c r="E325" s="53"/>
      <c r="F325" s="55"/>
      <c r="G325" s="73"/>
      <c r="H325" s="49"/>
      <c r="I325" s="49"/>
    </row>
    <row r="326" spans="1:9" ht="18.75" x14ac:dyDescent="0.3">
      <c r="A326" s="43"/>
      <c r="B326" s="51"/>
      <c r="C326" s="52"/>
      <c r="D326" s="52"/>
      <c r="E326" s="73"/>
      <c r="F326" s="55"/>
      <c r="G326" s="73"/>
      <c r="H326" s="49"/>
      <c r="I326" s="49"/>
    </row>
    <row r="327" spans="1:9" ht="18.75" x14ac:dyDescent="0.3">
      <c r="A327" s="43"/>
      <c r="B327" s="51"/>
      <c r="C327" s="52"/>
      <c r="D327" s="52"/>
      <c r="E327" s="53"/>
      <c r="F327" s="55"/>
      <c r="G327" s="73"/>
      <c r="H327" s="49"/>
      <c r="I327" s="49"/>
    </row>
    <row r="328" spans="1:9" ht="18.75" x14ac:dyDescent="0.3">
      <c r="A328" s="43"/>
      <c r="B328" s="51"/>
      <c r="C328" s="52"/>
      <c r="D328" s="52"/>
      <c r="E328" s="53"/>
      <c r="F328" s="55"/>
      <c r="G328" s="73"/>
      <c r="H328" s="49"/>
      <c r="I328" s="49"/>
    </row>
    <row r="329" spans="1:9" ht="18.75" x14ac:dyDescent="0.3">
      <c r="A329" s="43"/>
      <c r="B329" s="51"/>
      <c r="C329" s="52"/>
      <c r="D329" s="52"/>
      <c r="E329" s="73"/>
      <c r="F329" s="55"/>
      <c r="G329" s="73"/>
      <c r="H329" s="49"/>
      <c r="I329" s="49"/>
    </row>
    <row r="330" spans="1:9" ht="18.75" x14ac:dyDescent="0.3">
      <c r="A330" s="43"/>
      <c r="B330" s="51"/>
      <c r="C330" s="52"/>
      <c r="D330" s="52"/>
      <c r="E330" s="73"/>
      <c r="F330" s="55"/>
      <c r="G330" s="73"/>
      <c r="H330" s="49"/>
      <c r="I330" s="49"/>
    </row>
    <row r="331" spans="1:9" ht="18.75" x14ac:dyDescent="0.3">
      <c r="A331" s="43"/>
      <c r="B331" s="51"/>
      <c r="C331" s="52"/>
      <c r="D331" s="52"/>
      <c r="E331" s="73"/>
      <c r="F331" s="55"/>
      <c r="G331" s="73"/>
      <c r="H331" s="49"/>
      <c r="I331" s="49"/>
    </row>
    <row r="332" spans="1:9" ht="18.75" x14ac:dyDescent="0.3">
      <c r="A332" s="43"/>
      <c r="B332" s="51"/>
      <c r="C332" s="75"/>
      <c r="D332" s="75"/>
      <c r="E332" s="73"/>
      <c r="F332" s="73"/>
      <c r="G332" s="73"/>
      <c r="H332" s="49"/>
      <c r="I332" s="49"/>
    </row>
    <row r="333" spans="1:9" ht="18.75" x14ac:dyDescent="0.3">
      <c r="A333" s="43"/>
      <c r="B333" s="51"/>
      <c r="C333" s="75"/>
      <c r="D333" s="75"/>
      <c r="E333" s="73"/>
      <c r="F333" s="73"/>
      <c r="G333" s="73"/>
      <c r="H333" s="49"/>
      <c r="I333" s="49"/>
    </row>
    <row r="334" spans="1:9" ht="18.75" x14ac:dyDescent="0.3">
      <c r="A334" s="43"/>
      <c r="B334" s="51"/>
      <c r="C334" s="52"/>
      <c r="D334" s="52"/>
      <c r="E334" s="53"/>
      <c r="F334" s="73"/>
      <c r="G334" s="73"/>
      <c r="H334" s="49"/>
      <c r="I334" s="49"/>
    </row>
    <row r="335" spans="1:9" ht="18.75" x14ac:dyDescent="0.3">
      <c r="A335" s="43"/>
      <c r="B335" s="51"/>
      <c r="C335" s="52"/>
      <c r="D335" s="52"/>
      <c r="E335" s="73"/>
      <c r="F335" s="73"/>
      <c r="G335" s="73"/>
      <c r="H335" s="49"/>
      <c r="I335" s="49"/>
    </row>
    <row r="336" spans="1:9" ht="18.75" x14ac:dyDescent="0.3">
      <c r="A336" s="43"/>
      <c r="B336" s="51"/>
      <c r="C336" s="52"/>
      <c r="D336" s="52"/>
      <c r="E336" s="73"/>
      <c r="F336" s="73"/>
      <c r="G336" s="73"/>
      <c r="H336" s="49"/>
      <c r="I336" s="49"/>
    </row>
    <row r="337" spans="1:9" ht="18.75" x14ac:dyDescent="0.3">
      <c r="A337" s="43"/>
      <c r="B337" s="51"/>
      <c r="C337" s="52"/>
      <c r="D337" s="52"/>
      <c r="E337" s="53"/>
      <c r="F337" s="73"/>
      <c r="G337" s="73"/>
      <c r="H337" s="49"/>
      <c r="I337" s="49"/>
    </row>
    <row r="338" spans="1:9" ht="18.75" x14ac:dyDescent="0.3">
      <c r="A338" s="43"/>
      <c r="B338" s="51"/>
      <c r="C338" s="52"/>
      <c r="D338" s="52"/>
      <c r="E338" s="73"/>
      <c r="F338" s="73"/>
      <c r="G338" s="73"/>
      <c r="H338" s="49"/>
      <c r="I338" s="49"/>
    </row>
    <row r="339" spans="1:9" ht="18.75" x14ac:dyDescent="0.3">
      <c r="A339" s="43"/>
      <c r="B339" s="51"/>
      <c r="C339" s="52"/>
      <c r="D339" s="52"/>
      <c r="E339" s="53"/>
      <c r="F339" s="73"/>
      <c r="G339" s="73"/>
      <c r="H339" s="49"/>
      <c r="I339" s="49"/>
    </row>
    <row r="340" spans="1:9" ht="18.75" x14ac:dyDescent="0.3">
      <c r="A340" s="43"/>
      <c r="B340" s="51"/>
      <c r="C340" s="52"/>
      <c r="D340" s="52"/>
      <c r="E340" s="53"/>
      <c r="F340" s="73"/>
      <c r="G340" s="73"/>
      <c r="H340" s="49"/>
      <c r="I340" s="49"/>
    </row>
    <row r="341" spans="1:9" ht="18.75" x14ac:dyDescent="0.3">
      <c r="A341" s="43"/>
      <c r="B341" s="51"/>
      <c r="C341" s="52"/>
      <c r="D341" s="52"/>
      <c r="E341" s="73"/>
      <c r="F341" s="73"/>
      <c r="G341" s="73"/>
      <c r="H341" s="49"/>
      <c r="I341" s="49"/>
    </row>
    <row r="342" spans="1:9" ht="18.75" x14ac:dyDescent="0.3">
      <c r="A342" s="43"/>
      <c r="B342" s="51"/>
      <c r="C342" s="52"/>
      <c r="D342" s="52"/>
      <c r="E342" s="73"/>
      <c r="F342" s="73"/>
      <c r="G342" s="73"/>
      <c r="H342" s="49"/>
      <c r="I342" s="49"/>
    </row>
    <row r="343" spans="1:9" ht="18.75" x14ac:dyDescent="0.3">
      <c r="A343" s="43"/>
      <c r="B343" s="51"/>
      <c r="C343" s="52"/>
      <c r="D343" s="52"/>
      <c r="E343" s="53"/>
      <c r="F343" s="73"/>
      <c r="G343" s="73"/>
      <c r="H343" s="49"/>
      <c r="I343" s="49"/>
    </row>
    <row r="344" spans="1:9" ht="18.75" x14ac:dyDescent="0.3">
      <c r="A344" s="43"/>
      <c r="B344" s="51"/>
      <c r="C344" s="52"/>
      <c r="D344" s="52"/>
      <c r="E344" s="73"/>
      <c r="F344" s="73"/>
      <c r="G344" s="73"/>
      <c r="H344" s="49"/>
      <c r="I344" s="49"/>
    </row>
    <row r="345" spans="1:9" ht="18.75" x14ac:dyDescent="0.3">
      <c r="A345" s="43"/>
      <c r="B345" s="51"/>
      <c r="C345" s="52"/>
      <c r="D345" s="52"/>
      <c r="E345" s="73"/>
      <c r="F345" s="73"/>
      <c r="G345" s="73"/>
      <c r="H345" s="49"/>
      <c r="I345" s="49"/>
    </row>
    <row r="346" spans="1:9" ht="18.75" x14ac:dyDescent="0.3">
      <c r="A346" s="43"/>
      <c r="B346" s="51"/>
      <c r="C346" s="52"/>
      <c r="D346" s="52"/>
      <c r="E346" s="53"/>
      <c r="F346" s="73"/>
      <c r="G346" s="73"/>
      <c r="H346" s="49"/>
      <c r="I346" s="49"/>
    </row>
    <row r="347" spans="1:9" ht="18.75" x14ac:dyDescent="0.3">
      <c r="A347" s="43"/>
      <c r="B347" s="51"/>
      <c r="C347" s="52"/>
      <c r="D347" s="52"/>
      <c r="E347" s="53"/>
      <c r="F347" s="73"/>
      <c r="G347" s="73"/>
      <c r="H347" s="49"/>
      <c r="I347" s="49"/>
    </row>
    <row r="348" spans="1:9" ht="18.75" x14ac:dyDescent="0.3">
      <c r="A348" s="43"/>
      <c r="B348" s="51"/>
      <c r="C348" s="52"/>
      <c r="D348" s="52"/>
      <c r="E348" s="73"/>
      <c r="F348" s="73"/>
      <c r="G348" s="73"/>
      <c r="H348" s="49"/>
      <c r="I348" s="49"/>
    </row>
    <row r="349" spans="1:9" ht="18.75" x14ac:dyDescent="0.3">
      <c r="A349" s="43"/>
      <c r="B349" s="51"/>
      <c r="C349" s="52"/>
      <c r="D349" s="52"/>
      <c r="E349" s="51"/>
      <c r="F349" s="51"/>
      <c r="G349" s="51"/>
      <c r="H349" s="49"/>
      <c r="I349" s="49"/>
    </row>
    <row r="350" spans="1:9" ht="18.75" x14ac:dyDescent="0.3">
      <c r="A350" s="43"/>
      <c r="B350" s="51"/>
      <c r="C350" s="52"/>
      <c r="D350" s="52"/>
      <c r="E350" s="76"/>
      <c r="F350" s="51"/>
      <c r="G350" s="51"/>
      <c r="H350" s="49"/>
      <c r="I350" s="49"/>
    </row>
    <row r="351" spans="1:9" ht="18.75" x14ac:dyDescent="0.3">
      <c r="A351" s="43"/>
      <c r="B351" s="51"/>
      <c r="C351" s="52"/>
      <c r="D351" s="52"/>
      <c r="E351" s="76"/>
      <c r="F351" s="51"/>
      <c r="G351" s="51"/>
      <c r="H351" s="49"/>
      <c r="I351" s="49"/>
    </row>
    <row r="352" spans="1:9" ht="18.75" x14ac:dyDescent="0.3">
      <c r="A352" s="43"/>
      <c r="B352" s="51"/>
      <c r="C352" s="52"/>
      <c r="D352" s="52"/>
      <c r="E352" s="51"/>
      <c r="F352" s="51"/>
      <c r="G352" s="51"/>
      <c r="H352" s="49"/>
      <c r="I352" s="49"/>
    </row>
    <row r="353" spans="1:9" ht="18.75" x14ac:dyDescent="0.3">
      <c r="A353" s="43"/>
      <c r="B353" s="51"/>
      <c r="C353" s="52"/>
      <c r="D353" s="52"/>
      <c r="E353" s="76"/>
      <c r="F353" s="51"/>
      <c r="G353" s="51"/>
      <c r="H353" s="49"/>
      <c r="I353" s="49"/>
    </row>
    <row r="354" spans="1:9" ht="18.75" x14ac:dyDescent="0.3">
      <c r="A354" s="43"/>
      <c r="B354" s="51"/>
      <c r="C354" s="52"/>
      <c r="D354" s="52"/>
      <c r="E354" s="51"/>
      <c r="F354" s="51"/>
      <c r="G354" s="51"/>
      <c r="H354" s="49"/>
      <c r="I354" s="49"/>
    </row>
    <row r="355" spans="1:9" ht="18.75" x14ac:dyDescent="0.3">
      <c r="A355" s="43"/>
      <c r="B355" s="51"/>
      <c r="C355" s="52"/>
      <c r="D355" s="52"/>
      <c r="E355" s="76"/>
      <c r="F355" s="51"/>
      <c r="G355" s="51"/>
      <c r="H355" s="49"/>
      <c r="I355" s="49"/>
    </row>
    <row r="356" spans="1:9" ht="18.75" x14ac:dyDescent="0.3">
      <c r="A356" s="43"/>
      <c r="B356" s="51"/>
      <c r="C356" s="52"/>
      <c r="D356" s="52"/>
      <c r="E356" s="51"/>
      <c r="F356" s="51"/>
      <c r="G356" s="51"/>
      <c r="H356" s="49"/>
      <c r="I356" s="49"/>
    </row>
    <row r="357" spans="1:9" ht="18.75" x14ac:dyDescent="0.3">
      <c r="A357" s="43"/>
      <c r="B357" s="51"/>
      <c r="C357" s="52"/>
      <c r="D357" s="52"/>
      <c r="E357" s="51"/>
      <c r="F357" s="51"/>
      <c r="G357" s="51"/>
      <c r="H357" s="49"/>
      <c r="I357" s="49"/>
    </row>
    <row r="358" spans="1:9" ht="18.75" x14ac:dyDescent="0.3">
      <c r="A358" s="43"/>
      <c r="B358" s="44"/>
      <c r="C358" s="45"/>
      <c r="D358" s="45"/>
      <c r="E358" s="76"/>
      <c r="F358" s="51"/>
      <c r="G358" s="51"/>
      <c r="H358" s="49"/>
      <c r="I358" s="49"/>
    </row>
    <row r="359" spans="1:9" ht="18.75" x14ac:dyDescent="0.3">
      <c r="A359" s="43"/>
      <c r="B359" s="51"/>
      <c r="C359" s="52"/>
      <c r="D359" s="52"/>
      <c r="E359" s="76"/>
      <c r="F359" s="51"/>
      <c r="G359" s="51"/>
      <c r="H359" s="49"/>
      <c r="I359" s="49"/>
    </row>
    <row r="360" spans="1:9" ht="18.75" x14ac:dyDescent="0.3">
      <c r="A360" s="43"/>
      <c r="B360" s="51"/>
      <c r="C360" s="52"/>
      <c r="D360" s="52"/>
      <c r="E360" s="76"/>
      <c r="F360" s="51"/>
      <c r="G360" s="51"/>
      <c r="H360" s="49"/>
      <c r="I360" s="49"/>
    </row>
    <row r="361" spans="1:9" ht="18.75" x14ac:dyDescent="0.3">
      <c r="A361" s="43"/>
      <c r="B361" s="51"/>
      <c r="C361" s="52"/>
      <c r="D361" s="52"/>
      <c r="E361" s="51"/>
      <c r="F361" s="51"/>
      <c r="G361" s="51"/>
      <c r="H361" s="49"/>
      <c r="I361" s="49"/>
    </row>
    <row r="362" spans="1:9" ht="18.75" x14ac:dyDescent="0.3">
      <c r="A362" s="43"/>
      <c r="B362" s="51"/>
      <c r="C362" s="52"/>
      <c r="D362" s="52"/>
      <c r="E362" s="51"/>
      <c r="F362" s="51"/>
      <c r="G362" s="51"/>
      <c r="H362" s="49"/>
      <c r="I362" s="49"/>
    </row>
    <row r="363" spans="1:9" ht="18.75" x14ac:dyDescent="0.3">
      <c r="A363" s="43"/>
      <c r="B363" s="51"/>
      <c r="C363" s="52"/>
      <c r="D363" s="52"/>
      <c r="E363" s="76"/>
      <c r="F363" s="51"/>
      <c r="G363" s="51"/>
      <c r="H363" s="49"/>
      <c r="I363" s="49"/>
    </row>
    <row r="364" spans="1:9" ht="18.75" x14ac:dyDescent="0.3">
      <c r="A364" s="43"/>
      <c r="B364" s="51"/>
      <c r="C364" s="52"/>
      <c r="D364" s="52"/>
      <c r="E364" s="76"/>
      <c r="F364" s="51"/>
      <c r="G364" s="51"/>
      <c r="H364" s="49"/>
      <c r="I364" s="49"/>
    </row>
    <row r="365" spans="1:9" ht="18.75" x14ac:dyDescent="0.3">
      <c r="A365" s="43"/>
      <c r="B365" s="51"/>
      <c r="C365" s="52"/>
      <c r="D365" s="52"/>
      <c r="E365" s="76"/>
      <c r="F365" s="51"/>
      <c r="G365" s="51"/>
      <c r="H365" s="49"/>
      <c r="I365" s="49"/>
    </row>
    <row r="366" spans="1:9" ht="18.75" x14ac:dyDescent="0.3">
      <c r="A366" s="43"/>
      <c r="B366" s="51"/>
      <c r="C366" s="52"/>
      <c r="D366" s="52"/>
      <c r="E366" s="51"/>
      <c r="F366" s="51"/>
      <c r="G366" s="51"/>
      <c r="H366" s="49"/>
      <c r="I366" s="49"/>
    </row>
    <row r="367" spans="1:9" ht="18.75" x14ac:dyDescent="0.3">
      <c r="A367" s="43"/>
      <c r="B367" s="51"/>
      <c r="C367" s="52"/>
      <c r="D367" s="52"/>
      <c r="E367" s="51"/>
      <c r="F367" s="51"/>
      <c r="G367" s="51"/>
      <c r="H367" s="49"/>
      <c r="I367" s="49"/>
    </row>
    <row r="368" spans="1:9" ht="18.75" x14ac:dyDescent="0.3">
      <c r="A368" s="43"/>
      <c r="B368" s="51"/>
      <c r="C368" s="52"/>
      <c r="D368" s="52"/>
      <c r="E368" s="51"/>
      <c r="F368" s="51"/>
      <c r="G368" s="51"/>
      <c r="H368" s="49"/>
      <c r="I368" s="49"/>
    </row>
    <row r="369" spans="1:9" ht="18.75" x14ac:dyDescent="0.3">
      <c r="A369" s="43"/>
      <c r="B369" s="51"/>
      <c r="C369" s="52"/>
      <c r="D369" s="52"/>
      <c r="E369" s="51"/>
      <c r="F369" s="51"/>
      <c r="G369" s="51"/>
      <c r="H369" s="49"/>
      <c r="I369" s="49"/>
    </row>
    <row r="370" spans="1:9" ht="18.75" x14ac:dyDescent="0.3">
      <c r="A370" s="43"/>
      <c r="B370" s="51"/>
      <c r="C370" s="52"/>
      <c r="D370" s="52"/>
      <c r="E370" s="76"/>
      <c r="F370" s="51"/>
      <c r="G370" s="51"/>
      <c r="H370" s="49"/>
      <c r="I370" s="49"/>
    </row>
    <row r="371" spans="1:9" ht="18.75" x14ac:dyDescent="0.3">
      <c r="A371" s="43"/>
      <c r="B371" s="51"/>
      <c r="C371" s="52"/>
      <c r="D371" s="52"/>
      <c r="E371" s="76"/>
      <c r="F371" s="51"/>
      <c r="G371" s="51"/>
      <c r="H371" s="49"/>
      <c r="I371" s="49"/>
    </row>
    <row r="372" spans="1:9" ht="18.75" x14ac:dyDescent="0.3">
      <c r="A372" s="43"/>
      <c r="B372" s="51"/>
      <c r="C372" s="52"/>
      <c r="D372" s="52"/>
      <c r="E372" s="51"/>
      <c r="F372" s="51"/>
      <c r="G372" s="51"/>
      <c r="H372" s="49"/>
      <c r="I372" s="49"/>
    </row>
    <row r="373" spans="1:9" ht="18.75" x14ac:dyDescent="0.3">
      <c r="A373" s="43"/>
      <c r="B373" s="51"/>
      <c r="C373" s="52"/>
      <c r="D373" s="52"/>
      <c r="E373" s="76"/>
      <c r="F373" s="51"/>
      <c r="G373" s="51"/>
      <c r="H373" s="49"/>
      <c r="I373" s="49"/>
    </row>
    <row r="374" spans="1:9" ht="18.75" x14ac:dyDescent="0.3">
      <c r="A374" s="43"/>
      <c r="B374" s="51"/>
      <c r="C374" s="52"/>
      <c r="D374" s="52"/>
      <c r="E374" s="76"/>
      <c r="F374" s="51"/>
      <c r="G374" s="51"/>
      <c r="H374" s="49"/>
      <c r="I374" s="49"/>
    </row>
    <row r="375" spans="1:9" ht="18.75" x14ac:dyDescent="0.3">
      <c r="A375" s="43"/>
      <c r="B375" s="51"/>
      <c r="C375" s="52"/>
      <c r="D375" s="52"/>
      <c r="E375" s="51"/>
      <c r="F375" s="51"/>
      <c r="G375" s="51"/>
      <c r="H375" s="49"/>
      <c r="I375" s="49"/>
    </row>
    <row r="376" spans="1:9" ht="18.75" x14ac:dyDescent="0.3">
      <c r="A376" s="43"/>
      <c r="B376" s="51"/>
      <c r="C376" s="52"/>
      <c r="D376" s="52"/>
      <c r="E376" s="76"/>
      <c r="F376" s="51"/>
      <c r="G376" s="51"/>
      <c r="H376" s="49"/>
      <c r="I376" s="49"/>
    </row>
    <row r="377" spans="1:9" ht="18.75" x14ac:dyDescent="0.3">
      <c r="A377" s="43"/>
      <c r="B377" s="51"/>
      <c r="C377" s="52"/>
      <c r="D377" s="52"/>
      <c r="E377" s="51"/>
      <c r="F377" s="51"/>
      <c r="G377" s="51"/>
      <c r="H377" s="49"/>
      <c r="I377" s="49"/>
    </row>
    <row r="378" spans="1:9" ht="18.75" x14ac:dyDescent="0.3">
      <c r="A378" s="43"/>
      <c r="B378" s="51"/>
      <c r="C378" s="52"/>
      <c r="D378" s="52"/>
      <c r="E378" s="51"/>
      <c r="F378" s="51"/>
      <c r="G378" s="51"/>
      <c r="H378" s="49"/>
      <c r="I378" s="49"/>
    </row>
    <row r="379" spans="1:9" ht="18.75" x14ac:dyDescent="0.3">
      <c r="A379" s="43"/>
      <c r="B379" s="51"/>
      <c r="C379" s="52"/>
      <c r="D379" s="52"/>
      <c r="E379" s="51"/>
      <c r="F379" s="51"/>
      <c r="G379" s="51"/>
      <c r="H379" s="49"/>
      <c r="I379" s="49"/>
    </row>
    <row r="380" spans="1:9" ht="18.75" x14ac:dyDescent="0.3">
      <c r="A380" s="43"/>
      <c r="B380" s="51"/>
      <c r="C380" s="52"/>
      <c r="D380" s="52"/>
      <c r="E380" s="51"/>
      <c r="F380" s="51"/>
      <c r="G380" s="51"/>
      <c r="H380" s="49"/>
      <c r="I380" s="49"/>
    </row>
    <row r="381" spans="1:9" ht="18.75" x14ac:dyDescent="0.3">
      <c r="A381" s="43"/>
      <c r="B381" s="51"/>
      <c r="C381" s="52"/>
      <c r="D381" s="52"/>
      <c r="E381" s="51"/>
      <c r="F381" s="51"/>
      <c r="G381" s="51"/>
      <c r="H381" s="49"/>
      <c r="I381" s="49"/>
    </row>
    <row r="382" spans="1:9" ht="18.75" x14ac:dyDescent="0.3">
      <c r="A382" s="43"/>
      <c r="B382" s="51"/>
      <c r="C382" s="52"/>
      <c r="D382" s="52"/>
      <c r="E382" s="76"/>
      <c r="F382" s="51"/>
      <c r="G382" s="51"/>
      <c r="H382" s="49"/>
      <c r="I382" s="49"/>
    </row>
    <row r="383" spans="1:9" ht="18.75" x14ac:dyDescent="0.3">
      <c r="A383" s="43"/>
      <c r="B383" s="51"/>
      <c r="C383" s="52"/>
      <c r="D383" s="52"/>
      <c r="E383" s="51"/>
      <c r="F383" s="51"/>
      <c r="G383" s="51"/>
      <c r="H383" s="49"/>
      <c r="I383" s="49"/>
    </row>
    <row r="384" spans="1:9" ht="18.75" x14ac:dyDescent="0.3">
      <c r="A384" s="43"/>
      <c r="B384" s="51"/>
      <c r="C384" s="52"/>
      <c r="D384" s="52"/>
      <c r="E384" s="76"/>
      <c r="F384" s="51"/>
      <c r="G384" s="51"/>
      <c r="H384" s="49"/>
      <c r="I384" s="49"/>
    </row>
    <row r="385" spans="1:9" ht="18.75" x14ac:dyDescent="0.3">
      <c r="A385" s="43"/>
      <c r="B385" s="51"/>
      <c r="C385" s="52"/>
      <c r="D385" s="52"/>
      <c r="E385" s="76"/>
      <c r="F385" s="51"/>
      <c r="G385" s="51"/>
      <c r="H385" s="49"/>
      <c r="I385" s="49"/>
    </row>
    <row r="386" spans="1:9" ht="18.75" x14ac:dyDescent="0.3">
      <c r="A386" s="43"/>
      <c r="B386" s="51"/>
      <c r="C386" s="52"/>
      <c r="D386" s="52"/>
      <c r="E386" s="76"/>
      <c r="F386" s="51"/>
      <c r="G386" s="51"/>
      <c r="H386" s="49"/>
      <c r="I386" s="49"/>
    </row>
    <row r="387" spans="1:9" ht="18.75" x14ac:dyDescent="0.3">
      <c r="A387" s="43"/>
      <c r="B387" s="51"/>
      <c r="C387" s="52"/>
      <c r="D387" s="52"/>
      <c r="E387" s="51"/>
      <c r="F387" s="51"/>
      <c r="G387" s="51"/>
      <c r="H387" s="49"/>
      <c r="I387" s="49"/>
    </row>
    <row r="388" spans="1:9" ht="18.75" x14ac:dyDescent="0.3">
      <c r="A388" s="43"/>
      <c r="B388" s="51"/>
      <c r="C388" s="52"/>
      <c r="D388" s="52"/>
      <c r="E388" s="51"/>
      <c r="F388" s="51"/>
      <c r="G388" s="51"/>
      <c r="H388" s="49"/>
      <c r="I388" s="49"/>
    </row>
    <row r="389" spans="1:9" ht="18.75" x14ac:dyDescent="0.3">
      <c r="A389" s="43"/>
      <c r="B389" s="51"/>
      <c r="C389" s="52"/>
      <c r="D389" s="52"/>
      <c r="E389" s="76"/>
      <c r="F389" s="51"/>
      <c r="G389" s="51"/>
      <c r="H389" s="49"/>
      <c r="I389" s="49"/>
    </row>
    <row r="390" spans="1:9" ht="18.75" x14ac:dyDescent="0.3">
      <c r="A390" s="43"/>
      <c r="B390" s="51"/>
      <c r="C390" s="52"/>
      <c r="D390" s="52"/>
      <c r="E390" s="76"/>
      <c r="F390" s="51"/>
      <c r="G390" s="51"/>
      <c r="H390" s="49"/>
      <c r="I390" s="49"/>
    </row>
    <row r="391" spans="1:9" ht="18.75" x14ac:dyDescent="0.3">
      <c r="A391" s="43"/>
      <c r="B391" s="51"/>
      <c r="C391" s="52"/>
      <c r="D391" s="52"/>
      <c r="E391" s="76"/>
      <c r="F391" s="51"/>
      <c r="G391" s="51"/>
      <c r="H391" s="49"/>
      <c r="I391" s="49"/>
    </row>
    <row r="392" spans="1:9" ht="18.75" x14ac:dyDescent="0.3">
      <c r="A392" s="43"/>
      <c r="B392" s="51"/>
      <c r="C392" s="52"/>
      <c r="D392" s="52"/>
      <c r="E392" s="51"/>
      <c r="F392" s="51"/>
      <c r="G392" s="51"/>
      <c r="H392" s="49"/>
      <c r="I392" s="49"/>
    </row>
    <row r="393" spans="1:9" ht="18.75" x14ac:dyDescent="0.3">
      <c r="A393" s="43"/>
      <c r="B393" s="30"/>
      <c r="C393" s="41"/>
      <c r="D393" s="41"/>
      <c r="E393" s="42"/>
      <c r="F393" s="49"/>
      <c r="G393" s="49"/>
      <c r="H393" s="49"/>
      <c r="I393" s="49"/>
    </row>
  </sheetData>
  <mergeCells count="1">
    <mergeCell ref="B153:G15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8"/>
  <sheetViews>
    <sheetView topLeftCell="A704" workbookViewId="0">
      <selection activeCell="B487" sqref="B487:E487"/>
    </sheetView>
  </sheetViews>
  <sheetFormatPr defaultRowHeight="15" x14ac:dyDescent="0.25"/>
  <cols>
    <col min="1" max="1" width="5.42578125" customWidth="1"/>
    <col min="2" max="2" width="13.7109375" customWidth="1"/>
    <col min="3" max="3" width="26.42578125" customWidth="1"/>
    <col min="4" max="4" width="10.85546875" customWidth="1"/>
    <col min="5" max="5" width="16.85546875" customWidth="1"/>
    <col min="6" max="6" width="11.85546875" customWidth="1"/>
    <col min="7" max="7" width="13.42578125" customWidth="1"/>
  </cols>
  <sheetData>
    <row r="1" spans="1:9" ht="20.25" x14ac:dyDescent="0.3">
      <c r="A1" s="202" t="s">
        <v>4198</v>
      </c>
      <c r="B1" s="202"/>
      <c r="C1" s="202"/>
      <c r="D1" s="202"/>
      <c r="E1" s="202"/>
      <c r="F1" s="202"/>
      <c r="G1" s="202"/>
      <c r="H1" s="142"/>
      <c r="I1" s="142"/>
    </row>
    <row r="2" spans="1:9" ht="18.75" x14ac:dyDescent="0.3">
      <c r="A2" s="142"/>
      <c r="B2" s="142"/>
      <c r="C2" s="142"/>
      <c r="D2" s="142"/>
      <c r="E2" s="142"/>
      <c r="F2" s="142"/>
      <c r="G2" s="142"/>
      <c r="H2" s="142"/>
      <c r="I2" s="142"/>
    </row>
    <row r="3" spans="1:9" ht="18.75" x14ac:dyDescent="0.3">
      <c r="A3" s="37" t="s">
        <v>3</v>
      </c>
      <c r="B3" s="35" t="s">
        <v>453</v>
      </c>
      <c r="C3" s="32" t="s">
        <v>454</v>
      </c>
      <c r="D3" s="32" t="s">
        <v>455</v>
      </c>
      <c r="E3" s="32" t="s">
        <v>3961</v>
      </c>
      <c r="F3" s="32" t="s">
        <v>3960</v>
      </c>
      <c r="G3" s="146" t="s">
        <v>8</v>
      </c>
      <c r="H3" s="142"/>
      <c r="I3" s="142"/>
    </row>
    <row r="4" spans="1:9" ht="18.75" x14ac:dyDescent="0.3">
      <c r="A4" s="149">
        <v>1</v>
      </c>
      <c r="B4" s="151">
        <v>18003473</v>
      </c>
      <c r="C4" s="152" t="s">
        <v>4199</v>
      </c>
      <c r="D4" s="152" t="s">
        <v>414</v>
      </c>
      <c r="E4" s="144"/>
      <c r="F4" s="145">
        <v>473</v>
      </c>
      <c r="G4" s="144"/>
      <c r="H4" s="142"/>
      <c r="I4" s="142"/>
    </row>
    <row r="5" spans="1:9" ht="18.75" x14ac:dyDescent="0.3">
      <c r="A5" s="149">
        <v>2</v>
      </c>
      <c r="B5" s="151">
        <v>18002219</v>
      </c>
      <c r="C5" s="152" t="s">
        <v>4200</v>
      </c>
      <c r="D5" s="152" t="s">
        <v>1082</v>
      </c>
      <c r="E5" s="144"/>
      <c r="F5" s="145">
        <v>473</v>
      </c>
      <c r="G5" s="144"/>
      <c r="H5" s="142"/>
      <c r="I5" s="142"/>
    </row>
    <row r="6" spans="1:9" ht="18.75" x14ac:dyDescent="0.3">
      <c r="A6" s="149">
        <v>3</v>
      </c>
      <c r="B6" s="151">
        <v>18004185</v>
      </c>
      <c r="C6" s="152" t="s">
        <v>4201</v>
      </c>
      <c r="D6" s="152" t="s">
        <v>411</v>
      </c>
      <c r="E6" s="144"/>
      <c r="F6" s="145">
        <v>473</v>
      </c>
      <c r="G6" s="144"/>
      <c r="H6" s="142"/>
      <c r="I6" s="142"/>
    </row>
    <row r="7" spans="1:9" ht="18.75" x14ac:dyDescent="0.3">
      <c r="A7" s="149">
        <v>4</v>
      </c>
      <c r="B7" s="153">
        <v>18003425</v>
      </c>
      <c r="C7" s="154" t="s">
        <v>4202</v>
      </c>
      <c r="D7" s="154" t="s">
        <v>4203</v>
      </c>
      <c r="E7" s="144"/>
      <c r="F7" s="145">
        <v>473</v>
      </c>
      <c r="G7" s="150"/>
      <c r="H7" s="142"/>
      <c r="I7" s="142"/>
    </row>
    <row r="8" spans="1:9" ht="18.75" x14ac:dyDescent="0.3">
      <c r="A8" s="149">
        <v>5</v>
      </c>
      <c r="B8" s="153">
        <v>18002418</v>
      </c>
      <c r="C8" s="154" t="s">
        <v>4204</v>
      </c>
      <c r="D8" s="154" t="s">
        <v>4205</v>
      </c>
      <c r="E8" s="149"/>
      <c r="F8" s="145">
        <v>473</v>
      </c>
      <c r="G8" s="149"/>
      <c r="H8" s="142"/>
      <c r="I8" s="142"/>
    </row>
    <row r="9" spans="1:9" ht="18.75" x14ac:dyDescent="0.3">
      <c r="A9" s="149">
        <v>6</v>
      </c>
      <c r="B9" s="151">
        <v>18002417</v>
      </c>
      <c r="C9" s="152" t="s">
        <v>4206</v>
      </c>
      <c r="D9" s="152" t="s">
        <v>442</v>
      </c>
      <c r="E9" s="149"/>
      <c r="F9" s="145">
        <v>473</v>
      </c>
      <c r="G9" s="149"/>
      <c r="H9" s="142"/>
      <c r="I9" s="142"/>
    </row>
    <row r="10" spans="1:9" ht="18.75" x14ac:dyDescent="0.3">
      <c r="A10" s="149">
        <v>7</v>
      </c>
      <c r="B10" s="153">
        <v>17004887</v>
      </c>
      <c r="C10" s="154" t="s">
        <v>1080</v>
      </c>
      <c r="D10" s="154" t="s">
        <v>412</v>
      </c>
      <c r="E10" s="149"/>
      <c r="F10" s="145">
        <v>473</v>
      </c>
      <c r="G10" s="149"/>
      <c r="H10" s="142"/>
      <c r="I10" s="142"/>
    </row>
    <row r="11" spans="1:9" ht="18.75" x14ac:dyDescent="0.3">
      <c r="A11" s="149">
        <v>8</v>
      </c>
      <c r="B11" s="153">
        <v>19004855</v>
      </c>
      <c r="C11" s="154" t="s">
        <v>4207</v>
      </c>
      <c r="D11" s="154" t="s">
        <v>425</v>
      </c>
      <c r="E11" s="149"/>
      <c r="F11" s="145">
        <v>473</v>
      </c>
      <c r="G11" s="149"/>
      <c r="H11" s="142"/>
      <c r="I11" s="142"/>
    </row>
    <row r="12" spans="1:9" ht="18.75" x14ac:dyDescent="0.3">
      <c r="A12" s="149">
        <v>9</v>
      </c>
      <c r="B12" s="151">
        <v>18003562</v>
      </c>
      <c r="C12" s="152" t="s">
        <v>4208</v>
      </c>
      <c r="D12" s="152" t="s">
        <v>437</v>
      </c>
      <c r="E12" s="149"/>
      <c r="F12" s="145">
        <v>473</v>
      </c>
      <c r="G12" s="149"/>
      <c r="H12" s="142"/>
      <c r="I12" s="142"/>
    </row>
    <row r="13" spans="1:9" ht="18.75" x14ac:dyDescent="0.3">
      <c r="A13" s="149">
        <v>10</v>
      </c>
      <c r="B13" s="151">
        <v>17001174</v>
      </c>
      <c r="C13" s="152" t="s">
        <v>4209</v>
      </c>
      <c r="D13" s="152" t="s">
        <v>4210</v>
      </c>
      <c r="E13" s="149"/>
      <c r="F13" s="145">
        <v>473</v>
      </c>
      <c r="G13" s="149"/>
      <c r="H13" s="142"/>
      <c r="I13" s="142"/>
    </row>
    <row r="14" spans="1:9" ht="18.75" x14ac:dyDescent="0.3">
      <c r="A14" s="149">
        <v>11</v>
      </c>
      <c r="B14" s="151">
        <v>18003322</v>
      </c>
      <c r="C14" s="152" t="s">
        <v>4211</v>
      </c>
      <c r="D14" s="152" t="s">
        <v>1076</v>
      </c>
      <c r="E14" s="149"/>
      <c r="F14" s="145">
        <v>473</v>
      </c>
      <c r="G14" s="149"/>
      <c r="H14" s="142"/>
      <c r="I14" s="142"/>
    </row>
    <row r="15" spans="1:9" ht="18.75" x14ac:dyDescent="0.3">
      <c r="A15" s="149">
        <v>12</v>
      </c>
      <c r="B15" s="151">
        <v>17000033</v>
      </c>
      <c r="C15" s="152" t="s">
        <v>4212</v>
      </c>
      <c r="D15" s="152" t="s">
        <v>425</v>
      </c>
      <c r="E15" s="149"/>
      <c r="F15" s="145">
        <v>473</v>
      </c>
      <c r="G15" s="149"/>
      <c r="H15" s="142"/>
      <c r="I15" s="142"/>
    </row>
    <row r="16" spans="1:9" ht="18.75" x14ac:dyDescent="0.3">
      <c r="A16" s="149">
        <v>13</v>
      </c>
      <c r="B16" s="151">
        <v>17003197</v>
      </c>
      <c r="C16" s="152" t="s">
        <v>4213</v>
      </c>
      <c r="D16" s="152" t="s">
        <v>4214</v>
      </c>
      <c r="E16" s="149"/>
      <c r="F16" s="145">
        <v>473</v>
      </c>
      <c r="G16" s="149"/>
      <c r="H16" s="142"/>
      <c r="I16" s="142"/>
    </row>
    <row r="17" spans="1:9" ht="18.75" x14ac:dyDescent="0.3">
      <c r="A17" s="149">
        <v>14</v>
      </c>
      <c r="B17" s="151">
        <v>18005167</v>
      </c>
      <c r="C17" s="152" t="s">
        <v>4215</v>
      </c>
      <c r="D17" s="152" t="s">
        <v>1082</v>
      </c>
      <c r="E17" s="149"/>
      <c r="F17" s="145">
        <v>473</v>
      </c>
      <c r="G17" s="149"/>
      <c r="H17" s="142"/>
      <c r="I17" s="142"/>
    </row>
    <row r="18" spans="1:9" ht="18.75" x14ac:dyDescent="0.3">
      <c r="A18" s="149">
        <v>15</v>
      </c>
      <c r="B18" s="151">
        <v>18000317</v>
      </c>
      <c r="C18" s="152" t="s">
        <v>4216</v>
      </c>
      <c r="D18" s="152" t="s">
        <v>4217</v>
      </c>
      <c r="E18" s="149"/>
      <c r="F18" s="145">
        <v>473</v>
      </c>
      <c r="G18" s="149"/>
      <c r="H18" s="142"/>
      <c r="I18" s="142"/>
    </row>
    <row r="19" spans="1:9" ht="18.75" x14ac:dyDescent="0.3">
      <c r="A19" s="149">
        <v>16</v>
      </c>
      <c r="B19" s="151">
        <v>19001995</v>
      </c>
      <c r="C19" s="152" t="s">
        <v>4218</v>
      </c>
      <c r="D19" s="152" t="s">
        <v>4219</v>
      </c>
      <c r="E19" s="149"/>
      <c r="F19" s="145">
        <v>473</v>
      </c>
      <c r="G19" s="149"/>
      <c r="H19" s="142"/>
      <c r="I19" s="142"/>
    </row>
    <row r="20" spans="1:9" ht="18.75" x14ac:dyDescent="0.3">
      <c r="A20" s="149">
        <v>17</v>
      </c>
      <c r="B20" s="151">
        <v>18003149</v>
      </c>
      <c r="C20" s="152" t="s">
        <v>1080</v>
      </c>
      <c r="D20" s="152" t="s">
        <v>441</v>
      </c>
      <c r="E20" s="149"/>
      <c r="F20" s="145">
        <v>473</v>
      </c>
      <c r="G20" s="149"/>
      <c r="H20" s="142"/>
      <c r="I20" s="142"/>
    </row>
    <row r="21" spans="1:9" ht="18.75" x14ac:dyDescent="0.3">
      <c r="A21" s="149">
        <v>18</v>
      </c>
      <c r="B21" s="151">
        <v>18002242</v>
      </c>
      <c r="C21" s="152" t="s">
        <v>1098</v>
      </c>
      <c r="D21" s="152" t="s">
        <v>920</v>
      </c>
      <c r="E21" s="149"/>
      <c r="F21" s="145">
        <v>473</v>
      </c>
      <c r="G21" s="149"/>
      <c r="H21" s="142"/>
      <c r="I21" s="142"/>
    </row>
    <row r="22" spans="1:9" ht="18.75" x14ac:dyDescent="0.3">
      <c r="A22" s="149">
        <v>19</v>
      </c>
      <c r="B22" s="151">
        <v>18005247</v>
      </c>
      <c r="C22" s="152" t="s">
        <v>4220</v>
      </c>
      <c r="D22" s="152" t="s">
        <v>436</v>
      </c>
      <c r="E22" s="149"/>
      <c r="F22" s="145">
        <v>473</v>
      </c>
      <c r="G22" s="149"/>
      <c r="H22" s="142"/>
      <c r="I22" s="142"/>
    </row>
    <row r="23" spans="1:9" ht="18.75" x14ac:dyDescent="0.3">
      <c r="A23" s="149">
        <v>20</v>
      </c>
      <c r="B23" s="151">
        <v>18005009</v>
      </c>
      <c r="C23" s="152" t="s">
        <v>4221</v>
      </c>
      <c r="D23" s="152" t="s">
        <v>4222</v>
      </c>
      <c r="E23" s="149"/>
      <c r="F23" s="145">
        <v>473</v>
      </c>
      <c r="G23" s="149"/>
      <c r="H23" s="142"/>
      <c r="I23" s="142"/>
    </row>
    <row r="24" spans="1:9" ht="18.75" x14ac:dyDescent="0.3">
      <c r="A24" s="149">
        <v>21</v>
      </c>
      <c r="B24" s="151">
        <v>18002444</v>
      </c>
      <c r="C24" s="152" t="s">
        <v>4223</v>
      </c>
      <c r="D24" s="152" t="s">
        <v>4224</v>
      </c>
      <c r="E24" s="149"/>
      <c r="F24" s="145">
        <v>473</v>
      </c>
      <c r="G24" s="149"/>
      <c r="H24" s="142"/>
      <c r="I24" s="142"/>
    </row>
    <row r="25" spans="1:9" ht="18.75" x14ac:dyDescent="0.3">
      <c r="A25" s="149">
        <v>22</v>
      </c>
      <c r="B25" s="151">
        <v>16002779</v>
      </c>
      <c r="C25" s="152" t="s">
        <v>4225</v>
      </c>
      <c r="D25" s="152" t="s">
        <v>718</v>
      </c>
      <c r="E25" s="149"/>
      <c r="F25" s="145">
        <v>473</v>
      </c>
      <c r="G25" s="149"/>
      <c r="H25" s="142"/>
      <c r="I25" s="142"/>
    </row>
    <row r="26" spans="1:9" ht="18.75" x14ac:dyDescent="0.3">
      <c r="A26" s="149">
        <v>23</v>
      </c>
      <c r="B26" s="151">
        <v>19004701</v>
      </c>
      <c r="C26" s="152" t="s">
        <v>4226</v>
      </c>
      <c r="D26" s="152" t="s">
        <v>4227</v>
      </c>
      <c r="E26" s="149"/>
      <c r="F26" s="145">
        <v>473</v>
      </c>
      <c r="G26" s="149"/>
      <c r="H26" s="142"/>
      <c r="I26" s="142"/>
    </row>
    <row r="27" spans="1:9" ht="18.75" x14ac:dyDescent="0.3">
      <c r="A27" s="149">
        <v>24</v>
      </c>
      <c r="B27" s="151">
        <v>19002265</v>
      </c>
      <c r="C27" s="152" t="s">
        <v>4228</v>
      </c>
      <c r="D27" s="152" t="s">
        <v>4229</v>
      </c>
      <c r="E27" s="149"/>
      <c r="F27" s="145">
        <v>473</v>
      </c>
      <c r="G27" s="149"/>
      <c r="H27" s="142"/>
      <c r="I27" s="142"/>
    </row>
    <row r="28" spans="1:9" ht="18.75" x14ac:dyDescent="0.3">
      <c r="A28" s="149">
        <v>25</v>
      </c>
      <c r="B28" s="151">
        <v>18001504</v>
      </c>
      <c r="C28" s="152" t="s">
        <v>4230</v>
      </c>
      <c r="D28" s="152" t="s">
        <v>4231</v>
      </c>
      <c r="E28" s="149"/>
      <c r="F28" s="145">
        <v>473</v>
      </c>
      <c r="G28" s="149"/>
      <c r="H28" s="142"/>
      <c r="I28" s="142"/>
    </row>
    <row r="29" spans="1:9" ht="18.75" x14ac:dyDescent="0.3">
      <c r="A29" s="149">
        <v>26</v>
      </c>
      <c r="B29" s="151">
        <v>19000101</v>
      </c>
      <c r="C29" s="152" t="s">
        <v>4232</v>
      </c>
      <c r="D29" s="152" t="s">
        <v>4233</v>
      </c>
      <c r="E29" s="149"/>
      <c r="F29" s="145">
        <v>473</v>
      </c>
      <c r="G29" s="149"/>
      <c r="H29" s="142"/>
      <c r="I29" s="142"/>
    </row>
    <row r="30" spans="1:9" ht="18.75" x14ac:dyDescent="0.3">
      <c r="A30" s="149">
        <v>27</v>
      </c>
      <c r="B30" s="151">
        <v>19005420</v>
      </c>
      <c r="C30" s="152" t="s">
        <v>932</v>
      </c>
      <c r="D30" s="152" t="s">
        <v>1075</v>
      </c>
      <c r="E30" s="149"/>
      <c r="F30" s="145">
        <v>473</v>
      </c>
      <c r="G30" s="149"/>
      <c r="H30" s="142"/>
      <c r="I30" s="142"/>
    </row>
    <row r="31" spans="1:9" ht="18.75" x14ac:dyDescent="0.3">
      <c r="A31" s="149">
        <v>28</v>
      </c>
      <c r="B31" s="151">
        <v>19005148</v>
      </c>
      <c r="C31" s="152" t="s">
        <v>4234</v>
      </c>
      <c r="D31" s="152" t="s">
        <v>3908</v>
      </c>
      <c r="E31" s="149"/>
      <c r="F31" s="145">
        <v>473</v>
      </c>
      <c r="G31" s="149"/>
      <c r="H31" s="142"/>
      <c r="I31" s="142"/>
    </row>
    <row r="32" spans="1:9" ht="18.75" x14ac:dyDescent="0.3">
      <c r="A32" s="149">
        <v>29</v>
      </c>
      <c r="B32" s="151"/>
      <c r="C32" s="152" t="s">
        <v>4235</v>
      </c>
      <c r="D32" s="152" t="s">
        <v>414</v>
      </c>
      <c r="E32" s="149"/>
      <c r="F32" s="145">
        <v>473</v>
      </c>
      <c r="G32" s="149"/>
      <c r="H32" s="142"/>
      <c r="I32" s="142"/>
    </row>
    <row r="33" spans="1:9" ht="18.75" x14ac:dyDescent="0.3">
      <c r="A33" s="149">
        <v>30</v>
      </c>
      <c r="B33" s="151">
        <v>19004372</v>
      </c>
      <c r="C33" s="152" t="s">
        <v>4236</v>
      </c>
      <c r="D33" s="152" t="s">
        <v>4237</v>
      </c>
      <c r="E33" s="149"/>
      <c r="F33" s="145">
        <v>473</v>
      </c>
      <c r="G33" s="149"/>
      <c r="H33" s="142"/>
      <c r="I33" s="142"/>
    </row>
    <row r="34" spans="1:9" ht="18.75" x14ac:dyDescent="0.3">
      <c r="A34" s="149">
        <v>31</v>
      </c>
      <c r="B34" s="151">
        <v>19004419</v>
      </c>
      <c r="C34" s="152" t="s">
        <v>4238</v>
      </c>
      <c r="D34" s="152" t="s">
        <v>1103</v>
      </c>
      <c r="E34" s="149"/>
      <c r="F34" s="145">
        <v>473</v>
      </c>
      <c r="G34" s="149"/>
      <c r="H34" s="142"/>
      <c r="I34" s="142"/>
    </row>
    <row r="35" spans="1:9" ht="18.75" x14ac:dyDescent="0.3">
      <c r="A35" s="149">
        <v>32</v>
      </c>
      <c r="B35" s="151">
        <v>19004010</v>
      </c>
      <c r="C35" s="152" t="s">
        <v>1080</v>
      </c>
      <c r="D35" s="152" t="s">
        <v>1081</v>
      </c>
      <c r="E35" s="149"/>
      <c r="F35" s="145">
        <v>473</v>
      </c>
      <c r="G35" s="149"/>
      <c r="H35" s="142"/>
      <c r="I35" s="142"/>
    </row>
    <row r="36" spans="1:9" ht="18.75" x14ac:dyDescent="0.3">
      <c r="A36" s="149">
        <v>33</v>
      </c>
      <c r="B36" s="153">
        <v>18000627</v>
      </c>
      <c r="C36" s="154" t="s">
        <v>4239</v>
      </c>
      <c r="D36" s="154" t="s">
        <v>4240</v>
      </c>
      <c r="E36" s="149"/>
      <c r="F36" s="145">
        <v>473</v>
      </c>
      <c r="G36" s="149"/>
      <c r="H36" s="142"/>
      <c r="I36" s="142"/>
    </row>
    <row r="37" spans="1:9" ht="18.75" x14ac:dyDescent="0.3">
      <c r="A37" s="149">
        <v>34</v>
      </c>
      <c r="B37" s="153">
        <v>15002283</v>
      </c>
      <c r="C37" s="154" t="s">
        <v>4241</v>
      </c>
      <c r="D37" s="154" t="s">
        <v>4242</v>
      </c>
      <c r="E37" s="149"/>
      <c r="F37" s="145">
        <v>473</v>
      </c>
      <c r="G37" s="149"/>
      <c r="H37" s="142"/>
      <c r="I37" s="142"/>
    </row>
    <row r="38" spans="1:9" ht="18.75" x14ac:dyDescent="0.3">
      <c r="A38" s="149">
        <v>35</v>
      </c>
      <c r="B38" s="153">
        <v>18002456</v>
      </c>
      <c r="C38" s="154" t="s">
        <v>4243</v>
      </c>
      <c r="D38" s="154" t="s">
        <v>931</v>
      </c>
      <c r="E38" s="149"/>
      <c r="F38" s="145">
        <v>473</v>
      </c>
      <c r="G38" s="149"/>
      <c r="H38" s="142"/>
      <c r="I38" s="142"/>
    </row>
    <row r="39" spans="1:9" ht="18.75" x14ac:dyDescent="0.3">
      <c r="A39" s="149">
        <v>36</v>
      </c>
      <c r="B39" s="151">
        <v>17003058</v>
      </c>
      <c r="C39" s="152" t="s">
        <v>1084</v>
      </c>
      <c r="D39" s="152" t="s">
        <v>3878</v>
      </c>
      <c r="E39" s="149"/>
      <c r="F39" s="145">
        <v>473</v>
      </c>
      <c r="G39" s="149"/>
      <c r="H39" s="142"/>
      <c r="I39" s="142"/>
    </row>
    <row r="40" spans="1:9" ht="18.75" x14ac:dyDescent="0.3">
      <c r="A40" s="149">
        <v>37</v>
      </c>
      <c r="B40" s="153">
        <v>19005154</v>
      </c>
      <c r="C40" s="154" t="s">
        <v>4244</v>
      </c>
      <c r="D40" s="154" t="s">
        <v>435</v>
      </c>
      <c r="E40" s="149"/>
      <c r="F40" s="145">
        <v>473</v>
      </c>
      <c r="G40" s="149"/>
      <c r="H40" s="142"/>
      <c r="I40" s="142"/>
    </row>
    <row r="41" spans="1:9" ht="18.75" x14ac:dyDescent="0.3">
      <c r="A41" s="149">
        <v>38</v>
      </c>
      <c r="B41" s="151">
        <v>19001719</v>
      </c>
      <c r="C41" s="152" t="s">
        <v>4245</v>
      </c>
      <c r="D41" s="152" t="s">
        <v>4246</v>
      </c>
      <c r="E41" s="149"/>
      <c r="F41" s="145">
        <v>473</v>
      </c>
      <c r="G41" s="149"/>
      <c r="H41" s="142"/>
      <c r="I41" s="142"/>
    </row>
    <row r="42" spans="1:9" ht="18.75" x14ac:dyDescent="0.3">
      <c r="A42" s="149">
        <v>39</v>
      </c>
      <c r="B42" s="151">
        <v>16003402</v>
      </c>
      <c r="C42" s="152" t="s">
        <v>4247</v>
      </c>
      <c r="D42" s="152" t="s">
        <v>4248</v>
      </c>
      <c r="E42" s="149"/>
      <c r="F42" s="145">
        <v>473</v>
      </c>
      <c r="G42" s="149"/>
      <c r="H42" s="142"/>
      <c r="I42" s="142"/>
    </row>
    <row r="43" spans="1:9" ht="18.75" x14ac:dyDescent="0.3">
      <c r="A43" s="149">
        <v>40</v>
      </c>
      <c r="B43" s="151">
        <v>17003072</v>
      </c>
      <c r="C43" s="152" t="s">
        <v>4249</v>
      </c>
      <c r="D43" s="152" t="s">
        <v>4250</v>
      </c>
      <c r="E43" s="149"/>
      <c r="F43" s="145">
        <v>473</v>
      </c>
      <c r="G43" s="149"/>
      <c r="H43" s="142"/>
      <c r="I43" s="142"/>
    </row>
    <row r="44" spans="1:9" ht="18.75" x14ac:dyDescent="0.3">
      <c r="A44" s="149">
        <v>41</v>
      </c>
      <c r="B44" s="151">
        <v>19001973</v>
      </c>
      <c r="C44" s="152" t="s">
        <v>4251</v>
      </c>
      <c r="D44" s="152" t="s">
        <v>4252</v>
      </c>
      <c r="E44" s="149"/>
      <c r="F44" s="145">
        <v>473</v>
      </c>
      <c r="G44" s="149"/>
      <c r="H44" s="142"/>
      <c r="I44" s="142"/>
    </row>
    <row r="45" spans="1:9" ht="18.75" x14ac:dyDescent="0.3">
      <c r="A45" s="149">
        <v>42</v>
      </c>
      <c r="B45" s="151">
        <v>19001912</v>
      </c>
      <c r="C45" s="152" t="s">
        <v>4253</v>
      </c>
      <c r="D45" s="152" t="s">
        <v>4254</v>
      </c>
      <c r="E45" s="149"/>
      <c r="F45" s="145">
        <v>473</v>
      </c>
      <c r="G45" s="149"/>
      <c r="H45" s="142"/>
      <c r="I45" s="142"/>
    </row>
    <row r="46" spans="1:9" ht="18.75" x14ac:dyDescent="0.3">
      <c r="A46" s="149">
        <v>43</v>
      </c>
      <c r="B46" s="151">
        <v>19001856</v>
      </c>
      <c r="C46" s="152" t="s">
        <v>4255</v>
      </c>
      <c r="D46" s="152" t="s">
        <v>420</v>
      </c>
      <c r="E46" s="149"/>
      <c r="F46" s="145">
        <v>473</v>
      </c>
      <c r="G46" s="149"/>
      <c r="H46" s="142"/>
      <c r="I46" s="142"/>
    </row>
    <row r="47" spans="1:9" ht="18.75" x14ac:dyDescent="0.3">
      <c r="A47" s="149">
        <v>44</v>
      </c>
      <c r="B47" s="151">
        <v>19000613</v>
      </c>
      <c r="C47" s="152" t="s">
        <v>443</v>
      </c>
      <c r="D47" s="152" t="s">
        <v>440</v>
      </c>
      <c r="E47" s="149"/>
      <c r="F47" s="145">
        <v>473</v>
      </c>
      <c r="G47" s="149"/>
      <c r="H47" s="142"/>
      <c r="I47" s="142"/>
    </row>
    <row r="48" spans="1:9" ht="18.75" x14ac:dyDescent="0.3">
      <c r="A48" s="149">
        <v>45</v>
      </c>
      <c r="B48" s="151">
        <v>18002786</v>
      </c>
      <c r="C48" s="152" t="s">
        <v>4256</v>
      </c>
      <c r="D48" s="152" t="s">
        <v>1089</v>
      </c>
      <c r="E48" s="149"/>
      <c r="F48" s="145">
        <v>473</v>
      </c>
      <c r="G48" s="149"/>
      <c r="H48" s="142"/>
      <c r="I48" s="142"/>
    </row>
    <row r="49" spans="1:9" ht="18.75" x14ac:dyDescent="0.3">
      <c r="A49" s="149">
        <v>46</v>
      </c>
      <c r="B49" s="151">
        <v>18000826</v>
      </c>
      <c r="C49" s="152" t="s">
        <v>4257</v>
      </c>
      <c r="D49" s="152" t="s">
        <v>4258</v>
      </c>
      <c r="E49" s="149"/>
      <c r="F49" s="145">
        <v>473</v>
      </c>
      <c r="G49" s="149"/>
      <c r="H49" s="142"/>
      <c r="I49" s="142"/>
    </row>
    <row r="50" spans="1:9" ht="18.75" x14ac:dyDescent="0.3">
      <c r="A50" s="149">
        <v>47</v>
      </c>
      <c r="B50" s="151">
        <v>18001244</v>
      </c>
      <c r="C50" s="152" t="s">
        <v>4259</v>
      </c>
      <c r="D50" s="152" t="s">
        <v>4260</v>
      </c>
      <c r="E50" s="149"/>
      <c r="F50" s="145">
        <v>473</v>
      </c>
      <c r="G50" s="149"/>
      <c r="H50" s="142"/>
      <c r="I50" s="142"/>
    </row>
    <row r="51" spans="1:9" ht="18.75" x14ac:dyDescent="0.3">
      <c r="A51" s="149">
        <v>48</v>
      </c>
      <c r="B51" s="153">
        <v>19001693</v>
      </c>
      <c r="C51" s="154" t="s">
        <v>4261</v>
      </c>
      <c r="D51" s="154" t="s">
        <v>413</v>
      </c>
      <c r="E51" s="149"/>
      <c r="F51" s="145">
        <v>473</v>
      </c>
      <c r="G51" s="149"/>
      <c r="H51" s="142"/>
      <c r="I51" s="142"/>
    </row>
    <row r="52" spans="1:9" ht="18.75" x14ac:dyDescent="0.3">
      <c r="A52" s="149">
        <v>49</v>
      </c>
      <c r="B52" s="153">
        <v>19003716</v>
      </c>
      <c r="C52" s="154" t="s">
        <v>4262</v>
      </c>
      <c r="D52" s="154" t="s">
        <v>413</v>
      </c>
      <c r="E52" s="149"/>
      <c r="F52" s="145">
        <v>473</v>
      </c>
      <c r="G52" s="149"/>
      <c r="H52" s="142"/>
      <c r="I52" s="142"/>
    </row>
    <row r="53" spans="1:9" ht="18.75" x14ac:dyDescent="0.3">
      <c r="A53" s="149">
        <v>50</v>
      </c>
      <c r="B53" s="153">
        <v>19001751</v>
      </c>
      <c r="C53" s="154" t="s">
        <v>4263</v>
      </c>
      <c r="D53" s="154" t="s">
        <v>4264</v>
      </c>
      <c r="E53" s="149"/>
      <c r="F53" s="145">
        <v>473</v>
      </c>
      <c r="G53" s="149"/>
      <c r="H53" s="142"/>
      <c r="I53" s="142"/>
    </row>
    <row r="54" spans="1:9" ht="18.75" x14ac:dyDescent="0.3">
      <c r="A54" s="149">
        <v>51</v>
      </c>
      <c r="B54" s="153">
        <v>19002554</v>
      </c>
      <c r="C54" s="154" t="s">
        <v>4265</v>
      </c>
      <c r="D54" s="154" t="s">
        <v>1090</v>
      </c>
      <c r="E54" s="149"/>
      <c r="F54" s="145">
        <v>473</v>
      </c>
      <c r="G54" s="149"/>
      <c r="H54" s="142"/>
      <c r="I54" s="142"/>
    </row>
    <row r="55" spans="1:9" ht="18.75" x14ac:dyDescent="0.3">
      <c r="A55" s="149">
        <v>52</v>
      </c>
      <c r="B55" s="153">
        <v>19002818</v>
      </c>
      <c r="C55" s="154" t="s">
        <v>4266</v>
      </c>
      <c r="D55" s="154" t="s">
        <v>440</v>
      </c>
      <c r="E55" s="149"/>
      <c r="F55" s="145">
        <v>473</v>
      </c>
      <c r="G55" s="149"/>
      <c r="H55" s="142"/>
      <c r="I55" s="142"/>
    </row>
    <row r="56" spans="1:9" ht="18.75" x14ac:dyDescent="0.3">
      <c r="A56" s="149">
        <v>53</v>
      </c>
      <c r="B56" s="153">
        <v>19000444</v>
      </c>
      <c r="C56" s="154" t="s">
        <v>4267</v>
      </c>
      <c r="D56" s="154" t="s">
        <v>428</v>
      </c>
      <c r="E56" s="149"/>
      <c r="F56" s="145">
        <v>473</v>
      </c>
      <c r="G56" s="149"/>
      <c r="H56" s="142"/>
      <c r="I56" s="142"/>
    </row>
    <row r="57" spans="1:9" ht="18.75" x14ac:dyDescent="0.3">
      <c r="A57" s="149">
        <v>54</v>
      </c>
      <c r="B57" s="153">
        <v>19003842</v>
      </c>
      <c r="C57" s="154" t="s">
        <v>4268</v>
      </c>
      <c r="D57" s="154" t="s">
        <v>1089</v>
      </c>
      <c r="E57" s="149"/>
      <c r="F57" s="145">
        <v>473</v>
      </c>
      <c r="G57" s="149"/>
      <c r="H57" s="142"/>
      <c r="I57" s="142"/>
    </row>
    <row r="58" spans="1:9" ht="18.75" x14ac:dyDescent="0.3">
      <c r="A58" s="149">
        <v>55</v>
      </c>
      <c r="B58" s="153">
        <v>18002115</v>
      </c>
      <c r="C58" s="154" t="s">
        <v>4269</v>
      </c>
      <c r="D58" s="154" t="s">
        <v>1102</v>
      </c>
      <c r="E58" s="149"/>
      <c r="F58" s="145">
        <v>473</v>
      </c>
      <c r="G58" s="149"/>
      <c r="H58" s="142"/>
      <c r="I58" s="142"/>
    </row>
    <row r="59" spans="1:9" ht="18.75" x14ac:dyDescent="0.3">
      <c r="A59" s="149">
        <v>56</v>
      </c>
      <c r="B59" s="153">
        <v>20006612</v>
      </c>
      <c r="C59" s="154" t="s">
        <v>4270</v>
      </c>
      <c r="D59" s="154" t="s">
        <v>3832</v>
      </c>
      <c r="E59" s="149"/>
      <c r="F59" s="145">
        <v>473</v>
      </c>
      <c r="G59" s="149"/>
      <c r="H59" s="142"/>
      <c r="I59" s="142"/>
    </row>
    <row r="60" spans="1:9" ht="18.75" x14ac:dyDescent="0.3">
      <c r="A60" s="149">
        <v>57</v>
      </c>
      <c r="B60" s="153">
        <v>18009231</v>
      </c>
      <c r="C60" s="154" t="s">
        <v>4271</v>
      </c>
      <c r="D60" s="154" t="s">
        <v>4272</v>
      </c>
      <c r="E60" s="149"/>
      <c r="F60" s="145">
        <v>473</v>
      </c>
      <c r="G60" s="149"/>
      <c r="H60" s="142"/>
      <c r="I60" s="142"/>
    </row>
    <row r="61" spans="1:9" ht="18.75" x14ac:dyDescent="0.3">
      <c r="A61" s="149">
        <v>58</v>
      </c>
      <c r="B61" s="153">
        <v>20006594</v>
      </c>
      <c r="C61" s="154" t="s">
        <v>4273</v>
      </c>
      <c r="D61" s="154" t="s">
        <v>433</v>
      </c>
      <c r="E61" s="149"/>
      <c r="F61" s="145">
        <v>473</v>
      </c>
      <c r="G61" s="149"/>
      <c r="H61" s="142"/>
      <c r="I61" s="142"/>
    </row>
    <row r="62" spans="1:9" ht="18.75" x14ac:dyDescent="0.3">
      <c r="A62" s="149">
        <v>59</v>
      </c>
      <c r="B62" s="153">
        <v>20006115</v>
      </c>
      <c r="C62" s="154" t="s">
        <v>4274</v>
      </c>
      <c r="D62" s="154" t="s">
        <v>4275</v>
      </c>
      <c r="E62" s="149"/>
      <c r="F62" s="145">
        <v>473</v>
      </c>
      <c r="G62" s="149"/>
      <c r="H62" s="142"/>
      <c r="I62" s="142"/>
    </row>
    <row r="63" spans="1:9" ht="18.75" x14ac:dyDescent="0.3">
      <c r="A63" s="149">
        <v>60</v>
      </c>
      <c r="B63" s="153">
        <v>18003514</v>
      </c>
      <c r="C63" s="154" t="s">
        <v>4276</v>
      </c>
      <c r="D63" s="154" t="s">
        <v>4277</v>
      </c>
      <c r="E63" s="149"/>
      <c r="F63" s="145">
        <v>473</v>
      </c>
      <c r="G63" s="149"/>
      <c r="H63" s="142"/>
      <c r="I63" s="142"/>
    </row>
    <row r="64" spans="1:9" ht="18.75" x14ac:dyDescent="0.3">
      <c r="A64" s="149">
        <v>61</v>
      </c>
      <c r="B64" s="153">
        <v>18003581</v>
      </c>
      <c r="C64" s="154" t="s">
        <v>4278</v>
      </c>
      <c r="D64" s="154" t="s">
        <v>428</v>
      </c>
      <c r="E64" s="149"/>
      <c r="F64" s="145">
        <v>473</v>
      </c>
      <c r="G64" s="149"/>
      <c r="H64" s="142"/>
      <c r="I64" s="142"/>
    </row>
    <row r="65" spans="1:9" ht="18.75" x14ac:dyDescent="0.3">
      <c r="A65" s="149">
        <v>62</v>
      </c>
      <c r="B65" s="153">
        <v>18003138</v>
      </c>
      <c r="C65" s="154" t="s">
        <v>4279</v>
      </c>
      <c r="D65" s="154" t="s">
        <v>423</v>
      </c>
      <c r="E65" s="149"/>
      <c r="F65" s="145">
        <v>473</v>
      </c>
      <c r="G65" s="149"/>
      <c r="H65" s="142"/>
      <c r="I65" s="142"/>
    </row>
    <row r="66" spans="1:9" ht="18.75" x14ac:dyDescent="0.3">
      <c r="A66" s="149">
        <v>63</v>
      </c>
      <c r="B66" s="153">
        <v>18004169</v>
      </c>
      <c r="C66" s="154" t="s">
        <v>4280</v>
      </c>
      <c r="D66" s="154" t="s">
        <v>4281</v>
      </c>
      <c r="E66" s="149"/>
      <c r="F66" s="145">
        <v>473</v>
      </c>
      <c r="G66" s="149"/>
      <c r="H66" s="142"/>
      <c r="I66" s="142"/>
    </row>
    <row r="67" spans="1:9" ht="18.75" x14ac:dyDescent="0.3">
      <c r="A67" s="149">
        <v>64</v>
      </c>
      <c r="B67" s="153">
        <v>19000257</v>
      </c>
      <c r="C67" s="154" t="s">
        <v>4282</v>
      </c>
      <c r="D67" s="154" t="s">
        <v>411</v>
      </c>
      <c r="E67" s="149"/>
      <c r="F67" s="145">
        <v>473</v>
      </c>
      <c r="G67" s="149"/>
      <c r="H67" s="142"/>
      <c r="I67" s="142"/>
    </row>
    <row r="68" spans="1:9" ht="18.75" x14ac:dyDescent="0.3">
      <c r="A68" s="149">
        <v>65</v>
      </c>
      <c r="B68" s="153">
        <v>19002831</v>
      </c>
      <c r="C68" s="154" t="s">
        <v>4283</v>
      </c>
      <c r="D68" s="154" t="s">
        <v>4284</v>
      </c>
      <c r="E68" s="149"/>
      <c r="F68" s="145">
        <v>473</v>
      </c>
      <c r="G68" s="149"/>
      <c r="H68" s="142"/>
      <c r="I68" s="142"/>
    </row>
    <row r="69" spans="1:9" ht="18.75" x14ac:dyDescent="0.3">
      <c r="A69" s="149">
        <v>66</v>
      </c>
      <c r="B69" s="153">
        <v>19001919</v>
      </c>
      <c r="C69" s="154" t="s">
        <v>4285</v>
      </c>
      <c r="D69" s="154" t="s">
        <v>4286</v>
      </c>
      <c r="E69" s="149"/>
      <c r="F69" s="145">
        <v>473</v>
      </c>
      <c r="G69" s="149"/>
      <c r="H69" s="142"/>
      <c r="I69" s="142"/>
    </row>
    <row r="70" spans="1:9" ht="18.75" x14ac:dyDescent="0.3">
      <c r="A70" s="149">
        <v>67</v>
      </c>
      <c r="B70" s="153">
        <v>19001933</v>
      </c>
      <c r="C70" s="154" t="s">
        <v>4271</v>
      </c>
      <c r="D70" s="154" t="s">
        <v>4240</v>
      </c>
      <c r="E70" s="149"/>
      <c r="F70" s="145">
        <v>473</v>
      </c>
      <c r="G70" s="149"/>
      <c r="H70" s="142"/>
      <c r="I70" s="142"/>
    </row>
    <row r="71" spans="1:9" ht="18.75" x14ac:dyDescent="0.3">
      <c r="A71" s="149">
        <v>68</v>
      </c>
      <c r="B71" s="153">
        <v>19004616</v>
      </c>
      <c r="C71" s="154" t="s">
        <v>4287</v>
      </c>
      <c r="D71" s="154" t="s">
        <v>423</v>
      </c>
      <c r="E71" s="149"/>
      <c r="F71" s="145">
        <v>473</v>
      </c>
      <c r="G71" s="149"/>
      <c r="H71" s="142"/>
      <c r="I71" s="142"/>
    </row>
    <row r="72" spans="1:9" ht="18.75" x14ac:dyDescent="0.3">
      <c r="A72" s="149">
        <v>69</v>
      </c>
      <c r="B72" s="153">
        <v>19005296</v>
      </c>
      <c r="C72" s="154" t="s">
        <v>4288</v>
      </c>
      <c r="D72" s="154" t="s">
        <v>4289</v>
      </c>
      <c r="E72" s="149"/>
      <c r="F72" s="145">
        <v>473</v>
      </c>
      <c r="G72" s="149"/>
      <c r="H72" s="142"/>
      <c r="I72" s="142"/>
    </row>
    <row r="73" spans="1:9" ht="18.75" x14ac:dyDescent="0.3">
      <c r="A73" s="149">
        <v>70</v>
      </c>
      <c r="B73" s="153">
        <v>19005254</v>
      </c>
      <c r="C73" s="154" t="s">
        <v>4290</v>
      </c>
      <c r="D73" s="154" t="s">
        <v>4291</v>
      </c>
      <c r="E73" s="149"/>
      <c r="F73" s="145">
        <v>473</v>
      </c>
      <c r="G73" s="149"/>
      <c r="H73" s="142"/>
      <c r="I73" s="142"/>
    </row>
    <row r="74" spans="1:9" ht="18.75" x14ac:dyDescent="0.3">
      <c r="A74" s="149">
        <v>71</v>
      </c>
      <c r="B74" s="153">
        <v>19003304</v>
      </c>
      <c r="C74" s="154" t="s">
        <v>4292</v>
      </c>
      <c r="D74" s="154" t="s">
        <v>411</v>
      </c>
      <c r="E74" s="149"/>
      <c r="F74" s="145">
        <v>473</v>
      </c>
      <c r="G74" s="149"/>
      <c r="H74" s="142"/>
      <c r="I74" s="142"/>
    </row>
    <row r="75" spans="1:9" ht="18.75" x14ac:dyDescent="0.3">
      <c r="A75" s="149">
        <v>72</v>
      </c>
      <c r="B75" s="153">
        <v>19005204</v>
      </c>
      <c r="C75" s="154" t="s">
        <v>4293</v>
      </c>
      <c r="D75" s="154" t="s">
        <v>4246</v>
      </c>
      <c r="E75" s="149"/>
      <c r="F75" s="145">
        <v>473</v>
      </c>
      <c r="G75" s="149"/>
      <c r="H75" s="142"/>
      <c r="I75" s="142"/>
    </row>
    <row r="76" spans="1:9" ht="18.75" x14ac:dyDescent="0.3">
      <c r="A76" s="149">
        <v>73</v>
      </c>
      <c r="B76" s="153">
        <v>19005020</v>
      </c>
      <c r="C76" s="154" t="s">
        <v>4294</v>
      </c>
      <c r="D76" s="154" t="s">
        <v>4295</v>
      </c>
      <c r="E76" s="149"/>
      <c r="F76" s="145">
        <v>473</v>
      </c>
      <c r="G76" s="149"/>
      <c r="H76" s="142"/>
      <c r="I76" s="142"/>
    </row>
    <row r="77" spans="1:9" ht="18.75" x14ac:dyDescent="0.3">
      <c r="A77" s="149">
        <v>74</v>
      </c>
      <c r="B77" s="153">
        <v>19005240</v>
      </c>
      <c r="C77" s="154" t="s">
        <v>4296</v>
      </c>
      <c r="D77" s="154" t="s">
        <v>1086</v>
      </c>
      <c r="E77" s="149"/>
      <c r="F77" s="145">
        <v>473</v>
      </c>
      <c r="G77" s="149"/>
      <c r="H77" s="142"/>
      <c r="I77" s="142"/>
    </row>
    <row r="78" spans="1:9" ht="18.75" x14ac:dyDescent="0.3">
      <c r="A78" s="149">
        <v>75</v>
      </c>
      <c r="B78" s="153">
        <v>19005235</v>
      </c>
      <c r="C78" s="154" t="s">
        <v>4297</v>
      </c>
      <c r="D78" s="154" t="s">
        <v>441</v>
      </c>
      <c r="E78" s="149"/>
      <c r="F78" s="145">
        <v>473</v>
      </c>
      <c r="G78" s="149"/>
      <c r="H78" s="142"/>
      <c r="I78" s="142"/>
    </row>
    <row r="79" spans="1:9" ht="18.75" x14ac:dyDescent="0.3">
      <c r="A79" s="149">
        <v>76</v>
      </c>
      <c r="B79" s="153">
        <v>19005027</v>
      </c>
      <c r="C79" s="154" t="s">
        <v>1084</v>
      </c>
      <c r="D79" s="154" t="s">
        <v>4227</v>
      </c>
      <c r="E79" s="149"/>
      <c r="F79" s="145">
        <v>473</v>
      </c>
      <c r="G79" s="149"/>
      <c r="H79" s="142"/>
      <c r="I79" s="142"/>
    </row>
    <row r="80" spans="1:9" ht="18.75" x14ac:dyDescent="0.3">
      <c r="A80" s="149">
        <v>77</v>
      </c>
      <c r="B80" s="151">
        <v>19005286</v>
      </c>
      <c r="C80" s="152" t="s">
        <v>4298</v>
      </c>
      <c r="D80" s="152" t="s">
        <v>4299</v>
      </c>
      <c r="E80" s="149"/>
      <c r="F80" s="145">
        <v>473</v>
      </c>
      <c r="G80" s="149"/>
      <c r="H80" s="142"/>
      <c r="I80" s="142"/>
    </row>
    <row r="81" spans="1:13" ht="18.75" x14ac:dyDescent="0.3">
      <c r="A81" s="149">
        <v>78</v>
      </c>
      <c r="B81" s="151">
        <v>17003510</v>
      </c>
      <c r="C81" s="152" t="s">
        <v>4300</v>
      </c>
      <c r="D81" s="152" t="s">
        <v>1092</v>
      </c>
      <c r="E81" s="149"/>
      <c r="F81" s="145">
        <v>473</v>
      </c>
      <c r="G81" s="149"/>
      <c r="H81" s="142"/>
      <c r="I81" s="142"/>
    </row>
    <row r="82" spans="1:13" ht="18.75" x14ac:dyDescent="0.3">
      <c r="A82" s="149">
        <v>79</v>
      </c>
      <c r="B82" s="151">
        <v>18001312</v>
      </c>
      <c r="C82" s="152" t="s">
        <v>4271</v>
      </c>
      <c r="D82" s="152" t="s">
        <v>411</v>
      </c>
      <c r="E82" s="149"/>
      <c r="F82" s="145">
        <v>473</v>
      </c>
      <c r="G82" s="149"/>
      <c r="H82" s="142"/>
      <c r="I82" s="142"/>
    </row>
    <row r="83" spans="1:13" ht="18.75" x14ac:dyDescent="0.3">
      <c r="A83" s="149">
        <v>80</v>
      </c>
      <c r="B83" s="151">
        <v>18001369</v>
      </c>
      <c r="C83" s="152" t="s">
        <v>4232</v>
      </c>
      <c r="D83" s="152" t="s">
        <v>422</v>
      </c>
      <c r="E83" s="149"/>
      <c r="F83" s="145">
        <v>473</v>
      </c>
      <c r="G83" s="149"/>
      <c r="H83" s="142"/>
      <c r="I83" s="142"/>
    </row>
    <row r="84" spans="1:13" ht="18.75" x14ac:dyDescent="0.3">
      <c r="A84" s="149">
        <v>81</v>
      </c>
      <c r="B84" s="151">
        <v>18001353</v>
      </c>
      <c r="C84" s="152" t="s">
        <v>932</v>
      </c>
      <c r="D84" s="152" t="s">
        <v>420</v>
      </c>
      <c r="E84" s="149"/>
      <c r="F84" s="145">
        <v>473</v>
      </c>
      <c r="G84" s="149"/>
      <c r="H84" s="142"/>
      <c r="I84" s="142"/>
    </row>
    <row r="85" spans="1:13" ht="18.75" x14ac:dyDescent="0.3">
      <c r="A85" s="149">
        <v>82</v>
      </c>
      <c r="B85" s="151">
        <v>19002911</v>
      </c>
      <c r="C85" s="152" t="s">
        <v>4301</v>
      </c>
      <c r="D85" s="152" t="s">
        <v>3957</v>
      </c>
      <c r="E85" s="149"/>
      <c r="F85" s="145">
        <v>473</v>
      </c>
      <c r="G85" s="149"/>
      <c r="H85" s="142"/>
      <c r="I85" s="142"/>
    </row>
    <row r="86" spans="1:13" ht="18.75" x14ac:dyDescent="0.3">
      <c r="A86" s="149">
        <v>83</v>
      </c>
      <c r="B86" s="151">
        <v>19003709</v>
      </c>
      <c r="C86" s="152" t="s">
        <v>4302</v>
      </c>
      <c r="D86" s="152" t="s">
        <v>411</v>
      </c>
      <c r="E86" s="149"/>
      <c r="F86" s="145">
        <v>473</v>
      </c>
      <c r="G86" s="149"/>
      <c r="H86" s="142"/>
      <c r="I86" s="142"/>
    </row>
    <row r="87" spans="1:13" ht="18.75" x14ac:dyDescent="0.3">
      <c r="A87" s="149">
        <v>84</v>
      </c>
      <c r="B87" s="151">
        <v>19003153</v>
      </c>
      <c r="C87" s="152" t="s">
        <v>4303</v>
      </c>
      <c r="D87" s="152" t="s">
        <v>421</v>
      </c>
      <c r="E87" s="149"/>
      <c r="F87" s="145">
        <v>473</v>
      </c>
      <c r="G87" s="149"/>
      <c r="H87" s="142"/>
      <c r="I87" s="142"/>
    </row>
    <row r="88" spans="1:13" ht="18.75" x14ac:dyDescent="0.3">
      <c r="A88" s="149">
        <v>85</v>
      </c>
      <c r="B88" s="151">
        <v>19005248</v>
      </c>
      <c r="C88" s="152" t="s">
        <v>3804</v>
      </c>
      <c r="D88" s="152" t="s">
        <v>4304</v>
      </c>
      <c r="E88" s="149"/>
      <c r="F88" s="145">
        <v>473</v>
      </c>
      <c r="G88" s="149"/>
      <c r="H88" s="142"/>
      <c r="I88" s="142"/>
    </row>
    <row r="89" spans="1:13" ht="18.75" x14ac:dyDescent="0.3">
      <c r="A89" s="149">
        <v>86</v>
      </c>
      <c r="B89" s="151">
        <v>18001236</v>
      </c>
      <c r="C89" s="152" t="s">
        <v>4305</v>
      </c>
      <c r="D89" s="152" t="s">
        <v>419</v>
      </c>
      <c r="E89" s="149"/>
      <c r="F89" s="145">
        <v>473</v>
      </c>
      <c r="G89" s="149"/>
      <c r="H89" s="142"/>
      <c r="I89" s="142"/>
      <c r="M89">
        <f>129*150</f>
        <v>19350</v>
      </c>
    </row>
    <row r="90" spans="1:13" ht="18.75" x14ac:dyDescent="0.3">
      <c r="A90" s="149">
        <v>87</v>
      </c>
      <c r="B90" s="151">
        <v>18003666</v>
      </c>
      <c r="C90" s="152" t="s">
        <v>4306</v>
      </c>
      <c r="D90" s="152" t="s">
        <v>4307</v>
      </c>
      <c r="E90" s="149"/>
      <c r="F90" s="145">
        <v>473</v>
      </c>
      <c r="G90" s="149"/>
      <c r="H90" s="142"/>
      <c r="I90" s="142"/>
    </row>
    <row r="91" spans="1:13" ht="18.75" x14ac:dyDescent="0.3">
      <c r="A91" s="149">
        <v>88</v>
      </c>
      <c r="B91" s="151">
        <v>18004461</v>
      </c>
      <c r="C91" s="152" t="s">
        <v>4308</v>
      </c>
      <c r="D91" s="152" t="s">
        <v>419</v>
      </c>
      <c r="E91" s="149"/>
      <c r="F91" s="145">
        <v>473</v>
      </c>
      <c r="G91" s="149"/>
      <c r="H91" s="142"/>
      <c r="I91" s="142"/>
    </row>
    <row r="92" spans="1:13" ht="18.75" x14ac:dyDescent="0.3">
      <c r="A92" s="149">
        <v>89</v>
      </c>
      <c r="B92" s="151">
        <v>19002612</v>
      </c>
      <c r="C92" s="152" t="s">
        <v>4309</v>
      </c>
      <c r="D92" s="152" t="s">
        <v>4310</v>
      </c>
      <c r="E92" s="149"/>
      <c r="F92" s="145">
        <v>473</v>
      </c>
      <c r="G92" s="149"/>
      <c r="H92" s="142"/>
      <c r="I92" s="142"/>
    </row>
    <row r="93" spans="1:13" ht="18.75" x14ac:dyDescent="0.3">
      <c r="A93" s="149">
        <v>90</v>
      </c>
      <c r="B93" s="151">
        <v>19001673</v>
      </c>
      <c r="C93" s="152" t="s">
        <v>1084</v>
      </c>
      <c r="D93" s="152" t="s">
        <v>4311</v>
      </c>
      <c r="E93" s="149"/>
      <c r="F93" s="145">
        <v>473</v>
      </c>
      <c r="G93" s="149"/>
      <c r="H93" s="142"/>
      <c r="I93" s="142"/>
    </row>
    <row r="94" spans="1:13" ht="18.75" x14ac:dyDescent="0.3">
      <c r="A94" s="149">
        <v>91</v>
      </c>
      <c r="B94" s="151">
        <v>18003224</v>
      </c>
      <c r="C94" s="152" t="s">
        <v>4312</v>
      </c>
      <c r="D94" s="152" t="s">
        <v>441</v>
      </c>
      <c r="E94" s="149"/>
      <c r="F94" s="145">
        <v>473</v>
      </c>
      <c r="G94" s="149"/>
      <c r="H94" s="142"/>
      <c r="I94" s="142"/>
    </row>
    <row r="95" spans="1:13" ht="18.75" x14ac:dyDescent="0.3">
      <c r="A95" s="149">
        <v>92</v>
      </c>
      <c r="B95" s="151">
        <v>18002901</v>
      </c>
      <c r="C95" s="152" t="s">
        <v>4313</v>
      </c>
      <c r="D95" s="152" t="s">
        <v>916</v>
      </c>
      <c r="E95" s="149"/>
      <c r="F95" s="145">
        <v>473</v>
      </c>
      <c r="G95" s="149"/>
      <c r="H95" s="142"/>
      <c r="I95" s="142"/>
    </row>
    <row r="96" spans="1:13" ht="18.75" x14ac:dyDescent="0.3">
      <c r="A96" s="149">
        <v>93</v>
      </c>
      <c r="B96" s="151">
        <v>18003088</v>
      </c>
      <c r="C96" s="152" t="s">
        <v>4314</v>
      </c>
      <c r="D96" s="152" t="s">
        <v>1077</v>
      </c>
      <c r="E96" s="149"/>
      <c r="F96" s="145">
        <v>473</v>
      </c>
      <c r="G96" s="149"/>
      <c r="H96" s="142"/>
      <c r="I96" s="142"/>
    </row>
    <row r="97" spans="1:9" ht="18.75" x14ac:dyDescent="0.3">
      <c r="A97" s="149">
        <v>94</v>
      </c>
      <c r="B97" s="151">
        <v>18002849</v>
      </c>
      <c r="C97" s="152" t="s">
        <v>4315</v>
      </c>
      <c r="D97" s="152" t="s">
        <v>425</v>
      </c>
      <c r="E97" s="149"/>
      <c r="F97" s="145">
        <v>473</v>
      </c>
      <c r="G97" s="149"/>
      <c r="H97" s="142"/>
      <c r="I97" s="142"/>
    </row>
    <row r="98" spans="1:9" ht="18.75" x14ac:dyDescent="0.3">
      <c r="A98" s="149">
        <v>95</v>
      </c>
      <c r="B98" s="151">
        <v>18002657</v>
      </c>
      <c r="C98" s="152" t="s">
        <v>4316</v>
      </c>
      <c r="D98" s="152" t="s">
        <v>1102</v>
      </c>
      <c r="E98" s="149"/>
      <c r="F98" s="145">
        <v>473</v>
      </c>
      <c r="G98" s="149"/>
      <c r="H98" s="142"/>
      <c r="I98" s="142"/>
    </row>
    <row r="99" spans="1:9" ht="18.75" x14ac:dyDescent="0.3">
      <c r="A99" s="149">
        <v>96</v>
      </c>
      <c r="B99" s="151">
        <v>18002985</v>
      </c>
      <c r="C99" s="152" t="s">
        <v>4317</v>
      </c>
      <c r="D99" s="152" t="s">
        <v>4318</v>
      </c>
      <c r="E99" s="149"/>
      <c r="F99" s="145">
        <v>473</v>
      </c>
      <c r="G99" s="149"/>
      <c r="H99" s="142"/>
      <c r="I99" s="142"/>
    </row>
    <row r="100" spans="1:9" ht="18.75" x14ac:dyDescent="0.3">
      <c r="A100" s="149">
        <v>97</v>
      </c>
      <c r="B100" s="151">
        <v>18002957</v>
      </c>
      <c r="C100" s="152" t="s">
        <v>4278</v>
      </c>
      <c r="D100" s="152" t="s">
        <v>4319</v>
      </c>
      <c r="E100" s="149"/>
      <c r="F100" s="145">
        <v>473</v>
      </c>
      <c r="G100" s="149"/>
      <c r="H100" s="142"/>
      <c r="I100" s="142"/>
    </row>
    <row r="101" spans="1:9" ht="18.75" x14ac:dyDescent="0.3">
      <c r="A101" s="149">
        <v>98</v>
      </c>
      <c r="B101" s="151">
        <v>19002730</v>
      </c>
      <c r="C101" s="152" t="s">
        <v>4320</v>
      </c>
      <c r="D101" s="152" t="s">
        <v>4321</v>
      </c>
      <c r="E101" s="149"/>
      <c r="F101" s="145">
        <v>473</v>
      </c>
      <c r="G101" s="149"/>
      <c r="H101" s="142"/>
      <c r="I101" s="142"/>
    </row>
    <row r="102" spans="1:9" ht="18.75" x14ac:dyDescent="0.3">
      <c r="A102" s="149">
        <v>99</v>
      </c>
      <c r="B102" s="151">
        <v>18003827</v>
      </c>
      <c r="C102" s="152" t="s">
        <v>1084</v>
      </c>
      <c r="D102" s="152" t="s">
        <v>437</v>
      </c>
      <c r="E102" s="149"/>
      <c r="F102" s="145">
        <v>473</v>
      </c>
      <c r="G102" s="149"/>
      <c r="H102" s="142"/>
      <c r="I102" s="142"/>
    </row>
    <row r="103" spans="1:9" ht="18.75" x14ac:dyDescent="0.3">
      <c r="A103" s="149">
        <v>100</v>
      </c>
      <c r="B103" s="151"/>
      <c r="C103" s="152" t="s">
        <v>4322</v>
      </c>
      <c r="D103" s="152" t="s">
        <v>448</v>
      </c>
      <c r="E103" s="149"/>
      <c r="F103" s="145">
        <v>473</v>
      </c>
      <c r="G103" s="149"/>
      <c r="H103" s="142"/>
      <c r="I103" s="142"/>
    </row>
    <row r="104" spans="1:9" ht="18.75" x14ac:dyDescent="0.3">
      <c r="A104" s="149">
        <v>101</v>
      </c>
      <c r="B104" s="151">
        <v>19005285</v>
      </c>
      <c r="C104" s="152" t="s">
        <v>4323</v>
      </c>
      <c r="D104" s="152" t="s">
        <v>4324</v>
      </c>
      <c r="E104" s="149"/>
      <c r="F104" s="145">
        <v>473</v>
      </c>
      <c r="G104" s="149"/>
      <c r="H104" s="142"/>
      <c r="I104" s="142"/>
    </row>
    <row r="105" spans="1:9" ht="18.75" x14ac:dyDescent="0.3">
      <c r="A105" s="149">
        <v>102</v>
      </c>
      <c r="B105" s="151">
        <v>18002294</v>
      </c>
      <c r="C105" s="152" t="s">
        <v>932</v>
      </c>
      <c r="D105" s="152" t="s">
        <v>4325</v>
      </c>
      <c r="E105" s="149"/>
      <c r="F105" s="145">
        <v>473</v>
      </c>
      <c r="G105" s="149"/>
      <c r="H105" s="142"/>
      <c r="I105" s="142"/>
    </row>
    <row r="106" spans="1:9" ht="18.75" x14ac:dyDescent="0.3">
      <c r="A106" s="149">
        <v>103</v>
      </c>
      <c r="B106" s="151">
        <v>18004600</v>
      </c>
      <c r="C106" s="152" t="s">
        <v>4326</v>
      </c>
      <c r="D106" s="152" t="s">
        <v>447</v>
      </c>
      <c r="E106" s="149"/>
      <c r="F106" s="145">
        <v>473</v>
      </c>
      <c r="G106" s="149"/>
      <c r="H106" s="142"/>
      <c r="I106" s="142"/>
    </row>
    <row r="107" spans="1:9" ht="18.75" x14ac:dyDescent="0.3">
      <c r="A107" s="149">
        <v>104</v>
      </c>
      <c r="B107" s="151">
        <v>17003358</v>
      </c>
      <c r="C107" s="152" t="s">
        <v>1084</v>
      </c>
      <c r="D107" s="152" t="s">
        <v>3919</v>
      </c>
      <c r="E107" s="149"/>
      <c r="F107" s="145">
        <v>473</v>
      </c>
      <c r="G107" s="149"/>
      <c r="H107" s="142"/>
      <c r="I107" s="142"/>
    </row>
    <row r="108" spans="1:9" ht="18.75" x14ac:dyDescent="0.3">
      <c r="A108" s="149">
        <v>105</v>
      </c>
      <c r="B108" s="151">
        <v>19002293</v>
      </c>
      <c r="C108" s="152" t="s">
        <v>4327</v>
      </c>
      <c r="D108" s="152" t="s">
        <v>421</v>
      </c>
      <c r="E108" s="149"/>
      <c r="F108" s="145">
        <v>473</v>
      </c>
      <c r="G108" s="149"/>
      <c r="H108" s="142"/>
      <c r="I108" s="142"/>
    </row>
    <row r="109" spans="1:9" ht="18.75" x14ac:dyDescent="0.3">
      <c r="A109" s="149">
        <v>106</v>
      </c>
      <c r="B109" s="151">
        <v>18004235</v>
      </c>
      <c r="C109" s="152" t="s">
        <v>1084</v>
      </c>
      <c r="D109" s="152" t="s">
        <v>1090</v>
      </c>
      <c r="E109" s="149"/>
      <c r="F109" s="145">
        <v>473</v>
      </c>
      <c r="G109" s="149"/>
      <c r="H109" s="142"/>
      <c r="I109" s="142"/>
    </row>
    <row r="110" spans="1:9" ht="18.75" x14ac:dyDescent="0.3">
      <c r="A110" s="149">
        <v>107</v>
      </c>
      <c r="B110" s="151">
        <v>18004351</v>
      </c>
      <c r="C110" s="152" t="s">
        <v>4328</v>
      </c>
      <c r="D110" s="152" t="s">
        <v>1085</v>
      </c>
      <c r="E110" s="149"/>
      <c r="F110" s="145">
        <v>473</v>
      </c>
      <c r="G110" s="149"/>
      <c r="H110" s="142"/>
      <c r="I110" s="142"/>
    </row>
    <row r="111" spans="1:9" ht="18.75" x14ac:dyDescent="0.3">
      <c r="A111" s="149">
        <v>108</v>
      </c>
      <c r="B111" s="151">
        <v>18004546</v>
      </c>
      <c r="C111" s="152" t="s">
        <v>4329</v>
      </c>
      <c r="D111" s="152" t="s">
        <v>4330</v>
      </c>
      <c r="E111" s="149"/>
      <c r="F111" s="145">
        <v>473</v>
      </c>
      <c r="G111" s="149"/>
      <c r="H111" s="142"/>
      <c r="I111" s="142"/>
    </row>
    <row r="112" spans="1:9" ht="18.75" x14ac:dyDescent="0.3">
      <c r="A112" s="149">
        <v>109</v>
      </c>
      <c r="B112" s="151">
        <v>18003535</v>
      </c>
      <c r="C112" s="152" t="s">
        <v>4331</v>
      </c>
      <c r="D112" s="152" t="s">
        <v>1077</v>
      </c>
      <c r="E112" s="149"/>
      <c r="F112" s="145">
        <v>473</v>
      </c>
      <c r="G112" s="149"/>
      <c r="H112" s="142"/>
      <c r="I112" s="142"/>
    </row>
    <row r="113" spans="1:9" ht="18.75" x14ac:dyDescent="0.3">
      <c r="A113" s="149">
        <v>110</v>
      </c>
      <c r="B113" s="151">
        <v>18002221</v>
      </c>
      <c r="C113" s="152" t="s">
        <v>4332</v>
      </c>
      <c r="D113" s="152" t="s">
        <v>4224</v>
      </c>
      <c r="E113" s="149"/>
      <c r="F113" s="145">
        <v>473</v>
      </c>
      <c r="G113" s="149"/>
      <c r="H113" s="142"/>
      <c r="I113" s="142"/>
    </row>
    <row r="114" spans="1:9" ht="18.75" x14ac:dyDescent="0.3">
      <c r="A114" s="149">
        <v>111</v>
      </c>
      <c r="B114" s="151">
        <v>18004492</v>
      </c>
      <c r="C114" s="152" t="s">
        <v>932</v>
      </c>
      <c r="D114" s="152" t="s">
        <v>450</v>
      </c>
      <c r="E114" s="149"/>
      <c r="F114" s="145">
        <v>473</v>
      </c>
      <c r="G114" s="149"/>
      <c r="H114" s="142"/>
      <c r="I114" s="142"/>
    </row>
    <row r="115" spans="1:9" ht="18.75" x14ac:dyDescent="0.3">
      <c r="A115" s="149">
        <v>112</v>
      </c>
      <c r="B115" s="151">
        <v>18003.772000000001</v>
      </c>
      <c r="C115" s="152" t="s">
        <v>4333</v>
      </c>
      <c r="D115" s="152" t="s">
        <v>1087</v>
      </c>
      <c r="E115" s="149"/>
      <c r="F115" s="145">
        <v>473</v>
      </c>
      <c r="G115" s="149"/>
      <c r="H115" s="142"/>
      <c r="I115" s="142"/>
    </row>
    <row r="116" spans="1:9" ht="18.75" x14ac:dyDescent="0.3">
      <c r="A116" s="149">
        <v>113</v>
      </c>
      <c r="B116" s="151">
        <v>18003362</v>
      </c>
      <c r="C116" s="152" t="s">
        <v>4334</v>
      </c>
      <c r="D116" s="152" t="s">
        <v>4260</v>
      </c>
      <c r="E116" s="149"/>
      <c r="F116" s="145">
        <v>473</v>
      </c>
      <c r="G116" s="149"/>
      <c r="H116" s="142"/>
      <c r="I116" s="142"/>
    </row>
    <row r="117" spans="1:9" ht="18.75" x14ac:dyDescent="0.3">
      <c r="A117" s="149">
        <v>114</v>
      </c>
      <c r="B117" s="151">
        <v>19003566</v>
      </c>
      <c r="C117" s="152" t="s">
        <v>451</v>
      </c>
      <c r="D117" s="152" t="s">
        <v>413</v>
      </c>
      <c r="E117" s="149"/>
      <c r="F117" s="145">
        <v>473</v>
      </c>
      <c r="G117" s="149"/>
      <c r="H117" s="142"/>
      <c r="I117" s="142"/>
    </row>
    <row r="118" spans="1:9" ht="18.75" x14ac:dyDescent="0.3">
      <c r="A118" s="149">
        <v>115</v>
      </c>
      <c r="B118" s="151">
        <v>19004184</v>
      </c>
      <c r="C118" s="152" t="s">
        <v>4243</v>
      </c>
      <c r="D118" s="152" t="s">
        <v>4335</v>
      </c>
      <c r="E118" s="149"/>
      <c r="F118" s="145">
        <v>473</v>
      </c>
      <c r="G118" s="149"/>
      <c r="H118" s="142"/>
      <c r="I118" s="142"/>
    </row>
    <row r="119" spans="1:9" ht="18.75" x14ac:dyDescent="0.3">
      <c r="A119" s="149">
        <v>116</v>
      </c>
      <c r="B119" s="151">
        <v>18002249</v>
      </c>
      <c r="C119" s="152" t="s">
        <v>4336</v>
      </c>
      <c r="D119" s="152" t="s">
        <v>718</v>
      </c>
      <c r="E119" s="149"/>
      <c r="F119" s="145">
        <v>473</v>
      </c>
      <c r="G119" s="149"/>
      <c r="H119" s="142"/>
      <c r="I119" s="142"/>
    </row>
    <row r="120" spans="1:9" ht="18.75" x14ac:dyDescent="0.3">
      <c r="A120" s="149">
        <v>117</v>
      </c>
      <c r="B120" s="151">
        <v>16002197</v>
      </c>
      <c r="C120" s="152" t="s">
        <v>4302</v>
      </c>
      <c r="D120" s="152" t="s">
        <v>4337</v>
      </c>
      <c r="E120" s="149"/>
      <c r="F120" s="145">
        <v>473</v>
      </c>
      <c r="G120" s="149"/>
      <c r="H120" s="142"/>
      <c r="I120" s="142"/>
    </row>
    <row r="121" spans="1:9" ht="18.75" x14ac:dyDescent="0.3">
      <c r="A121" s="149">
        <v>118</v>
      </c>
      <c r="B121" s="151">
        <v>19000619</v>
      </c>
      <c r="C121" s="152" t="s">
        <v>4338</v>
      </c>
      <c r="D121" s="152" t="s">
        <v>716</v>
      </c>
      <c r="E121" s="149"/>
      <c r="F121" s="145">
        <v>473</v>
      </c>
      <c r="G121" s="149"/>
      <c r="H121" s="142"/>
      <c r="I121" s="142"/>
    </row>
    <row r="122" spans="1:9" ht="18.75" x14ac:dyDescent="0.3">
      <c r="A122" s="149">
        <v>119</v>
      </c>
      <c r="B122" s="151">
        <v>17004266</v>
      </c>
      <c r="C122" s="152" t="s">
        <v>4317</v>
      </c>
      <c r="D122" s="152" t="s">
        <v>4339</v>
      </c>
      <c r="E122" s="149"/>
      <c r="F122" s="145">
        <v>473</v>
      </c>
      <c r="G122" s="149"/>
      <c r="H122" s="142"/>
      <c r="I122" s="142"/>
    </row>
    <row r="123" spans="1:9" ht="18.75" x14ac:dyDescent="0.3">
      <c r="A123" s="149">
        <v>120</v>
      </c>
      <c r="B123" s="151">
        <v>18002218</v>
      </c>
      <c r="C123" s="152" t="s">
        <v>1079</v>
      </c>
      <c r="D123" s="152" t="s">
        <v>4319</v>
      </c>
      <c r="E123" s="149"/>
      <c r="F123" s="145">
        <v>473</v>
      </c>
      <c r="G123" s="149"/>
      <c r="H123" s="142"/>
      <c r="I123" s="142"/>
    </row>
    <row r="124" spans="1:9" ht="18.75" x14ac:dyDescent="0.3">
      <c r="A124" s="149">
        <v>121</v>
      </c>
      <c r="B124" s="151">
        <v>18004134</v>
      </c>
      <c r="C124" s="152" t="s">
        <v>4283</v>
      </c>
      <c r="D124" s="152" t="s">
        <v>1090</v>
      </c>
      <c r="E124" s="149"/>
      <c r="F124" s="145">
        <v>473</v>
      </c>
      <c r="G124" s="149"/>
      <c r="H124" s="142"/>
      <c r="I124" s="142"/>
    </row>
    <row r="125" spans="1:9" ht="18.75" x14ac:dyDescent="0.3">
      <c r="A125" s="149">
        <v>122</v>
      </c>
      <c r="B125" s="151">
        <v>17002738</v>
      </c>
      <c r="C125" s="152" t="s">
        <v>932</v>
      </c>
      <c r="D125" s="152" t="s">
        <v>4224</v>
      </c>
      <c r="E125" s="149"/>
      <c r="F125" s="145">
        <v>473</v>
      </c>
      <c r="G125" s="149"/>
      <c r="H125" s="142"/>
      <c r="I125" s="142"/>
    </row>
    <row r="126" spans="1:9" ht="18.75" x14ac:dyDescent="0.3">
      <c r="A126" s="149">
        <v>123</v>
      </c>
      <c r="B126" s="151">
        <v>18001782</v>
      </c>
      <c r="C126" s="152" t="s">
        <v>4340</v>
      </c>
      <c r="D126" s="152" t="s">
        <v>3832</v>
      </c>
      <c r="E126" s="149"/>
      <c r="F126" s="145">
        <v>473</v>
      </c>
      <c r="G126" s="149"/>
      <c r="H126" s="142"/>
      <c r="I126" s="142"/>
    </row>
    <row r="127" spans="1:9" ht="18.75" x14ac:dyDescent="0.3">
      <c r="A127" s="149">
        <v>124</v>
      </c>
      <c r="B127" s="151">
        <v>18001438</v>
      </c>
      <c r="C127" s="152" t="s">
        <v>4341</v>
      </c>
      <c r="D127" s="152" t="s">
        <v>4342</v>
      </c>
      <c r="E127" s="149"/>
      <c r="F127" s="145">
        <v>473</v>
      </c>
      <c r="G127" s="149"/>
      <c r="H127" s="142"/>
      <c r="I127" s="142"/>
    </row>
    <row r="128" spans="1:9" ht="18.75" x14ac:dyDescent="0.3">
      <c r="A128" s="149">
        <v>125</v>
      </c>
      <c r="B128" s="151">
        <v>18004240</v>
      </c>
      <c r="C128" s="152" t="s">
        <v>4343</v>
      </c>
      <c r="D128" s="152" t="s">
        <v>3830</v>
      </c>
      <c r="E128" s="149"/>
      <c r="F128" s="145">
        <v>473</v>
      </c>
      <c r="G128" s="149"/>
      <c r="H128" s="142"/>
      <c r="I128" s="142"/>
    </row>
    <row r="129" spans="1:9" ht="18.75" x14ac:dyDescent="0.3">
      <c r="A129" s="149">
        <v>126</v>
      </c>
      <c r="B129" s="151">
        <v>20006141</v>
      </c>
      <c r="C129" s="152" t="s">
        <v>4344</v>
      </c>
      <c r="D129" s="152" t="s">
        <v>916</v>
      </c>
      <c r="E129" s="149"/>
      <c r="F129" s="145">
        <v>473</v>
      </c>
      <c r="G129" s="149"/>
      <c r="H129" s="142"/>
      <c r="I129" s="142"/>
    </row>
    <row r="130" spans="1:9" ht="18.75" x14ac:dyDescent="0.3">
      <c r="A130" s="149">
        <v>127</v>
      </c>
      <c r="B130" s="151">
        <v>19001869</v>
      </c>
      <c r="C130" s="152" t="s">
        <v>4345</v>
      </c>
      <c r="D130" s="152" t="s">
        <v>3839</v>
      </c>
      <c r="E130" s="149"/>
      <c r="F130" s="145">
        <v>473</v>
      </c>
      <c r="G130" s="149"/>
      <c r="H130" s="142"/>
      <c r="I130" s="142"/>
    </row>
    <row r="131" spans="1:9" ht="18.75" x14ac:dyDescent="0.3">
      <c r="A131" s="149">
        <v>128</v>
      </c>
      <c r="B131" s="151">
        <v>17004214</v>
      </c>
      <c r="C131" s="152" t="s">
        <v>4346</v>
      </c>
      <c r="D131" s="152" t="s">
        <v>4295</v>
      </c>
      <c r="E131" s="149"/>
      <c r="F131" s="145">
        <v>473</v>
      </c>
      <c r="G131" s="149"/>
      <c r="H131" s="142"/>
      <c r="I131" s="142"/>
    </row>
    <row r="132" spans="1:9" ht="18.75" x14ac:dyDescent="0.3">
      <c r="A132" s="149">
        <v>129</v>
      </c>
      <c r="B132" s="151">
        <v>17004520</v>
      </c>
      <c r="C132" s="152" t="s">
        <v>4347</v>
      </c>
      <c r="D132" s="152" t="s">
        <v>4264</v>
      </c>
      <c r="E132" s="149"/>
      <c r="F132" s="145">
        <v>473</v>
      </c>
      <c r="G132" s="149"/>
      <c r="H132" s="142"/>
      <c r="I132" s="142"/>
    </row>
    <row r="133" spans="1:9" ht="20.25" x14ac:dyDescent="0.3">
      <c r="A133" s="202" t="s">
        <v>4198</v>
      </c>
      <c r="B133" s="202"/>
      <c r="C133" s="202"/>
      <c r="D133" s="202"/>
      <c r="E133" s="202"/>
      <c r="F133" s="202"/>
      <c r="G133" s="202"/>
      <c r="H133" s="142"/>
      <c r="I133" s="142"/>
    </row>
    <row r="134" spans="1:9" ht="18.75" x14ac:dyDescent="0.3">
      <c r="A134" s="37" t="s">
        <v>3</v>
      </c>
      <c r="B134" s="35" t="s">
        <v>453</v>
      </c>
      <c r="C134" s="32" t="s">
        <v>454</v>
      </c>
      <c r="D134" s="32" t="s">
        <v>455</v>
      </c>
      <c r="E134" s="32" t="s">
        <v>3961</v>
      </c>
      <c r="F134" s="32" t="s">
        <v>3960</v>
      </c>
      <c r="G134" s="146" t="s">
        <v>8</v>
      </c>
      <c r="H134" s="142"/>
      <c r="I134" s="142"/>
    </row>
    <row r="135" spans="1:9" ht="18.75" x14ac:dyDescent="0.3">
      <c r="A135" s="149">
        <v>1</v>
      </c>
      <c r="B135" s="151">
        <v>19001865</v>
      </c>
      <c r="C135" s="152" t="s">
        <v>3893</v>
      </c>
      <c r="D135" s="152" t="s">
        <v>423</v>
      </c>
      <c r="E135" s="149"/>
      <c r="F135" s="149"/>
      <c r="G135" s="149"/>
      <c r="H135" s="142"/>
      <c r="I135" s="142"/>
    </row>
    <row r="136" spans="1:9" ht="18.75" x14ac:dyDescent="0.3">
      <c r="A136" s="149">
        <v>2</v>
      </c>
      <c r="B136" s="151">
        <v>19001895</v>
      </c>
      <c r="C136" s="152" t="s">
        <v>4348</v>
      </c>
      <c r="D136" s="152" t="s">
        <v>4349</v>
      </c>
      <c r="E136" s="149"/>
      <c r="F136" s="149"/>
      <c r="G136" s="149"/>
      <c r="H136" s="142"/>
      <c r="I136" s="142"/>
    </row>
    <row r="137" spans="1:9" ht="18.75" x14ac:dyDescent="0.3">
      <c r="A137" s="149">
        <v>3</v>
      </c>
      <c r="B137" s="151">
        <v>19003166</v>
      </c>
      <c r="C137" s="152" t="s">
        <v>4350</v>
      </c>
      <c r="D137" s="152" t="s">
        <v>916</v>
      </c>
      <c r="E137" s="149"/>
      <c r="F137" s="149"/>
      <c r="G137" s="149"/>
      <c r="H137" s="142"/>
      <c r="I137" s="142"/>
    </row>
    <row r="138" spans="1:9" ht="18.75" x14ac:dyDescent="0.3">
      <c r="A138" s="149">
        <v>4</v>
      </c>
      <c r="B138" s="151">
        <v>19004099</v>
      </c>
      <c r="C138" s="152" t="s">
        <v>4351</v>
      </c>
      <c r="D138" s="152" t="s">
        <v>450</v>
      </c>
      <c r="E138" s="149"/>
      <c r="F138" s="149"/>
      <c r="G138" s="149"/>
      <c r="H138" s="142"/>
      <c r="I138" s="142"/>
    </row>
    <row r="139" spans="1:9" ht="18.75" x14ac:dyDescent="0.3">
      <c r="A139" s="149">
        <v>5</v>
      </c>
      <c r="B139" s="151">
        <v>19004272</v>
      </c>
      <c r="C139" s="152" t="s">
        <v>4352</v>
      </c>
      <c r="D139" s="152" t="s">
        <v>439</v>
      </c>
      <c r="E139" s="149"/>
      <c r="F139" s="149"/>
      <c r="G139" s="149"/>
      <c r="H139" s="142"/>
      <c r="I139" s="142"/>
    </row>
    <row r="140" spans="1:9" ht="18.75" x14ac:dyDescent="0.3">
      <c r="A140" s="149">
        <v>6</v>
      </c>
      <c r="B140" s="151">
        <v>19005339</v>
      </c>
      <c r="C140" s="152" t="s">
        <v>4353</v>
      </c>
      <c r="D140" s="152" t="s">
        <v>4284</v>
      </c>
      <c r="E140" s="149"/>
      <c r="F140" s="149"/>
      <c r="G140" s="149"/>
      <c r="H140" s="142"/>
      <c r="I140" s="142"/>
    </row>
    <row r="141" spans="1:9" ht="18.75" x14ac:dyDescent="0.3">
      <c r="A141" s="149">
        <v>7</v>
      </c>
      <c r="B141" s="151">
        <v>18002519</v>
      </c>
      <c r="C141" s="152" t="s">
        <v>4263</v>
      </c>
      <c r="D141" s="152" t="s">
        <v>4224</v>
      </c>
      <c r="E141" s="149"/>
      <c r="F141" s="149"/>
      <c r="G141" s="149"/>
      <c r="H141" s="142"/>
      <c r="I141" s="142"/>
    </row>
    <row r="142" spans="1:9" ht="18.75" x14ac:dyDescent="0.3">
      <c r="A142" s="149">
        <v>8</v>
      </c>
      <c r="B142" s="151">
        <v>18002524</v>
      </c>
      <c r="C142" s="152" t="s">
        <v>4354</v>
      </c>
      <c r="D142" s="152" t="s">
        <v>3832</v>
      </c>
      <c r="E142" s="149"/>
      <c r="F142" s="149"/>
      <c r="G142" s="149"/>
      <c r="H142" s="142"/>
      <c r="I142" s="142"/>
    </row>
    <row r="143" spans="1:9" ht="18.75" x14ac:dyDescent="0.3">
      <c r="A143" s="149">
        <v>9</v>
      </c>
      <c r="B143" s="151">
        <v>18003397</v>
      </c>
      <c r="C143" s="152" t="s">
        <v>4355</v>
      </c>
      <c r="D143" s="152" t="s">
        <v>4237</v>
      </c>
      <c r="E143" s="149"/>
      <c r="F143" s="149"/>
      <c r="G143" s="149"/>
      <c r="H143" s="142"/>
      <c r="I143" s="142"/>
    </row>
    <row r="144" spans="1:9" ht="18.75" x14ac:dyDescent="0.3">
      <c r="A144" s="149">
        <v>10</v>
      </c>
      <c r="B144" s="151">
        <v>18003346</v>
      </c>
      <c r="C144" s="152" t="s">
        <v>4356</v>
      </c>
      <c r="D144" s="152" t="s">
        <v>4357</v>
      </c>
      <c r="E144" s="149"/>
      <c r="F144" s="149"/>
      <c r="G144" s="149"/>
      <c r="H144" s="142"/>
      <c r="I144" s="142"/>
    </row>
    <row r="145" spans="1:9" ht="18.75" x14ac:dyDescent="0.3">
      <c r="A145" s="149">
        <v>11</v>
      </c>
      <c r="B145" s="151">
        <v>20006544</v>
      </c>
      <c r="C145" s="152" t="s">
        <v>4358</v>
      </c>
      <c r="D145" s="152" t="s">
        <v>439</v>
      </c>
      <c r="E145" s="149"/>
      <c r="F145" s="149"/>
      <c r="G145" s="149"/>
      <c r="H145" s="142"/>
      <c r="I145" s="142"/>
    </row>
    <row r="146" spans="1:9" ht="18.75" x14ac:dyDescent="0.3">
      <c r="A146" s="149">
        <v>12</v>
      </c>
      <c r="B146" s="151">
        <v>16001102</v>
      </c>
      <c r="C146" s="152" t="s">
        <v>4359</v>
      </c>
      <c r="D146" s="152" t="s">
        <v>435</v>
      </c>
      <c r="E146" s="149"/>
      <c r="F146" s="149"/>
      <c r="G146" s="149"/>
      <c r="H146" s="142"/>
      <c r="I146" s="142"/>
    </row>
    <row r="147" spans="1:9" ht="18.75" x14ac:dyDescent="0.3">
      <c r="A147" s="149">
        <v>13</v>
      </c>
      <c r="B147" s="151">
        <v>17001931</v>
      </c>
      <c r="C147" s="152" t="s">
        <v>4360</v>
      </c>
      <c r="D147" s="152" t="s">
        <v>4240</v>
      </c>
      <c r="E147" s="149"/>
      <c r="F147" s="149"/>
      <c r="G147" s="149"/>
      <c r="H147" s="142"/>
      <c r="I147" s="142"/>
    </row>
    <row r="148" spans="1:9" ht="18.75" x14ac:dyDescent="0.3">
      <c r="A148" s="149">
        <v>14</v>
      </c>
      <c r="B148" s="151">
        <v>18003323</v>
      </c>
      <c r="C148" s="152" t="s">
        <v>4245</v>
      </c>
      <c r="D148" s="152" t="s">
        <v>419</v>
      </c>
      <c r="E148" s="149"/>
      <c r="F148" s="149"/>
      <c r="G148" s="149"/>
      <c r="H148" s="142"/>
      <c r="I148" s="142"/>
    </row>
    <row r="149" spans="1:9" ht="18.75" x14ac:dyDescent="0.3">
      <c r="A149" s="149">
        <v>15</v>
      </c>
      <c r="B149" s="153">
        <v>18003320</v>
      </c>
      <c r="C149" s="154" t="s">
        <v>932</v>
      </c>
      <c r="D149" s="154" t="s">
        <v>3800</v>
      </c>
      <c r="E149" s="149"/>
      <c r="F149" s="149"/>
      <c r="G149" s="149"/>
      <c r="H149" s="142"/>
      <c r="I149" s="142"/>
    </row>
    <row r="150" spans="1:9" ht="18.75" x14ac:dyDescent="0.3">
      <c r="A150" s="149">
        <v>16</v>
      </c>
      <c r="B150" s="151">
        <v>18003314</v>
      </c>
      <c r="C150" s="152" t="s">
        <v>4361</v>
      </c>
      <c r="D150" s="152" t="s">
        <v>3957</v>
      </c>
      <c r="E150" s="149"/>
      <c r="F150" s="149"/>
      <c r="G150" s="149"/>
      <c r="H150" s="142"/>
      <c r="I150" s="142"/>
    </row>
    <row r="151" spans="1:9" ht="18.75" x14ac:dyDescent="0.3">
      <c r="A151" s="149">
        <v>17</v>
      </c>
      <c r="B151" s="151">
        <v>19003466</v>
      </c>
      <c r="C151" s="152" t="s">
        <v>4362</v>
      </c>
      <c r="D151" s="152" t="s">
        <v>428</v>
      </c>
      <c r="E151" s="149"/>
      <c r="F151" s="149"/>
      <c r="G151" s="149"/>
      <c r="H151" s="142"/>
      <c r="I151" s="142"/>
    </row>
    <row r="152" spans="1:9" ht="18.75" x14ac:dyDescent="0.3">
      <c r="A152" s="149">
        <v>18</v>
      </c>
      <c r="B152" s="151">
        <v>19001971</v>
      </c>
      <c r="C152" s="152" t="s">
        <v>4363</v>
      </c>
      <c r="D152" s="152" t="s">
        <v>4364</v>
      </c>
      <c r="E152" s="149"/>
      <c r="F152" s="149"/>
      <c r="G152" s="149"/>
      <c r="H152" s="142"/>
      <c r="I152" s="142"/>
    </row>
    <row r="153" spans="1:9" ht="18.75" x14ac:dyDescent="0.3">
      <c r="A153" s="149">
        <v>19</v>
      </c>
      <c r="B153" s="151">
        <v>19001875</v>
      </c>
      <c r="C153" s="152" t="s">
        <v>4365</v>
      </c>
      <c r="D153" s="152" t="s">
        <v>4366</v>
      </c>
      <c r="E153" s="149"/>
      <c r="F153" s="149"/>
      <c r="G153" s="149"/>
      <c r="H153" s="142"/>
      <c r="I153" s="142"/>
    </row>
    <row r="154" spans="1:9" ht="18.75" x14ac:dyDescent="0.3">
      <c r="A154" s="149">
        <v>20</v>
      </c>
      <c r="B154" s="151">
        <v>18003444</v>
      </c>
      <c r="C154" s="152" t="s">
        <v>4367</v>
      </c>
      <c r="D154" s="152" t="s">
        <v>433</v>
      </c>
      <c r="E154" s="149"/>
      <c r="F154" s="149"/>
      <c r="G154" s="149"/>
      <c r="H154" s="142"/>
      <c r="I154" s="142"/>
    </row>
    <row r="155" spans="1:9" ht="18.75" x14ac:dyDescent="0.3">
      <c r="A155" s="149">
        <v>21</v>
      </c>
      <c r="B155" s="151">
        <v>19001873</v>
      </c>
      <c r="C155" s="152" t="s">
        <v>4368</v>
      </c>
      <c r="D155" s="152" t="s">
        <v>435</v>
      </c>
      <c r="E155" s="149"/>
      <c r="F155" s="149"/>
      <c r="G155" s="149"/>
      <c r="H155" s="142"/>
      <c r="I155" s="142"/>
    </row>
    <row r="156" spans="1:9" ht="18.75" x14ac:dyDescent="0.3">
      <c r="A156" s="149">
        <v>22</v>
      </c>
      <c r="B156" s="151">
        <v>19001936</v>
      </c>
      <c r="C156" s="152" t="s">
        <v>4369</v>
      </c>
      <c r="D156" s="152" t="s">
        <v>438</v>
      </c>
      <c r="E156" s="149"/>
      <c r="F156" s="149"/>
      <c r="G156" s="149"/>
      <c r="H156" s="142"/>
      <c r="I156" s="142"/>
    </row>
    <row r="157" spans="1:9" ht="18.75" x14ac:dyDescent="0.3">
      <c r="A157" s="149">
        <v>23</v>
      </c>
      <c r="B157" s="151">
        <v>19003814</v>
      </c>
      <c r="C157" s="152" t="s">
        <v>4279</v>
      </c>
      <c r="D157" s="152" t="s">
        <v>4366</v>
      </c>
      <c r="E157" s="149"/>
      <c r="F157" s="149"/>
      <c r="G157" s="149"/>
      <c r="H157" s="142"/>
      <c r="I157" s="142"/>
    </row>
    <row r="158" spans="1:9" ht="18.75" x14ac:dyDescent="0.3">
      <c r="A158" s="149">
        <v>24</v>
      </c>
      <c r="B158" s="151">
        <v>17000789</v>
      </c>
      <c r="C158" s="152" t="s">
        <v>4370</v>
      </c>
      <c r="D158" s="152" t="s">
        <v>1082</v>
      </c>
      <c r="E158" s="149"/>
      <c r="F158" s="149"/>
      <c r="G158" s="149"/>
      <c r="H158" s="142"/>
      <c r="I158" s="142"/>
    </row>
    <row r="159" spans="1:9" ht="18.75" x14ac:dyDescent="0.3">
      <c r="A159" s="149">
        <v>25</v>
      </c>
      <c r="B159" s="151">
        <v>17000262</v>
      </c>
      <c r="C159" s="152" t="s">
        <v>1098</v>
      </c>
      <c r="D159" s="152" t="s">
        <v>423</v>
      </c>
      <c r="E159" s="149"/>
      <c r="F159" s="149"/>
      <c r="G159" s="149"/>
      <c r="H159" s="142"/>
      <c r="I159" s="142"/>
    </row>
    <row r="160" spans="1:9" ht="18.75" x14ac:dyDescent="0.3">
      <c r="A160" s="149">
        <v>26</v>
      </c>
      <c r="B160" s="151">
        <v>17000042</v>
      </c>
      <c r="C160" s="152" t="s">
        <v>4371</v>
      </c>
      <c r="D160" s="152" t="s">
        <v>3830</v>
      </c>
      <c r="E160" s="149"/>
      <c r="F160" s="149"/>
      <c r="G160" s="149"/>
      <c r="H160" s="142"/>
      <c r="I160" s="142"/>
    </row>
    <row r="161" spans="1:9" ht="18.75" x14ac:dyDescent="0.3">
      <c r="A161" s="149">
        <v>27</v>
      </c>
      <c r="B161" s="151">
        <v>17000566</v>
      </c>
      <c r="C161" s="152" t="s">
        <v>4372</v>
      </c>
      <c r="D161" s="152" t="s">
        <v>1104</v>
      </c>
      <c r="E161" s="149"/>
      <c r="F161" s="149"/>
      <c r="G161" s="149"/>
      <c r="H161" s="142"/>
      <c r="I161" s="142"/>
    </row>
    <row r="162" spans="1:9" ht="18.75" x14ac:dyDescent="0.3">
      <c r="A162" s="149">
        <v>28</v>
      </c>
      <c r="B162" s="151">
        <v>17000606</v>
      </c>
      <c r="C162" s="152" t="s">
        <v>4373</v>
      </c>
      <c r="D162" s="152" t="s">
        <v>1088</v>
      </c>
      <c r="E162" s="149"/>
      <c r="F162" s="149"/>
      <c r="G162" s="149"/>
      <c r="H162" s="142"/>
      <c r="I162" s="142"/>
    </row>
    <row r="163" spans="1:9" ht="18.75" x14ac:dyDescent="0.3">
      <c r="A163" s="149">
        <v>29</v>
      </c>
      <c r="B163" s="151">
        <v>19001943</v>
      </c>
      <c r="C163" s="152" t="s">
        <v>4374</v>
      </c>
      <c r="D163" s="152" t="s">
        <v>426</v>
      </c>
      <c r="E163" s="149"/>
      <c r="F163" s="149"/>
      <c r="G163" s="149"/>
      <c r="H163" s="142"/>
      <c r="I163" s="142"/>
    </row>
    <row r="164" spans="1:9" ht="18.75" x14ac:dyDescent="0.3">
      <c r="A164" s="149">
        <v>30</v>
      </c>
      <c r="B164" s="151">
        <v>19001899</v>
      </c>
      <c r="C164" s="152" t="s">
        <v>4375</v>
      </c>
      <c r="D164" s="152" t="s">
        <v>417</v>
      </c>
      <c r="E164" s="149"/>
      <c r="F164" s="149"/>
      <c r="G164" s="149"/>
      <c r="H164" s="142"/>
      <c r="I164" s="142"/>
    </row>
    <row r="165" spans="1:9" ht="18.75" x14ac:dyDescent="0.3">
      <c r="A165" s="149">
        <v>31</v>
      </c>
      <c r="B165" s="151">
        <v>19001954</v>
      </c>
      <c r="C165" s="152" t="s">
        <v>4376</v>
      </c>
      <c r="D165" s="152" t="s">
        <v>1085</v>
      </c>
      <c r="E165" s="149"/>
      <c r="F165" s="149"/>
      <c r="G165" s="149"/>
      <c r="H165" s="142"/>
      <c r="I165" s="142"/>
    </row>
    <row r="166" spans="1:9" ht="18.75" x14ac:dyDescent="0.3">
      <c r="A166" s="149">
        <v>32</v>
      </c>
      <c r="B166" s="151">
        <v>18002378</v>
      </c>
      <c r="C166" s="152" t="s">
        <v>4377</v>
      </c>
      <c r="D166" s="152" t="s">
        <v>419</v>
      </c>
      <c r="E166" s="149"/>
      <c r="F166" s="149"/>
      <c r="G166" s="149"/>
      <c r="H166" s="142"/>
      <c r="I166" s="142"/>
    </row>
    <row r="167" spans="1:9" ht="18.75" x14ac:dyDescent="0.3">
      <c r="A167" s="149">
        <v>33</v>
      </c>
      <c r="B167" s="151">
        <v>18003334</v>
      </c>
      <c r="C167" s="152" t="s">
        <v>4213</v>
      </c>
      <c r="D167" s="152" t="s">
        <v>440</v>
      </c>
      <c r="E167" s="149"/>
      <c r="F167" s="149"/>
      <c r="G167" s="149"/>
      <c r="H167" s="142"/>
      <c r="I167" s="142"/>
    </row>
    <row r="168" spans="1:9" ht="18.75" x14ac:dyDescent="0.3">
      <c r="A168" s="149">
        <v>34</v>
      </c>
      <c r="B168" s="151">
        <v>18001335</v>
      </c>
      <c r="C168" s="152" t="s">
        <v>4378</v>
      </c>
      <c r="D168" s="152" t="s">
        <v>438</v>
      </c>
      <c r="E168" s="149"/>
      <c r="F168" s="149"/>
      <c r="G168" s="149"/>
      <c r="H168" s="142"/>
      <c r="I168" s="142"/>
    </row>
    <row r="169" spans="1:9" ht="18.75" x14ac:dyDescent="0.3">
      <c r="A169" s="149">
        <v>35</v>
      </c>
      <c r="B169" s="151">
        <v>19001922</v>
      </c>
      <c r="C169" s="152" t="s">
        <v>4379</v>
      </c>
      <c r="D169" s="152" t="s">
        <v>4380</v>
      </c>
      <c r="E169" s="149"/>
      <c r="F169" s="149"/>
      <c r="G169" s="149"/>
      <c r="H169" s="142"/>
      <c r="I169" s="142"/>
    </row>
    <row r="170" spans="1:9" ht="18.75" x14ac:dyDescent="0.3">
      <c r="A170" s="149">
        <v>36</v>
      </c>
      <c r="B170" s="151">
        <v>19001951</v>
      </c>
      <c r="C170" s="152" t="s">
        <v>4381</v>
      </c>
      <c r="D170" s="152" t="s">
        <v>1103</v>
      </c>
      <c r="E170" s="149"/>
      <c r="F170" s="149"/>
      <c r="G170" s="149"/>
      <c r="H170" s="142"/>
      <c r="I170" s="142"/>
    </row>
    <row r="171" spans="1:9" ht="18.75" x14ac:dyDescent="0.3">
      <c r="A171" s="149">
        <v>37</v>
      </c>
      <c r="B171" s="151">
        <v>19001911</v>
      </c>
      <c r="C171" s="152" t="s">
        <v>4382</v>
      </c>
      <c r="D171" s="152" t="s">
        <v>428</v>
      </c>
      <c r="E171" s="149"/>
      <c r="F171" s="149"/>
      <c r="G171" s="149"/>
      <c r="H171" s="142"/>
      <c r="I171" s="142"/>
    </row>
    <row r="172" spans="1:9" ht="18.75" x14ac:dyDescent="0.3">
      <c r="A172" s="149">
        <v>38</v>
      </c>
      <c r="B172" s="151">
        <v>19005209</v>
      </c>
      <c r="C172" s="152" t="s">
        <v>1080</v>
      </c>
      <c r="D172" s="152" t="s">
        <v>1081</v>
      </c>
      <c r="E172" s="149"/>
      <c r="F172" s="149"/>
      <c r="G172" s="149"/>
      <c r="H172" s="142"/>
      <c r="I172" s="142"/>
    </row>
    <row r="173" spans="1:9" ht="18.75" x14ac:dyDescent="0.3">
      <c r="A173" s="149">
        <v>39</v>
      </c>
      <c r="B173" s="151">
        <v>19001861</v>
      </c>
      <c r="C173" s="152" t="s">
        <v>4383</v>
      </c>
      <c r="D173" s="152" t="s">
        <v>4384</v>
      </c>
      <c r="E173" s="149"/>
      <c r="F173" s="149"/>
      <c r="G173" s="149"/>
      <c r="H173" s="142"/>
      <c r="I173" s="142"/>
    </row>
    <row r="174" spans="1:9" ht="18.75" x14ac:dyDescent="0.3">
      <c r="A174" s="149">
        <v>40</v>
      </c>
      <c r="B174" s="151">
        <v>19001956</v>
      </c>
      <c r="C174" s="152" t="s">
        <v>932</v>
      </c>
      <c r="D174" s="152" t="s">
        <v>715</v>
      </c>
      <c r="E174" s="149"/>
      <c r="F174" s="149"/>
      <c r="G174" s="149"/>
      <c r="H174" s="142"/>
      <c r="I174" s="142"/>
    </row>
    <row r="175" spans="1:9" ht="18.75" x14ac:dyDescent="0.3">
      <c r="A175" s="149">
        <v>41</v>
      </c>
      <c r="B175" s="151">
        <v>19001935</v>
      </c>
      <c r="C175" s="152" t="s">
        <v>4385</v>
      </c>
      <c r="D175" s="152" t="s">
        <v>4337</v>
      </c>
      <c r="E175" s="149"/>
      <c r="F175" s="149"/>
      <c r="G175" s="149"/>
      <c r="H175" s="142"/>
      <c r="I175" s="142"/>
    </row>
    <row r="176" spans="1:9" ht="18.75" x14ac:dyDescent="0.3">
      <c r="A176" s="149">
        <v>42</v>
      </c>
      <c r="B176" s="151">
        <v>18001154</v>
      </c>
      <c r="C176" s="152" t="s">
        <v>4386</v>
      </c>
      <c r="D176" s="152" t="s">
        <v>4242</v>
      </c>
      <c r="E176" s="149"/>
      <c r="F176" s="149"/>
      <c r="G176" s="149"/>
      <c r="H176" s="142"/>
      <c r="I176" s="142"/>
    </row>
    <row r="177" spans="1:9" ht="18.75" x14ac:dyDescent="0.3">
      <c r="A177" s="149">
        <v>43</v>
      </c>
      <c r="B177" s="151">
        <v>18000973</v>
      </c>
      <c r="C177" s="152" t="s">
        <v>4387</v>
      </c>
      <c r="D177" s="152" t="s">
        <v>1095</v>
      </c>
      <c r="E177" s="149"/>
      <c r="F177" s="149"/>
      <c r="G177" s="149"/>
      <c r="H177" s="142"/>
      <c r="I177" s="142"/>
    </row>
    <row r="178" spans="1:9" ht="18.75" x14ac:dyDescent="0.3">
      <c r="A178" s="149">
        <v>44</v>
      </c>
      <c r="B178" s="151">
        <v>19001874</v>
      </c>
      <c r="C178" s="152" t="s">
        <v>1084</v>
      </c>
      <c r="D178" s="152" t="s">
        <v>425</v>
      </c>
      <c r="E178" s="149"/>
      <c r="F178" s="149"/>
      <c r="G178" s="149"/>
      <c r="H178" s="142"/>
      <c r="I178" s="142"/>
    </row>
    <row r="179" spans="1:9" ht="18.75" x14ac:dyDescent="0.3">
      <c r="A179" s="149">
        <v>45</v>
      </c>
      <c r="B179" s="151">
        <v>19001957</v>
      </c>
      <c r="C179" s="152" t="s">
        <v>4388</v>
      </c>
      <c r="D179" s="152" t="s">
        <v>4210</v>
      </c>
      <c r="E179" s="149"/>
      <c r="F179" s="149"/>
      <c r="G179" s="149"/>
      <c r="H179" s="142"/>
      <c r="I179" s="142"/>
    </row>
    <row r="180" spans="1:9" ht="18.75" x14ac:dyDescent="0.3">
      <c r="A180" s="149">
        <v>46</v>
      </c>
      <c r="B180" s="151">
        <v>19003165</v>
      </c>
      <c r="C180" s="152" t="s">
        <v>4273</v>
      </c>
      <c r="D180" s="152" t="s">
        <v>715</v>
      </c>
      <c r="E180" s="149"/>
      <c r="F180" s="149"/>
      <c r="G180" s="149"/>
      <c r="H180" s="142"/>
      <c r="I180" s="142"/>
    </row>
    <row r="181" spans="1:9" ht="18.75" x14ac:dyDescent="0.3">
      <c r="A181" s="149">
        <v>47</v>
      </c>
      <c r="B181" s="151">
        <v>18004269</v>
      </c>
      <c r="C181" s="152" t="s">
        <v>4389</v>
      </c>
      <c r="D181" s="152" t="s">
        <v>447</v>
      </c>
      <c r="E181" s="149"/>
      <c r="F181" s="149"/>
      <c r="G181" s="149"/>
      <c r="H181" s="142"/>
      <c r="I181" s="142"/>
    </row>
    <row r="182" spans="1:9" ht="18.75" x14ac:dyDescent="0.3">
      <c r="A182" s="149">
        <v>48</v>
      </c>
      <c r="B182" s="151">
        <v>17001905</v>
      </c>
      <c r="C182" s="152" t="s">
        <v>4390</v>
      </c>
      <c r="D182" s="152" t="s">
        <v>448</v>
      </c>
      <c r="E182" s="149"/>
      <c r="F182" s="149"/>
      <c r="G182" s="149"/>
      <c r="H182" s="142"/>
      <c r="I182" s="142"/>
    </row>
    <row r="183" spans="1:9" ht="18.75" x14ac:dyDescent="0.3">
      <c r="A183" s="149">
        <v>49</v>
      </c>
      <c r="B183" s="151">
        <v>19004885</v>
      </c>
      <c r="C183" s="152" t="s">
        <v>4391</v>
      </c>
      <c r="D183" s="152" t="s">
        <v>1095</v>
      </c>
      <c r="E183" s="149"/>
      <c r="F183" s="149"/>
      <c r="G183" s="149"/>
      <c r="H183" s="142"/>
      <c r="I183" s="142"/>
    </row>
    <row r="184" spans="1:9" ht="18.75" x14ac:dyDescent="0.3">
      <c r="A184" s="149">
        <v>50</v>
      </c>
      <c r="B184" s="151">
        <v>19004887</v>
      </c>
      <c r="C184" s="152" t="s">
        <v>4392</v>
      </c>
      <c r="D184" s="152" t="s">
        <v>3891</v>
      </c>
      <c r="E184" s="149"/>
      <c r="F184" s="149"/>
      <c r="G184" s="149"/>
      <c r="H184" s="142"/>
      <c r="I184" s="142"/>
    </row>
    <row r="185" spans="1:9" ht="18.75" x14ac:dyDescent="0.3">
      <c r="A185" s="149">
        <v>51</v>
      </c>
      <c r="B185" s="151">
        <v>19002782</v>
      </c>
      <c r="C185" s="152" t="s">
        <v>4393</v>
      </c>
      <c r="D185" s="152" t="s">
        <v>4264</v>
      </c>
      <c r="E185" s="149"/>
      <c r="F185" s="149"/>
      <c r="G185" s="149"/>
      <c r="H185" s="142"/>
      <c r="I185" s="142"/>
    </row>
    <row r="186" spans="1:9" ht="18.75" x14ac:dyDescent="0.3">
      <c r="A186" s="149">
        <v>52</v>
      </c>
      <c r="B186" s="151">
        <v>19001079</v>
      </c>
      <c r="C186" s="152" t="s">
        <v>4394</v>
      </c>
      <c r="D186" s="152" t="s">
        <v>1086</v>
      </c>
      <c r="E186" s="149"/>
      <c r="F186" s="149"/>
      <c r="G186" s="149"/>
      <c r="H186" s="142"/>
      <c r="I186" s="142"/>
    </row>
    <row r="187" spans="1:9" ht="18.75" x14ac:dyDescent="0.3">
      <c r="A187" s="149">
        <v>53</v>
      </c>
      <c r="B187" s="151">
        <v>19002523</v>
      </c>
      <c r="C187" s="152" t="s">
        <v>4395</v>
      </c>
      <c r="D187" s="152" t="s">
        <v>4380</v>
      </c>
      <c r="E187" s="149"/>
      <c r="F187" s="149"/>
      <c r="G187" s="149"/>
      <c r="H187" s="142"/>
      <c r="I187" s="142"/>
    </row>
    <row r="188" spans="1:9" ht="18.75" x14ac:dyDescent="0.3">
      <c r="A188" s="149">
        <v>54</v>
      </c>
      <c r="B188" s="151">
        <v>19001632</v>
      </c>
      <c r="C188" s="152" t="s">
        <v>4396</v>
      </c>
      <c r="D188" s="152" t="s">
        <v>4339</v>
      </c>
      <c r="E188" s="149"/>
      <c r="F188" s="149"/>
      <c r="G188" s="149"/>
      <c r="H188" s="142"/>
      <c r="I188" s="142"/>
    </row>
    <row r="189" spans="1:9" ht="18.75" x14ac:dyDescent="0.3">
      <c r="A189" s="149">
        <v>55</v>
      </c>
      <c r="B189" s="151">
        <v>19001889</v>
      </c>
      <c r="C189" s="152" t="s">
        <v>4397</v>
      </c>
      <c r="D189" s="152" t="s">
        <v>1082</v>
      </c>
      <c r="E189" s="149"/>
      <c r="F189" s="149"/>
      <c r="G189" s="149"/>
      <c r="H189" s="142"/>
      <c r="I189" s="142"/>
    </row>
    <row r="190" spans="1:9" ht="18.75" x14ac:dyDescent="0.3">
      <c r="A190" s="149">
        <v>56</v>
      </c>
      <c r="B190" s="151">
        <v>19003015</v>
      </c>
      <c r="C190" s="152" t="s">
        <v>4306</v>
      </c>
      <c r="D190" s="152" t="s">
        <v>442</v>
      </c>
      <c r="E190" s="149"/>
      <c r="F190" s="149"/>
      <c r="G190" s="149"/>
      <c r="H190" s="142"/>
      <c r="I190" s="142"/>
    </row>
    <row r="191" spans="1:9" ht="18.75" x14ac:dyDescent="0.3">
      <c r="A191" s="149">
        <v>57</v>
      </c>
      <c r="B191" s="151">
        <v>19002473</v>
      </c>
      <c r="C191" s="152" t="s">
        <v>4398</v>
      </c>
      <c r="D191" s="152" t="s">
        <v>425</v>
      </c>
      <c r="E191" s="149"/>
      <c r="F191" s="149"/>
      <c r="G191" s="149"/>
      <c r="H191" s="142"/>
      <c r="I191" s="142"/>
    </row>
    <row r="192" spans="1:9" ht="18.75" x14ac:dyDescent="0.3">
      <c r="A192" s="149">
        <v>58</v>
      </c>
      <c r="B192" s="151">
        <v>19002382</v>
      </c>
      <c r="C192" s="152" t="s">
        <v>932</v>
      </c>
      <c r="D192" s="152" t="s">
        <v>428</v>
      </c>
      <c r="E192" s="149"/>
      <c r="F192" s="149"/>
      <c r="G192" s="149"/>
      <c r="H192" s="142"/>
      <c r="I192" s="142"/>
    </row>
    <row r="193" spans="1:9" ht="18.75" x14ac:dyDescent="0.3">
      <c r="A193" s="149">
        <v>59</v>
      </c>
      <c r="B193" s="151">
        <v>19002339</v>
      </c>
      <c r="C193" s="152" t="s">
        <v>1080</v>
      </c>
      <c r="D193" s="152" t="s">
        <v>921</v>
      </c>
      <c r="E193" s="149"/>
      <c r="F193" s="149"/>
      <c r="G193" s="149"/>
      <c r="H193" s="142"/>
      <c r="I193" s="142"/>
    </row>
    <row r="194" spans="1:9" ht="18.75" x14ac:dyDescent="0.3">
      <c r="A194" s="149">
        <v>60</v>
      </c>
      <c r="B194" s="151">
        <v>19002376</v>
      </c>
      <c r="C194" s="152" t="s">
        <v>4399</v>
      </c>
      <c r="D194" s="152" t="s">
        <v>4400</v>
      </c>
      <c r="E194" s="149"/>
      <c r="F194" s="149"/>
      <c r="G194" s="149"/>
      <c r="H194" s="142"/>
      <c r="I194" s="142"/>
    </row>
    <row r="195" spans="1:9" ht="18.75" x14ac:dyDescent="0.3">
      <c r="A195" s="149">
        <v>61</v>
      </c>
      <c r="B195" s="151">
        <v>19002406</v>
      </c>
      <c r="C195" s="152" t="s">
        <v>4401</v>
      </c>
      <c r="D195" s="152" t="s">
        <v>1075</v>
      </c>
      <c r="E195" s="149"/>
      <c r="F195" s="149"/>
      <c r="G195" s="149"/>
      <c r="H195" s="142"/>
      <c r="I195" s="142"/>
    </row>
    <row r="196" spans="1:9" ht="18.75" x14ac:dyDescent="0.3">
      <c r="A196" s="149">
        <v>62</v>
      </c>
      <c r="B196" s="151">
        <v>19004182</v>
      </c>
      <c r="C196" s="152" t="s">
        <v>4220</v>
      </c>
      <c r="D196" s="152" t="s">
        <v>425</v>
      </c>
      <c r="E196" s="149"/>
      <c r="F196" s="149"/>
      <c r="G196" s="149"/>
      <c r="H196" s="142"/>
      <c r="I196" s="142"/>
    </row>
    <row r="197" spans="1:9" ht="18.75" x14ac:dyDescent="0.3">
      <c r="A197" s="149">
        <v>63</v>
      </c>
      <c r="B197" s="151">
        <v>19002420</v>
      </c>
      <c r="C197" s="152" t="s">
        <v>4402</v>
      </c>
      <c r="D197" s="152" t="s">
        <v>4403</v>
      </c>
      <c r="E197" s="149"/>
      <c r="F197" s="149"/>
      <c r="G197" s="149"/>
      <c r="H197" s="142"/>
      <c r="I197" s="142"/>
    </row>
    <row r="198" spans="1:9" ht="18.75" x14ac:dyDescent="0.3">
      <c r="A198" s="149">
        <v>64</v>
      </c>
      <c r="B198" s="151">
        <v>15001951</v>
      </c>
      <c r="C198" s="152" t="s">
        <v>4404</v>
      </c>
      <c r="D198" s="152" t="s">
        <v>418</v>
      </c>
      <c r="E198" s="149"/>
      <c r="F198" s="149"/>
      <c r="G198" s="149"/>
      <c r="H198" s="142"/>
      <c r="I198" s="142"/>
    </row>
    <row r="199" spans="1:9" ht="18.75" x14ac:dyDescent="0.3">
      <c r="A199" s="149">
        <v>65</v>
      </c>
      <c r="B199" s="151">
        <v>17001376</v>
      </c>
      <c r="C199" s="152" t="s">
        <v>4405</v>
      </c>
      <c r="D199" s="152" t="s">
        <v>411</v>
      </c>
      <c r="E199" s="149"/>
      <c r="F199" s="149"/>
      <c r="G199" s="149"/>
      <c r="H199" s="142"/>
      <c r="I199" s="142"/>
    </row>
    <row r="200" spans="1:9" ht="18.75" x14ac:dyDescent="0.3">
      <c r="A200" s="149">
        <v>66</v>
      </c>
      <c r="B200" s="151">
        <v>19001711</v>
      </c>
      <c r="C200" s="152" t="s">
        <v>4406</v>
      </c>
      <c r="D200" s="152" t="s">
        <v>1089</v>
      </c>
      <c r="E200" s="149"/>
      <c r="F200" s="149"/>
      <c r="G200" s="149"/>
      <c r="H200" s="142"/>
      <c r="I200" s="142"/>
    </row>
    <row r="201" spans="1:9" ht="18.75" x14ac:dyDescent="0.3">
      <c r="A201" s="149">
        <v>67</v>
      </c>
      <c r="B201" s="151">
        <v>19001897</v>
      </c>
      <c r="C201" s="152" t="s">
        <v>4273</v>
      </c>
      <c r="D201" s="152" t="s">
        <v>4407</v>
      </c>
      <c r="E201" s="149"/>
      <c r="F201" s="149"/>
      <c r="G201" s="149"/>
      <c r="H201" s="142"/>
      <c r="I201" s="142"/>
    </row>
    <row r="202" spans="1:9" ht="18.75" x14ac:dyDescent="0.3">
      <c r="A202" s="149">
        <v>68</v>
      </c>
      <c r="B202" s="151">
        <v>18002794</v>
      </c>
      <c r="C202" s="152" t="s">
        <v>4408</v>
      </c>
      <c r="D202" s="152" t="s">
        <v>4409</v>
      </c>
      <c r="E202" s="149"/>
      <c r="F202" s="149"/>
      <c r="G202" s="149"/>
      <c r="H202" s="142"/>
      <c r="I202" s="142"/>
    </row>
    <row r="203" spans="1:9" ht="18.75" x14ac:dyDescent="0.3">
      <c r="A203" s="149">
        <v>69</v>
      </c>
      <c r="B203" s="151">
        <v>19002345</v>
      </c>
      <c r="C203" s="152" t="s">
        <v>4271</v>
      </c>
      <c r="D203" s="152" t="s">
        <v>418</v>
      </c>
      <c r="E203" s="149"/>
      <c r="F203" s="149"/>
      <c r="G203" s="149"/>
      <c r="H203" s="142"/>
      <c r="I203" s="142"/>
    </row>
    <row r="204" spans="1:9" ht="18.75" x14ac:dyDescent="0.3">
      <c r="A204" s="149">
        <v>70</v>
      </c>
      <c r="B204" s="151">
        <v>18002825</v>
      </c>
      <c r="C204" s="152" t="s">
        <v>4200</v>
      </c>
      <c r="D204" s="152" t="s">
        <v>4410</v>
      </c>
      <c r="E204" s="149"/>
      <c r="F204" s="149"/>
      <c r="G204" s="149"/>
      <c r="H204" s="142"/>
      <c r="I204" s="142"/>
    </row>
    <row r="205" spans="1:9" ht="18.75" x14ac:dyDescent="0.3">
      <c r="A205" s="149">
        <v>71</v>
      </c>
      <c r="B205" s="151">
        <v>18002026</v>
      </c>
      <c r="C205" s="152" t="s">
        <v>4387</v>
      </c>
      <c r="D205" s="152" t="s">
        <v>4237</v>
      </c>
      <c r="E205" s="149"/>
      <c r="F205" s="149"/>
      <c r="G205" s="149"/>
      <c r="H205" s="142"/>
      <c r="I205" s="142"/>
    </row>
    <row r="206" spans="1:9" ht="18.75" x14ac:dyDescent="0.3">
      <c r="A206" s="149">
        <v>72</v>
      </c>
      <c r="B206" s="151">
        <v>19003658</v>
      </c>
      <c r="C206" s="152" t="s">
        <v>1080</v>
      </c>
      <c r="D206" s="152" t="s">
        <v>4310</v>
      </c>
      <c r="E206" s="149"/>
      <c r="F206" s="149"/>
      <c r="G206" s="149"/>
      <c r="H206" s="142"/>
      <c r="I206" s="142"/>
    </row>
    <row r="207" spans="1:9" ht="18.75" x14ac:dyDescent="0.3">
      <c r="A207" s="149">
        <v>73</v>
      </c>
      <c r="B207" s="151">
        <v>19003684</v>
      </c>
      <c r="C207" s="152" t="s">
        <v>4411</v>
      </c>
      <c r="D207" s="152" t="s">
        <v>417</v>
      </c>
      <c r="E207" s="149"/>
      <c r="F207" s="149"/>
      <c r="G207" s="149"/>
      <c r="H207" s="142"/>
      <c r="I207" s="142"/>
    </row>
    <row r="208" spans="1:9" ht="18.75" x14ac:dyDescent="0.3">
      <c r="A208" s="149">
        <v>74</v>
      </c>
      <c r="B208" s="151">
        <v>19002401</v>
      </c>
      <c r="C208" s="152" t="s">
        <v>4302</v>
      </c>
      <c r="D208" s="152" t="s">
        <v>4339</v>
      </c>
      <c r="E208" s="149"/>
      <c r="F208" s="149"/>
      <c r="G208" s="149"/>
      <c r="H208" s="142"/>
      <c r="I208" s="142"/>
    </row>
    <row r="209" spans="1:9" ht="18.75" x14ac:dyDescent="0.3">
      <c r="A209" s="149">
        <v>75</v>
      </c>
      <c r="B209" s="151">
        <v>19002437</v>
      </c>
      <c r="C209" s="152" t="s">
        <v>4312</v>
      </c>
      <c r="D209" s="152" t="s">
        <v>1077</v>
      </c>
      <c r="E209" s="149"/>
      <c r="F209" s="149"/>
      <c r="G209" s="149"/>
      <c r="H209" s="142"/>
      <c r="I209" s="142"/>
    </row>
    <row r="210" spans="1:9" ht="18.75" x14ac:dyDescent="0.3">
      <c r="A210" s="149">
        <v>76</v>
      </c>
      <c r="B210" s="151">
        <v>18003121</v>
      </c>
      <c r="C210" s="152" t="s">
        <v>4412</v>
      </c>
      <c r="D210" s="152" t="s">
        <v>4335</v>
      </c>
      <c r="E210" s="149"/>
      <c r="F210" s="149"/>
      <c r="G210" s="149"/>
      <c r="H210" s="142"/>
      <c r="I210" s="142"/>
    </row>
    <row r="211" spans="1:9" ht="18.75" x14ac:dyDescent="0.3">
      <c r="A211" s="149">
        <v>77</v>
      </c>
      <c r="B211" s="151">
        <v>19002356</v>
      </c>
      <c r="C211" s="152" t="s">
        <v>4413</v>
      </c>
      <c r="D211" s="152" t="s">
        <v>4357</v>
      </c>
      <c r="E211" s="149"/>
      <c r="F211" s="149"/>
      <c r="G211" s="149"/>
      <c r="H211" s="142"/>
      <c r="I211" s="142"/>
    </row>
    <row r="212" spans="1:9" ht="18.75" x14ac:dyDescent="0.3">
      <c r="A212" s="149">
        <v>78</v>
      </c>
      <c r="B212" s="151">
        <v>19002537</v>
      </c>
      <c r="C212" s="152" t="s">
        <v>4414</v>
      </c>
      <c r="D212" s="152" t="s">
        <v>1081</v>
      </c>
      <c r="E212" s="149"/>
      <c r="F212" s="149"/>
      <c r="G212" s="149"/>
      <c r="H212" s="142"/>
      <c r="I212" s="142"/>
    </row>
    <row r="213" spans="1:9" ht="18.75" x14ac:dyDescent="0.3">
      <c r="A213" s="149">
        <v>79</v>
      </c>
      <c r="B213" s="151">
        <v>19002373</v>
      </c>
      <c r="C213" s="152" t="s">
        <v>4287</v>
      </c>
      <c r="D213" s="152" t="s">
        <v>4415</v>
      </c>
      <c r="E213" s="149"/>
      <c r="F213" s="149"/>
      <c r="G213" s="149"/>
      <c r="H213" s="142"/>
      <c r="I213" s="142"/>
    </row>
    <row r="214" spans="1:9" ht="18.75" x14ac:dyDescent="0.3">
      <c r="A214" s="149">
        <v>80</v>
      </c>
      <c r="B214" s="155">
        <v>19002412</v>
      </c>
      <c r="C214" s="156" t="s">
        <v>3863</v>
      </c>
      <c r="D214" s="156" t="s">
        <v>4339</v>
      </c>
      <c r="E214" s="149"/>
      <c r="F214" s="149"/>
      <c r="G214" s="149"/>
      <c r="H214" s="142"/>
      <c r="I214" s="142"/>
    </row>
    <row r="215" spans="1:9" ht="18.75" x14ac:dyDescent="0.3">
      <c r="A215" s="149">
        <v>81</v>
      </c>
      <c r="B215" s="155">
        <v>19000819</v>
      </c>
      <c r="C215" s="156" t="s">
        <v>4208</v>
      </c>
      <c r="D215" s="156" t="s">
        <v>1097</v>
      </c>
      <c r="E215" s="149"/>
      <c r="F215" s="149"/>
      <c r="G215" s="149"/>
      <c r="H215" s="142"/>
      <c r="I215" s="142"/>
    </row>
    <row r="216" spans="1:9" ht="18.75" x14ac:dyDescent="0.3">
      <c r="A216" s="149">
        <v>82</v>
      </c>
      <c r="B216" s="151">
        <v>19002362</v>
      </c>
      <c r="C216" s="152" t="s">
        <v>4416</v>
      </c>
      <c r="D216" s="152" t="s">
        <v>439</v>
      </c>
      <c r="E216" s="149"/>
      <c r="F216" s="149"/>
      <c r="G216" s="149"/>
      <c r="H216" s="142"/>
      <c r="I216" s="142"/>
    </row>
    <row r="217" spans="1:9" ht="18.75" x14ac:dyDescent="0.3">
      <c r="A217" s="149">
        <v>83</v>
      </c>
      <c r="B217" s="151">
        <v>19002834</v>
      </c>
      <c r="C217" s="152" t="s">
        <v>4417</v>
      </c>
      <c r="D217" s="152" t="s">
        <v>1088</v>
      </c>
      <c r="E217" s="149"/>
      <c r="F217" s="149"/>
      <c r="G217" s="149"/>
      <c r="H217" s="142"/>
      <c r="I217" s="142"/>
    </row>
    <row r="218" spans="1:9" ht="18.75" x14ac:dyDescent="0.3">
      <c r="A218" s="149">
        <v>84</v>
      </c>
      <c r="B218" s="151">
        <v>19000045</v>
      </c>
      <c r="C218" s="152" t="s">
        <v>1079</v>
      </c>
      <c r="D218" s="152" t="s">
        <v>411</v>
      </c>
      <c r="E218" s="149"/>
      <c r="F218" s="149"/>
      <c r="G218" s="149"/>
      <c r="H218" s="142"/>
      <c r="I218" s="142"/>
    </row>
    <row r="219" spans="1:9" ht="18.75" x14ac:dyDescent="0.3">
      <c r="A219" s="149">
        <v>85</v>
      </c>
      <c r="B219" s="151">
        <v>19000283</v>
      </c>
      <c r="C219" s="152" t="s">
        <v>4418</v>
      </c>
      <c r="D219" s="152" t="s">
        <v>440</v>
      </c>
      <c r="E219" s="149"/>
      <c r="F219" s="149"/>
      <c r="G219" s="149"/>
      <c r="H219" s="142"/>
      <c r="I219" s="142"/>
    </row>
    <row r="220" spans="1:9" ht="18.75" x14ac:dyDescent="0.3">
      <c r="A220" s="149">
        <v>86</v>
      </c>
      <c r="B220" s="151">
        <v>19003880</v>
      </c>
      <c r="C220" s="152" t="s">
        <v>4419</v>
      </c>
      <c r="D220" s="152" t="s">
        <v>916</v>
      </c>
      <c r="E220" s="149"/>
      <c r="F220" s="149"/>
      <c r="G220" s="149"/>
      <c r="H220" s="142"/>
      <c r="I220" s="142"/>
    </row>
    <row r="221" spans="1:9" ht="18.75" x14ac:dyDescent="0.3">
      <c r="A221" s="149">
        <v>87</v>
      </c>
      <c r="B221" s="151">
        <v>19001629</v>
      </c>
      <c r="C221" s="152" t="s">
        <v>4420</v>
      </c>
      <c r="D221" s="152" t="s">
        <v>4291</v>
      </c>
      <c r="E221" s="149"/>
      <c r="F221" s="149"/>
      <c r="G221" s="149"/>
      <c r="H221" s="142"/>
      <c r="I221" s="142"/>
    </row>
    <row r="222" spans="1:9" ht="18.75" x14ac:dyDescent="0.3">
      <c r="A222" s="149">
        <v>88</v>
      </c>
      <c r="B222" s="151">
        <v>18002651</v>
      </c>
      <c r="C222" s="152" t="s">
        <v>4421</v>
      </c>
      <c r="D222" s="152" t="s">
        <v>4321</v>
      </c>
      <c r="E222" s="149"/>
      <c r="F222" s="149"/>
      <c r="G222" s="149"/>
      <c r="H222" s="142"/>
      <c r="I222" s="142"/>
    </row>
    <row r="223" spans="1:9" ht="18.75" x14ac:dyDescent="0.3">
      <c r="A223" s="149">
        <v>89</v>
      </c>
      <c r="B223" s="151">
        <v>19003928</v>
      </c>
      <c r="C223" s="152" t="s">
        <v>4350</v>
      </c>
      <c r="D223" s="152" t="s">
        <v>4330</v>
      </c>
      <c r="E223" s="149"/>
      <c r="F223" s="149"/>
      <c r="G223" s="149"/>
      <c r="H223" s="142"/>
      <c r="I223" s="142"/>
    </row>
    <row r="224" spans="1:9" ht="18.75" x14ac:dyDescent="0.3">
      <c r="A224" s="149">
        <v>90</v>
      </c>
      <c r="B224" s="151">
        <v>19002592</v>
      </c>
      <c r="C224" s="152" t="s">
        <v>4422</v>
      </c>
      <c r="D224" s="152" t="s">
        <v>4380</v>
      </c>
      <c r="E224" s="149"/>
      <c r="F224" s="149"/>
      <c r="G224" s="149"/>
      <c r="H224" s="142"/>
      <c r="I224" s="142"/>
    </row>
    <row r="225" spans="1:9" ht="18.75" x14ac:dyDescent="0.3">
      <c r="A225" s="149">
        <v>91</v>
      </c>
      <c r="B225" s="151">
        <v>18002430</v>
      </c>
      <c r="C225" s="154" t="s">
        <v>4232</v>
      </c>
      <c r="D225" s="154" t="s">
        <v>3904</v>
      </c>
      <c r="E225" s="149"/>
      <c r="F225" s="149"/>
      <c r="G225" s="149"/>
      <c r="H225" s="142"/>
      <c r="I225" s="142"/>
    </row>
    <row r="226" spans="1:9" ht="18.75" x14ac:dyDescent="0.3">
      <c r="A226" s="149">
        <v>92</v>
      </c>
      <c r="B226" s="151">
        <v>19001932</v>
      </c>
      <c r="C226" s="154" t="s">
        <v>4423</v>
      </c>
      <c r="D226" s="154" t="s">
        <v>4424</v>
      </c>
      <c r="E226" s="149"/>
      <c r="F226" s="149"/>
      <c r="G226" s="149"/>
      <c r="H226" s="142"/>
      <c r="I226" s="142"/>
    </row>
    <row r="227" spans="1:9" ht="18.75" x14ac:dyDescent="0.3">
      <c r="A227" s="149">
        <v>93</v>
      </c>
      <c r="B227" s="151">
        <v>19002368</v>
      </c>
      <c r="C227" s="152" t="s">
        <v>4215</v>
      </c>
      <c r="D227" s="152" t="s">
        <v>4425</v>
      </c>
      <c r="E227" s="149"/>
      <c r="F227" s="149"/>
      <c r="G227" s="149"/>
      <c r="H227" s="142"/>
      <c r="I227" s="142"/>
    </row>
    <row r="228" spans="1:9" ht="18.75" x14ac:dyDescent="0.3">
      <c r="A228" s="149">
        <v>94</v>
      </c>
      <c r="B228" s="151">
        <v>19002413</v>
      </c>
      <c r="C228" s="152" t="s">
        <v>4365</v>
      </c>
      <c r="D228" s="152" t="s">
        <v>447</v>
      </c>
      <c r="E228" s="149"/>
      <c r="F228" s="149"/>
      <c r="G228" s="149"/>
      <c r="H228" s="142"/>
      <c r="I228" s="142"/>
    </row>
    <row r="229" spans="1:9" ht="18.75" x14ac:dyDescent="0.3">
      <c r="A229" s="149">
        <v>95</v>
      </c>
      <c r="B229" s="151">
        <v>19005264</v>
      </c>
      <c r="C229" s="152" t="s">
        <v>4426</v>
      </c>
      <c r="D229" s="152" t="s">
        <v>4330</v>
      </c>
      <c r="E229" s="149"/>
      <c r="F229" s="149"/>
      <c r="G229" s="149"/>
      <c r="H229" s="142"/>
      <c r="I229" s="142"/>
    </row>
    <row r="230" spans="1:9" ht="18.75" x14ac:dyDescent="0.3">
      <c r="A230" s="149">
        <v>96</v>
      </c>
      <c r="B230" s="151">
        <v>19003778</v>
      </c>
      <c r="C230" s="152" t="s">
        <v>4427</v>
      </c>
      <c r="D230" s="152" t="s">
        <v>4219</v>
      </c>
      <c r="E230" s="149"/>
      <c r="F230" s="149"/>
      <c r="G230" s="149"/>
      <c r="H230" s="142"/>
      <c r="I230" s="142"/>
    </row>
    <row r="231" spans="1:9" ht="18.75" x14ac:dyDescent="0.3">
      <c r="A231" s="149">
        <v>97</v>
      </c>
      <c r="B231" s="151">
        <v>19002415</v>
      </c>
      <c r="C231" s="152" t="s">
        <v>932</v>
      </c>
      <c r="D231" s="152" t="s">
        <v>4428</v>
      </c>
      <c r="E231" s="149"/>
      <c r="F231" s="149"/>
      <c r="G231" s="149"/>
      <c r="H231" s="142"/>
      <c r="I231" s="142"/>
    </row>
    <row r="232" spans="1:9" ht="18.75" x14ac:dyDescent="0.3">
      <c r="A232" s="149">
        <v>98</v>
      </c>
      <c r="B232" s="157">
        <v>19003631</v>
      </c>
      <c r="C232" s="158" t="s">
        <v>4429</v>
      </c>
      <c r="D232" s="158" t="s">
        <v>417</v>
      </c>
      <c r="E232" s="149"/>
      <c r="F232" s="149"/>
      <c r="G232" s="149"/>
      <c r="H232" s="142"/>
      <c r="I232" s="142"/>
    </row>
    <row r="233" spans="1:9" ht="18.75" x14ac:dyDescent="0.3">
      <c r="A233" s="149">
        <v>99</v>
      </c>
      <c r="B233" s="157">
        <v>19002042</v>
      </c>
      <c r="C233" s="158" t="s">
        <v>4430</v>
      </c>
      <c r="D233" s="158" t="s">
        <v>4431</v>
      </c>
      <c r="E233" s="149"/>
      <c r="F233" s="149"/>
      <c r="G233" s="149"/>
      <c r="H233" s="142"/>
      <c r="I233" s="142"/>
    </row>
    <row r="234" spans="1:9" ht="18.75" x14ac:dyDescent="0.3">
      <c r="A234" s="149">
        <v>100</v>
      </c>
      <c r="B234" s="157">
        <v>19003679</v>
      </c>
      <c r="C234" s="158" t="s">
        <v>4432</v>
      </c>
      <c r="D234" s="158" t="s">
        <v>928</v>
      </c>
      <c r="E234" s="149"/>
      <c r="F234" s="149"/>
      <c r="G234" s="149"/>
      <c r="H234" s="142"/>
      <c r="I234" s="142"/>
    </row>
    <row r="235" spans="1:9" ht="18.75" x14ac:dyDescent="0.3">
      <c r="A235" s="149">
        <v>101</v>
      </c>
      <c r="B235" s="157">
        <v>19003721</v>
      </c>
      <c r="C235" s="158" t="s">
        <v>4433</v>
      </c>
      <c r="D235" s="158" t="s">
        <v>4434</v>
      </c>
      <c r="E235" s="149"/>
      <c r="F235" s="149"/>
      <c r="G235" s="149"/>
      <c r="H235" s="142"/>
      <c r="I235" s="142"/>
    </row>
    <row r="236" spans="1:9" ht="18.75" x14ac:dyDescent="0.3">
      <c r="A236" s="149">
        <v>102</v>
      </c>
      <c r="B236" s="157">
        <v>18001548</v>
      </c>
      <c r="C236" s="158" t="s">
        <v>4435</v>
      </c>
      <c r="D236" s="158" t="s">
        <v>1082</v>
      </c>
      <c r="E236" s="149"/>
      <c r="F236" s="149"/>
      <c r="G236" s="149"/>
      <c r="H236" s="142"/>
      <c r="I236" s="142"/>
    </row>
    <row r="237" spans="1:9" ht="18.75" x14ac:dyDescent="0.3">
      <c r="A237" s="149">
        <v>103</v>
      </c>
      <c r="B237" s="157">
        <v>19002775</v>
      </c>
      <c r="C237" s="158" t="s">
        <v>4436</v>
      </c>
      <c r="D237" s="158" t="s">
        <v>1093</v>
      </c>
      <c r="E237" s="149"/>
      <c r="F237" s="149"/>
      <c r="G237" s="149"/>
      <c r="H237" s="142"/>
      <c r="I237" s="142"/>
    </row>
    <row r="238" spans="1:9" ht="18.75" x14ac:dyDescent="0.3">
      <c r="A238" s="149">
        <v>104</v>
      </c>
      <c r="B238" s="157">
        <v>19003643</v>
      </c>
      <c r="C238" s="158" t="s">
        <v>4294</v>
      </c>
      <c r="D238" s="158" t="s">
        <v>420</v>
      </c>
      <c r="E238" s="149"/>
      <c r="F238" s="149"/>
      <c r="G238" s="149"/>
      <c r="H238" s="142"/>
      <c r="I238" s="142"/>
    </row>
    <row r="239" spans="1:9" ht="18.75" x14ac:dyDescent="0.3">
      <c r="A239" s="149">
        <v>105</v>
      </c>
      <c r="B239" s="157">
        <v>19003448</v>
      </c>
      <c r="C239" s="158" t="s">
        <v>4372</v>
      </c>
      <c r="D239" s="158" t="s">
        <v>4437</v>
      </c>
      <c r="E239" s="149"/>
      <c r="F239" s="149"/>
      <c r="G239" s="149"/>
      <c r="H239" s="142"/>
      <c r="I239" s="142"/>
    </row>
    <row r="240" spans="1:9" ht="18.75" x14ac:dyDescent="0.3">
      <c r="A240" s="149">
        <v>106</v>
      </c>
      <c r="B240" s="157">
        <v>18000093</v>
      </c>
      <c r="C240" s="158" t="s">
        <v>4438</v>
      </c>
      <c r="D240" s="158" t="s">
        <v>4439</v>
      </c>
      <c r="E240" s="149"/>
      <c r="F240" s="149"/>
      <c r="G240" s="149"/>
      <c r="H240" s="142"/>
      <c r="I240" s="142"/>
    </row>
    <row r="241" spans="1:9" ht="18.75" x14ac:dyDescent="0.3">
      <c r="A241" s="149">
        <v>107</v>
      </c>
      <c r="B241" s="157">
        <v>18000275</v>
      </c>
      <c r="C241" s="158" t="s">
        <v>4440</v>
      </c>
      <c r="D241" s="158" t="s">
        <v>4335</v>
      </c>
      <c r="E241" s="149"/>
      <c r="F241" s="149"/>
      <c r="G241" s="149"/>
      <c r="H241" s="142"/>
      <c r="I241" s="142"/>
    </row>
    <row r="242" spans="1:9" ht="18.75" x14ac:dyDescent="0.3">
      <c r="A242" s="149">
        <v>108</v>
      </c>
      <c r="B242" s="157">
        <v>18000048</v>
      </c>
      <c r="C242" s="158" t="s">
        <v>4441</v>
      </c>
      <c r="D242" s="158" t="s">
        <v>4325</v>
      </c>
      <c r="E242" s="149"/>
      <c r="F242" s="149"/>
      <c r="G242" s="149"/>
      <c r="H242" s="142"/>
      <c r="I242" s="142"/>
    </row>
    <row r="243" spans="1:9" ht="18.75" x14ac:dyDescent="0.3">
      <c r="A243" s="149">
        <v>109</v>
      </c>
      <c r="B243" s="145">
        <v>18000213</v>
      </c>
      <c r="C243" s="147" t="s">
        <v>4442</v>
      </c>
      <c r="D243" s="147" t="s">
        <v>440</v>
      </c>
      <c r="E243" s="149"/>
      <c r="F243" s="149"/>
      <c r="G243" s="149"/>
      <c r="H243" s="142"/>
      <c r="I243" s="142"/>
    </row>
    <row r="244" spans="1:9" ht="18.75" x14ac:dyDescent="0.3">
      <c r="A244" s="149">
        <v>110</v>
      </c>
      <c r="B244" s="145">
        <v>18001739</v>
      </c>
      <c r="C244" s="147" t="s">
        <v>4443</v>
      </c>
      <c r="D244" s="147" t="s">
        <v>4400</v>
      </c>
      <c r="E244" s="149"/>
      <c r="F244" s="149"/>
      <c r="G244" s="149"/>
      <c r="H244" s="142"/>
      <c r="I244" s="142"/>
    </row>
    <row r="245" spans="1:9" ht="18.75" x14ac:dyDescent="0.3">
      <c r="A245" s="149">
        <v>111</v>
      </c>
      <c r="B245" s="145">
        <v>19002408</v>
      </c>
      <c r="C245" s="147" t="s">
        <v>4444</v>
      </c>
      <c r="D245" s="147" t="s">
        <v>4445</v>
      </c>
      <c r="E245" s="149"/>
      <c r="F245" s="149"/>
      <c r="G245" s="149"/>
      <c r="H245" s="142"/>
      <c r="I245" s="142"/>
    </row>
    <row r="246" spans="1:9" ht="18.75" x14ac:dyDescent="0.3">
      <c r="A246" s="149">
        <v>112</v>
      </c>
      <c r="B246" s="145">
        <v>18002313</v>
      </c>
      <c r="C246" s="147" t="s">
        <v>4446</v>
      </c>
      <c r="D246" s="147" t="s">
        <v>4447</v>
      </c>
      <c r="E246" s="149"/>
      <c r="F246" s="149"/>
      <c r="G246" s="149"/>
      <c r="H246" s="142"/>
      <c r="I246" s="142"/>
    </row>
    <row r="247" spans="1:9" ht="18.75" x14ac:dyDescent="0.3">
      <c r="A247" s="149">
        <v>113</v>
      </c>
      <c r="B247" s="145">
        <v>18004671</v>
      </c>
      <c r="C247" s="147" t="s">
        <v>4448</v>
      </c>
      <c r="D247" s="147" t="s">
        <v>4449</v>
      </c>
      <c r="E247" s="149"/>
      <c r="F247" s="149"/>
      <c r="G247" s="149"/>
      <c r="H247" s="142"/>
      <c r="I247" s="142"/>
    </row>
    <row r="248" spans="1:9" ht="18.75" x14ac:dyDescent="0.3">
      <c r="A248" s="149">
        <v>114</v>
      </c>
      <c r="B248" s="145">
        <v>17003537</v>
      </c>
      <c r="C248" s="147" t="s">
        <v>4450</v>
      </c>
      <c r="D248" s="147" t="s">
        <v>441</v>
      </c>
      <c r="E248" s="149"/>
      <c r="F248" s="149"/>
      <c r="G248" s="149"/>
      <c r="H248" s="142"/>
      <c r="I248" s="142"/>
    </row>
    <row r="249" spans="1:9" ht="18.75" x14ac:dyDescent="0.3">
      <c r="A249" s="149">
        <v>115</v>
      </c>
      <c r="B249" s="145">
        <v>20006134</v>
      </c>
      <c r="C249" s="147" t="s">
        <v>4451</v>
      </c>
      <c r="D249" s="147" t="s">
        <v>4452</v>
      </c>
      <c r="E249" s="149"/>
      <c r="F249" s="149"/>
      <c r="G249" s="149"/>
      <c r="H249" s="142"/>
      <c r="I249" s="142"/>
    </row>
    <row r="250" spans="1:9" ht="18.75" x14ac:dyDescent="0.3">
      <c r="A250" s="149">
        <v>116</v>
      </c>
      <c r="B250" s="145">
        <v>18004282</v>
      </c>
      <c r="C250" s="147" t="s">
        <v>4453</v>
      </c>
      <c r="D250" s="147" t="s">
        <v>4434</v>
      </c>
      <c r="E250" s="149"/>
      <c r="F250" s="149"/>
      <c r="G250" s="149"/>
      <c r="H250" s="142"/>
      <c r="I250" s="142"/>
    </row>
    <row r="251" spans="1:9" ht="18.75" x14ac:dyDescent="0.3">
      <c r="A251" s="149">
        <v>117</v>
      </c>
      <c r="B251" s="143">
        <v>18003210</v>
      </c>
      <c r="C251" s="144" t="s">
        <v>4414</v>
      </c>
      <c r="D251" s="144" t="s">
        <v>3832</v>
      </c>
      <c r="E251" s="149"/>
      <c r="F251" s="149"/>
      <c r="G251" s="149"/>
      <c r="H251" s="142"/>
      <c r="I251" s="142"/>
    </row>
    <row r="252" spans="1:9" ht="18.75" x14ac:dyDescent="0.3">
      <c r="A252" s="149">
        <v>118</v>
      </c>
      <c r="B252" s="145">
        <v>15002941</v>
      </c>
      <c r="C252" s="147" t="s">
        <v>4200</v>
      </c>
      <c r="D252" s="147" t="s">
        <v>425</v>
      </c>
      <c r="E252" s="149"/>
      <c r="F252" s="149"/>
      <c r="G252" s="149"/>
      <c r="H252" s="142"/>
      <c r="I252" s="142"/>
    </row>
    <row r="253" spans="1:9" ht="18.75" x14ac:dyDescent="0.3">
      <c r="A253" s="149">
        <v>119</v>
      </c>
      <c r="B253" s="145">
        <v>19003700</v>
      </c>
      <c r="C253" s="147" t="s">
        <v>4350</v>
      </c>
      <c r="D253" s="147" t="s">
        <v>1104</v>
      </c>
      <c r="E253" s="149"/>
      <c r="F253" s="149"/>
      <c r="G253" s="149"/>
      <c r="H253" s="142"/>
      <c r="I253" s="142"/>
    </row>
    <row r="254" spans="1:9" ht="18.75" x14ac:dyDescent="0.3">
      <c r="A254" s="149">
        <v>120</v>
      </c>
      <c r="B254" s="145">
        <v>19002497</v>
      </c>
      <c r="C254" s="147" t="s">
        <v>4454</v>
      </c>
      <c r="D254" s="147" t="s">
        <v>4428</v>
      </c>
      <c r="E254" s="149"/>
      <c r="F254" s="149"/>
      <c r="G254" s="149"/>
      <c r="H254" s="142"/>
      <c r="I254" s="142"/>
    </row>
    <row r="255" spans="1:9" ht="18.75" x14ac:dyDescent="0.3">
      <c r="A255" s="149">
        <v>121</v>
      </c>
      <c r="B255" s="145">
        <v>19002539</v>
      </c>
      <c r="C255" s="147" t="s">
        <v>4455</v>
      </c>
      <c r="D255" s="147" t="s">
        <v>4366</v>
      </c>
      <c r="E255" s="149"/>
      <c r="F255" s="149"/>
      <c r="G255" s="149"/>
      <c r="H255" s="142"/>
      <c r="I255" s="142"/>
    </row>
    <row r="256" spans="1:9" ht="18.75" x14ac:dyDescent="0.3">
      <c r="A256" s="149">
        <v>122</v>
      </c>
      <c r="B256" s="145">
        <v>19002490</v>
      </c>
      <c r="C256" s="147" t="s">
        <v>4279</v>
      </c>
      <c r="D256" s="147" t="s">
        <v>422</v>
      </c>
      <c r="E256" s="149"/>
      <c r="F256" s="149"/>
      <c r="G256" s="149"/>
      <c r="H256" s="142"/>
      <c r="I256" s="142"/>
    </row>
    <row r="257" spans="1:9" ht="18.75" x14ac:dyDescent="0.3">
      <c r="A257" s="149">
        <v>123</v>
      </c>
      <c r="B257" s="145">
        <v>19004024</v>
      </c>
      <c r="C257" s="147" t="s">
        <v>4200</v>
      </c>
      <c r="D257" s="147" t="s">
        <v>447</v>
      </c>
      <c r="E257" s="149"/>
      <c r="F257" s="149"/>
      <c r="G257" s="149"/>
      <c r="H257" s="142"/>
      <c r="I257" s="142"/>
    </row>
    <row r="258" spans="1:9" ht="18.75" x14ac:dyDescent="0.3">
      <c r="A258" s="149">
        <v>124</v>
      </c>
      <c r="B258" s="145">
        <v>20006168</v>
      </c>
      <c r="C258" s="147" t="s">
        <v>4387</v>
      </c>
      <c r="D258" s="147" t="s">
        <v>442</v>
      </c>
      <c r="E258" s="145" t="s">
        <v>4811</v>
      </c>
      <c r="F258" s="149"/>
      <c r="G258" s="149"/>
      <c r="H258" s="142"/>
      <c r="I258" s="142"/>
    </row>
    <row r="259" spans="1:9" ht="18.75" x14ac:dyDescent="0.3">
      <c r="A259" s="164"/>
      <c r="B259" s="165"/>
      <c r="C259" s="166"/>
      <c r="D259" s="166"/>
      <c r="E259" s="165"/>
      <c r="F259" s="164"/>
      <c r="G259" s="164"/>
      <c r="H259" s="142"/>
      <c r="I259" s="142"/>
    </row>
    <row r="260" spans="1:9" ht="18.75" x14ac:dyDescent="0.3">
      <c r="A260" s="164"/>
      <c r="B260" s="165"/>
      <c r="C260" s="166"/>
      <c r="D260" s="166"/>
      <c r="E260" s="165"/>
      <c r="F260" s="164"/>
      <c r="G260" s="164"/>
      <c r="H260" s="142"/>
      <c r="I260" s="142"/>
    </row>
    <row r="261" spans="1:9" ht="18.75" x14ac:dyDescent="0.3">
      <c r="A261" s="164"/>
      <c r="B261" s="165"/>
      <c r="C261" s="166"/>
      <c r="D261" s="166"/>
      <c r="E261" s="165"/>
      <c r="F261" s="164"/>
      <c r="G261" s="164"/>
      <c r="H261" s="142"/>
      <c r="I261" s="142"/>
    </row>
    <row r="262" spans="1:9" ht="18.75" x14ac:dyDescent="0.3">
      <c r="A262" s="164"/>
      <c r="B262" s="165"/>
      <c r="C262" s="166"/>
      <c r="D262" s="166"/>
      <c r="E262" s="165"/>
      <c r="F262" s="164"/>
      <c r="G262" s="164"/>
      <c r="H262" s="142"/>
      <c r="I262" s="142"/>
    </row>
    <row r="263" spans="1:9" ht="18.75" x14ac:dyDescent="0.3">
      <c r="A263" s="164"/>
      <c r="B263" s="165"/>
      <c r="C263" s="166"/>
      <c r="D263" s="166"/>
      <c r="E263" s="165"/>
      <c r="F263" s="164"/>
      <c r="G263" s="164"/>
      <c r="H263" s="142"/>
      <c r="I263" s="142"/>
    </row>
    <row r="264" spans="1:9" ht="18.75" x14ac:dyDescent="0.3">
      <c r="A264" s="164"/>
      <c r="B264" s="165"/>
      <c r="C264" s="166"/>
      <c r="D264" s="166"/>
      <c r="E264" s="165"/>
      <c r="F264" s="164"/>
      <c r="G264" s="164"/>
      <c r="H264" s="142"/>
      <c r="I264" s="142"/>
    </row>
    <row r="265" spans="1:9" ht="18.75" x14ac:dyDescent="0.3">
      <c r="A265" s="201" t="s">
        <v>4456</v>
      </c>
      <c r="B265" s="201"/>
      <c r="C265" s="201"/>
      <c r="D265" s="201"/>
      <c r="E265" s="201"/>
      <c r="F265" s="201"/>
      <c r="G265" s="201"/>
      <c r="H265" s="142"/>
      <c r="I265" s="142"/>
    </row>
    <row r="266" spans="1:9" ht="18.75" x14ac:dyDescent="0.3">
      <c r="A266" s="37" t="s">
        <v>3</v>
      </c>
      <c r="B266" s="35" t="s">
        <v>453</v>
      </c>
      <c r="C266" s="32" t="s">
        <v>454</v>
      </c>
      <c r="D266" s="32" t="s">
        <v>455</v>
      </c>
      <c r="E266" s="32" t="s">
        <v>3961</v>
      </c>
      <c r="F266" s="32" t="s">
        <v>3960</v>
      </c>
      <c r="G266" s="146" t="s">
        <v>8</v>
      </c>
      <c r="H266" s="142"/>
      <c r="I266" s="142"/>
    </row>
    <row r="267" spans="1:9" ht="18.75" x14ac:dyDescent="0.3">
      <c r="A267" s="149">
        <v>1</v>
      </c>
      <c r="B267" s="148">
        <v>19005385</v>
      </c>
      <c r="C267" s="148" t="s">
        <v>4457</v>
      </c>
      <c r="D267" s="148" t="s">
        <v>4458</v>
      </c>
      <c r="E267" s="148" t="s">
        <v>4459</v>
      </c>
      <c r="F267" s="149">
        <v>474</v>
      </c>
      <c r="G267" s="149"/>
      <c r="H267" s="142"/>
      <c r="I267" s="142"/>
    </row>
    <row r="268" spans="1:9" ht="18.75" x14ac:dyDescent="0.3">
      <c r="A268" s="149">
        <v>2</v>
      </c>
      <c r="B268" s="148">
        <v>19005447</v>
      </c>
      <c r="C268" s="148" t="s">
        <v>4460</v>
      </c>
      <c r="D268" s="148" t="s">
        <v>4461</v>
      </c>
      <c r="E268" s="148" t="s">
        <v>4462</v>
      </c>
      <c r="F268" s="149">
        <v>474</v>
      </c>
      <c r="G268" s="149"/>
      <c r="H268" s="142"/>
      <c r="I268" s="142"/>
    </row>
    <row r="269" spans="1:9" ht="18.75" x14ac:dyDescent="0.3">
      <c r="A269" s="149">
        <v>3</v>
      </c>
      <c r="B269" s="148">
        <v>19003160</v>
      </c>
      <c r="C269" s="148" t="s">
        <v>4463</v>
      </c>
      <c r="D269" s="148" t="s">
        <v>4464</v>
      </c>
      <c r="E269" s="148" t="s">
        <v>4465</v>
      </c>
      <c r="F269" s="149">
        <v>474</v>
      </c>
      <c r="G269" s="149"/>
      <c r="H269" s="142"/>
      <c r="I269" s="142"/>
    </row>
    <row r="270" spans="1:9" ht="18.75" x14ac:dyDescent="0.3">
      <c r="A270" s="149">
        <v>4</v>
      </c>
      <c r="B270" s="148">
        <v>19003470</v>
      </c>
      <c r="C270" s="148" t="s">
        <v>4466</v>
      </c>
      <c r="D270" s="148" t="s">
        <v>4467</v>
      </c>
      <c r="E270" s="148" t="s">
        <v>4465</v>
      </c>
      <c r="F270" s="149">
        <v>474</v>
      </c>
      <c r="G270" s="149"/>
      <c r="H270" s="142"/>
      <c r="I270" s="142"/>
    </row>
    <row r="271" spans="1:9" ht="18.75" x14ac:dyDescent="0.3">
      <c r="A271" s="149">
        <v>5</v>
      </c>
      <c r="B271" s="148">
        <v>19003404</v>
      </c>
      <c r="C271" s="148" t="s">
        <v>4468</v>
      </c>
      <c r="D271" s="148" t="s">
        <v>4469</v>
      </c>
      <c r="E271" s="148" t="s">
        <v>4465</v>
      </c>
      <c r="F271" s="149">
        <v>474</v>
      </c>
      <c r="G271" s="149"/>
      <c r="H271" s="142"/>
      <c r="I271" s="142"/>
    </row>
    <row r="272" spans="1:9" ht="18.75" x14ac:dyDescent="0.3">
      <c r="A272" s="149">
        <v>6</v>
      </c>
      <c r="B272" s="148">
        <v>19002531</v>
      </c>
      <c r="C272" s="148" t="s">
        <v>4382</v>
      </c>
      <c r="D272" s="148" t="s">
        <v>437</v>
      </c>
      <c r="E272" s="148" t="s">
        <v>4465</v>
      </c>
      <c r="F272" s="149">
        <v>474</v>
      </c>
      <c r="G272" s="149"/>
      <c r="H272" s="142"/>
      <c r="I272" s="142"/>
    </row>
    <row r="273" spans="1:9" ht="18.75" x14ac:dyDescent="0.3">
      <c r="A273" s="149">
        <v>7</v>
      </c>
      <c r="B273" s="148">
        <v>19003194</v>
      </c>
      <c r="C273" s="148" t="s">
        <v>4375</v>
      </c>
      <c r="D273" s="148" t="s">
        <v>4339</v>
      </c>
      <c r="E273" s="148" t="s">
        <v>4465</v>
      </c>
      <c r="F273" s="149">
        <v>474</v>
      </c>
      <c r="G273" s="149"/>
      <c r="H273" s="142"/>
      <c r="I273" s="142"/>
    </row>
    <row r="274" spans="1:9" ht="18.75" x14ac:dyDescent="0.3">
      <c r="A274" s="149">
        <v>8</v>
      </c>
      <c r="B274" s="148">
        <v>19002979</v>
      </c>
      <c r="C274" s="148" t="s">
        <v>4470</v>
      </c>
      <c r="D274" s="148" t="s">
        <v>919</v>
      </c>
      <c r="E274" s="148" t="s">
        <v>4465</v>
      </c>
      <c r="F274" s="149">
        <v>474</v>
      </c>
      <c r="G274" s="149"/>
      <c r="H274" s="142"/>
      <c r="I274" s="142"/>
    </row>
    <row r="275" spans="1:9" ht="18.75" x14ac:dyDescent="0.3">
      <c r="A275" s="149">
        <v>9</v>
      </c>
      <c r="B275" s="148">
        <v>19002399</v>
      </c>
      <c r="C275" s="148" t="s">
        <v>4471</v>
      </c>
      <c r="D275" s="148" t="s">
        <v>4472</v>
      </c>
      <c r="E275" s="148" t="s">
        <v>4465</v>
      </c>
      <c r="F275" s="149">
        <v>474</v>
      </c>
      <c r="G275" s="149"/>
      <c r="H275" s="142"/>
      <c r="I275" s="142"/>
    </row>
    <row r="276" spans="1:9" ht="18.75" x14ac:dyDescent="0.3">
      <c r="A276" s="149">
        <v>10</v>
      </c>
      <c r="B276" s="148">
        <v>19000792</v>
      </c>
      <c r="C276" s="148" t="s">
        <v>4316</v>
      </c>
      <c r="D276" s="148" t="s">
        <v>3830</v>
      </c>
      <c r="E276" s="148" t="s">
        <v>4465</v>
      </c>
      <c r="F276" s="149">
        <v>474</v>
      </c>
      <c r="G276" s="149"/>
      <c r="H276" s="142"/>
      <c r="I276" s="142"/>
    </row>
    <row r="277" spans="1:9" ht="18.75" x14ac:dyDescent="0.3">
      <c r="A277" s="149">
        <v>11</v>
      </c>
      <c r="B277" s="148">
        <v>19002558</v>
      </c>
      <c r="C277" s="148" t="s">
        <v>4473</v>
      </c>
      <c r="D277" s="148" t="s">
        <v>928</v>
      </c>
      <c r="E277" s="148" t="s">
        <v>4465</v>
      </c>
      <c r="F277" s="149">
        <v>474</v>
      </c>
      <c r="G277" s="149"/>
      <c r="H277" s="142"/>
      <c r="I277" s="142"/>
    </row>
    <row r="278" spans="1:9" ht="18.75" x14ac:dyDescent="0.3">
      <c r="A278" s="149">
        <v>12</v>
      </c>
      <c r="B278" s="148">
        <v>19003055</v>
      </c>
      <c r="C278" s="148" t="s">
        <v>4474</v>
      </c>
      <c r="D278" s="148" t="s">
        <v>4475</v>
      </c>
      <c r="E278" s="148" t="s">
        <v>4465</v>
      </c>
      <c r="F278" s="149">
        <v>474</v>
      </c>
      <c r="G278" s="149"/>
      <c r="H278" s="142"/>
      <c r="I278" s="142"/>
    </row>
    <row r="279" spans="1:9" ht="18.75" x14ac:dyDescent="0.3">
      <c r="A279" s="149">
        <v>13</v>
      </c>
      <c r="B279" s="159">
        <v>19003217</v>
      </c>
      <c r="C279" s="160" t="s">
        <v>4476</v>
      </c>
      <c r="D279" s="160" t="s">
        <v>4477</v>
      </c>
      <c r="E279" s="148" t="s">
        <v>4465</v>
      </c>
      <c r="F279" s="149">
        <v>474</v>
      </c>
      <c r="G279" s="149"/>
      <c r="H279" s="142"/>
      <c r="I279" s="142"/>
    </row>
    <row r="280" spans="1:9" ht="18.75" x14ac:dyDescent="0.3">
      <c r="A280" s="149">
        <v>14</v>
      </c>
      <c r="B280" s="148">
        <v>19001993</v>
      </c>
      <c r="C280" s="148" t="s">
        <v>4478</v>
      </c>
      <c r="D280" s="148" t="s">
        <v>4237</v>
      </c>
      <c r="E280" s="148" t="s">
        <v>4465</v>
      </c>
      <c r="F280" s="149">
        <v>474</v>
      </c>
      <c r="G280" s="149"/>
      <c r="H280" s="142"/>
      <c r="I280" s="142"/>
    </row>
    <row r="281" spans="1:9" ht="18.75" x14ac:dyDescent="0.3">
      <c r="A281" s="149">
        <v>15</v>
      </c>
      <c r="B281" s="148">
        <v>19003264</v>
      </c>
      <c r="C281" s="148" t="s">
        <v>4479</v>
      </c>
      <c r="D281" s="148" t="s">
        <v>3798</v>
      </c>
      <c r="E281" s="148" t="s">
        <v>4465</v>
      </c>
      <c r="F281" s="149">
        <v>474</v>
      </c>
      <c r="G281" s="149"/>
      <c r="H281" s="142"/>
      <c r="I281" s="142"/>
    </row>
    <row r="282" spans="1:9" ht="18.75" x14ac:dyDescent="0.3">
      <c r="A282" s="149">
        <v>16</v>
      </c>
      <c r="B282" s="148">
        <v>19002527</v>
      </c>
      <c r="C282" s="148" t="s">
        <v>4312</v>
      </c>
      <c r="D282" s="148" t="s">
        <v>420</v>
      </c>
      <c r="E282" s="148" t="s">
        <v>4465</v>
      </c>
      <c r="F282" s="149">
        <v>474</v>
      </c>
      <c r="G282" s="149"/>
      <c r="H282" s="142"/>
      <c r="I282" s="142"/>
    </row>
    <row r="283" spans="1:9" ht="18.75" x14ac:dyDescent="0.3">
      <c r="A283" s="149">
        <v>17</v>
      </c>
      <c r="B283" s="148">
        <v>19003327</v>
      </c>
      <c r="C283" s="148" t="s">
        <v>4302</v>
      </c>
      <c r="D283" s="148" t="s">
        <v>1082</v>
      </c>
      <c r="E283" s="148" t="s">
        <v>4465</v>
      </c>
      <c r="F283" s="149">
        <v>474</v>
      </c>
      <c r="G283" s="149"/>
      <c r="H283" s="142"/>
      <c r="I283" s="142"/>
    </row>
    <row r="284" spans="1:9" ht="18.75" x14ac:dyDescent="0.3">
      <c r="A284" s="149">
        <v>18</v>
      </c>
      <c r="B284" s="148">
        <v>19003189</v>
      </c>
      <c r="C284" s="148" t="s">
        <v>4480</v>
      </c>
      <c r="D284" s="148" t="s">
        <v>1078</v>
      </c>
      <c r="E284" s="148" t="s">
        <v>4465</v>
      </c>
      <c r="F284" s="149">
        <v>474</v>
      </c>
      <c r="G284" s="149"/>
      <c r="H284" s="142"/>
      <c r="I284" s="142"/>
    </row>
    <row r="285" spans="1:9" ht="18.75" x14ac:dyDescent="0.3">
      <c r="A285" s="149">
        <v>19</v>
      </c>
      <c r="B285" s="148">
        <v>19003028</v>
      </c>
      <c r="C285" s="148" t="s">
        <v>4481</v>
      </c>
      <c r="D285" s="148" t="s">
        <v>441</v>
      </c>
      <c r="E285" s="148" t="s">
        <v>4465</v>
      </c>
      <c r="F285" s="149">
        <v>474</v>
      </c>
      <c r="G285" s="149"/>
      <c r="H285" s="142"/>
      <c r="I285" s="142"/>
    </row>
    <row r="286" spans="1:9" ht="18.75" x14ac:dyDescent="0.3">
      <c r="A286" s="149">
        <v>20</v>
      </c>
      <c r="B286" s="148">
        <v>19000581</v>
      </c>
      <c r="C286" s="148" t="s">
        <v>4482</v>
      </c>
      <c r="D286" s="148" t="s">
        <v>4258</v>
      </c>
      <c r="E286" s="148" t="s">
        <v>4465</v>
      </c>
      <c r="F286" s="149">
        <v>474</v>
      </c>
      <c r="G286" s="149"/>
      <c r="H286" s="142"/>
      <c r="I286" s="142"/>
    </row>
    <row r="287" spans="1:9" ht="18.75" x14ac:dyDescent="0.3">
      <c r="A287" s="149">
        <v>21</v>
      </c>
      <c r="B287" s="148">
        <v>19005243</v>
      </c>
      <c r="C287" s="148" t="s">
        <v>4483</v>
      </c>
      <c r="D287" s="148" t="s">
        <v>419</v>
      </c>
      <c r="E287" s="148" t="s">
        <v>4465</v>
      </c>
      <c r="F287" s="149">
        <v>474</v>
      </c>
      <c r="G287" s="149"/>
      <c r="H287" s="142"/>
      <c r="I287" s="142"/>
    </row>
    <row r="288" spans="1:9" ht="18.75" x14ac:dyDescent="0.3">
      <c r="A288" s="149">
        <v>22</v>
      </c>
      <c r="B288" s="148">
        <v>19003512</v>
      </c>
      <c r="C288" s="148" t="s">
        <v>4484</v>
      </c>
      <c r="D288" s="148" t="s">
        <v>423</v>
      </c>
      <c r="E288" s="148" t="s">
        <v>4465</v>
      </c>
      <c r="F288" s="149">
        <v>474</v>
      </c>
      <c r="G288" s="149"/>
      <c r="H288" s="142"/>
      <c r="I288" s="142"/>
    </row>
    <row r="289" spans="1:9" ht="18.75" x14ac:dyDescent="0.3">
      <c r="A289" s="149">
        <v>23</v>
      </c>
      <c r="B289" s="148">
        <v>19002525</v>
      </c>
      <c r="C289" s="148" t="s">
        <v>4485</v>
      </c>
      <c r="D289" s="148" t="s">
        <v>3957</v>
      </c>
      <c r="E289" s="148" t="s">
        <v>4465</v>
      </c>
      <c r="F289" s="149">
        <v>474</v>
      </c>
      <c r="G289" s="149"/>
      <c r="H289" s="142"/>
      <c r="I289" s="142"/>
    </row>
    <row r="290" spans="1:9" ht="18.75" x14ac:dyDescent="0.3">
      <c r="A290" s="149">
        <v>24</v>
      </c>
      <c r="B290" s="148">
        <v>19001626</v>
      </c>
      <c r="C290" s="148" t="s">
        <v>4486</v>
      </c>
      <c r="D290" s="148" t="s">
        <v>421</v>
      </c>
      <c r="E290" s="148" t="s">
        <v>4465</v>
      </c>
      <c r="F290" s="149">
        <v>474</v>
      </c>
      <c r="G290" s="149"/>
      <c r="H290" s="142"/>
      <c r="I290" s="142"/>
    </row>
    <row r="291" spans="1:9" ht="18.75" x14ac:dyDescent="0.3">
      <c r="A291" s="149">
        <v>25</v>
      </c>
      <c r="B291" s="148">
        <v>19001801</v>
      </c>
      <c r="C291" s="148" t="s">
        <v>4487</v>
      </c>
      <c r="D291" s="148" t="s">
        <v>4464</v>
      </c>
      <c r="E291" s="148" t="s">
        <v>4465</v>
      </c>
      <c r="F291" s="149">
        <v>474</v>
      </c>
      <c r="G291" s="149"/>
      <c r="H291" s="142"/>
      <c r="I291" s="142"/>
    </row>
    <row r="292" spans="1:9" ht="18.75" x14ac:dyDescent="0.3">
      <c r="A292" s="149">
        <v>26</v>
      </c>
      <c r="B292" s="148">
        <v>19003295</v>
      </c>
      <c r="C292" s="148" t="s">
        <v>4488</v>
      </c>
      <c r="D292" s="148" t="s">
        <v>414</v>
      </c>
      <c r="E292" s="148" t="s">
        <v>4465</v>
      </c>
      <c r="F292" s="149">
        <v>474</v>
      </c>
      <c r="G292" s="149"/>
      <c r="H292" s="142"/>
      <c r="I292" s="142"/>
    </row>
    <row r="293" spans="1:9" ht="18.75" x14ac:dyDescent="0.3">
      <c r="A293" s="149">
        <v>27</v>
      </c>
      <c r="B293" s="148">
        <v>19002733</v>
      </c>
      <c r="C293" s="148" t="s">
        <v>4489</v>
      </c>
      <c r="D293" s="148" t="s">
        <v>4242</v>
      </c>
      <c r="E293" s="148" t="s">
        <v>4465</v>
      </c>
      <c r="F293" s="149">
        <v>474</v>
      </c>
      <c r="G293" s="149"/>
      <c r="H293" s="142"/>
      <c r="I293" s="142"/>
    </row>
    <row r="294" spans="1:9" ht="18.75" x14ac:dyDescent="0.3">
      <c r="A294" s="149">
        <v>28</v>
      </c>
      <c r="B294" s="148">
        <v>19000285</v>
      </c>
      <c r="C294" s="148" t="s">
        <v>4490</v>
      </c>
      <c r="D294" s="148" t="s">
        <v>4357</v>
      </c>
      <c r="E294" s="148" t="s">
        <v>4465</v>
      </c>
      <c r="F294" s="149">
        <v>474</v>
      </c>
      <c r="G294" s="149"/>
      <c r="H294" s="142"/>
      <c r="I294" s="142"/>
    </row>
    <row r="295" spans="1:9" ht="18.75" x14ac:dyDescent="0.3">
      <c r="A295" s="149">
        <v>29</v>
      </c>
      <c r="B295" s="148">
        <v>19002742</v>
      </c>
      <c r="C295" s="148" t="s">
        <v>4491</v>
      </c>
      <c r="D295" s="148" t="s">
        <v>1086</v>
      </c>
      <c r="E295" s="148" t="s">
        <v>4492</v>
      </c>
      <c r="F295" s="149">
        <v>474</v>
      </c>
      <c r="G295" s="149"/>
      <c r="H295" s="142"/>
      <c r="I295" s="142"/>
    </row>
    <row r="296" spans="1:9" ht="18.75" x14ac:dyDescent="0.3">
      <c r="A296" s="149">
        <v>30</v>
      </c>
      <c r="B296" s="148">
        <v>19003895</v>
      </c>
      <c r="C296" s="148" t="s">
        <v>4493</v>
      </c>
      <c r="D296" s="148" t="s">
        <v>4494</v>
      </c>
      <c r="E296" s="148" t="s">
        <v>4492</v>
      </c>
      <c r="F296" s="149">
        <v>474</v>
      </c>
      <c r="G296" s="149"/>
      <c r="H296" s="142"/>
      <c r="I296" s="142"/>
    </row>
    <row r="297" spans="1:9" ht="18.75" x14ac:dyDescent="0.3">
      <c r="A297" s="149">
        <v>31</v>
      </c>
      <c r="B297" s="148">
        <v>19003896</v>
      </c>
      <c r="C297" s="148" t="s">
        <v>4495</v>
      </c>
      <c r="D297" s="148" t="s">
        <v>4496</v>
      </c>
      <c r="E297" s="148" t="s">
        <v>4497</v>
      </c>
      <c r="F297" s="149">
        <v>474</v>
      </c>
      <c r="G297" s="149"/>
      <c r="H297" s="142"/>
      <c r="I297" s="142"/>
    </row>
    <row r="298" spans="1:9" ht="18.75" x14ac:dyDescent="0.3">
      <c r="A298" s="149">
        <v>32</v>
      </c>
      <c r="B298" s="148">
        <v>19001424</v>
      </c>
      <c r="C298" s="148" t="s">
        <v>4498</v>
      </c>
      <c r="D298" s="148" t="s">
        <v>448</v>
      </c>
      <c r="E298" s="148" t="s">
        <v>4499</v>
      </c>
      <c r="F298" s="149">
        <v>474</v>
      </c>
      <c r="G298" s="149"/>
      <c r="H298" s="142"/>
      <c r="I298" s="142"/>
    </row>
    <row r="299" spans="1:9" ht="18.75" x14ac:dyDescent="0.3">
      <c r="A299" s="149">
        <v>33</v>
      </c>
      <c r="B299" s="148">
        <v>19002643</v>
      </c>
      <c r="C299" s="148" t="s">
        <v>4500</v>
      </c>
      <c r="D299" s="148" t="s">
        <v>4501</v>
      </c>
      <c r="E299" s="148" t="s">
        <v>4502</v>
      </c>
      <c r="F299" s="149">
        <v>474</v>
      </c>
      <c r="G299" s="149"/>
      <c r="H299" s="142"/>
      <c r="I299" s="142"/>
    </row>
    <row r="300" spans="1:9" ht="18.75" x14ac:dyDescent="0.3">
      <c r="A300" s="149">
        <v>34</v>
      </c>
      <c r="B300" s="148">
        <v>19002621</v>
      </c>
      <c r="C300" s="148" t="s">
        <v>4503</v>
      </c>
      <c r="D300" s="148" t="s">
        <v>4504</v>
      </c>
      <c r="E300" s="148" t="s">
        <v>4502</v>
      </c>
      <c r="F300" s="149">
        <v>474</v>
      </c>
      <c r="G300" s="149"/>
      <c r="H300" s="142"/>
      <c r="I300" s="142"/>
    </row>
    <row r="301" spans="1:9" ht="18.75" x14ac:dyDescent="0.3">
      <c r="A301" s="149">
        <v>35</v>
      </c>
      <c r="B301" s="148">
        <v>19002783</v>
      </c>
      <c r="C301" s="148" t="s">
        <v>444</v>
      </c>
      <c r="D301" s="148" t="s">
        <v>4339</v>
      </c>
      <c r="E301" s="148" t="s">
        <v>4502</v>
      </c>
      <c r="F301" s="149">
        <v>474</v>
      </c>
      <c r="G301" s="149"/>
      <c r="H301" s="142"/>
      <c r="I301" s="142"/>
    </row>
    <row r="302" spans="1:9" ht="18.75" x14ac:dyDescent="0.3">
      <c r="A302" s="149">
        <v>36</v>
      </c>
      <c r="B302" s="148">
        <v>19002656</v>
      </c>
      <c r="C302" s="148" t="s">
        <v>4505</v>
      </c>
      <c r="D302" s="148" t="s">
        <v>715</v>
      </c>
      <c r="E302" s="148" t="s">
        <v>4502</v>
      </c>
      <c r="F302" s="149">
        <v>474</v>
      </c>
      <c r="G302" s="149"/>
      <c r="H302" s="142"/>
      <c r="I302" s="142"/>
    </row>
    <row r="303" spans="1:9" ht="18.75" x14ac:dyDescent="0.3">
      <c r="A303" s="149">
        <v>37</v>
      </c>
      <c r="B303" s="148">
        <v>19002611</v>
      </c>
      <c r="C303" s="148" t="s">
        <v>932</v>
      </c>
      <c r="D303" s="148" t="s">
        <v>4325</v>
      </c>
      <c r="E303" s="148" t="s">
        <v>4502</v>
      </c>
      <c r="F303" s="149">
        <v>474</v>
      </c>
      <c r="G303" s="149"/>
      <c r="H303" s="142"/>
      <c r="I303" s="142"/>
    </row>
    <row r="304" spans="1:9" ht="18.75" x14ac:dyDescent="0.3">
      <c r="A304" s="149">
        <v>38</v>
      </c>
      <c r="B304" s="148">
        <v>19003113</v>
      </c>
      <c r="C304" s="148" t="s">
        <v>4506</v>
      </c>
      <c r="D304" s="148" t="s">
        <v>4325</v>
      </c>
      <c r="E304" s="148" t="s">
        <v>4502</v>
      </c>
      <c r="F304" s="149">
        <v>474</v>
      </c>
      <c r="G304" s="149"/>
      <c r="H304" s="142"/>
      <c r="I304" s="142"/>
    </row>
    <row r="305" spans="1:9" ht="18.75" x14ac:dyDescent="0.3">
      <c r="A305" s="149">
        <v>39</v>
      </c>
      <c r="B305" s="148">
        <v>19002752</v>
      </c>
      <c r="C305" s="148" t="s">
        <v>4507</v>
      </c>
      <c r="D305" s="148" t="s">
        <v>414</v>
      </c>
      <c r="E305" s="148" t="s">
        <v>4502</v>
      </c>
      <c r="F305" s="149">
        <v>474</v>
      </c>
      <c r="G305" s="149"/>
      <c r="H305" s="142"/>
      <c r="I305" s="142"/>
    </row>
    <row r="306" spans="1:9" ht="18.75" x14ac:dyDescent="0.3">
      <c r="A306" s="149">
        <v>40</v>
      </c>
      <c r="B306" s="148">
        <v>19002631</v>
      </c>
      <c r="C306" s="148" t="s">
        <v>4283</v>
      </c>
      <c r="D306" s="148" t="s">
        <v>4380</v>
      </c>
      <c r="E306" s="148" t="s">
        <v>4502</v>
      </c>
      <c r="F306" s="149">
        <v>474</v>
      </c>
      <c r="G306" s="149"/>
      <c r="H306" s="142"/>
      <c r="I306" s="142"/>
    </row>
    <row r="307" spans="1:9" ht="18.75" x14ac:dyDescent="0.3">
      <c r="A307" s="149">
        <v>41</v>
      </c>
      <c r="B307" s="148">
        <v>19003260</v>
      </c>
      <c r="C307" s="148" t="s">
        <v>4508</v>
      </c>
      <c r="D307" s="148" t="s">
        <v>4509</v>
      </c>
      <c r="E307" s="148" t="s">
        <v>4502</v>
      </c>
      <c r="F307" s="149">
        <v>474</v>
      </c>
      <c r="G307" s="149"/>
      <c r="H307" s="142"/>
      <c r="I307" s="142"/>
    </row>
    <row r="308" spans="1:9" ht="18.75" x14ac:dyDescent="0.3">
      <c r="A308" s="149">
        <v>42</v>
      </c>
      <c r="B308" s="148">
        <v>19002630</v>
      </c>
      <c r="C308" s="148" t="s">
        <v>4510</v>
      </c>
      <c r="D308" s="148" t="s">
        <v>422</v>
      </c>
      <c r="E308" s="148" t="s">
        <v>4502</v>
      </c>
      <c r="F308" s="149">
        <v>474</v>
      </c>
      <c r="G308" s="149"/>
      <c r="H308" s="142"/>
      <c r="I308" s="142"/>
    </row>
    <row r="309" spans="1:9" ht="18.75" x14ac:dyDescent="0.3">
      <c r="A309" s="149">
        <v>43</v>
      </c>
      <c r="B309" s="148">
        <v>19002665</v>
      </c>
      <c r="C309" s="148" t="s">
        <v>4511</v>
      </c>
      <c r="D309" s="148" t="s">
        <v>423</v>
      </c>
      <c r="E309" s="148" t="s">
        <v>4502</v>
      </c>
      <c r="F309" s="149">
        <v>474</v>
      </c>
      <c r="G309" s="149"/>
      <c r="H309" s="142"/>
      <c r="I309" s="142"/>
    </row>
    <row r="310" spans="1:9" ht="18.75" x14ac:dyDescent="0.3">
      <c r="A310" s="149">
        <v>44</v>
      </c>
      <c r="B310" s="148">
        <v>19003060</v>
      </c>
      <c r="C310" s="148" t="s">
        <v>4512</v>
      </c>
      <c r="D310" s="148" t="s">
        <v>422</v>
      </c>
      <c r="E310" s="148" t="s">
        <v>4502</v>
      </c>
      <c r="F310" s="149">
        <v>474</v>
      </c>
      <c r="G310" s="149"/>
      <c r="H310" s="142"/>
      <c r="I310" s="142"/>
    </row>
    <row r="311" spans="1:9" ht="18.75" x14ac:dyDescent="0.3">
      <c r="A311" s="149">
        <v>45</v>
      </c>
      <c r="B311" s="148">
        <v>19002662</v>
      </c>
      <c r="C311" s="148" t="s">
        <v>4513</v>
      </c>
      <c r="D311" s="148" t="s">
        <v>1097</v>
      </c>
      <c r="E311" s="148" t="s">
        <v>4502</v>
      </c>
      <c r="F311" s="149">
        <v>474</v>
      </c>
      <c r="G311" s="149"/>
      <c r="H311" s="142"/>
      <c r="I311" s="142"/>
    </row>
    <row r="312" spans="1:9" ht="18.75" x14ac:dyDescent="0.3">
      <c r="A312" s="149">
        <v>46</v>
      </c>
      <c r="B312" s="148">
        <v>19003074</v>
      </c>
      <c r="C312" s="148" t="s">
        <v>4514</v>
      </c>
      <c r="D312" s="148" t="s">
        <v>1100</v>
      </c>
      <c r="E312" s="148" t="s">
        <v>4502</v>
      </c>
      <c r="F312" s="149">
        <v>474</v>
      </c>
      <c r="G312" s="149"/>
      <c r="H312" s="142"/>
      <c r="I312" s="142"/>
    </row>
    <row r="313" spans="1:9" ht="18.75" x14ac:dyDescent="0.3">
      <c r="A313" s="149">
        <v>47</v>
      </c>
      <c r="B313" s="148">
        <v>19002676</v>
      </c>
      <c r="C313" s="148" t="s">
        <v>1084</v>
      </c>
      <c r="D313" s="148" t="s">
        <v>4428</v>
      </c>
      <c r="E313" s="148" t="s">
        <v>4502</v>
      </c>
      <c r="F313" s="149">
        <v>474</v>
      </c>
      <c r="G313" s="149"/>
      <c r="H313" s="142"/>
      <c r="I313" s="142"/>
    </row>
    <row r="314" spans="1:9" ht="18.75" x14ac:dyDescent="0.3">
      <c r="A314" s="149">
        <v>48</v>
      </c>
      <c r="B314" s="148">
        <v>19002591</v>
      </c>
      <c r="C314" s="148" t="s">
        <v>4515</v>
      </c>
      <c r="D314" s="148" t="s">
        <v>4516</v>
      </c>
      <c r="E314" s="148" t="s">
        <v>4502</v>
      </c>
      <c r="F314" s="149">
        <v>474</v>
      </c>
      <c r="G314" s="149"/>
      <c r="H314" s="142"/>
      <c r="I314" s="142"/>
    </row>
    <row r="315" spans="1:9" ht="18.75" x14ac:dyDescent="0.3">
      <c r="A315" s="149">
        <v>49</v>
      </c>
      <c r="B315" s="148">
        <v>19002981</v>
      </c>
      <c r="C315" s="148" t="s">
        <v>4356</v>
      </c>
      <c r="D315" s="148" t="s">
        <v>439</v>
      </c>
      <c r="E315" s="148" t="s">
        <v>4502</v>
      </c>
      <c r="F315" s="149">
        <v>474</v>
      </c>
      <c r="G315" s="149"/>
      <c r="H315" s="142"/>
      <c r="I315" s="142"/>
    </row>
    <row r="316" spans="1:9" ht="18.75" x14ac:dyDescent="0.3">
      <c r="A316" s="149">
        <v>50</v>
      </c>
      <c r="B316" s="148">
        <v>19003337</v>
      </c>
      <c r="C316" s="148" t="s">
        <v>4517</v>
      </c>
      <c r="D316" s="148" t="s">
        <v>435</v>
      </c>
      <c r="E316" s="148" t="s">
        <v>4502</v>
      </c>
      <c r="F316" s="149">
        <v>474</v>
      </c>
      <c r="G316" s="149"/>
      <c r="H316" s="142"/>
      <c r="I316" s="142"/>
    </row>
    <row r="317" spans="1:9" ht="18.75" x14ac:dyDescent="0.3">
      <c r="A317" s="149">
        <v>51</v>
      </c>
      <c r="B317" s="148">
        <v>19002865</v>
      </c>
      <c r="C317" s="148" t="s">
        <v>4518</v>
      </c>
      <c r="D317" s="148" t="s">
        <v>4475</v>
      </c>
      <c r="E317" s="148" t="s">
        <v>4502</v>
      </c>
      <c r="F317" s="149">
        <v>474</v>
      </c>
      <c r="G317" s="149"/>
      <c r="H317" s="142"/>
      <c r="I317" s="142"/>
    </row>
    <row r="318" spans="1:9" ht="18.75" x14ac:dyDescent="0.3">
      <c r="A318" s="149">
        <v>52</v>
      </c>
      <c r="B318" s="161">
        <v>19003235</v>
      </c>
      <c r="C318" s="148" t="s">
        <v>4519</v>
      </c>
      <c r="D318" s="148" t="s">
        <v>4384</v>
      </c>
      <c r="E318" s="148" t="s">
        <v>4502</v>
      </c>
      <c r="F318" s="149">
        <v>474</v>
      </c>
      <c r="G318" s="149"/>
      <c r="H318" s="142"/>
      <c r="I318" s="142"/>
    </row>
    <row r="319" spans="1:9" ht="18.75" x14ac:dyDescent="0.3">
      <c r="A319" s="149">
        <v>53</v>
      </c>
      <c r="B319" s="148">
        <v>19002764</v>
      </c>
      <c r="C319" s="148" t="s">
        <v>1084</v>
      </c>
      <c r="D319" s="148" t="s">
        <v>425</v>
      </c>
      <c r="E319" s="148" t="s">
        <v>4502</v>
      </c>
      <c r="F319" s="149">
        <v>474</v>
      </c>
      <c r="G319" s="149"/>
      <c r="H319" s="142"/>
      <c r="I319" s="142"/>
    </row>
    <row r="320" spans="1:9" ht="18.75" x14ac:dyDescent="0.3">
      <c r="A320" s="149">
        <v>54</v>
      </c>
      <c r="B320" s="148">
        <v>19002592</v>
      </c>
      <c r="C320" s="148" t="s">
        <v>4422</v>
      </c>
      <c r="D320" s="148" t="s">
        <v>4380</v>
      </c>
      <c r="E320" s="148" t="s">
        <v>4502</v>
      </c>
      <c r="F320" s="149">
        <v>474</v>
      </c>
      <c r="G320" s="149"/>
      <c r="H320" s="142"/>
      <c r="I320" s="142"/>
    </row>
    <row r="321" spans="1:9" ht="18.75" x14ac:dyDescent="0.3">
      <c r="A321" s="149">
        <v>55</v>
      </c>
      <c r="B321" s="148">
        <v>19002976</v>
      </c>
      <c r="C321" s="148" t="s">
        <v>4320</v>
      </c>
      <c r="D321" s="148" t="s">
        <v>426</v>
      </c>
      <c r="E321" s="148" t="s">
        <v>4502</v>
      </c>
      <c r="F321" s="149">
        <v>474</v>
      </c>
      <c r="G321" s="149"/>
      <c r="H321" s="142"/>
      <c r="I321" s="142"/>
    </row>
    <row r="322" spans="1:9" ht="18.75" x14ac:dyDescent="0.3">
      <c r="A322" s="149">
        <v>56</v>
      </c>
      <c r="B322" s="148">
        <v>19004259</v>
      </c>
      <c r="C322" s="148" t="s">
        <v>4520</v>
      </c>
      <c r="D322" s="148" t="s">
        <v>426</v>
      </c>
      <c r="E322" s="148" t="s">
        <v>4521</v>
      </c>
      <c r="F322" s="149">
        <v>474</v>
      </c>
      <c r="G322" s="149"/>
      <c r="H322" s="142"/>
      <c r="I322" s="142"/>
    </row>
    <row r="323" spans="1:9" ht="18.75" x14ac:dyDescent="0.3">
      <c r="A323" s="163">
        <v>57</v>
      </c>
      <c r="B323" s="162">
        <v>20001818</v>
      </c>
      <c r="C323" s="162" t="s">
        <v>4522</v>
      </c>
      <c r="D323" s="162" t="s">
        <v>418</v>
      </c>
      <c r="E323" s="162" t="s">
        <v>4523</v>
      </c>
      <c r="F323" s="149">
        <v>474</v>
      </c>
      <c r="G323" s="163"/>
      <c r="H323" s="142"/>
      <c r="I323" s="142"/>
    </row>
    <row r="324" spans="1:9" ht="18.75" x14ac:dyDescent="0.3">
      <c r="A324" s="149">
        <v>58</v>
      </c>
      <c r="B324" s="144">
        <v>20000626</v>
      </c>
      <c r="C324" s="144" t="s">
        <v>4524</v>
      </c>
      <c r="D324" s="144" t="s">
        <v>418</v>
      </c>
      <c r="E324" s="144"/>
      <c r="F324" s="149">
        <v>474</v>
      </c>
      <c r="G324" s="149"/>
      <c r="H324" s="142"/>
      <c r="I324" s="142"/>
    </row>
    <row r="325" spans="1:9" ht="18.75" x14ac:dyDescent="0.3">
      <c r="A325" s="149">
        <v>59</v>
      </c>
      <c r="B325" s="144">
        <v>20000927</v>
      </c>
      <c r="C325" s="144" t="s">
        <v>4525</v>
      </c>
      <c r="D325" s="144" t="s">
        <v>4526</v>
      </c>
      <c r="E325" s="144"/>
      <c r="F325" s="149">
        <v>474</v>
      </c>
      <c r="G325" s="149"/>
      <c r="H325" s="142"/>
      <c r="I325" s="142"/>
    </row>
    <row r="326" spans="1:9" ht="18.75" x14ac:dyDescent="0.3">
      <c r="A326" s="149">
        <v>60</v>
      </c>
      <c r="B326" s="144">
        <v>20001565</v>
      </c>
      <c r="C326" s="144" t="s">
        <v>4527</v>
      </c>
      <c r="D326" s="144" t="s">
        <v>3832</v>
      </c>
      <c r="E326" s="144"/>
      <c r="F326" s="149">
        <v>474</v>
      </c>
      <c r="G326" s="149"/>
      <c r="H326" s="142"/>
      <c r="I326" s="142"/>
    </row>
    <row r="327" spans="1:9" ht="18.75" x14ac:dyDescent="0.3">
      <c r="A327" s="149">
        <v>61</v>
      </c>
      <c r="B327" s="144">
        <v>20001998</v>
      </c>
      <c r="C327" s="144" t="s">
        <v>4528</v>
      </c>
      <c r="D327" s="144" t="s">
        <v>4529</v>
      </c>
      <c r="E327" s="144"/>
      <c r="F327" s="149">
        <v>474</v>
      </c>
      <c r="G327" s="149"/>
      <c r="H327" s="142"/>
      <c r="I327" s="142"/>
    </row>
    <row r="328" spans="1:9" ht="18.75" x14ac:dyDescent="0.3">
      <c r="A328" s="149">
        <v>62</v>
      </c>
      <c r="B328" s="144">
        <v>20002081</v>
      </c>
      <c r="C328" s="144" t="s">
        <v>4530</v>
      </c>
      <c r="D328" s="144" t="s">
        <v>1086</v>
      </c>
      <c r="E328" s="144"/>
      <c r="F328" s="149">
        <v>474</v>
      </c>
      <c r="G328" s="149"/>
      <c r="H328" s="142"/>
      <c r="I328" s="142"/>
    </row>
    <row r="329" spans="1:9" ht="18.75" x14ac:dyDescent="0.3">
      <c r="A329" s="149">
        <v>63</v>
      </c>
      <c r="B329" s="144">
        <v>20001619</v>
      </c>
      <c r="C329" s="144" t="s">
        <v>4531</v>
      </c>
      <c r="D329" s="144" t="s">
        <v>4532</v>
      </c>
      <c r="E329" s="144"/>
      <c r="F329" s="149">
        <v>474</v>
      </c>
      <c r="G329" s="149"/>
      <c r="H329" s="142"/>
      <c r="I329" s="142"/>
    </row>
    <row r="330" spans="1:9" ht="18.75" x14ac:dyDescent="0.3">
      <c r="A330" s="149">
        <v>64</v>
      </c>
      <c r="B330" s="144">
        <v>20000400</v>
      </c>
      <c r="C330" s="144" t="s">
        <v>4533</v>
      </c>
      <c r="D330" s="144" t="s">
        <v>1077</v>
      </c>
      <c r="E330" s="144"/>
      <c r="F330" s="149">
        <v>474</v>
      </c>
      <c r="G330" s="149"/>
      <c r="H330" s="142"/>
      <c r="I330" s="142"/>
    </row>
    <row r="331" spans="1:9" ht="18.75" x14ac:dyDescent="0.3">
      <c r="A331" s="149">
        <v>65</v>
      </c>
      <c r="B331" s="144">
        <v>20000260</v>
      </c>
      <c r="C331" s="144" t="s">
        <v>4534</v>
      </c>
      <c r="D331" s="144" t="s">
        <v>418</v>
      </c>
      <c r="E331" s="144"/>
      <c r="F331" s="149">
        <v>474</v>
      </c>
      <c r="G331" s="149"/>
      <c r="H331" s="142"/>
      <c r="I331" s="142"/>
    </row>
    <row r="332" spans="1:9" ht="18.75" x14ac:dyDescent="0.3">
      <c r="A332" s="149">
        <v>66</v>
      </c>
      <c r="B332" s="144">
        <v>20000253</v>
      </c>
      <c r="C332" s="144" t="s">
        <v>4535</v>
      </c>
      <c r="D332" s="144" t="s">
        <v>4536</v>
      </c>
      <c r="E332" s="144"/>
      <c r="F332" s="149">
        <v>474</v>
      </c>
      <c r="G332" s="149"/>
      <c r="H332" s="142"/>
      <c r="I332" s="142"/>
    </row>
    <row r="333" spans="1:9" ht="18.75" x14ac:dyDescent="0.3">
      <c r="A333" s="149">
        <v>67</v>
      </c>
      <c r="B333" s="144">
        <v>20000480</v>
      </c>
      <c r="C333" s="144" t="s">
        <v>4537</v>
      </c>
      <c r="D333" s="144" t="s">
        <v>1086</v>
      </c>
      <c r="E333" s="144"/>
      <c r="F333" s="149">
        <v>474</v>
      </c>
      <c r="G333" s="149"/>
      <c r="H333" s="142"/>
      <c r="I333" s="142"/>
    </row>
    <row r="334" spans="1:9" ht="18.75" x14ac:dyDescent="0.3">
      <c r="A334" s="149">
        <v>68</v>
      </c>
      <c r="B334" s="144">
        <v>20000947</v>
      </c>
      <c r="C334" s="144" t="s">
        <v>4538</v>
      </c>
      <c r="D334" s="144" t="s">
        <v>1104</v>
      </c>
      <c r="E334" s="144"/>
      <c r="F334" s="149">
        <v>474</v>
      </c>
      <c r="G334" s="149"/>
      <c r="H334" s="142"/>
      <c r="I334" s="142"/>
    </row>
    <row r="335" spans="1:9" ht="18.75" x14ac:dyDescent="0.3">
      <c r="A335" s="149">
        <v>69</v>
      </c>
      <c r="B335" s="144">
        <v>20000342</v>
      </c>
      <c r="C335" s="144" t="s">
        <v>4539</v>
      </c>
      <c r="D335" s="144" t="s">
        <v>1099</v>
      </c>
      <c r="E335" s="144"/>
      <c r="F335" s="149">
        <v>474</v>
      </c>
      <c r="G335" s="149"/>
      <c r="H335" s="142"/>
      <c r="I335" s="142"/>
    </row>
    <row r="336" spans="1:9" ht="18.75" x14ac:dyDescent="0.3">
      <c r="A336" s="149">
        <v>70</v>
      </c>
      <c r="B336" s="144">
        <v>20001381</v>
      </c>
      <c r="C336" s="144" t="s">
        <v>4540</v>
      </c>
      <c r="D336" s="144" t="s">
        <v>4260</v>
      </c>
      <c r="E336" s="144"/>
      <c r="F336" s="149">
        <v>474</v>
      </c>
      <c r="G336" s="149"/>
      <c r="H336" s="142"/>
      <c r="I336" s="142"/>
    </row>
    <row r="337" spans="1:9" ht="18.75" x14ac:dyDescent="0.3">
      <c r="A337" s="149">
        <v>71</v>
      </c>
      <c r="B337" s="144">
        <v>20001373</v>
      </c>
      <c r="C337" s="144" t="s">
        <v>4213</v>
      </c>
      <c r="D337" s="144" t="s">
        <v>1086</v>
      </c>
      <c r="E337" s="144"/>
      <c r="F337" s="149">
        <v>474</v>
      </c>
      <c r="G337" s="149"/>
      <c r="H337" s="142"/>
      <c r="I337" s="142"/>
    </row>
    <row r="338" spans="1:9" ht="18.75" x14ac:dyDescent="0.3">
      <c r="A338" s="149">
        <v>72</v>
      </c>
      <c r="B338" s="144">
        <v>20000019</v>
      </c>
      <c r="C338" s="144" t="s">
        <v>4541</v>
      </c>
      <c r="D338" s="144" t="s">
        <v>4542</v>
      </c>
      <c r="E338" s="144"/>
      <c r="F338" s="149">
        <v>474</v>
      </c>
      <c r="G338" s="149"/>
      <c r="H338" s="142"/>
      <c r="I338" s="142"/>
    </row>
    <row r="339" spans="1:9" ht="18.75" x14ac:dyDescent="0.3">
      <c r="A339" s="149">
        <v>73</v>
      </c>
      <c r="B339" s="144">
        <v>20001735</v>
      </c>
      <c r="C339" s="144" t="s">
        <v>4543</v>
      </c>
      <c r="D339" s="144" t="s">
        <v>4544</v>
      </c>
      <c r="E339" s="144"/>
      <c r="F339" s="149">
        <v>474</v>
      </c>
      <c r="G339" s="149"/>
      <c r="H339" s="142"/>
      <c r="I339" s="142"/>
    </row>
    <row r="340" spans="1:9" ht="18.75" x14ac:dyDescent="0.3">
      <c r="A340" s="149">
        <v>74</v>
      </c>
      <c r="B340" s="144">
        <v>20002001</v>
      </c>
      <c r="C340" s="144" t="s">
        <v>4545</v>
      </c>
      <c r="D340" s="144" t="s">
        <v>4464</v>
      </c>
      <c r="E340" s="144"/>
      <c r="F340" s="149">
        <v>474</v>
      </c>
      <c r="G340" s="149"/>
      <c r="H340" s="142"/>
      <c r="I340" s="142"/>
    </row>
    <row r="341" spans="1:9" ht="18.75" x14ac:dyDescent="0.3">
      <c r="A341" s="149">
        <v>75</v>
      </c>
      <c r="B341" s="144">
        <v>20002012</v>
      </c>
      <c r="C341" s="144" t="s">
        <v>4546</v>
      </c>
      <c r="D341" s="144" t="s">
        <v>4526</v>
      </c>
      <c r="E341" s="144"/>
      <c r="F341" s="149">
        <v>474</v>
      </c>
      <c r="G341" s="149"/>
      <c r="H341" s="142"/>
      <c r="I341" s="142"/>
    </row>
    <row r="342" spans="1:9" ht="18.75" x14ac:dyDescent="0.3">
      <c r="A342" s="149">
        <v>76</v>
      </c>
      <c r="B342" s="144">
        <v>20002080</v>
      </c>
      <c r="C342" s="144" t="s">
        <v>4547</v>
      </c>
      <c r="D342" s="144" t="s">
        <v>1086</v>
      </c>
      <c r="E342" s="144"/>
      <c r="F342" s="149">
        <v>474</v>
      </c>
      <c r="G342" s="149"/>
      <c r="H342" s="142"/>
      <c r="I342" s="142"/>
    </row>
    <row r="343" spans="1:9" ht="18.75" x14ac:dyDescent="0.3">
      <c r="A343" s="149">
        <v>77</v>
      </c>
      <c r="B343" s="144">
        <v>20002965</v>
      </c>
      <c r="C343" s="144" t="s">
        <v>4548</v>
      </c>
      <c r="D343" s="144" t="s">
        <v>3832</v>
      </c>
      <c r="E343" s="144"/>
      <c r="F343" s="149">
        <v>474</v>
      </c>
      <c r="G343" s="149"/>
      <c r="H343" s="142"/>
      <c r="I343" s="142"/>
    </row>
    <row r="344" spans="1:9" ht="18.75" x14ac:dyDescent="0.3">
      <c r="A344" s="149">
        <v>78</v>
      </c>
      <c r="B344" s="144">
        <v>20002199</v>
      </c>
      <c r="C344" s="144" t="s">
        <v>4549</v>
      </c>
      <c r="D344" s="144" t="s">
        <v>1099</v>
      </c>
      <c r="E344" s="144"/>
      <c r="F344" s="149">
        <v>474</v>
      </c>
      <c r="G344" s="149"/>
      <c r="H344" s="142"/>
      <c r="I344" s="142"/>
    </row>
    <row r="345" spans="1:9" ht="18.75" x14ac:dyDescent="0.3">
      <c r="A345" s="149">
        <v>79</v>
      </c>
      <c r="B345" s="144">
        <v>20000848</v>
      </c>
      <c r="C345" s="144" t="s">
        <v>4550</v>
      </c>
      <c r="D345" s="144" t="s">
        <v>4551</v>
      </c>
      <c r="E345" s="144"/>
      <c r="F345" s="149">
        <v>474</v>
      </c>
      <c r="G345" s="149"/>
      <c r="H345" s="142"/>
      <c r="I345" s="142"/>
    </row>
    <row r="346" spans="1:9" ht="18.75" x14ac:dyDescent="0.3">
      <c r="A346" s="149">
        <v>80</v>
      </c>
      <c r="B346" s="144">
        <v>20000539</v>
      </c>
      <c r="C346" s="144" t="s">
        <v>4552</v>
      </c>
      <c r="D346" s="144" t="s">
        <v>1077</v>
      </c>
      <c r="E346" s="144"/>
      <c r="F346" s="149">
        <v>474</v>
      </c>
      <c r="G346" s="149"/>
      <c r="H346" s="142"/>
      <c r="I346" s="142"/>
    </row>
    <row r="347" spans="1:9" ht="18.75" x14ac:dyDescent="0.3">
      <c r="A347" s="149">
        <v>81</v>
      </c>
      <c r="B347" s="144">
        <v>20001824</v>
      </c>
      <c r="C347" s="144" t="s">
        <v>4243</v>
      </c>
      <c r="D347" s="144" t="s">
        <v>436</v>
      </c>
      <c r="E347" s="144"/>
      <c r="F347" s="149">
        <v>474</v>
      </c>
      <c r="G347" s="149"/>
      <c r="H347" s="142"/>
      <c r="I347" s="142"/>
    </row>
    <row r="348" spans="1:9" ht="18.75" x14ac:dyDescent="0.3">
      <c r="A348" s="149">
        <v>82</v>
      </c>
      <c r="B348" s="144">
        <v>20001490</v>
      </c>
      <c r="C348" s="144" t="s">
        <v>4553</v>
      </c>
      <c r="D348" s="144" t="s">
        <v>4536</v>
      </c>
      <c r="E348" s="144"/>
      <c r="F348" s="149">
        <v>474</v>
      </c>
      <c r="G348" s="149"/>
      <c r="H348" s="142"/>
      <c r="I348" s="142"/>
    </row>
    <row r="349" spans="1:9" ht="18.75" x14ac:dyDescent="0.3">
      <c r="A349" s="149">
        <v>83</v>
      </c>
      <c r="B349" s="144">
        <v>20001732</v>
      </c>
      <c r="C349" s="144" t="s">
        <v>4554</v>
      </c>
      <c r="D349" s="144" t="s">
        <v>919</v>
      </c>
      <c r="E349" s="144" t="s">
        <v>4555</v>
      </c>
      <c r="F349" s="149">
        <v>474</v>
      </c>
      <c r="G349" s="149"/>
      <c r="H349" s="142"/>
      <c r="I349" s="142"/>
    </row>
    <row r="350" spans="1:9" ht="18.75" x14ac:dyDescent="0.3">
      <c r="A350" s="149">
        <v>84</v>
      </c>
      <c r="B350" s="144">
        <v>20001879</v>
      </c>
      <c r="C350" s="144" t="s">
        <v>4556</v>
      </c>
      <c r="D350" s="144" t="s">
        <v>4557</v>
      </c>
      <c r="E350" s="144" t="s">
        <v>4555</v>
      </c>
      <c r="F350" s="149">
        <v>474</v>
      </c>
      <c r="G350" s="149"/>
      <c r="H350" s="142"/>
      <c r="I350" s="142"/>
    </row>
    <row r="351" spans="1:9" ht="18.75" x14ac:dyDescent="0.3">
      <c r="A351" s="149">
        <v>85</v>
      </c>
      <c r="B351" s="144">
        <v>18002007</v>
      </c>
      <c r="C351" s="144" t="s">
        <v>4215</v>
      </c>
      <c r="D351" s="144" t="s">
        <v>928</v>
      </c>
      <c r="E351" s="144" t="s">
        <v>4558</v>
      </c>
      <c r="F351" s="149">
        <v>474</v>
      </c>
      <c r="G351" s="149"/>
      <c r="H351" s="142"/>
      <c r="I351" s="142"/>
    </row>
    <row r="352" spans="1:9" ht="18.75" x14ac:dyDescent="0.3">
      <c r="A352" s="149">
        <v>86</v>
      </c>
      <c r="B352" s="144">
        <v>19004061</v>
      </c>
      <c r="C352" s="144" t="s">
        <v>4282</v>
      </c>
      <c r="D352" s="144" t="s">
        <v>4357</v>
      </c>
      <c r="E352" s="144" t="s">
        <v>4465</v>
      </c>
      <c r="F352" s="149">
        <v>474</v>
      </c>
      <c r="G352" s="149"/>
      <c r="H352" s="142"/>
      <c r="I352" s="142"/>
    </row>
    <row r="353" spans="1:9" ht="18.75" x14ac:dyDescent="0.3">
      <c r="A353" s="149">
        <v>87</v>
      </c>
      <c r="B353" s="144">
        <v>20002072</v>
      </c>
      <c r="C353" s="144" t="s">
        <v>4559</v>
      </c>
      <c r="D353" s="144" t="s">
        <v>4242</v>
      </c>
      <c r="E353" s="144" t="s">
        <v>4555</v>
      </c>
      <c r="F353" s="149">
        <v>474</v>
      </c>
      <c r="G353" s="149"/>
      <c r="H353" s="142"/>
      <c r="I353" s="142"/>
    </row>
    <row r="354" spans="1:9" ht="18.75" x14ac:dyDescent="0.3">
      <c r="A354" s="149">
        <v>88</v>
      </c>
      <c r="B354" s="144">
        <v>20001757</v>
      </c>
      <c r="C354" s="144" t="s">
        <v>4560</v>
      </c>
      <c r="D354" s="144" t="s">
        <v>4526</v>
      </c>
      <c r="E354" s="144" t="s">
        <v>4555</v>
      </c>
      <c r="F354" s="149">
        <v>474</v>
      </c>
      <c r="G354" s="149"/>
      <c r="H354" s="142"/>
      <c r="I354" s="142"/>
    </row>
    <row r="355" spans="1:9" ht="18.75" x14ac:dyDescent="0.3">
      <c r="A355" s="149">
        <v>89</v>
      </c>
      <c r="B355" s="144">
        <v>19002302</v>
      </c>
      <c r="C355" s="144" t="s">
        <v>4561</v>
      </c>
      <c r="D355" s="144" t="s">
        <v>4357</v>
      </c>
      <c r="E355" s="144" t="s">
        <v>4562</v>
      </c>
      <c r="F355" s="149">
        <v>474</v>
      </c>
      <c r="G355" s="149"/>
      <c r="H355" s="142"/>
      <c r="I355" s="142"/>
    </row>
    <row r="356" spans="1:9" ht="18.75" x14ac:dyDescent="0.3">
      <c r="A356" s="149">
        <v>90</v>
      </c>
      <c r="B356" s="144">
        <v>20000804</v>
      </c>
      <c r="C356" s="144" t="s">
        <v>4279</v>
      </c>
      <c r="D356" s="144" t="s">
        <v>411</v>
      </c>
      <c r="E356" s="144" t="s">
        <v>4555</v>
      </c>
      <c r="F356" s="149">
        <v>474</v>
      </c>
      <c r="G356" s="149"/>
      <c r="H356" s="142"/>
      <c r="I356" s="142"/>
    </row>
    <row r="357" spans="1:9" ht="18.75" x14ac:dyDescent="0.3">
      <c r="A357" s="149">
        <v>91</v>
      </c>
      <c r="B357" s="144">
        <v>20005341</v>
      </c>
      <c r="C357" s="144" t="s">
        <v>4563</v>
      </c>
      <c r="D357" s="144" t="s">
        <v>716</v>
      </c>
      <c r="E357" s="144" t="s">
        <v>4564</v>
      </c>
      <c r="F357" s="149">
        <v>474</v>
      </c>
      <c r="G357" s="149"/>
      <c r="H357" s="142"/>
      <c r="I357" s="142"/>
    </row>
    <row r="358" spans="1:9" ht="18.75" x14ac:dyDescent="0.3">
      <c r="A358" s="149">
        <v>92</v>
      </c>
      <c r="B358" s="144">
        <v>20002800</v>
      </c>
      <c r="C358" s="144" t="s">
        <v>4565</v>
      </c>
      <c r="D358" s="144" t="s">
        <v>1087</v>
      </c>
      <c r="E358" s="144" t="s">
        <v>4564</v>
      </c>
      <c r="F358" s="149">
        <v>474</v>
      </c>
      <c r="G358" s="149"/>
      <c r="H358" s="142"/>
      <c r="I358" s="142"/>
    </row>
    <row r="359" spans="1:9" ht="18.75" x14ac:dyDescent="0.3">
      <c r="A359" s="149">
        <v>93</v>
      </c>
      <c r="B359" s="144">
        <v>20005586</v>
      </c>
      <c r="C359" s="144" t="s">
        <v>4566</v>
      </c>
      <c r="D359" s="144" t="s">
        <v>4567</v>
      </c>
      <c r="E359" s="144" t="s">
        <v>4564</v>
      </c>
      <c r="F359" s="149">
        <v>474</v>
      </c>
      <c r="G359" s="149"/>
      <c r="H359" s="142"/>
      <c r="I359" s="142"/>
    </row>
    <row r="360" spans="1:9" ht="18.75" x14ac:dyDescent="0.3">
      <c r="A360" s="149">
        <v>94</v>
      </c>
      <c r="B360" s="144">
        <v>20004283</v>
      </c>
      <c r="C360" s="144" t="s">
        <v>4568</v>
      </c>
      <c r="D360" s="144" t="s">
        <v>411</v>
      </c>
      <c r="E360" s="144" t="s">
        <v>4564</v>
      </c>
      <c r="F360" s="149">
        <v>474</v>
      </c>
      <c r="G360" s="149"/>
      <c r="H360" s="142"/>
      <c r="I360" s="142"/>
    </row>
    <row r="361" spans="1:9" ht="18.75" x14ac:dyDescent="0.3">
      <c r="A361" s="149">
        <v>95</v>
      </c>
      <c r="B361" s="144">
        <v>19001231</v>
      </c>
      <c r="C361" s="144" t="s">
        <v>4569</v>
      </c>
      <c r="D361" s="144" t="s">
        <v>1093</v>
      </c>
      <c r="E361" s="144" t="s">
        <v>4570</v>
      </c>
      <c r="F361" s="149">
        <v>474</v>
      </c>
      <c r="G361" s="149"/>
      <c r="H361" s="142"/>
      <c r="I361" s="142"/>
    </row>
    <row r="362" spans="1:9" ht="18.75" x14ac:dyDescent="0.3">
      <c r="A362" s="149">
        <v>96</v>
      </c>
      <c r="B362" s="144">
        <v>18001173</v>
      </c>
      <c r="C362" s="144" t="s">
        <v>4571</v>
      </c>
      <c r="D362" s="144" t="s">
        <v>439</v>
      </c>
      <c r="E362" s="144" t="s">
        <v>4572</v>
      </c>
      <c r="F362" s="149">
        <v>474</v>
      </c>
      <c r="G362" s="149"/>
      <c r="H362" s="142"/>
      <c r="I362" s="142"/>
    </row>
    <row r="363" spans="1:9" ht="18.75" x14ac:dyDescent="0.3">
      <c r="A363" s="149">
        <v>97</v>
      </c>
      <c r="B363" s="144">
        <v>18002429</v>
      </c>
      <c r="C363" s="144" t="s">
        <v>4266</v>
      </c>
      <c r="D363" s="144" t="s">
        <v>1088</v>
      </c>
      <c r="E363" s="144" t="s">
        <v>4572</v>
      </c>
      <c r="F363" s="149">
        <v>474</v>
      </c>
      <c r="G363" s="149"/>
      <c r="H363" s="142"/>
      <c r="I363" s="142"/>
    </row>
    <row r="364" spans="1:9" ht="18.75" x14ac:dyDescent="0.3">
      <c r="A364" s="149">
        <v>98</v>
      </c>
      <c r="B364" s="144">
        <v>18001206</v>
      </c>
      <c r="C364" s="144" t="s">
        <v>4573</v>
      </c>
      <c r="D364" s="144" t="s">
        <v>4574</v>
      </c>
      <c r="E364" s="144" t="s">
        <v>4572</v>
      </c>
      <c r="F364" s="149">
        <v>474</v>
      </c>
      <c r="G364" s="149"/>
      <c r="H364" s="142"/>
      <c r="I364" s="142"/>
    </row>
    <row r="365" spans="1:9" ht="18.75" x14ac:dyDescent="0.3">
      <c r="A365" s="149">
        <v>99</v>
      </c>
      <c r="B365" s="144">
        <v>18000812</v>
      </c>
      <c r="C365" s="144" t="s">
        <v>4575</v>
      </c>
      <c r="D365" s="144" t="s">
        <v>1082</v>
      </c>
      <c r="E365" s="144" t="s">
        <v>4572</v>
      </c>
      <c r="F365" s="149">
        <v>474</v>
      </c>
      <c r="G365" s="149"/>
      <c r="H365" s="142"/>
      <c r="I365" s="142"/>
    </row>
    <row r="366" spans="1:9" ht="18.75" x14ac:dyDescent="0.3">
      <c r="A366" s="149">
        <v>100</v>
      </c>
      <c r="B366" s="144">
        <v>18001346</v>
      </c>
      <c r="C366" s="144" t="s">
        <v>4576</v>
      </c>
      <c r="D366" s="144" t="s">
        <v>4337</v>
      </c>
      <c r="E366" s="144" t="s">
        <v>4572</v>
      </c>
      <c r="F366" s="149">
        <v>474</v>
      </c>
      <c r="G366" s="149"/>
      <c r="H366" s="142"/>
      <c r="I366" s="142"/>
    </row>
    <row r="367" spans="1:9" ht="18.75" x14ac:dyDescent="0.3">
      <c r="A367" s="149">
        <v>101</v>
      </c>
      <c r="B367" s="144">
        <v>18001256</v>
      </c>
      <c r="C367" s="144" t="s">
        <v>4239</v>
      </c>
      <c r="D367" s="144" t="s">
        <v>916</v>
      </c>
      <c r="E367" s="144" t="s">
        <v>4572</v>
      </c>
      <c r="F367" s="149">
        <v>474</v>
      </c>
      <c r="G367" s="149"/>
      <c r="H367" s="142"/>
      <c r="I367" s="142"/>
    </row>
    <row r="368" spans="1:9" ht="18.75" x14ac:dyDescent="0.3">
      <c r="A368" s="149">
        <v>102</v>
      </c>
      <c r="B368" s="144">
        <v>19001323</v>
      </c>
      <c r="C368" s="144" t="s">
        <v>4577</v>
      </c>
      <c r="D368" s="144" t="s">
        <v>411</v>
      </c>
      <c r="E368" s="144" t="s">
        <v>4499</v>
      </c>
      <c r="F368" s="149">
        <v>474</v>
      </c>
      <c r="G368" s="149"/>
      <c r="H368" s="142"/>
      <c r="I368" s="142"/>
    </row>
    <row r="369" spans="1:9" ht="18.75" x14ac:dyDescent="0.3">
      <c r="A369" s="149">
        <v>103</v>
      </c>
      <c r="B369" s="144">
        <v>19001299</v>
      </c>
      <c r="C369" s="144" t="s">
        <v>4578</v>
      </c>
      <c r="D369" s="144" t="s">
        <v>1082</v>
      </c>
      <c r="E369" s="144" t="s">
        <v>4499</v>
      </c>
      <c r="F369" s="149">
        <v>474</v>
      </c>
      <c r="G369" s="149"/>
      <c r="H369" s="142"/>
      <c r="I369" s="142"/>
    </row>
    <row r="370" spans="1:9" ht="18.75" x14ac:dyDescent="0.3">
      <c r="A370" s="149">
        <v>104</v>
      </c>
      <c r="B370" s="144">
        <v>19005239</v>
      </c>
      <c r="C370" s="144" t="s">
        <v>4579</v>
      </c>
      <c r="D370" s="144" t="s">
        <v>435</v>
      </c>
      <c r="E370" s="144" t="s">
        <v>4580</v>
      </c>
      <c r="F370" s="149">
        <v>474</v>
      </c>
      <c r="G370" s="149"/>
      <c r="H370" s="142"/>
      <c r="I370" s="142"/>
    </row>
    <row r="371" spans="1:9" ht="18.75" x14ac:dyDescent="0.3">
      <c r="A371" s="149">
        <v>105</v>
      </c>
      <c r="B371" s="144">
        <v>19005252</v>
      </c>
      <c r="C371" s="144" t="s">
        <v>1080</v>
      </c>
      <c r="D371" s="144" t="s">
        <v>438</v>
      </c>
      <c r="E371" s="144" t="s">
        <v>4580</v>
      </c>
      <c r="F371" s="149">
        <v>474</v>
      </c>
      <c r="G371" s="149"/>
      <c r="H371" s="142"/>
      <c r="I371" s="142"/>
    </row>
    <row r="372" spans="1:9" ht="18.75" x14ac:dyDescent="0.3">
      <c r="A372" s="149">
        <v>106</v>
      </c>
      <c r="B372" s="144">
        <v>19004888</v>
      </c>
      <c r="C372" s="144" t="s">
        <v>4292</v>
      </c>
      <c r="D372" s="144" t="s">
        <v>420</v>
      </c>
      <c r="E372" s="144" t="s">
        <v>4580</v>
      </c>
      <c r="F372" s="149">
        <v>474</v>
      </c>
      <c r="G372" s="149"/>
      <c r="H372" s="142"/>
      <c r="I372" s="142"/>
    </row>
    <row r="373" spans="1:9" ht="18.75" x14ac:dyDescent="0.3">
      <c r="A373" s="149">
        <v>107</v>
      </c>
      <c r="B373" s="144">
        <v>19004699</v>
      </c>
      <c r="C373" s="144" t="s">
        <v>4581</v>
      </c>
      <c r="D373" s="144" t="s">
        <v>4357</v>
      </c>
      <c r="E373" s="144" t="s">
        <v>4580</v>
      </c>
      <c r="F373" s="149">
        <v>474</v>
      </c>
      <c r="G373" s="149"/>
      <c r="H373" s="142"/>
      <c r="I373" s="142"/>
    </row>
    <row r="374" spans="1:9" ht="18.75" x14ac:dyDescent="0.3">
      <c r="A374" s="149">
        <v>108</v>
      </c>
      <c r="B374" s="144">
        <v>19004647</v>
      </c>
      <c r="C374" s="144" t="s">
        <v>4582</v>
      </c>
      <c r="D374" s="144" t="s">
        <v>4583</v>
      </c>
      <c r="E374" s="144" t="s">
        <v>4580</v>
      </c>
      <c r="F374" s="149">
        <v>474</v>
      </c>
      <c r="G374" s="149"/>
      <c r="H374" s="142"/>
      <c r="I374" s="142"/>
    </row>
    <row r="375" spans="1:9" ht="18.75" x14ac:dyDescent="0.3">
      <c r="A375" s="149">
        <v>109</v>
      </c>
      <c r="B375" s="144">
        <v>20000349</v>
      </c>
      <c r="C375" s="144" t="s">
        <v>4584</v>
      </c>
      <c r="D375" s="144" t="s">
        <v>426</v>
      </c>
      <c r="E375" s="144" t="s">
        <v>4585</v>
      </c>
      <c r="F375" s="149">
        <v>474</v>
      </c>
      <c r="G375" s="149"/>
      <c r="H375" s="142"/>
      <c r="I375" s="142"/>
    </row>
    <row r="376" spans="1:9" ht="18.75" x14ac:dyDescent="0.3">
      <c r="A376" s="149">
        <v>110</v>
      </c>
      <c r="B376" s="144">
        <v>20006509</v>
      </c>
      <c r="C376" s="144" t="s">
        <v>4586</v>
      </c>
      <c r="D376" s="144" t="s">
        <v>916</v>
      </c>
      <c r="E376" s="144" t="s">
        <v>4587</v>
      </c>
      <c r="F376" s="149">
        <v>474</v>
      </c>
      <c r="G376" s="149"/>
      <c r="H376" s="142"/>
      <c r="I376" s="142"/>
    </row>
    <row r="377" spans="1:9" ht="18.75" x14ac:dyDescent="0.3">
      <c r="A377" s="149">
        <v>111</v>
      </c>
      <c r="B377" s="144">
        <v>20006537</v>
      </c>
      <c r="C377" s="144" t="s">
        <v>4588</v>
      </c>
      <c r="D377" s="144" t="s">
        <v>417</v>
      </c>
      <c r="E377" s="144" t="s">
        <v>4587</v>
      </c>
      <c r="F377" s="149">
        <v>474</v>
      </c>
      <c r="G377" s="149"/>
      <c r="H377" s="142"/>
      <c r="I377" s="142"/>
    </row>
    <row r="378" spans="1:9" ht="18.75" x14ac:dyDescent="0.3">
      <c r="A378" s="149">
        <v>112</v>
      </c>
      <c r="B378" s="144">
        <v>18003162</v>
      </c>
      <c r="C378" s="144" t="s">
        <v>4589</v>
      </c>
      <c r="D378" s="144" t="s">
        <v>448</v>
      </c>
      <c r="E378" s="144" t="s">
        <v>4572</v>
      </c>
      <c r="F378" s="149">
        <v>474</v>
      </c>
      <c r="G378" s="149"/>
      <c r="H378" s="142"/>
      <c r="I378" s="142"/>
    </row>
    <row r="379" spans="1:9" ht="18.75" x14ac:dyDescent="0.3">
      <c r="A379" s="149">
        <v>113</v>
      </c>
      <c r="B379" s="144">
        <v>20005845</v>
      </c>
      <c r="C379" s="144" t="s">
        <v>1096</v>
      </c>
      <c r="D379" s="144" t="s">
        <v>4590</v>
      </c>
      <c r="E379" s="144" t="s">
        <v>4587</v>
      </c>
      <c r="F379" s="149">
        <v>474</v>
      </c>
      <c r="G379" s="149"/>
      <c r="H379" s="142"/>
      <c r="I379" s="142"/>
    </row>
    <row r="380" spans="1:9" ht="18.75" x14ac:dyDescent="0.3">
      <c r="A380" s="149">
        <v>114</v>
      </c>
      <c r="B380" s="144">
        <v>20003933</v>
      </c>
      <c r="C380" s="144" t="s">
        <v>924</v>
      </c>
      <c r="D380" s="144" t="s">
        <v>4281</v>
      </c>
      <c r="E380" s="144" t="s">
        <v>4587</v>
      </c>
      <c r="F380" s="149">
        <v>474</v>
      </c>
      <c r="G380" s="149"/>
      <c r="H380" s="142"/>
      <c r="I380" s="142"/>
    </row>
    <row r="381" spans="1:9" ht="18.75" x14ac:dyDescent="0.3">
      <c r="A381" s="149">
        <v>115</v>
      </c>
      <c r="B381" s="144">
        <v>20002226</v>
      </c>
      <c r="C381" s="144" t="s">
        <v>4223</v>
      </c>
      <c r="D381" s="144" t="s">
        <v>1075</v>
      </c>
      <c r="E381" s="144" t="s">
        <v>4555</v>
      </c>
      <c r="F381" s="149">
        <v>474</v>
      </c>
      <c r="G381" s="149"/>
      <c r="H381" s="142"/>
      <c r="I381" s="142"/>
    </row>
    <row r="382" spans="1:9" ht="18.75" x14ac:dyDescent="0.3">
      <c r="A382" s="149">
        <v>116</v>
      </c>
      <c r="B382" s="144">
        <v>20002324</v>
      </c>
      <c r="C382" s="144" t="s">
        <v>4591</v>
      </c>
      <c r="D382" s="144" t="s">
        <v>1086</v>
      </c>
      <c r="E382" s="144" t="s">
        <v>4555</v>
      </c>
      <c r="F382" s="149">
        <v>474</v>
      </c>
      <c r="G382" s="149"/>
      <c r="H382" s="142"/>
      <c r="I382" s="142"/>
    </row>
    <row r="383" spans="1:9" ht="18.75" x14ac:dyDescent="0.3">
      <c r="A383" s="149">
        <v>117</v>
      </c>
      <c r="B383" s="144">
        <v>20002112</v>
      </c>
      <c r="C383" s="144" t="s">
        <v>4592</v>
      </c>
      <c r="D383" s="144" t="s">
        <v>4593</v>
      </c>
      <c r="E383" s="144" t="s">
        <v>4555</v>
      </c>
      <c r="F383" s="149">
        <v>474</v>
      </c>
      <c r="G383" s="149"/>
      <c r="H383" s="142"/>
      <c r="I383" s="142"/>
    </row>
    <row r="384" spans="1:9" ht="18.75" x14ac:dyDescent="0.3">
      <c r="A384" s="149">
        <v>118</v>
      </c>
      <c r="B384" s="144">
        <v>20001855</v>
      </c>
      <c r="C384" s="144" t="s">
        <v>4594</v>
      </c>
      <c r="D384" s="144" t="s">
        <v>4595</v>
      </c>
      <c r="E384" s="144" t="s">
        <v>4555</v>
      </c>
      <c r="F384" s="149">
        <v>474</v>
      </c>
      <c r="G384" s="149"/>
      <c r="H384" s="142"/>
      <c r="I384" s="142"/>
    </row>
    <row r="385" spans="1:9" ht="18.75" x14ac:dyDescent="0.3">
      <c r="A385" s="149">
        <v>119</v>
      </c>
      <c r="B385" s="144">
        <v>20001190</v>
      </c>
      <c r="C385" s="144" t="s">
        <v>4596</v>
      </c>
      <c r="D385" s="144" t="s">
        <v>4224</v>
      </c>
      <c r="E385" s="144" t="s">
        <v>4555</v>
      </c>
      <c r="F385" s="149">
        <v>474</v>
      </c>
      <c r="G385" s="149"/>
      <c r="H385" s="142"/>
      <c r="I385" s="142"/>
    </row>
    <row r="386" spans="1:9" ht="18.75" x14ac:dyDescent="0.3">
      <c r="A386" s="149">
        <v>120</v>
      </c>
      <c r="B386" s="144">
        <v>20001956</v>
      </c>
      <c r="C386" s="144" t="s">
        <v>4597</v>
      </c>
      <c r="D386" s="144" t="s">
        <v>1097</v>
      </c>
      <c r="E386" s="144" t="s">
        <v>4555</v>
      </c>
      <c r="F386" s="149">
        <v>474</v>
      </c>
      <c r="G386" s="149"/>
      <c r="H386" s="142"/>
      <c r="I386" s="142"/>
    </row>
    <row r="387" spans="1:9" ht="18.75" x14ac:dyDescent="0.3">
      <c r="A387" s="149">
        <v>121</v>
      </c>
      <c r="B387" s="144">
        <v>20000298</v>
      </c>
      <c r="C387" s="144" t="s">
        <v>4598</v>
      </c>
      <c r="D387" s="144" t="s">
        <v>3919</v>
      </c>
      <c r="E387" s="144" t="s">
        <v>4555</v>
      </c>
      <c r="F387" s="149">
        <v>474</v>
      </c>
      <c r="G387" s="149"/>
      <c r="H387" s="142"/>
      <c r="I387" s="142"/>
    </row>
    <row r="388" spans="1:9" ht="18.75" x14ac:dyDescent="0.3">
      <c r="A388" s="149">
        <v>122</v>
      </c>
      <c r="B388" s="144">
        <v>20001163</v>
      </c>
      <c r="C388" s="144" t="s">
        <v>4599</v>
      </c>
      <c r="D388" s="144" t="s">
        <v>4526</v>
      </c>
      <c r="E388" s="144" t="s">
        <v>4555</v>
      </c>
      <c r="F388" s="149">
        <v>474</v>
      </c>
      <c r="G388" s="149"/>
      <c r="H388" s="142"/>
      <c r="I388" s="142"/>
    </row>
    <row r="389" spans="1:9" ht="18.75" x14ac:dyDescent="0.3">
      <c r="A389" s="149">
        <v>123</v>
      </c>
      <c r="B389" s="144">
        <v>20005549</v>
      </c>
      <c r="C389" s="144" t="s">
        <v>4600</v>
      </c>
      <c r="D389" s="144" t="s">
        <v>4467</v>
      </c>
      <c r="E389" s="144" t="s">
        <v>4555</v>
      </c>
      <c r="F389" s="149">
        <v>474</v>
      </c>
      <c r="G389" s="149"/>
      <c r="H389" s="142"/>
      <c r="I389" s="142"/>
    </row>
    <row r="390" spans="1:9" ht="18.75" x14ac:dyDescent="0.3">
      <c r="A390" s="149">
        <v>124</v>
      </c>
      <c r="B390" s="144">
        <v>20000248</v>
      </c>
      <c r="C390" s="144" t="s">
        <v>4601</v>
      </c>
      <c r="D390" s="144" t="s">
        <v>4203</v>
      </c>
      <c r="E390" s="144" t="s">
        <v>4555</v>
      </c>
      <c r="F390" s="149">
        <v>474</v>
      </c>
      <c r="G390" s="149"/>
      <c r="H390" s="142"/>
      <c r="I390" s="142"/>
    </row>
    <row r="391" spans="1:9" ht="18.75" x14ac:dyDescent="0.3">
      <c r="A391" s="149">
        <v>125</v>
      </c>
      <c r="B391" s="144">
        <v>20001774</v>
      </c>
      <c r="C391" s="144" t="s">
        <v>4602</v>
      </c>
      <c r="D391" s="144" t="s">
        <v>4254</v>
      </c>
      <c r="E391" s="144" t="s">
        <v>4555</v>
      </c>
      <c r="F391" s="149">
        <v>474</v>
      </c>
      <c r="G391" s="149"/>
      <c r="H391" s="142"/>
      <c r="I391" s="142"/>
    </row>
    <row r="392" spans="1:9" ht="18.75" x14ac:dyDescent="0.3">
      <c r="A392" s="149">
        <v>126</v>
      </c>
      <c r="B392" s="144">
        <v>19003516</v>
      </c>
      <c r="C392" s="144" t="s">
        <v>4603</v>
      </c>
      <c r="D392" s="144" t="s">
        <v>4604</v>
      </c>
      <c r="E392" s="144" t="s">
        <v>4605</v>
      </c>
      <c r="F392" s="149">
        <v>474</v>
      </c>
      <c r="G392" s="149"/>
      <c r="H392" s="142"/>
      <c r="I392" s="142"/>
    </row>
    <row r="393" spans="1:9" ht="18.75" x14ac:dyDescent="0.3">
      <c r="A393" s="149">
        <v>127</v>
      </c>
      <c r="B393" s="144">
        <v>19005144</v>
      </c>
      <c r="C393" s="144" t="s">
        <v>4606</v>
      </c>
      <c r="D393" s="144" t="s">
        <v>4607</v>
      </c>
      <c r="E393" s="144" t="s">
        <v>4580</v>
      </c>
      <c r="F393" s="149">
        <v>474</v>
      </c>
      <c r="G393" s="149"/>
      <c r="H393" s="142"/>
      <c r="I393" s="142"/>
    </row>
    <row r="394" spans="1:9" ht="18.75" x14ac:dyDescent="0.3">
      <c r="A394" s="149">
        <v>128</v>
      </c>
      <c r="B394" s="144">
        <v>20006769</v>
      </c>
      <c r="C394" s="144" t="s">
        <v>4520</v>
      </c>
      <c r="D394" s="144" t="s">
        <v>414</v>
      </c>
      <c r="E394" s="144" t="s">
        <v>4587</v>
      </c>
      <c r="F394" s="149">
        <v>474</v>
      </c>
      <c r="G394" s="149"/>
      <c r="H394" s="142"/>
      <c r="I394" s="142"/>
    </row>
    <row r="395" spans="1:9" ht="18.75" x14ac:dyDescent="0.3">
      <c r="A395" s="149">
        <v>129</v>
      </c>
      <c r="B395" s="144">
        <v>20006768</v>
      </c>
      <c r="C395" s="144" t="s">
        <v>4608</v>
      </c>
      <c r="D395" s="144" t="s">
        <v>4321</v>
      </c>
      <c r="E395" s="144" t="s">
        <v>4587</v>
      </c>
      <c r="F395" s="149">
        <v>474</v>
      </c>
      <c r="G395" s="149"/>
      <c r="H395" s="142"/>
      <c r="I395" s="142"/>
    </row>
    <row r="396" spans="1:9" ht="18.75" x14ac:dyDescent="0.3">
      <c r="A396" s="149">
        <v>130</v>
      </c>
      <c r="B396" s="144">
        <v>20005575</v>
      </c>
      <c r="C396" s="144" t="s">
        <v>4609</v>
      </c>
      <c r="D396" s="144" t="s">
        <v>4610</v>
      </c>
      <c r="E396" s="144" t="s">
        <v>4587</v>
      </c>
      <c r="F396" s="149">
        <v>474</v>
      </c>
      <c r="G396" s="149"/>
      <c r="H396" s="142"/>
      <c r="I396" s="142"/>
    </row>
    <row r="397" spans="1:9" ht="18.75" x14ac:dyDescent="0.3">
      <c r="A397" s="149">
        <v>131</v>
      </c>
      <c r="B397" s="144">
        <v>20006730</v>
      </c>
      <c r="C397" s="144" t="s">
        <v>4424</v>
      </c>
      <c r="D397" s="144" t="s">
        <v>435</v>
      </c>
      <c r="E397" s="144" t="s">
        <v>4587</v>
      </c>
      <c r="F397" s="149">
        <v>474</v>
      </c>
      <c r="G397" s="149"/>
      <c r="H397" s="142"/>
      <c r="I397" s="142"/>
    </row>
    <row r="398" spans="1:9" ht="18.75" x14ac:dyDescent="0.3">
      <c r="A398" s="149">
        <v>132</v>
      </c>
      <c r="B398" s="144">
        <v>19004401</v>
      </c>
      <c r="C398" s="144" t="s">
        <v>4611</v>
      </c>
      <c r="D398" s="144" t="s">
        <v>4337</v>
      </c>
      <c r="E398" s="144" t="s">
        <v>4562</v>
      </c>
      <c r="F398" s="149">
        <v>474</v>
      </c>
      <c r="G398" s="149"/>
      <c r="H398" s="142"/>
      <c r="I398" s="142"/>
    </row>
    <row r="399" spans="1:9" ht="18.75" x14ac:dyDescent="0.3">
      <c r="A399" s="149">
        <v>133</v>
      </c>
      <c r="B399" s="144">
        <v>20006723</v>
      </c>
      <c r="C399" s="144" t="s">
        <v>4612</v>
      </c>
      <c r="D399" s="144" t="s">
        <v>420</v>
      </c>
      <c r="E399" s="144" t="s">
        <v>4587</v>
      </c>
      <c r="F399" s="149">
        <v>474</v>
      </c>
      <c r="G399" s="149"/>
      <c r="H399" s="142"/>
      <c r="I399" s="142"/>
    </row>
    <row r="400" spans="1:9" ht="18.75" x14ac:dyDescent="0.3">
      <c r="A400" s="149">
        <v>134</v>
      </c>
      <c r="B400" s="144">
        <v>20006722</v>
      </c>
      <c r="C400" s="144" t="s">
        <v>4288</v>
      </c>
      <c r="D400" s="144" t="s">
        <v>4400</v>
      </c>
      <c r="E400" s="144" t="s">
        <v>4587</v>
      </c>
      <c r="F400" s="149">
        <v>474</v>
      </c>
      <c r="G400" s="149"/>
      <c r="H400" s="142"/>
      <c r="I400" s="142"/>
    </row>
    <row r="401" spans="1:9" ht="18.75" x14ac:dyDescent="0.3">
      <c r="A401" s="149">
        <v>135</v>
      </c>
      <c r="B401" s="144">
        <v>19001535</v>
      </c>
      <c r="C401" s="144" t="s">
        <v>4613</v>
      </c>
      <c r="D401" s="144" t="s">
        <v>410</v>
      </c>
      <c r="E401" s="144" t="s">
        <v>4614</v>
      </c>
      <c r="F401" s="149">
        <v>474</v>
      </c>
      <c r="G401" s="149"/>
      <c r="H401" s="142"/>
      <c r="I401" s="142"/>
    </row>
    <row r="402" spans="1:9" ht="18.75" x14ac:dyDescent="0.3">
      <c r="A402" s="149">
        <v>136</v>
      </c>
      <c r="B402" s="144">
        <v>20000268</v>
      </c>
      <c r="C402" s="144" t="s">
        <v>4615</v>
      </c>
      <c r="D402" s="144" t="s">
        <v>428</v>
      </c>
      <c r="E402" s="144" t="s">
        <v>4555</v>
      </c>
      <c r="F402" s="149">
        <v>474</v>
      </c>
      <c r="G402" s="149"/>
      <c r="H402" s="142"/>
      <c r="I402" s="142"/>
    </row>
    <row r="403" spans="1:9" ht="18.75" x14ac:dyDescent="0.3">
      <c r="A403" s="149">
        <v>137</v>
      </c>
      <c r="B403" s="144">
        <v>20006717</v>
      </c>
      <c r="C403" s="144" t="s">
        <v>4616</v>
      </c>
      <c r="D403" s="144" t="s">
        <v>418</v>
      </c>
      <c r="E403" s="144" t="s">
        <v>4555</v>
      </c>
      <c r="F403" s="149">
        <v>474</v>
      </c>
      <c r="G403" s="149"/>
      <c r="H403" s="142"/>
      <c r="I403" s="142"/>
    </row>
    <row r="404" spans="1:9" ht="18.75" x14ac:dyDescent="0.3">
      <c r="A404" s="149">
        <v>138</v>
      </c>
      <c r="B404" s="144">
        <v>20004734</v>
      </c>
      <c r="C404" s="144" t="s">
        <v>4617</v>
      </c>
      <c r="D404" s="144" t="s">
        <v>417</v>
      </c>
      <c r="E404" s="144" t="s">
        <v>4587</v>
      </c>
      <c r="F404" s="149">
        <v>474</v>
      </c>
      <c r="G404" s="149"/>
      <c r="H404" s="142"/>
      <c r="I404" s="142"/>
    </row>
    <row r="405" spans="1:9" ht="18.75" x14ac:dyDescent="0.3">
      <c r="A405" s="149">
        <v>139</v>
      </c>
      <c r="B405" s="144">
        <v>20001938</v>
      </c>
      <c r="C405" s="144" t="s">
        <v>4618</v>
      </c>
      <c r="D405" s="144" t="s">
        <v>442</v>
      </c>
      <c r="E405" s="144" t="s">
        <v>4587</v>
      </c>
      <c r="F405" s="149">
        <v>474</v>
      </c>
      <c r="G405" s="149"/>
      <c r="H405" s="142"/>
      <c r="I405" s="142"/>
    </row>
    <row r="406" spans="1:9" ht="18.75" x14ac:dyDescent="0.3">
      <c r="A406" s="149">
        <v>140</v>
      </c>
      <c r="B406" s="144">
        <v>18002676</v>
      </c>
      <c r="C406" s="144" t="s">
        <v>4619</v>
      </c>
      <c r="D406" s="144" t="s">
        <v>4407</v>
      </c>
      <c r="E406" s="144" t="s">
        <v>4620</v>
      </c>
      <c r="F406" s="149">
        <v>474</v>
      </c>
      <c r="G406" s="149"/>
      <c r="H406" s="142"/>
      <c r="I406" s="142"/>
    </row>
    <row r="407" spans="1:9" ht="18.75" x14ac:dyDescent="0.3">
      <c r="A407" s="149">
        <v>141</v>
      </c>
      <c r="B407" s="144">
        <v>18002655</v>
      </c>
      <c r="C407" s="144" t="s">
        <v>4621</v>
      </c>
      <c r="D407" s="144" t="s">
        <v>447</v>
      </c>
      <c r="E407" s="144" t="s">
        <v>4620</v>
      </c>
      <c r="F407" s="149">
        <v>474</v>
      </c>
      <c r="G407" s="149"/>
      <c r="H407" s="142"/>
      <c r="I407" s="142"/>
    </row>
    <row r="408" spans="1:9" ht="18.75" x14ac:dyDescent="0.3">
      <c r="A408" s="149">
        <v>142</v>
      </c>
      <c r="B408" s="144">
        <v>18001597</v>
      </c>
      <c r="C408" s="144" t="s">
        <v>4622</v>
      </c>
      <c r="D408" s="144" t="s">
        <v>4264</v>
      </c>
      <c r="E408" s="144" t="s">
        <v>4623</v>
      </c>
      <c r="F408" s="149">
        <v>474</v>
      </c>
      <c r="G408" s="149"/>
      <c r="H408" s="142"/>
      <c r="I408" s="142"/>
    </row>
    <row r="409" spans="1:9" ht="18.75" x14ac:dyDescent="0.3">
      <c r="A409" s="149">
        <v>143</v>
      </c>
      <c r="B409" s="144">
        <v>20000453</v>
      </c>
      <c r="C409" s="144" t="s">
        <v>4624</v>
      </c>
      <c r="D409" s="144" t="s">
        <v>4625</v>
      </c>
      <c r="E409" s="144" t="s">
        <v>4626</v>
      </c>
      <c r="F409" s="149">
        <v>474</v>
      </c>
      <c r="G409" s="149"/>
      <c r="H409" s="142"/>
      <c r="I409" s="142"/>
    </row>
    <row r="410" spans="1:9" ht="18.75" x14ac:dyDescent="0.3">
      <c r="A410" s="149">
        <v>144</v>
      </c>
      <c r="B410" s="144">
        <v>20000680</v>
      </c>
      <c r="C410" s="144" t="s">
        <v>4627</v>
      </c>
      <c r="D410" s="144" t="s">
        <v>4557</v>
      </c>
      <c r="E410" s="144" t="s">
        <v>4626</v>
      </c>
      <c r="F410" s="149">
        <v>474</v>
      </c>
      <c r="G410" s="149"/>
      <c r="H410" s="142"/>
      <c r="I410" s="142"/>
    </row>
    <row r="411" spans="1:9" ht="18.75" x14ac:dyDescent="0.3">
      <c r="A411" s="149">
        <v>145</v>
      </c>
      <c r="B411" s="144">
        <v>20004307</v>
      </c>
      <c r="C411" s="144" t="s">
        <v>4628</v>
      </c>
      <c r="D411" s="144" t="s">
        <v>4629</v>
      </c>
      <c r="E411" s="144" t="s">
        <v>4626</v>
      </c>
      <c r="F411" s="149">
        <v>474</v>
      </c>
      <c r="G411" s="149"/>
      <c r="H411" s="142"/>
      <c r="I411" s="142"/>
    </row>
    <row r="412" spans="1:9" ht="18.75" x14ac:dyDescent="0.3">
      <c r="A412" s="149">
        <v>146</v>
      </c>
      <c r="B412" s="144">
        <v>20004272</v>
      </c>
      <c r="C412" s="144" t="s">
        <v>4630</v>
      </c>
      <c r="D412" s="144" t="s">
        <v>433</v>
      </c>
      <c r="E412" s="144" t="s">
        <v>4626</v>
      </c>
      <c r="F412" s="149">
        <v>474</v>
      </c>
      <c r="G412" s="149"/>
      <c r="H412" s="142"/>
      <c r="I412" s="142"/>
    </row>
    <row r="413" spans="1:9" ht="18.75" x14ac:dyDescent="0.3">
      <c r="A413" s="149">
        <v>147</v>
      </c>
      <c r="B413" s="144">
        <v>20000313</v>
      </c>
      <c r="C413" s="144" t="s">
        <v>4631</v>
      </c>
      <c r="D413" s="144" t="s">
        <v>1081</v>
      </c>
      <c r="E413" s="144" t="s">
        <v>4626</v>
      </c>
      <c r="F413" s="149">
        <v>474</v>
      </c>
      <c r="G413" s="149"/>
      <c r="H413" s="142"/>
      <c r="I413" s="142"/>
    </row>
    <row r="414" spans="1:9" ht="18.75" x14ac:dyDescent="0.3">
      <c r="A414" s="149">
        <v>148</v>
      </c>
      <c r="B414" s="144">
        <v>20002854</v>
      </c>
      <c r="C414" s="144" t="s">
        <v>4632</v>
      </c>
      <c r="D414" s="144" t="s">
        <v>4544</v>
      </c>
      <c r="E414" s="144" t="s">
        <v>4626</v>
      </c>
      <c r="F414" s="149">
        <v>474</v>
      </c>
      <c r="G414" s="149"/>
      <c r="H414" s="142"/>
      <c r="I414" s="142"/>
    </row>
    <row r="415" spans="1:9" ht="18.75" x14ac:dyDescent="0.3">
      <c r="A415" s="149">
        <v>149</v>
      </c>
      <c r="B415" s="144">
        <v>20005624</v>
      </c>
      <c r="C415" s="144" t="s">
        <v>1084</v>
      </c>
      <c r="D415" s="144" t="s">
        <v>4633</v>
      </c>
      <c r="E415" s="144" t="s">
        <v>4626</v>
      </c>
      <c r="F415" s="149">
        <v>474</v>
      </c>
      <c r="G415" s="149"/>
      <c r="H415" s="142"/>
      <c r="I415" s="142"/>
    </row>
    <row r="416" spans="1:9" ht="18.75" x14ac:dyDescent="0.3">
      <c r="A416" s="149">
        <v>150</v>
      </c>
      <c r="B416" s="144">
        <v>20006683</v>
      </c>
      <c r="C416" s="144" t="s">
        <v>4634</v>
      </c>
      <c r="D416" s="144" t="s">
        <v>4635</v>
      </c>
      <c r="E416" s="144" t="s">
        <v>4626</v>
      </c>
      <c r="F416" s="149">
        <v>474</v>
      </c>
      <c r="G416" s="149"/>
      <c r="H416" s="142"/>
      <c r="I416" s="142"/>
    </row>
    <row r="417" spans="1:9" ht="18.75" x14ac:dyDescent="0.3">
      <c r="A417" s="149">
        <v>151</v>
      </c>
      <c r="B417" s="144">
        <v>20004544</v>
      </c>
      <c r="C417" s="144" t="s">
        <v>4636</v>
      </c>
      <c r="D417" s="144" t="s">
        <v>1095</v>
      </c>
      <c r="E417" s="144" t="s">
        <v>4626</v>
      </c>
      <c r="F417" s="149">
        <v>474</v>
      </c>
      <c r="G417" s="149"/>
      <c r="H417" s="142"/>
      <c r="I417" s="142"/>
    </row>
    <row r="418" spans="1:9" ht="18.75" x14ac:dyDescent="0.3">
      <c r="A418" s="149">
        <v>152</v>
      </c>
      <c r="B418" s="144">
        <v>20005513</v>
      </c>
      <c r="C418" s="144" t="s">
        <v>4637</v>
      </c>
      <c r="D418" s="144" t="s">
        <v>4532</v>
      </c>
      <c r="E418" s="144" t="s">
        <v>4626</v>
      </c>
      <c r="F418" s="149">
        <v>474</v>
      </c>
      <c r="G418" s="149"/>
      <c r="H418" s="142"/>
      <c r="I418" s="142"/>
    </row>
    <row r="419" spans="1:9" ht="18.75" x14ac:dyDescent="0.3">
      <c r="A419" s="149">
        <v>153</v>
      </c>
      <c r="B419" s="144">
        <v>20005368</v>
      </c>
      <c r="C419" s="144" t="s">
        <v>4213</v>
      </c>
      <c r="D419" s="144" t="s">
        <v>919</v>
      </c>
      <c r="E419" s="144" t="s">
        <v>4626</v>
      </c>
      <c r="F419" s="149">
        <v>474</v>
      </c>
      <c r="G419" s="149"/>
      <c r="H419" s="142"/>
      <c r="I419" s="142"/>
    </row>
    <row r="420" spans="1:9" ht="18.75" x14ac:dyDescent="0.3">
      <c r="A420" s="149">
        <v>154</v>
      </c>
      <c r="B420" s="144">
        <v>20003471</v>
      </c>
      <c r="C420" s="144" t="s">
        <v>4638</v>
      </c>
      <c r="D420" s="144" t="s">
        <v>4639</v>
      </c>
      <c r="E420" s="144" t="s">
        <v>4626</v>
      </c>
      <c r="F420" s="149">
        <v>474</v>
      </c>
      <c r="G420" s="149"/>
      <c r="H420" s="142"/>
      <c r="I420" s="142"/>
    </row>
    <row r="421" spans="1:9" ht="18.75" x14ac:dyDescent="0.3">
      <c r="A421" s="149">
        <v>155</v>
      </c>
      <c r="B421" s="144">
        <v>20005735</v>
      </c>
      <c r="C421" s="144" t="s">
        <v>1084</v>
      </c>
      <c r="D421" s="144" t="s">
        <v>922</v>
      </c>
      <c r="E421" s="144" t="s">
        <v>4626</v>
      </c>
      <c r="F421" s="149">
        <v>474</v>
      </c>
      <c r="G421" s="149"/>
      <c r="H421" s="142"/>
      <c r="I421" s="142"/>
    </row>
    <row r="422" spans="1:9" ht="18.75" x14ac:dyDescent="0.3">
      <c r="A422" s="149">
        <v>156</v>
      </c>
      <c r="B422" s="144">
        <v>20003720</v>
      </c>
      <c r="C422" s="144" t="s">
        <v>4640</v>
      </c>
      <c r="D422" s="144" t="s">
        <v>4629</v>
      </c>
      <c r="E422" s="144" t="s">
        <v>4626</v>
      </c>
      <c r="F422" s="149">
        <v>474</v>
      </c>
      <c r="G422" s="149"/>
      <c r="H422" s="142"/>
      <c r="I422" s="142"/>
    </row>
    <row r="423" spans="1:9" ht="18.75" x14ac:dyDescent="0.3">
      <c r="A423" s="149">
        <v>157</v>
      </c>
      <c r="B423" s="144">
        <v>20003711</v>
      </c>
      <c r="C423" s="144" t="s">
        <v>4641</v>
      </c>
      <c r="D423" s="144" t="s">
        <v>1086</v>
      </c>
      <c r="E423" s="144" t="s">
        <v>4626</v>
      </c>
      <c r="F423" s="149">
        <v>474</v>
      </c>
      <c r="G423" s="149"/>
      <c r="H423" s="142"/>
      <c r="I423" s="142"/>
    </row>
    <row r="424" spans="1:9" ht="18.75" x14ac:dyDescent="0.3">
      <c r="A424" s="149">
        <v>158</v>
      </c>
      <c r="B424" s="144">
        <v>20005825</v>
      </c>
      <c r="C424" s="144" t="s">
        <v>4642</v>
      </c>
      <c r="D424" s="144" t="s">
        <v>4643</v>
      </c>
      <c r="E424" s="144" t="s">
        <v>4626</v>
      </c>
      <c r="F424" s="149">
        <v>474</v>
      </c>
      <c r="G424" s="149"/>
      <c r="H424" s="142"/>
      <c r="I424" s="142"/>
    </row>
    <row r="425" spans="1:9" ht="18.75" x14ac:dyDescent="0.3">
      <c r="A425" s="149">
        <v>159</v>
      </c>
      <c r="B425" s="144">
        <v>20006659</v>
      </c>
      <c r="C425" s="144" t="s">
        <v>932</v>
      </c>
      <c r="D425" s="144" t="s">
        <v>4229</v>
      </c>
      <c r="E425" s="144" t="s">
        <v>4626</v>
      </c>
      <c r="F425" s="149">
        <v>474</v>
      </c>
      <c r="G425" s="149"/>
      <c r="H425" s="142"/>
      <c r="I425" s="142"/>
    </row>
    <row r="426" spans="1:9" ht="18.75" x14ac:dyDescent="0.3">
      <c r="A426" s="149">
        <v>160</v>
      </c>
      <c r="B426" s="144">
        <v>20002702</v>
      </c>
      <c r="C426" s="144" t="s">
        <v>4644</v>
      </c>
      <c r="D426" s="144" t="s">
        <v>4645</v>
      </c>
      <c r="E426" s="144" t="s">
        <v>4626</v>
      </c>
      <c r="F426" s="149">
        <v>474</v>
      </c>
      <c r="G426" s="149"/>
      <c r="H426" s="142"/>
      <c r="I426" s="142"/>
    </row>
    <row r="427" spans="1:9" ht="18.75" x14ac:dyDescent="0.3">
      <c r="A427" s="149">
        <v>161</v>
      </c>
      <c r="B427" s="144">
        <v>20004523</v>
      </c>
      <c r="C427" s="144" t="s">
        <v>4646</v>
      </c>
      <c r="D427" s="144" t="s">
        <v>4469</v>
      </c>
      <c r="E427" s="144" t="s">
        <v>4626</v>
      </c>
      <c r="F427" s="149">
        <v>474</v>
      </c>
      <c r="G427" s="149"/>
      <c r="H427" s="142"/>
      <c r="I427" s="142"/>
    </row>
    <row r="428" spans="1:9" ht="18.75" x14ac:dyDescent="0.3">
      <c r="A428" s="149">
        <v>162</v>
      </c>
      <c r="B428" s="144">
        <v>20004694</v>
      </c>
      <c r="C428" s="144" t="s">
        <v>4647</v>
      </c>
      <c r="D428" s="144" t="s">
        <v>4242</v>
      </c>
      <c r="E428" s="144" t="s">
        <v>4626</v>
      </c>
      <c r="F428" s="149">
        <v>474</v>
      </c>
      <c r="G428" s="149"/>
      <c r="H428" s="142"/>
      <c r="I428" s="142"/>
    </row>
    <row r="429" spans="1:9" ht="18.75" x14ac:dyDescent="0.3">
      <c r="A429" s="149">
        <v>163</v>
      </c>
      <c r="B429" s="144">
        <v>20004864</v>
      </c>
      <c r="C429" s="144" t="s">
        <v>4648</v>
      </c>
      <c r="D429" s="144" t="s">
        <v>4472</v>
      </c>
      <c r="E429" s="144" t="s">
        <v>4626</v>
      </c>
      <c r="F429" s="149">
        <v>474</v>
      </c>
      <c r="G429" s="149"/>
      <c r="H429" s="142"/>
      <c r="I429" s="142"/>
    </row>
    <row r="430" spans="1:9" ht="18.75" x14ac:dyDescent="0.3">
      <c r="A430" s="149">
        <v>164</v>
      </c>
      <c r="B430" s="144">
        <v>20001008</v>
      </c>
      <c r="C430" s="144" t="s">
        <v>4649</v>
      </c>
      <c r="D430" s="144" t="s">
        <v>1087</v>
      </c>
      <c r="E430" s="144" t="s">
        <v>4626</v>
      </c>
      <c r="F430" s="149">
        <v>474</v>
      </c>
      <c r="G430" s="149"/>
      <c r="H430" s="142"/>
      <c r="I430" s="142"/>
    </row>
    <row r="431" spans="1:9" ht="18.75" x14ac:dyDescent="0.3">
      <c r="A431" s="149">
        <v>165</v>
      </c>
      <c r="B431" s="144">
        <v>20003867</v>
      </c>
      <c r="C431" s="144" t="s">
        <v>4650</v>
      </c>
      <c r="D431" s="144" t="s">
        <v>1086</v>
      </c>
      <c r="E431" s="144" t="s">
        <v>4626</v>
      </c>
      <c r="F431" s="149">
        <v>474</v>
      </c>
      <c r="G431" s="149"/>
      <c r="H431" s="142"/>
      <c r="I431" s="142"/>
    </row>
    <row r="432" spans="1:9" ht="18.75" x14ac:dyDescent="0.3">
      <c r="A432" s="149">
        <v>166</v>
      </c>
      <c r="B432" s="144">
        <v>20004881</v>
      </c>
      <c r="C432" s="144" t="s">
        <v>4651</v>
      </c>
      <c r="D432" s="144" t="s">
        <v>4643</v>
      </c>
      <c r="E432" s="144" t="s">
        <v>4626</v>
      </c>
      <c r="F432" s="149">
        <v>474</v>
      </c>
      <c r="G432" s="149"/>
      <c r="H432" s="142"/>
      <c r="I432" s="142"/>
    </row>
    <row r="433" spans="1:9" ht="18.75" x14ac:dyDescent="0.3">
      <c r="A433" s="149">
        <v>167</v>
      </c>
      <c r="B433" s="144">
        <v>20006703</v>
      </c>
      <c r="C433" s="144" t="s">
        <v>4652</v>
      </c>
      <c r="D433" s="144" t="s">
        <v>4260</v>
      </c>
      <c r="E433" s="144" t="s">
        <v>4626</v>
      </c>
      <c r="F433" s="149">
        <v>474</v>
      </c>
      <c r="G433" s="149"/>
      <c r="H433" s="142"/>
      <c r="I433" s="142"/>
    </row>
    <row r="434" spans="1:9" ht="18.75" x14ac:dyDescent="0.3">
      <c r="A434" s="149">
        <v>168</v>
      </c>
      <c r="B434" s="144">
        <v>20003358</v>
      </c>
      <c r="C434" s="144" t="s">
        <v>4653</v>
      </c>
      <c r="D434" s="144" t="s">
        <v>4464</v>
      </c>
      <c r="E434" s="144" t="s">
        <v>4626</v>
      </c>
      <c r="F434" s="149">
        <v>474</v>
      </c>
      <c r="G434" s="149"/>
      <c r="H434" s="142"/>
      <c r="I434" s="142"/>
    </row>
    <row r="435" spans="1:9" ht="18.75" x14ac:dyDescent="0.3">
      <c r="A435" s="149">
        <v>169</v>
      </c>
      <c r="B435" s="144">
        <v>20003817</v>
      </c>
      <c r="C435" s="144" t="s">
        <v>4654</v>
      </c>
      <c r="D435" s="144" t="s">
        <v>4655</v>
      </c>
      <c r="E435" s="144" t="s">
        <v>4626</v>
      </c>
      <c r="F435" s="149">
        <v>474</v>
      </c>
      <c r="G435" s="149"/>
      <c r="H435" s="142"/>
      <c r="I435" s="142"/>
    </row>
    <row r="436" spans="1:9" ht="18.75" x14ac:dyDescent="0.3">
      <c r="A436" s="149">
        <v>170</v>
      </c>
      <c r="B436" s="144">
        <v>20005348</v>
      </c>
      <c r="C436" s="144" t="s">
        <v>4656</v>
      </c>
      <c r="D436" s="144" t="s">
        <v>421</v>
      </c>
      <c r="E436" s="144" t="s">
        <v>4626</v>
      </c>
      <c r="F436" s="149">
        <v>474</v>
      </c>
      <c r="G436" s="149"/>
      <c r="H436" s="142"/>
      <c r="I436" s="142"/>
    </row>
    <row r="437" spans="1:9" ht="18.75" x14ac:dyDescent="0.3">
      <c r="A437" s="149">
        <v>171</v>
      </c>
      <c r="B437" s="144">
        <v>20004638</v>
      </c>
      <c r="C437" s="144" t="s">
        <v>4215</v>
      </c>
      <c r="D437" s="144" t="s">
        <v>442</v>
      </c>
      <c r="E437" s="144" t="s">
        <v>4626</v>
      </c>
      <c r="F437" s="149">
        <v>474</v>
      </c>
      <c r="G437" s="149"/>
      <c r="H437" s="142"/>
      <c r="I437" s="142"/>
    </row>
    <row r="438" spans="1:9" ht="18.75" x14ac:dyDescent="0.3">
      <c r="A438" s="149">
        <v>172</v>
      </c>
      <c r="B438" s="144">
        <v>20004688</v>
      </c>
      <c r="C438" s="144" t="s">
        <v>1084</v>
      </c>
      <c r="D438" s="144" t="s">
        <v>4633</v>
      </c>
      <c r="E438" s="144" t="s">
        <v>4626</v>
      </c>
      <c r="F438" s="149">
        <v>474</v>
      </c>
      <c r="G438" s="149"/>
      <c r="H438" s="142"/>
      <c r="I438" s="142"/>
    </row>
    <row r="439" spans="1:9" ht="18.75" x14ac:dyDescent="0.3">
      <c r="A439" s="149">
        <v>173</v>
      </c>
      <c r="B439" s="144">
        <v>20005814</v>
      </c>
      <c r="C439" s="144" t="s">
        <v>4657</v>
      </c>
      <c r="D439" s="144" t="s">
        <v>916</v>
      </c>
      <c r="E439" s="144" t="s">
        <v>4626</v>
      </c>
      <c r="F439" s="149">
        <v>474</v>
      </c>
      <c r="G439" s="149"/>
      <c r="H439" s="142"/>
      <c r="I439" s="142"/>
    </row>
    <row r="440" spans="1:9" ht="18.75" x14ac:dyDescent="0.3">
      <c r="A440" s="149">
        <v>174</v>
      </c>
      <c r="B440" s="144">
        <v>20004424</v>
      </c>
      <c r="C440" s="144" t="s">
        <v>4404</v>
      </c>
      <c r="D440" s="144" t="s">
        <v>411</v>
      </c>
      <c r="E440" s="144" t="s">
        <v>4658</v>
      </c>
      <c r="F440" s="149">
        <v>474</v>
      </c>
      <c r="G440" s="149"/>
      <c r="H440" s="142"/>
      <c r="I440" s="142"/>
    </row>
    <row r="441" spans="1:9" ht="18.75" x14ac:dyDescent="0.3">
      <c r="A441" s="149">
        <v>175</v>
      </c>
      <c r="B441" s="144">
        <v>20004423</v>
      </c>
      <c r="C441" s="144" t="s">
        <v>4659</v>
      </c>
      <c r="D441" s="144" t="s">
        <v>4660</v>
      </c>
      <c r="E441" s="144" t="s">
        <v>4658</v>
      </c>
      <c r="F441" s="149">
        <v>474</v>
      </c>
      <c r="G441" s="149"/>
      <c r="H441" s="142"/>
      <c r="I441" s="142"/>
    </row>
    <row r="442" spans="1:9" ht="18.75" x14ac:dyDescent="0.3">
      <c r="A442" s="149">
        <v>176</v>
      </c>
      <c r="B442" s="144">
        <v>20002864</v>
      </c>
      <c r="C442" s="144" t="s">
        <v>4661</v>
      </c>
      <c r="D442" s="144" t="s">
        <v>4469</v>
      </c>
      <c r="E442" s="144" t="s">
        <v>4662</v>
      </c>
      <c r="F442" s="149">
        <v>474</v>
      </c>
      <c r="G442" s="149"/>
      <c r="H442" s="142"/>
      <c r="I442" s="142"/>
    </row>
    <row r="443" spans="1:9" ht="18.75" x14ac:dyDescent="0.3">
      <c r="A443" s="149">
        <v>177</v>
      </c>
      <c r="B443" s="144">
        <v>20004419</v>
      </c>
      <c r="C443" s="144" t="s">
        <v>4663</v>
      </c>
      <c r="D443" s="144" t="s">
        <v>3908</v>
      </c>
      <c r="E443" s="144" t="s">
        <v>4658</v>
      </c>
      <c r="F443" s="149">
        <v>474</v>
      </c>
      <c r="G443" s="149"/>
      <c r="H443" s="142"/>
      <c r="I443" s="142"/>
    </row>
    <row r="444" spans="1:9" ht="18.75" x14ac:dyDescent="0.3">
      <c r="A444" s="149">
        <v>178</v>
      </c>
      <c r="B444" s="144">
        <v>20003673</v>
      </c>
      <c r="C444" s="144" t="s">
        <v>4512</v>
      </c>
      <c r="D444" s="144" t="s">
        <v>1097</v>
      </c>
      <c r="E444" s="144" t="s">
        <v>4664</v>
      </c>
      <c r="F444" s="149">
        <v>474</v>
      </c>
      <c r="G444" s="149"/>
      <c r="H444" s="142"/>
      <c r="I444" s="142"/>
    </row>
    <row r="445" spans="1:9" ht="18.75" x14ac:dyDescent="0.3">
      <c r="A445" s="149">
        <v>179</v>
      </c>
      <c r="B445" s="144">
        <v>19000399</v>
      </c>
      <c r="C445" s="144" t="s">
        <v>4665</v>
      </c>
      <c r="D445" s="144" t="s">
        <v>435</v>
      </c>
      <c r="E445" s="144" t="s">
        <v>4666</v>
      </c>
      <c r="F445" s="149">
        <v>474</v>
      </c>
      <c r="G445" s="149"/>
      <c r="H445" s="142"/>
      <c r="I445" s="142"/>
    </row>
    <row r="446" spans="1:9" ht="18.75" x14ac:dyDescent="0.3">
      <c r="A446" s="149">
        <v>180</v>
      </c>
      <c r="B446" s="144">
        <v>19000414</v>
      </c>
      <c r="C446" s="144" t="s">
        <v>4375</v>
      </c>
      <c r="D446" s="144" t="s">
        <v>4210</v>
      </c>
      <c r="E446" s="144" t="s">
        <v>4666</v>
      </c>
      <c r="F446" s="149">
        <v>474</v>
      </c>
      <c r="G446" s="149"/>
      <c r="H446" s="142"/>
      <c r="I446" s="142"/>
    </row>
    <row r="447" spans="1:9" ht="18.75" x14ac:dyDescent="0.3">
      <c r="A447" s="149">
        <v>181</v>
      </c>
      <c r="B447" s="144">
        <v>19000809</v>
      </c>
      <c r="C447" s="144" t="s">
        <v>4667</v>
      </c>
      <c r="D447" s="144" t="s">
        <v>920</v>
      </c>
      <c r="E447" s="144" t="s">
        <v>4666</v>
      </c>
      <c r="F447" s="149">
        <v>474</v>
      </c>
      <c r="G447" s="149"/>
      <c r="H447" s="142"/>
      <c r="I447" s="142"/>
    </row>
    <row r="448" spans="1:9" ht="18.75" x14ac:dyDescent="0.3">
      <c r="A448" s="149">
        <v>182</v>
      </c>
      <c r="B448" s="144">
        <v>19000555</v>
      </c>
      <c r="C448" s="144" t="s">
        <v>4668</v>
      </c>
      <c r="D448" s="144" t="s">
        <v>920</v>
      </c>
      <c r="E448" s="144" t="s">
        <v>4666</v>
      </c>
      <c r="F448" s="149">
        <v>474</v>
      </c>
      <c r="G448" s="149"/>
      <c r="H448" s="142"/>
      <c r="I448" s="142"/>
    </row>
    <row r="449" spans="1:9" ht="18.75" x14ac:dyDescent="0.3">
      <c r="A449" s="149">
        <v>183</v>
      </c>
      <c r="B449" s="144">
        <v>19000513</v>
      </c>
      <c r="C449" s="144" t="s">
        <v>4669</v>
      </c>
      <c r="D449" s="144" t="s">
        <v>421</v>
      </c>
      <c r="E449" s="144" t="s">
        <v>4666</v>
      </c>
      <c r="F449" s="149">
        <v>474</v>
      </c>
      <c r="G449" s="149"/>
      <c r="H449" s="142"/>
      <c r="I449" s="142"/>
    </row>
    <row r="450" spans="1:9" ht="18.75" x14ac:dyDescent="0.3">
      <c r="A450" s="149">
        <v>184</v>
      </c>
      <c r="B450" s="144">
        <v>19000951</v>
      </c>
      <c r="C450" s="144" t="s">
        <v>4670</v>
      </c>
      <c r="D450" s="144" t="s">
        <v>1081</v>
      </c>
      <c r="E450" s="144" t="s">
        <v>4666</v>
      </c>
      <c r="F450" s="149">
        <v>474</v>
      </c>
      <c r="G450" s="149"/>
      <c r="H450" s="142"/>
      <c r="I450" s="142"/>
    </row>
    <row r="451" spans="1:9" ht="18.75" x14ac:dyDescent="0.3">
      <c r="A451" s="149">
        <v>185</v>
      </c>
      <c r="B451" s="144">
        <v>20000545</v>
      </c>
      <c r="C451" s="144" t="s">
        <v>4671</v>
      </c>
      <c r="D451" s="144" t="s">
        <v>4254</v>
      </c>
      <c r="E451" s="144" t="s">
        <v>4672</v>
      </c>
      <c r="F451" s="149">
        <v>474</v>
      </c>
      <c r="G451" s="149"/>
      <c r="H451" s="142"/>
      <c r="I451" s="142"/>
    </row>
    <row r="452" spans="1:9" ht="18.75" x14ac:dyDescent="0.3">
      <c r="A452" s="149">
        <v>186</v>
      </c>
      <c r="B452" s="144">
        <v>20000544</v>
      </c>
      <c r="C452" s="144" t="s">
        <v>4673</v>
      </c>
      <c r="D452" s="144" t="s">
        <v>4674</v>
      </c>
      <c r="E452" s="144" t="s">
        <v>4672</v>
      </c>
      <c r="F452" s="149">
        <v>474</v>
      </c>
      <c r="G452" s="149"/>
      <c r="H452" s="142"/>
      <c r="I452" s="142"/>
    </row>
    <row r="453" spans="1:9" ht="18.75" x14ac:dyDescent="0.3">
      <c r="A453" s="149">
        <v>187</v>
      </c>
      <c r="B453" s="144">
        <v>20005276</v>
      </c>
      <c r="C453" s="144" t="s">
        <v>4675</v>
      </c>
      <c r="D453" s="144" t="s">
        <v>1090</v>
      </c>
      <c r="E453" s="144" t="s">
        <v>4658</v>
      </c>
      <c r="F453" s="149">
        <v>474</v>
      </c>
      <c r="G453" s="149"/>
      <c r="H453" s="142"/>
      <c r="I453" s="142"/>
    </row>
    <row r="454" spans="1:9" ht="18.75" x14ac:dyDescent="0.3">
      <c r="A454" s="149">
        <v>188</v>
      </c>
      <c r="B454" s="144">
        <v>19001200</v>
      </c>
      <c r="C454" s="144" t="s">
        <v>4644</v>
      </c>
      <c r="D454" s="144" t="s">
        <v>4319</v>
      </c>
      <c r="E454" s="144" t="s">
        <v>4676</v>
      </c>
      <c r="F454" s="149">
        <v>474</v>
      </c>
      <c r="G454" s="149"/>
      <c r="H454" s="142"/>
      <c r="I454" s="142"/>
    </row>
    <row r="455" spans="1:9" ht="18.75" x14ac:dyDescent="0.3">
      <c r="A455" s="149">
        <v>189</v>
      </c>
      <c r="B455" s="144">
        <v>20004494</v>
      </c>
      <c r="C455" s="144" t="s">
        <v>4507</v>
      </c>
      <c r="D455" s="144" t="s">
        <v>4677</v>
      </c>
      <c r="E455" s="144" t="s">
        <v>4658</v>
      </c>
      <c r="F455" s="149">
        <v>474</v>
      </c>
      <c r="G455" s="149"/>
      <c r="H455" s="142"/>
      <c r="I455" s="142"/>
    </row>
    <row r="456" spans="1:9" ht="18.75" x14ac:dyDescent="0.3">
      <c r="A456" s="149">
        <v>190</v>
      </c>
      <c r="B456" s="144">
        <v>20003615</v>
      </c>
      <c r="C456" s="144" t="s">
        <v>932</v>
      </c>
      <c r="D456" s="144" t="s">
        <v>4678</v>
      </c>
      <c r="E456" s="144" t="s">
        <v>4658</v>
      </c>
      <c r="F456" s="149">
        <v>474</v>
      </c>
      <c r="G456" s="149"/>
      <c r="H456" s="142"/>
      <c r="I456" s="142"/>
    </row>
    <row r="457" spans="1:9" ht="18.75" x14ac:dyDescent="0.3">
      <c r="A457" s="149">
        <v>191</v>
      </c>
      <c r="B457" s="144">
        <v>20002361</v>
      </c>
      <c r="C457" s="144" t="s">
        <v>4679</v>
      </c>
      <c r="D457" s="144" t="s">
        <v>417</v>
      </c>
      <c r="E457" s="144" t="s">
        <v>4658</v>
      </c>
      <c r="F457" s="149">
        <v>474</v>
      </c>
      <c r="G457" s="149"/>
      <c r="H457" s="142"/>
      <c r="I457" s="142"/>
    </row>
    <row r="458" spans="1:9" ht="18.75" x14ac:dyDescent="0.3">
      <c r="A458" s="149">
        <v>192</v>
      </c>
      <c r="B458" s="144">
        <v>20004696</v>
      </c>
      <c r="C458" s="144" t="s">
        <v>4680</v>
      </c>
      <c r="D458" s="144" t="s">
        <v>3857</v>
      </c>
      <c r="E458" s="144" t="s">
        <v>4658</v>
      </c>
      <c r="F458" s="149">
        <v>474</v>
      </c>
      <c r="G458" s="149"/>
      <c r="H458" s="142"/>
      <c r="I458" s="142"/>
    </row>
    <row r="459" spans="1:9" ht="18.75" x14ac:dyDescent="0.3">
      <c r="A459" s="149">
        <v>193</v>
      </c>
      <c r="B459" s="144">
        <v>20002745</v>
      </c>
      <c r="C459" s="144" t="s">
        <v>4681</v>
      </c>
      <c r="D459" s="144" t="s">
        <v>425</v>
      </c>
      <c r="E459" s="144" t="s">
        <v>4658</v>
      </c>
      <c r="F459" s="149">
        <v>474</v>
      </c>
      <c r="G459" s="149"/>
      <c r="H459" s="142"/>
      <c r="I459" s="142"/>
    </row>
    <row r="460" spans="1:9" ht="18.75" x14ac:dyDescent="0.3">
      <c r="A460" s="149">
        <v>194</v>
      </c>
      <c r="B460" s="144">
        <v>20003461</v>
      </c>
      <c r="C460" s="144" t="s">
        <v>4271</v>
      </c>
      <c r="D460" s="144" t="s">
        <v>4475</v>
      </c>
      <c r="E460" s="144" t="s">
        <v>4658</v>
      </c>
      <c r="F460" s="149">
        <v>474</v>
      </c>
      <c r="G460" s="149"/>
      <c r="H460" s="142"/>
      <c r="I460" s="142"/>
    </row>
    <row r="461" spans="1:9" ht="18.75" x14ac:dyDescent="0.3">
      <c r="A461" s="149">
        <v>195</v>
      </c>
      <c r="B461" s="144">
        <v>20002457</v>
      </c>
      <c r="C461" s="144" t="s">
        <v>4682</v>
      </c>
      <c r="D461" s="144" t="s">
        <v>4281</v>
      </c>
      <c r="E461" s="144" t="s">
        <v>4658</v>
      </c>
      <c r="F461" s="149">
        <v>474</v>
      </c>
      <c r="G461" s="149"/>
      <c r="H461" s="142"/>
      <c r="I461" s="142"/>
    </row>
    <row r="462" spans="1:9" ht="18.75" x14ac:dyDescent="0.3">
      <c r="A462" s="149">
        <v>196</v>
      </c>
      <c r="B462" s="144">
        <v>20004080</v>
      </c>
      <c r="C462" s="144" t="s">
        <v>4683</v>
      </c>
      <c r="D462" s="144" t="s">
        <v>4339</v>
      </c>
      <c r="E462" s="144" t="s">
        <v>4658</v>
      </c>
      <c r="F462" s="149">
        <v>474</v>
      </c>
      <c r="G462" s="149"/>
      <c r="H462" s="142"/>
      <c r="I462" s="142"/>
    </row>
    <row r="463" spans="1:9" ht="18.75" x14ac:dyDescent="0.3">
      <c r="A463" s="149">
        <v>197</v>
      </c>
      <c r="B463" s="144">
        <v>20003854</v>
      </c>
      <c r="C463" s="144" t="s">
        <v>4684</v>
      </c>
      <c r="D463" s="144" t="s">
        <v>4319</v>
      </c>
      <c r="E463" s="144" t="s">
        <v>4658</v>
      </c>
      <c r="F463" s="149">
        <v>474</v>
      </c>
      <c r="G463" s="149"/>
      <c r="H463" s="142"/>
      <c r="I463" s="142"/>
    </row>
    <row r="464" spans="1:9" ht="18.75" x14ac:dyDescent="0.3">
      <c r="A464" s="149">
        <v>198</v>
      </c>
      <c r="B464" s="144">
        <v>20001870</v>
      </c>
      <c r="C464" s="144" t="s">
        <v>4215</v>
      </c>
      <c r="D464" s="144" t="s">
        <v>437</v>
      </c>
      <c r="E464" s="144" t="s">
        <v>4523</v>
      </c>
      <c r="F464" s="149">
        <v>474</v>
      </c>
      <c r="G464" s="149"/>
      <c r="H464" s="142"/>
      <c r="I464" s="142"/>
    </row>
    <row r="465" spans="1:9" ht="18.75" x14ac:dyDescent="0.3">
      <c r="A465" s="149">
        <v>199</v>
      </c>
      <c r="B465" s="144">
        <v>20003285</v>
      </c>
      <c r="C465" s="144" t="s">
        <v>4685</v>
      </c>
      <c r="D465" s="144" t="s">
        <v>931</v>
      </c>
      <c r="E465" s="144" t="s">
        <v>4686</v>
      </c>
      <c r="F465" s="149">
        <v>474</v>
      </c>
      <c r="G465" s="149"/>
      <c r="H465" s="142"/>
      <c r="I465" s="142"/>
    </row>
    <row r="466" spans="1:9" ht="18.75" x14ac:dyDescent="0.3">
      <c r="A466" s="149">
        <v>200</v>
      </c>
      <c r="B466" s="144">
        <v>19000088</v>
      </c>
      <c r="C466" s="144" t="s">
        <v>4315</v>
      </c>
      <c r="D466" s="144" t="s">
        <v>1102</v>
      </c>
      <c r="E466" s="144" t="s">
        <v>4666</v>
      </c>
      <c r="F466" s="149">
        <v>474</v>
      </c>
      <c r="G466" s="149"/>
      <c r="H466" s="142"/>
      <c r="I466" s="142"/>
    </row>
    <row r="467" spans="1:9" ht="18.75" x14ac:dyDescent="0.3">
      <c r="A467" s="149">
        <v>201</v>
      </c>
      <c r="B467" s="144">
        <v>20003937</v>
      </c>
      <c r="C467" s="144" t="s">
        <v>4271</v>
      </c>
      <c r="D467" s="144" t="s">
        <v>1076</v>
      </c>
      <c r="E467" s="144" t="s">
        <v>4662</v>
      </c>
      <c r="F467" s="149">
        <v>474</v>
      </c>
      <c r="G467" s="149"/>
      <c r="H467" s="142"/>
      <c r="I467" s="142"/>
    </row>
    <row r="468" spans="1:9" ht="18.75" x14ac:dyDescent="0.3">
      <c r="A468" s="149">
        <v>202</v>
      </c>
      <c r="B468" s="144">
        <v>20004763</v>
      </c>
      <c r="C468" s="144" t="s">
        <v>4687</v>
      </c>
      <c r="D468" s="144" t="s">
        <v>1088</v>
      </c>
      <c r="E468" s="144" t="s">
        <v>4662</v>
      </c>
      <c r="F468" s="149">
        <v>474</v>
      </c>
      <c r="G468" s="149"/>
      <c r="H468" s="142"/>
      <c r="I468" s="142"/>
    </row>
    <row r="469" spans="1:9" ht="18.75" x14ac:dyDescent="0.3">
      <c r="A469" s="149">
        <v>203</v>
      </c>
      <c r="B469" s="144">
        <v>20004746</v>
      </c>
      <c r="C469" s="144" t="s">
        <v>4688</v>
      </c>
      <c r="D469" s="144" t="s">
        <v>4689</v>
      </c>
      <c r="E469" s="144" t="s">
        <v>4662</v>
      </c>
      <c r="F469" s="149">
        <v>474</v>
      </c>
      <c r="G469" s="149"/>
      <c r="H469" s="142"/>
      <c r="I469" s="142"/>
    </row>
    <row r="470" spans="1:9" ht="18.75" x14ac:dyDescent="0.3">
      <c r="A470" s="149">
        <v>204</v>
      </c>
      <c r="B470" s="144">
        <v>20006752</v>
      </c>
      <c r="C470" s="144" t="s">
        <v>4680</v>
      </c>
      <c r="D470" s="144" t="s">
        <v>4428</v>
      </c>
      <c r="E470" s="144" t="s">
        <v>4662</v>
      </c>
      <c r="F470" s="149">
        <v>474</v>
      </c>
      <c r="G470" s="149"/>
      <c r="H470" s="142"/>
      <c r="I470" s="142"/>
    </row>
    <row r="471" spans="1:9" ht="18.75" x14ac:dyDescent="0.3">
      <c r="A471" s="149">
        <v>205</v>
      </c>
      <c r="B471" s="144">
        <v>19005388</v>
      </c>
      <c r="C471" s="144" t="s">
        <v>4690</v>
      </c>
      <c r="D471" s="144" t="s">
        <v>4691</v>
      </c>
      <c r="E471" s="144" t="s">
        <v>4692</v>
      </c>
      <c r="F471" s="149">
        <v>474</v>
      </c>
      <c r="G471" s="149"/>
      <c r="H471" s="142"/>
      <c r="I471" s="142"/>
    </row>
    <row r="472" spans="1:9" ht="18.75" x14ac:dyDescent="0.3">
      <c r="A472" s="149">
        <v>206</v>
      </c>
      <c r="B472" s="144">
        <v>19005366</v>
      </c>
      <c r="C472" s="144" t="s">
        <v>4693</v>
      </c>
      <c r="D472" s="144" t="s">
        <v>418</v>
      </c>
      <c r="E472" s="144" t="s">
        <v>4692</v>
      </c>
      <c r="F472" s="149">
        <v>474</v>
      </c>
      <c r="G472" s="149"/>
      <c r="H472" s="142"/>
      <c r="I472" s="142"/>
    </row>
    <row r="473" spans="1:9" ht="18.75" x14ac:dyDescent="0.3">
      <c r="A473" s="149">
        <v>207</v>
      </c>
      <c r="B473" s="144">
        <v>20004284</v>
      </c>
      <c r="C473" s="144" t="s">
        <v>4568</v>
      </c>
      <c r="D473" s="144" t="s">
        <v>928</v>
      </c>
      <c r="E473" s="144" t="s">
        <v>4694</v>
      </c>
      <c r="F473" s="149">
        <v>474</v>
      </c>
      <c r="G473" s="149"/>
      <c r="H473" s="142"/>
      <c r="I473" s="142"/>
    </row>
    <row r="474" spans="1:9" ht="18.75" x14ac:dyDescent="0.3">
      <c r="A474" s="149">
        <v>208</v>
      </c>
      <c r="B474" s="144">
        <v>18005173</v>
      </c>
      <c r="C474" s="144" t="s">
        <v>4695</v>
      </c>
      <c r="D474" s="144" t="s">
        <v>3830</v>
      </c>
      <c r="E474" s="144" t="s">
        <v>3859</v>
      </c>
      <c r="F474" s="149">
        <v>474</v>
      </c>
      <c r="G474" s="149"/>
      <c r="H474" s="142"/>
      <c r="I474" s="142"/>
    </row>
    <row r="475" spans="1:9" ht="18.75" x14ac:dyDescent="0.3">
      <c r="A475" s="149">
        <v>209</v>
      </c>
      <c r="B475" s="144">
        <v>19002373</v>
      </c>
      <c r="C475" s="144" t="s">
        <v>4287</v>
      </c>
      <c r="D475" s="144" t="s">
        <v>4415</v>
      </c>
      <c r="E475" s="144" t="s">
        <v>3833</v>
      </c>
      <c r="F475" s="149">
        <v>474</v>
      </c>
      <c r="G475" s="149"/>
      <c r="H475" s="142"/>
      <c r="I475" s="142"/>
    </row>
    <row r="476" spans="1:9" ht="18.75" x14ac:dyDescent="0.3">
      <c r="A476" s="149">
        <v>210</v>
      </c>
      <c r="B476" s="144">
        <v>19002375</v>
      </c>
      <c r="C476" s="144" t="s">
        <v>932</v>
      </c>
      <c r="D476" s="144" t="s">
        <v>415</v>
      </c>
      <c r="E476" s="144" t="s">
        <v>3833</v>
      </c>
      <c r="F476" s="149">
        <v>474</v>
      </c>
      <c r="G476" s="149"/>
      <c r="H476" s="142"/>
      <c r="I476" s="142"/>
    </row>
    <row r="477" spans="1:9" ht="18.75" x14ac:dyDescent="0.3">
      <c r="A477" s="149">
        <v>211</v>
      </c>
      <c r="B477" s="144">
        <v>19002398</v>
      </c>
      <c r="C477" s="144" t="s">
        <v>4262</v>
      </c>
      <c r="D477" s="144" t="s">
        <v>4696</v>
      </c>
      <c r="E477" s="144" t="s">
        <v>3833</v>
      </c>
      <c r="F477" s="149">
        <v>474</v>
      </c>
      <c r="G477" s="149"/>
      <c r="H477" s="142"/>
      <c r="I477" s="142"/>
    </row>
    <row r="478" spans="1:9" ht="18.75" x14ac:dyDescent="0.3">
      <c r="A478" s="149">
        <v>212</v>
      </c>
      <c r="B478" s="144">
        <v>19002412</v>
      </c>
      <c r="C478" s="144" t="s">
        <v>4375</v>
      </c>
      <c r="D478" s="144" t="s">
        <v>4339</v>
      </c>
      <c r="E478" s="144" t="s">
        <v>3833</v>
      </c>
      <c r="F478" s="149">
        <v>474</v>
      </c>
      <c r="G478" s="149"/>
      <c r="H478" s="142"/>
      <c r="I478" s="142"/>
    </row>
    <row r="479" spans="1:9" ht="18.75" x14ac:dyDescent="0.3">
      <c r="A479" s="149">
        <v>213</v>
      </c>
      <c r="B479" s="144">
        <v>19002445</v>
      </c>
      <c r="C479" s="144" t="s">
        <v>4697</v>
      </c>
      <c r="D479" s="144" t="s">
        <v>425</v>
      </c>
      <c r="E479" s="144" t="s">
        <v>3833</v>
      </c>
      <c r="F479" s="149">
        <v>474</v>
      </c>
      <c r="G479" s="149"/>
      <c r="H479" s="142"/>
      <c r="I479" s="142"/>
    </row>
    <row r="480" spans="1:9" ht="18.75" x14ac:dyDescent="0.3">
      <c r="A480" s="149">
        <v>214</v>
      </c>
      <c r="B480" s="144">
        <v>19002393</v>
      </c>
      <c r="C480" s="144" t="s">
        <v>4200</v>
      </c>
      <c r="D480" s="144" t="s">
        <v>718</v>
      </c>
      <c r="E480" s="144" t="s">
        <v>3833</v>
      </c>
      <c r="F480" s="149">
        <v>474</v>
      </c>
      <c r="G480" s="149"/>
      <c r="H480" s="142"/>
      <c r="I480" s="142"/>
    </row>
    <row r="481" spans="1:10" ht="18.75" x14ac:dyDescent="0.3">
      <c r="A481" s="149">
        <v>215</v>
      </c>
      <c r="B481" s="144">
        <v>19002415</v>
      </c>
      <c r="C481" s="144" t="s">
        <v>932</v>
      </c>
      <c r="D481" s="144" t="s">
        <v>4428</v>
      </c>
      <c r="E481" s="144" t="s">
        <v>3833</v>
      </c>
      <c r="F481" s="149">
        <v>474</v>
      </c>
      <c r="G481" s="149"/>
      <c r="H481" s="142"/>
      <c r="I481" s="142"/>
    </row>
    <row r="482" spans="1:10" ht="18.75" x14ac:dyDescent="0.3">
      <c r="A482" s="149">
        <v>216</v>
      </c>
      <c r="B482" s="144">
        <v>19002456</v>
      </c>
      <c r="C482" s="144" t="s">
        <v>1098</v>
      </c>
      <c r="D482" s="144" t="s">
        <v>450</v>
      </c>
      <c r="E482" s="144" t="s">
        <v>3833</v>
      </c>
      <c r="F482" s="149">
        <v>474</v>
      </c>
      <c r="G482" s="149"/>
      <c r="H482" s="142"/>
      <c r="I482" s="142"/>
    </row>
    <row r="483" spans="1:10" ht="18.75" x14ac:dyDescent="0.3">
      <c r="A483" s="149">
        <v>217</v>
      </c>
      <c r="B483" s="144">
        <v>19002455</v>
      </c>
      <c r="C483" s="144" t="s">
        <v>4698</v>
      </c>
      <c r="D483" s="144" t="s">
        <v>1090</v>
      </c>
      <c r="E483" s="144" t="s">
        <v>3833</v>
      </c>
      <c r="F483" s="149">
        <v>474</v>
      </c>
      <c r="G483" s="149"/>
      <c r="H483" s="142"/>
      <c r="I483" s="142"/>
    </row>
    <row r="484" spans="1:10" ht="18.75" x14ac:dyDescent="0.3">
      <c r="A484" s="149">
        <v>218</v>
      </c>
      <c r="B484" s="144">
        <v>19002362</v>
      </c>
      <c r="C484" s="144" t="s">
        <v>4699</v>
      </c>
      <c r="D484" s="144" t="s">
        <v>439</v>
      </c>
      <c r="E484" s="144" t="s">
        <v>3833</v>
      </c>
      <c r="F484" s="149">
        <v>474</v>
      </c>
      <c r="G484" s="149"/>
      <c r="H484" s="142"/>
      <c r="I484" s="142"/>
    </row>
    <row r="485" spans="1:10" ht="18.75" x14ac:dyDescent="0.3">
      <c r="A485" s="201" t="s">
        <v>4456</v>
      </c>
      <c r="B485" s="201"/>
      <c r="C485" s="201"/>
      <c r="D485" s="201"/>
      <c r="E485" s="201"/>
      <c r="F485" s="201"/>
      <c r="G485" s="201"/>
      <c r="H485" s="142"/>
      <c r="I485" s="142"/>
    </row>
    <row r="486" spans="1:10" ht="18.75" x14ac:dyDescent="0.3">
      <c r="A486" s="37" t="s">
        <v>3</v>
      </c>
      <c r="B486" s="35" t="s">
        <v>453</v>
      </c>
      <c r="C486" s="32" t="s">
        <v>454</v>
      </c>
      <c r="D486" s="32" t="s">
        <v>455</v>
      </c>
      <c r="E486" s="32" t="s">
        <v>3961</v>
      </c>
      <c r="F486" s="32" t="s">
        <v>3960</v>
      </c>
      <c r="G486" s="146" t="s">
        <v>8</v>
      </c>
      <c r="H486" s="142"/>
      <c r="I486" s="142"/>
    </row>
    <row r="487" spans="1:10" ht="18.75" x14ac:dyDescent="0.3">
      <c r="A487" s="149">
        <v>1</v>
      </c>
      <c r="B487" s="144">
        <v>19002361</v>
      </c>
      <c r="C487" s="144" t="s">
        <v>4700</v>
      </c>
      <c r="D487" s="144" t="s">
        <v>428</v>
      </c>
      <c r="E487" s="144" t="s">
        <v>3833</v>
      </c>
      <c r="F487" s="149">
        <v>509</v>
      </c>
      <c r="G487" s="149"/>
      <c r="H487" s="142"/>
      <c r="I487" s="142"/>
    </row>
    <row r="488" spans="1:10" ht="18.75" x14ac:dyDescent="0.3">
      <c r="A488" s="149">
        <v>2</v>
      </c>
      <c r="B488" s="144">
        <v>19002963</v>
      </c>
      <c r="C488" s="144" t="s">
        <v>932</v>
      </c>
      <c r="D488" s="144" t="s">
        <v>4544</v>
      </c>
      <c r="E488" s="144" t="s">
        <v>3817</v>
      </c>
      <c r="F488" s="149">
        <v>509</v>
      </c>
      <c r="G488" s="149"/>
      <c r="H488" s="142"/>
      <c r="I488" s="142"/>
    </row>
    <row r="489" spans="1:10" ht="18.75" x14ac:dyDescent="0.3">
      <c r="A489" s="149">
        <v>3</v>
      </c>
      <c r="B489" s="144">
        <v>19005264</v>
      </c>
      <c r="C489" s="144" t="s">
        <v>4426</v>
      </c>
      <c r="D489" s="144" t="s">
        <v>4330</v>
      </c>
      <c r="E489" s="144" t="s">
        <v>4701</v>
      </c>
      <c r="F489" s="149">
        <v>509</v>
      </c>
      <c r="G489" s="149"/>
      <c r="H489" s="142"/>
      <c r="I489" s="142"/>
      <c r="J489">
        <f>218*80</f>
        <v>17440</v>
      </c>
    </row>
    <row r="490" spans="1:10" ht="18.75" x14ac:dyDescent="0.3">
      <c r="A490" s="149">
        <v>4</v>
      </c>
      <c r="B490" s="144">
        <v>18003729</v>
      </c>
      <c r="C490" s="144" t="s">
        <v>4702</v>
      </c>
      <c r="D490" s="144" t="s">
        <v>436</v>
      </c>
      <c r="E490" s="144" t="s">
        <v>3817</v>
      </c>
      <c r="F490" s="149">
        <v>509</v>
      </c>
      <c r="G490" s="149"/>
      <c r="H490" s="142"/>
      <c r="I490" s="142"/>
    </row>
    <row r="491" spans="1:10" ht="18.75" x14ac:dyDescent="0.3">
      <c r="A491" s="149">
        <v>5</v>
      </c>
      <c r="B491" s="144">
        <v>19002712</v>
      </c>
      <c r="C491" s="144" t="s">
        <v>4703</v>
      </c>
      <c r="D491" s="144" t="s">
        <v>931</v>
      </c>
      <c r="E491" s="144" t="s">
        <v>3817</v>
      </c>
      <c r="F491" s="149">
        <v>509</v>
      </c>
      <c r="G491" s="149"/>
      <c r="H491" s="142"/>
      <c r="I491" s="142"/>
    </row>
    <row r="492" spans="1:10" ht="18.75" x14ac:dyDescent="0.3">
      <c r="A492" s="149">
        <v>6</v>
      </c>
      <c r="B492" s="144">
        <v>19004579</v>
      </c>
      <c r="C492" s="144" t="s">
        <v>932</v>
      </c>
      <c r="D492" s="144" t="s">
        <v>4339</v>
      </c>
      <c r="E492" s="144" t="s">
        <v>4704</v>
      </c>
      <c r="F492" s="149">
        <v>509</v>
      </c>
      <c r="G492" s="149"/>
      <c r="H492" s="142"/>
      <c r="I492" s="142"/>
    </row>
    <row r="493" spans="1:10" ht="18.75" x14ac:dyDescent="0.3">
      <c r="A493" s="149">
        <v>7</v>
      </c>
      <c r="B493" s="144">
        <v>19004244</v>
      </c>
      <c r="C493" s="144" t="s">
        <v>4705</v>
      </c>
      <c r="D493" s="144" t="s">
        <v>448</v>
      </c>
      <c r="E493" s="144" t="s">
        <v>4704</v>
      </c>
      <c r="F493" s="149">
        <v>509</v>
      </c>
      <c r="G493" s="149"/>
      <c r="H493" s="142"/>
      <c r="I493" s="142"/>
    </row>
    <row r="494" spans="1:10" ht="18.75" x14ac:dyDescent="0.3">
      <c r="A494" s="149">
        <v>8</v>
      </c>
      <c r="B494" s="144">
        <v>19003340</v>
      </c>
      <c r="C494" s="144" t="s">
        <v>1084</v>
      </c>
      <c r="D494" s="144" t="s">
        <v>1100</v>
      </c>
      <c r="E494" s="144" t="s">
        <v>4704</v>
      </c>
      <c r="F494" s="149">
        <v>509</v>
      </c>
      <c r="G494" s="149"/>
      <c r="H494" s="142"/>
      <c r="I494" s="142"/>
    </row>
    <row r="495" spans="1:10" ht="18.75" x14ac:dyDescent="0.3">
      <c r="A495" s="149">
        <v>9</v>
      </c>
      <c r="B495" s="144">
        <v>19003907</v>
      </c>
      <c r="C495" s="144" t="s">
        <v>3926</v>
      </c>
      <c r="D495" s="144" t="s">
        <v>3919</v>
      </c>
      <c r="E495" s="144" t="s">
        <v>4704</v>
      </c>
      <c r="F495" s="149">
        <v>509</v>
      </c>
      <c r="G495" s="149"/>
      <c r="H495" s="142"/>
      <c r="I495" s="142"/>
    </row>
    <row r="496" spans="1:10" ht="18.75" x14ac:dyDescent="0.3">
      <c r="A496" s="149">
        <v>10</v>
      </c>
      <c r="B496" s="144">
        <v>19004094</v>
      </c>
      <c r="C496" s="144" t="s">
        <v>4706</v>
      </c>
      <c r="D496" s="144" t="s">
        <v>4707</v>
      </c>
      <c r="E496" s="144" t="s">
        <v>4704</v>
      </c>
      <c r="F496" s="149">
        <v>509</v>
      </c>
      <c r="G496" s="149"/>
      <c r="H496" s="142"/>
      <c r="I496" s="142"/>
    </row>
    <row r="497" spans="1:9" ht="18.75" x14ac:dyDescent="0.3">
      <c r="A497" s="149">
        <v>11</v>
      </c>
      <c r="B497" s="144">
        <v>19005228</v>
      </c>
      <c r="C497" s="144" t="s">
        <v>4273</v>
      </c>
      <c r="D497" s="144" t="s">
        <v>4219</v>
      </c>
      <c r="E497" s="144" t="s">
        <v>4704</v>
      </c>
      <c r="F497" s="149">
        <v>509</v>
      </c>
      <c r="G497" s="149"/>
      <c r="H497" s="142"/>
      <c r="I497" s="142"/>
    </row>
    <row r="498" spans="1:9" ht="18.75" x14ac:dyDescent="0.3">
      <c r="A498" s="149">
        <v>12</v>
      </c>
      <c r="B498" s="144">
        <v>19002690</v>
      </c>
      <c r="C498" s="144" t="s">
        <v>4239</v>
      </c>
      <c r="D498" s="144" t="s">
        <v>916</v>
      </c>
      <c r="E498" s="144" t="s">
        <v>4704</v>
      </c>
      <c r="F498" s="149">
        <v>509</v>
      </c>
      <c r="G498" s="149"/>
      <c r="H498" s="142"/>
      <c r="I498" s="142"/>
    </row>
    <row r="499" spans="1:9" ht="18.75" x14ac:dyDescent="0.3">
      <c r="A499" s="149">
        <v>13</v>
      </c>
      <c r="B499" s="144">
        <v>19004533</v>
      </c>
      <c r="C499" s="144" t="s">
        <v>4708</v>
      </c>
      <c r="D499" s="144" t="s">
        <v>1086</v>
      </c>
      <c r="E499" s="144" t="s">
        <v>4704</v>
      </c>
      <c r="F499" s="149">
        <v>509</v>
      </c>
      <c r="G499" s="149"/>
      <c r="H499" s="142"/>
      <c r="I499" s="142"/>
    </row>
    <row r="500" spans="1:9" ht="18.75" x14ac:dyDescent="0.3">
      <c r="A500" s="149">
        <v>14</v>
      </c>
      <c r="B500" s="144">
        <v>19003533</v>
      </c>
      <c r="C500" s="144" t="s">
        <v>4709</v>
      </c>
      <c r="D500" s="144" t="s">
        <v>435</v>
      </c>
      <c r="E500" s="144" t="s">
        <v>4704</v>
      </c>
      <c r="F500" s="149">
        <v>509</v>
      </c>
      <c r="G500" s="149"/>
      <c r="H500" s="142"/>
      <c r="I500" s="142"/>
    </row>
    <row r="501" spans="1:9" ht="18.75" x14ac:dyDescent="0.3">
      <c r="A501" s="149">
        <v>15</v>
      </c>
      <c r="B501" s="144">
        <v>19003408</v>
      </c>
      <c r="C501" s="144" t="s">
        <v>1091</v>
      </c>
      <c r="D501" s="144" t="s">
        <v>1086</v>
      </c>
      <c r="E501" s="144" t="s">
        <v>4704</v>
      </c>
      <c r="F501" s="149">
        <v>509</v>
      </c>
      <c r="G501" s="149"/>
      <c r="H501" s="142"/>
      <c r="I501" s="142"/>
    </row>
    <row r="502" spans="1:9" ht="18.75" x14ac:dyDescent="0.3">
      <c r="A502" s="149">
        <v>16</v>
      </c>
      <c r="B502" s="144">
        <v>19003528</v>
      </c>
      <c r="C502" s="144" t="s">
        <v>4279</v>
      </c>
      <c r="D502" s="144" t="s">
        <v>422</v>
      </c>
      <c r="E502" s="144" t="s">
        <v>4710</v>
      </c>
      <c r="F502" s="149">
        <v>509</v>
      </c>
      <c r="G502" s="149"/>
      <c r="H502" s="142"/>
      <c r="I502" s="142"/>
    </row>
    <row r="503" spans="1:9" ht="18.75" x14ac:dyDescent="0.3">
      <c r="A503" s="149">
        <v>17</v>
      </c>
      <c r="B503" s="144">
        <v>19003423</v>
      </c>
      <c r="C503" s="144" t="s">
        <v>4711</v>
      </c>
      <c r="D503" s="144" t="s">
        <v>4574</v>
      </c>
      <c r="E503" s="144" t="s">
        <v>4710</v>
      </c>
      <c r="F503" s="149">
        <v>509</v>
      </c>
      <c r="G503" s="149"/>
      <c r="H503" s="142"/>
      <c r="I503" s="142"/>
    </row>
    <row r="504" spans="1:9" ht="18.75" x14ac:dyDescent="0.3">
      <c r="A504" s="149">
        <v>18</v>
      </c>
      <c r="B504" s="144">
        <v>19002404</v>
      </c>
      <c r="C504" s="144" t="s">
        <v>4712</v>
      </c>
      <c r="D504" s="144" t="s">
        <v>4713</v>
      </c>
      <c r="E504" s="144" t="s">
        <v>3833</v>
      </c>
      <c r="F504" s="149">
        <v>509</v>
      </c>
      <c r="G504" s="149"/>
      <c r="H504" s="142"/>
      <c r="I504" s="142"/>
    </row>
    <row r="505" spans="1:9" ht="18.75" x14ac:dyDescent="0.3">
      <c r="A505" s="149">
        <v>19</v>
      </c>
      <c r="B505" s="144">
        <v>19003772</v>
      </c>
      <c r="C505" s="144" t="s">
        <v>4621</v>
      </c>
      <c r="D505" s="144" t="s">
        <v>417</v>
      </c>
      <c r="E505" s="144" t="s">
        <v>4714</v>
      </c>
      <c r="F505" s="149">
        <v>509</v>
      </c>
      <c r="G505" s="149"/>
      <c r="H505" s="142"/>
      <c r="I505" s="142"/>
    </row>
    <row r="506" spans="1:9" ht="18.75" x14ac:dyDescent="0.3">
      <c r="A506" s="149">
        <v>20</v>
      </c>
      <c r="B506" s="144">
        <v>19002122</v>
      </c>
      <c r="C506" s="144" t="s">
        <v>4715</v>
      </c>
      <c r="D506" s="144" t="s">
        <v>3832</v>
      </c>
      <c r="E506" s="144" t="s">
        <v>3850</v>
      </c>
      <c r="F506" s="149">
        <v>509</v>
      </c>
      <c r="G506" s="149"/>
      <c r="H506" s="142"/>
      <c r="I506" s="142"/>
    </row>
    <row r="507" spans="1:9" ht="18.75" x14ac:dyDescent="0.3">
      <c r="A507" s="149">
        <v>21</v>
      </c>
      <c r="B507" s="144">
        <v>19003590</v>
      </c>
      <c r="C507" s="144" t="s">
        <v>4716</v>
      </c>
      <c r="D507" s="144" t="s">
        <v>417</v>
      </c>
      <c r="E507" s="144" t="s">
        <v>3850</v>
      </c>
      <c r="F507" s="149">
        <v>509</v>
      </c>
      <c r="G507" s="149"/>
      <c r="H507" s="142"/>
      <c r="I507" s="142"/>
    </row>
    <row r="508" spans="1:9" ht="18.75" x14ac:dyDescent="0.3">
      <c r="A508" s="149">
        <v>22</v>
      </c>
      <c r="B508" s="144">
        <v>19002160</v>
      </c>
      <c r="C508" s="144" t="s">
        <v>4717</v>
      </c>
      <c r="D508" s="144" t="s">
        <v>448</v>
      </c>
      <c r="E508" s="144" t="s">
        <v>3850</v>
      </c>
      <c r="F508" s="149">
        <v>509</v>
      </c>
      <c r="G508" s="149"/>
      <c r="H508" s="142"/>
      <c r="I508" s="142"/>
    </row>
    <row r="509" spans="1:9" ht="18.75" x14ac:dyDescent="0.3">
      <c r="A509" s="149">
        <v>23</v>
      </c>
      <c r="B509" s="144">
        <v>19003443</v>
      </c>
      <c r="C509" s="144" t="s">
        <v>4273</v>
      </c>
      <c r="D509" s="144" t="s">
        <v>433</v>
      </c>
      <c r="E509" s="144" t="s">
        <v>4718</v>
      </c>
      <c r="F509" s="149">
        <v>509</v>
      </c>
      <c r="G509" s="149"/>
      <c r="H509" s="142"/>
      <c r="I509" s="142"/>
    </row>
    <row r="510" spans="1:9" ht="18.75" x14ac:dyDescent="0.3">
      <c r="A510" s="149">
        <v>24</v>
      </c>
      <c r="B510" s="144">
        <v>19003355</v>
      </c>
      <c r="C510" s="144" t="s">
        <v>4719</v>
      </c>
      <c r="D510" s="144" t="s">
        <v>4720</v>
      </c>
      <c r="E510" s="144" t="s">
        <v>4718</v>
      </c>
      <c r="F510" s="149">
        <v>509</v>
      </c>
      <c r="G510" s="149"/>
      <c r="H510" s="142"/>
      <c r="I510" s="142"/>
    </row>
    <row r="511" spans="1:9" ht="18.75" x14ac:dyDescent="0.3">
      <c r="A511" s="149">
        <v>25</v>
      </c>
      <c r="B511" s="144">
        <v>19003475</v>
      </c>
      <c r="C511" s="144" t="s">
        <v>932</v>
      </c>
      <c r="D511" s="144" t="s">
        <v>3957</v>
      </c>
      <c r="E511" s="144" t="s">
        <v>4718</v>
      </c>
      <c r="F511" s="149">
        <v>509</v>
      </c>
      <c r="G511" s="149"/>
      <c r="H511" s="142"/>
      <c r="I511" s="142"/>
    </row>
    <row r="512" spans="1:9" ht="18.75" x14ac:dyDescent="0.3">
      <c r="A512" s="149">
        <v>26</v>
      </c>
      <c r="B512" s="144">
        <v>19003477</v>
      </c>
      <c r="C512" s="144" t="s">
        <v>4223</v>
      </c>
      <c r="D512" s="144" t="s">
        <v>433</v>
      </c>
      <c r="E512" s="144" t="s">
        <v>4718</v>
      </c>
      <c r="F512" s="149">
        <v>509</v>
      </c>
      <c r="G512" s="149"/>
      <c r="H512" s="142"/>
      <c r="I512" s="142"/>
    </row>
    <row r="513" spans="1:9" ht="18.75" x14ac:dyDescent="0.3">
      <c r="A513" s="149">
        <v>27</v>
      </c>
      <c r="B513" s="144">
        <v>19003367</v>
      </c>
      <c r="C513" s="144" t="s">
        <v>4200</v>
      </c>
      <c r="D513" s="144" t="s">
        <v>4458</v>
      </c>
      <c r="E513" s="144" t="s">
        <v>4718</v>
      </c>
      <c r="F513" s="149">
        <v>509</v>
      </c>
      <c r="G513" s="149"/>
      <c r="H513" s="142"/>
      <c r="I513" s="142"/>
    </row>
    <row r="514" spans="1:9" ht="18.75" x14ac:dyDescent="0.3">
      <c r="A514" s="149">
        <v>28</v>
      </c>
      <c r="B514" s="144">
        <v>19003357</v>
      </c>
      <c r="C514" s="144" t="s">
        <v>4230</v>
      </c>
      <c r="D514" s="144" t="s">
        <v>412</v>
      </c>
      <c r="E514" s="144" t="s">
        <v>4718</v>
      </c>
      <c r="F514" s="149">
        <v>509</v>
      </c>
      <c r="G514" s="149"/>
      <c r="H514" s="142"/>
      <c r="I514" s="142"/>
    </row>
    <row r="515" spans="1:9" ht="18.75" x14ac:dyDescent="0.3">
      <c r="A515" s="149">
        <v>29</v>
      </c>
      <c r="B515" s="144">
        <v>19003450</v>
      </c>
      <c r="C515" s="144" t="s">
        <v>4721</v>
      </c>
      <c r="D515" s="144" t="s">
        <v>4713</v>
      </c>
      <c r="E515" s="144" t="s">
        <v>4718</v>
      </c>
      <c r="F515" s="149">
        <v>509</v>
      </c>
      <c r="G515" s="149"/>
      <c r="H515" s="142"/>
      <c r="I515" s="142"/>
    </row>
    <row r="516" spans="1:9" ht="18.75" x14ac:dyDescent="0.3">
      <c r="A516" s="149">
        <v>30</v>
      </c>
      <c r="B516" s="144">
        <v>19003467</v>
      </c>
      <c r="C516" s="144" t="s">
        <v>4722</v>
      </c>
      <c r="D516" s="144" t="s">
        <v>4319</v>
      </c>
      <c r="E516" s="144" t="s">
        <v>4718</v>
      </c>
      <c r="F516" s="149">
        <v>509</v>
      </c>
      <c r="G516" s="149"/>
      <c r="H516" s="142"/>
      <c r="I516" s="142"/>
    </row>
    <row r="517" spans="1:9" ht="18.75" x14ac:dyDescent="0.3">
      <c r="A517" s="149">
        <v>31</v>
      </c>
      <c r="B517" s="144">
        <v>19005403</v>
      </c>
      <c r="C517" s="144" t="s">
        <v>4723</v>
      </c>
      <c r="D517" s="144" t="s">
        <v>931</v>
      </c>
      <c r="E517" s="144" t="s">
        <v>4718</v>
      </c>
      <c r="F517" s="149">
        <v>509</v>
      </c>
      <c r="G517" s="149"/>
      <c r="H517" s="142"/>
      <c r="I517" s="142"/>
    </row>
    <row r="518" spans="1:9" ht="18.75" x14ac:dyDescent="0.3">
      <c r="A518" s="149">
        <v>32</v>
      </c>
      <c r="B518" s="144">
        <v>19003449</v>
      </c>
      <c r="C518" s="144" t="s">
        <v>1080</v>
      </c>
      <c r="D518" s="144" t="s">
        <v>4724</v>
      </c>
      <c r="E518" s="144" t="s">
        <v>4718</v>
      </c>
      <c r="F518" s="149">
        <v>509</v>
      </c>
      <c r="G518" s="149"/>
      <c r="H518" s="142"/>
      <c r="I518" s="142"/>
    </row>
    <row r="519" spans="1:9" ht="18.75" x14ac:dyDescent="0.3">
      <c r="A519" s="149">
        <v>33</v>
      </c>
      <c r="B519" s="144">
        <v>19003372</v>
      </c>
      <c r="C519" s="144" t="s">
        <v>4327</v>
      </c>
      <c r="D519" s="144" t="s">
        <v>4380</v>
      </c>
      <c r="E519" s="144" t="s">
        <v>4718</v>
      </c>
      <c r="F519" s="149">
        <v>509</v>
      </c>
      <c r="G519" s="149"/>
      <c r="H519" s="142"/>
      <c r="I519" s="142"/>
    </row>
    <row r="520" spans="1:9" ht="18.75" x14ac:dyDescent="0.3">
      <c r="A520" s="149">
        <v>34</v>
      </c>
      <c r="B520" s="144">
        <v>19003427</v>
      </c>
      <c r="C520" s="144" t="s">
        <v>4375</v>
      </c>
      <c r="D520" s="144" t="s">
        <v>413</v>
      </c>
      <c r="E520" s="144" t="s">
        <v>4718</v>
      </c>
      <c r="F520" s="149">
        <v>509</v>
      </c>
      <c r="G520" s="149"/>
      <c r="H520" s="142"/>
      <c r="I520" s="142"/>
    </row>
    <row r="521" spans="1:9" ht="18.75" x14ac:dyDescent="0.3">
      <c r="A521" s="149">
        <v>35</v>
      </c>
      <c r="B521" s="144">
        <v>19003479</v>
      </c>
      <c r="C521" s="144" t="s">
        <v>4725</v>
      </c>
      <c r="D521" s="144" t="s">
        <v>3897</v>
      </c>
      <c r="E521" s="144" t="s">
        <v>4718</v>
      </c>
      <c r="F521" s="149">
        <v>509</v>
      </c>
      <c r="G521" s="149"/>
      <c r="H521" s="142"/>
      <c r="I521" s="142"/>
    </row>
    <row r="522" spans="1:9" ht="18.75" x14ac:dyDescent="0.3">
      <c r="A522" s="149">
        <v>36</v>
      </c>
      <c r="B522" s="144">
        <v>19003553</v>
      </c>
      <c r="C522" s="144" t="s">
        <v>4726</v>
      </c>
      <c r="D522" s="144" t="s">
        <v>4272</v>
      </c>
      <c r="E522" s="144" t="s">
        <v>4718</v>
      </c>
      <c r="F522" s="149">
        <v>509</v>
      </c>
      <c r="G522" s="149"/>
      <c r="H522" s="142"/>
      <c r="I522" s="142"/>
    </row>
    <row r="523" spans="1:9" ht="18.75" x14ac:dyDescent="0.3">
      <c r="A523" s="149">
        <v>37</v>
      </c>
      <c r="B523" s="144">
        <v>19003437</v>
      </c>
      <c r="C523" s="144" t="s">
        <v>4727</v>
      </c>
      <c r="D523" s="144" t="s">
        <v>1097</v>
      </c>
      <c r="E523" s="144" t="s">
        <v>4718</v>
      </c>
      <c r="F523" s="149">
        <v>509</v>
      </c>
      <c r="G523" s="149"/>
      <c r="H523" s="142"/>
      <c r="I523" s="142"/>
    </row>
    <row r="524" spans="1:9" ht="18.75" x14ac:dyDescent="0.3">
      <c r="A524" s="149">
        <v>38</v>
      </c>
      <c r="B524" s="144">
        <v>19003555</v>
      </c>
      <c r="C524" s="144" t="s">
        <v>4728</v>
      </c>
      <c r="D524" s="144" t="s">
        <v>4219</v>
      </c>
      <c r="E524" s="144" t="s">
        <v>4718</v>
      </c>
      <c r="F524" s="149">
        <v>509</v>
      </c>
      <c r="G524" s="149"/>
      <c r="H524" s="142"/>
      <c r="I524" s="142"/>
    </row>
    <row r="525" spans="1:9" ht="18.75" x14ac:dyDescent="0.3">
      <c r="A525" s="149">
        <v>39</v>
      </c>
      <c r="B525" s="144">
        <v>19003360</v>
      </c>
      <c r="C525" s="144" t="s">
        <v>4729</v>
      </c>
      <c r="D525" s="144" t="s">
        <v>414</v>
      </c>
      <c r="E525" s="144" t="s">
        <v>4718</v>
      </c>
      <c r="F525" s="149">
        <v>509</v>
      </c>
      <c r="G525" s="149"/>
      <c r="H525" s="142"/>
      <c r="I525" s="142"/>
    </row>
    <row r="526" spans="1:9" ht="18.75" x14ac:dyDescent="0.3">
      <c r="A526" s="149">
        <v>40</v>
      </c>
      <c r="B526" s="144">
        <v>19003531</v>
      </c>
      <c r="C526" s="144" t="s">
        <v>4200</v>
      </c>
      <c r="D526" s="144" t="s">
        <v>4357</v>
      </c>
      <c r="E526" s="144" t="s">
        <v>4718</v>
      </c>
      <c r="F526" s="149">
        <v>509</v>
      </c>
      <c r="G526" s="149"/>
      <c r="H526" s="142"/>
      <c r="I526" s="142"/>
    </row>
    <row r="527" spans="1:9" ht="18.75" x14ac:dyDescent="0.3">
      <c r="A527" s="149">
        <v>41</v>
      </c>
      <c r="B527" s="144">
        <v>19003476</v>
      </c>
      <c r="C527" s="144" t="s">
        <v>4375</v>
      </c>
      <c r="D527" s="144" t="s">
        <v>1088</v>
      </c>
      <c r="E527" s="144" t="s">
        <v>4718</v>
      </c>
      <c r="F527" s="149">
        <v>509</v>
      </c>
      <c r="G527" s="149"/>
      <c r="H527" s="142"/>
      <c r="I527" s="142"/>
    </row>
    <row r="528" spans="1:9" ht="18.75" x14ac:dyDescent="0.3">
      <c r="A528" s="149">
        <v>42</v>
      </c>
      <c r="B528" s="144">
        <v>19003419</v>
      </c>
      <c r="C528" s="144" t="s">
        <v>4387</v>
      </c>
      <c r="D528" s="144" t="s">
        <v>4289</v>
      </c>
      <c r="E528" s="144" t="s">
        <v>4718</v>
      </c>
      <c r="F528" s="149">
        <v>509</v>
      </c>
      <c r="G528" s="149"/>
      <c r="H528" s="142"/>
      <c r="I528" s="142"/>
    </row>
    <row r="529" spans="1:9" ht="18.75" x14ac:dyDescent="0.3">
      <c r="A529" s="149">
        <v>43</v>
      </c>
      <c r="B529" s="144">
        <v>19003485</v>
      </c>
      <c r="C529" s="144" t="s">
        <v>4730</v>
      </c>
      <c r="D529" s="144" t="s">
        <v>1088</v>
      </c>
      <c r="E529" s="144" t="s">
        <v>4718</v>
      </c>
      <c r="F529" s="149">
        <v>509</v>
      </c>
      <c r="G529" s="149"/>
      <c r="H529" s="142"/>
      <c r="I529" s="142"/>
    </row>
    <row r="530" spans="1:9" ht="18.75" x14ac:dyDescent="0.3">
      <c r="A530" s="149">
        <v>44</v>
      </c>
      <c r="B530" s="144">
        <v>19002193</v>
      </c>
      <c r="C530" s="144" t="s">
        <v>4731</v>
      </c>
      <c r="D530" s="144" t="s">
        <v>436</v>
      </c>
      <c r="E530" s="144" t="s">
        <v>3850</v>
      </c>
      <c r="F530" s="149">
        <v>509</v>
      </c>
      <c r="G530" s="149"/>
      <c r="H530" s="142"/>
      <c r="I530" s="142"/>
    </row>
    <row r="531" spans="1:9" ht="18.75" x14ac:dyDescent="0.3">
      <c r="A531" s="149">
        <v>45</v>
      </c>
      <c r="B531" s="144">
        <v>19001200</v>
      </c>
      <c r="C531" s="144" t="s">
        <v>4644</v>
      </c>
      <c r="D531" s="144" t="s">
        <v>4319</v>
      </c>
      <c r="E531" s="144" t="s">
        <v>4676</v>
      </c>
      <c r="F531" s="149">
        <v>509</v>
      </c>
      <c r="G531" s="149"/>
      <c r="H531" s="142"/>
      <c r="I531" s="142"/>
    </row>
    <row r="532" spans="1:9" ht="18.75" x14ac:dyDescent="0.3">
      <c r="A532" s="149">
        <v>46</v>
      </c>
      <c r="B532" s="144">
        <v>19000585</v>
      </c>
      <c r="C532" s="144" t="s">
        <v>4732</v>
      </c>
      <c r="D532" s="144" t="s">
        <v>436</v>
      </c>
      <c r="E532" s="144" t="s">
        <v>4733</v>
      </c>
      <c r="F532" s="149">
        <v>509</v>
      </c>
      <c r="G532" s="149"/>
      <c r="H532" s="142"/>
      <c r="I532" s="142"/>
    </row>
    <row r="533" spans="1:9" ht="18.75" x14ac:dyDescent="0.3">
      <c r="A533" s="149">
        <v>47</v>
      </c>
      <c r="B533" s="144">
        <v>16001904</v>
      </c>
      <c r="C533" s="144" t="s">
        <v>4734</v>
      </c>
      <c r="D533" s="144" t="s">
        <v>447</v>
      </c>
      <c r="E533" s="144" t="s">
        <v>4735</v>
      </c>
      <c r="F533" s="149">
        <v>509</v>
      </c>
      <c r="G533" s="149"/>
      <c r="H533" s="142"/>
      <c r="I533" s="142"/>
    </row>
    <row r="534" spans="1:9" ht="18.75" x14ac:dyDescent="0.3">
      <c r="A534" s="149">
        <v>48</v>
      </c>
      <c r="B534" s="144">
        <v>19002807</v>
      </c>
      <c r="C534" s="144" t="s">
        <v>4736</v>
      </c>
      <c r="D534" s="144" t="s">
        <v>433</v>
      </c>
      <c r="E534" s="144" t="s">
        <v>4497</v>
      </c>
      <c r="F534" s="149">
        <v>509</v>
      </c>
      <c r="G534" s="149"/>
      <c r="H534" s="142"/>
      <c r="I534" s="142"/>
    </row>
    <row r="535" spans="1:9" ht="18.75" x14ac:dyDescent="0.3">
      <c r="A535" s="149">
        <v>49</v>
      </c>
      <c r="B535" s="144">
        <v>18004305</v>
      </c>
      <c r="C535" s="144" t="s">
        <v>4737</v>
      </c>
      <c r="D535" s="144" t="s">
        <v>4237</v>
      </c>
      <c r="E535" s="144" t="s">
        <v>3859</v>
      </c>
      <c r="F535" s="149">
        <v>509</v>
      </c>
      <c r="G535" s="149"/>
      <c r="H535" s="142"/>
      <c r="I535" s="142"/>
    </row>
    <row r="536" spans="1:9" ht="18.75" x14ac:dyDescent="0.3">
      <c r="A536" s="149">
        <v>50</v>
      </c>
      <c r="B536" s="144">
        <v>19000512</v>
      </c>
      <c r="C536" s="144" t="s">
        <v>1084</v>
      </c>
      <c r="D536" s="144" t="s">
        <v>1076</v>
      </c>
      <c r="E536" s="144" t="s">
        <v>4733</v>
      </c>
      <c r="F536" s="149">
        <v>509</v>
      </c>
      <c r="G536" s="149"/>
      <c r="H536" s="142"/>
      <c r="I536" s="142"/>
    </row>
    <row r="537" spans="1:9" ht="18.75" x14ac:dyDescent="0.3">
      <c r="A537" s="149">
        <v>51</v>
      </c>
      <c r="B537" s="144">
        <v>19000461</v>
      </c>
      <c r="C537" s="144" t="s">
        <v>4382</v>
      </c>
      <c r="D537" s="144" t="s">
        <v>4291</v>
      </c>
      <c r="E537" s="144" t="s">
        <v>4733</v>
      </c>
      <c r="F537" s="149">
        <v>509</v>
      </c>
      <c r="G537" s="149"/>
      <c r="H537" s="142"/>
      <c r="I537" s="142"/>
    </row>
    <row r="538" spans="1:9" ht="18.75" x14ac:dyDescent="0.3">
      <c r="A538" s="149">
        <v>52</v>
      </c>
      <c r="B538" s="144">
        <v>19000589</v>
      </c>
      <c r="C538" s="144" t="s">
        <v>4426</v>
      </c>
      <c r="D538" s="144" t="s">
        <v>442</v>
      </c>
      <c r="E538" s="144" t="s">
        <v>4733</v>
      </c>
      <c r="F538" s="149">
        <v>509</v>
      </c>
      <c r="G538" s="149"/>
      <c r="H538" s="142"/>
      <c r="I538" s="142"/>
    </row>
    <row r="539" spans="1:9" ht="18.75" x14ac:dyDescent="0.3">
      <c r="A539" s="149">
        <v>53</v>
      </c>
      <c r="B539" s="144">
        <v>19003274</v>
      </c>
      <c r="C539" s="144" t="s">
        <v>4200</v>
      </c>
      <c r="D539" s="144" t="s">
        <v>4357</v>
      </c>
      <c r="E539" s="144" t="s">
        <v>4704</v>
      </c>
      <c r="F539" s="149">
        <v>509</v>
      </c>
      <c r="G539" s="149"/>
      <c r="H539" s="142"/>
      <c r="I539" s="142"/>
    </row>
    <row r="540" spans="1:9" ht="18.75" x14ac:dyDescent="0.3">
      <c r="A540" s="149">
        <v>54</v>
      </c>
      <c r="B540" s="144">
        <v>19000242</v>
      </c>
      <c r="C540" s="144" t="s">
        <v>4315</v>
      </c>
      <c r="D540" s="144" t="s">
        <v>1078</v>
      </c>
      <c r="E540" s="144" t="s">
        <v>4676</v>
      </c>
      <c r="F540" s="149">
        <v>509</v>
      </c>
      <c r="G540" s="149"/>
      <c r="H540" s="142"/>
      <c r="I540" s="142"/>
    </row>
    <row r="541" spans="1:9" ht="18.75" x14ac:dyDescent="0.3">
      <c r="A541" s="149">
        <v>55</v>
      </c>
      <c r="B541" s="144">
        <v>19002872</v>
      </c>
      <c r="C541" s="144" t="s">
        <v>4738</v>
      </c>
      <c r="D541" s="144" t="s">
        <v>4321</v>
      </c>
      <c r="E541" s="144" t="s">
        <v>4676</v>
      </c>
      <c r="F541" s="149">
        <v>509</v>
      </c>
      <c r="G541" s="149"/>
      <c r="H541" s="142"/>
      <c r="I541" s="142"/>
    </row>
    <row r="542" spans="1:9" ht="18.75" x14ac:dyDescent="0.3">
      <c r="A542" s="149">
        <v>56</v>
      </c>
      <c r="B542" s="144">
        <v>19002453</v>
      </c>
      <c r="C542" s="144" t="s">
        <v>1079</v>
      </c>
      <c r="D542" s="144" t="s">
        <v>1075</v>
      </c>
      <c r="E542" s="144" t="s">
        <v>4676</v>
      </c>
      <c r="F542" s="149">
        <v>509</v>
      </c>
      <c r="G542" s="149"/>
      <c r="H542" s="142"/>
      <c r="I542" s="142"/>
    </row>
    <row r="543" spans="1:9" ht="18.75" x14ac:dyDescent="0.3">
      <c r="A543" s="149">
        <v>57</v>
      </c>
      <c r="B543" s="144">
        <v>19004235</v>
      </c>
      <c r="C543" s="144" t="s">
        <v>4739</v>
      </c>
      <c r="D543" s="144" t="s">
        <v>4740</v>
      </c>
      <c r="E543" s="144" t="s">
        <v>4741</v>
      </c>
      <c r="F543" s="149">
        <v>509</v>
      </c>
      <c r="G543" s="149"/>
      <c r="H543" s="142"/>
      <c r="I543" s="142"/>
    </row>
    <row r="544" spans="1:9" ht="18.75" x14ac:dyDescent="0.3">
      <c r="A544" s="149">
        <v>58</v>
      </c>
      <c r="B544" s="144">
        <v>19002141</v>
      </c>
      <c r="C544" s="144" t="s">
        <v>4742</v>
      </c>
      <c r="D544" s="144" t="s">
        <v>1103</v>
      </c>
      <c r="E544" s="144" t="s">
        <v>3850</v>
      </c>
      <c r="F544" s="149">
        <v>509</v>
      </c>
      <c r="G544" s="149"/>
      <c r="H544" s="142"/>
      <c r="I544" s="142"/>
    </row>
    <row r="545" spans="1:9" ht="18.75" x14ac:dyDescent="0.3">
      <c r="A545" s="149">
        <v>59</v>
      </c>
      <c r="B545" s="144">
        <v>19002136</v>
      </c>
      <c r="C545" s="144" t="s">
        <v>4743</v>
      </c>
      <c r="D545" s="144" t="s">
        <v>4744</v>
      </c>
      <c r="E545" s="144" t="s">
        <v>3850</v>
      </c>
      <c r="F545" s="149">
        <v>509</v>
      </c>
      <c r="G545" s="149"/>
      <c r="H545" s="142"/>
      <c r="I545" s="142"/>
    </row>
    <row r="546" spans="1:9" ht="18.75" x14ac:dyDescent="0.3">
      <c r="A546" s="149">
        <v>60</v>
      </c>
      <c r="B546" s="144">
        <v>19002164</v>
      </c>
      <c r="C546" s="144" t="s">
        <v>4745</v>
      </c>
      <c r="D546" s="144" t="s">
        <v>428</v>
      </c>
      <c r="E546" s="144" t="s">
        <v>3850</v>
      </c>
      <c r="F546" s="149">
        <v>509</v>
      </c>
      <c r="G546" s="149"/>
      <c r="H546" s="142"/>
      <c r="I546" s="142"/>
    </row>
    <row r="547" spans="1:9" ht="18.75" x14ac:dyDescent="0.3">
      <c r="A547" s="149">
        <v>61</v>
      </c>
      <c r="B547" s="144">
        <v>18001994</v>
      </c>
      <c r="C547" s="144" t="s">
        <v>4746</v>
      </c>
      <c r="D547" s="144" t="s">
        <v>420</v>
      </c>
      <c r="E547" s="144" t="s">
        <v>4747</v>
      </c>
      <c r="F547" s="149">
        <v>509</v>
      </c>
      <c r="G547" s="149"/>
      <c r="H547" s="142"/>
      <c r="I547" s="142"/>
    </row>
    <row r="548" spans="1:9" ht="18.75" x14ac:dyDescent="0.3">
      <c r="A548" s="149">
        <v>62</v>
      </c>
      <c r="B548" s="144">
        <v>19003991</v>
      </c>
      <c r="C548" s="144" t="s">
        <v>4748</v>
      </c>
      <c r="D548" s="144" t="s">
        <v>420</v>
      </c>
      <c r="E548" s="144" t="s">
        <v>3889</v>
      </c>
      <c r="F548" s="149">
        <v>509</v>
      </c>
      <c r="G548" s="149"/>
      <c r="H548" s="142"/>
      <c r="I548" s="142"/>
    </row>
    <row r="549" spans="1:9" ht="18.75" x14ac:dyDescent="0.3">
      <c r="A549" s="149">
        <v>63</v>
      </c>
      <c r="B549" s="144">
        <v>19002145</v>
      </c>
      <c r="C549" s="144" t="s">
        <v>4749</v>
      </c>
      <c r="D549" s="144" t="s">
        <v>4424</v>
      </c>
      <c r="E549" s="144" t="s">
        <v>3850</v>
      </c>
      <c r="F549" s="149">
        <v>509</v>
      </c>
      <c r="G549" s="149"/>
      <c r="H549" s="142"/>
      <c r="I549" s="142"/>
    </row>
    <row r="550" spans="1:9" ht="18.75" x14ac:dyDescent="0.3">
      <c r="A550" s="149">
        <v>64</v>
      </c>
      <c r="B550" s="144">
        <v>19000477</v>
      </c>
      <c r="C550" s="144" t="s">
        <v>4750</v>
      </c>
      <c r="D550" s="144" t="s">
        <v>1075</v>
      </c>
      <c r="E550" s="144" t="s">
        <v>4733</v>
      </c>
      <c r="F550" s="149">
        <v>509</v>
      </c>
      <c r="G550" s="149"/>
      <c r="H550" s="142"/>
      <c r="I550" s="142"/>
    </row>
    <row r="551" spans="1:9" ht="18.75" x14ac:dyDescent="0.3">
      <c r="A551" s="149">
        <v>65</v>
      </c>
      <c r="B551" s="144">
        <v>19000703</v>
      </c>
      <c r="C551" s="144" t="s">
        <v>4207</v>
      </c>
      <c r="D551" s="144" t="s">
        <v>4751</v>
      </c>
      <c r="E551" s="144" t="s">
        <v>4752</v>
      </c>
      <c r="F551" s="149">
        <v>509</v>
      </c>
      <c r="G551" s="149"/>
      <c r="H551" s="142"/>
      <c r="I551" s="142"/>
    </row>
    <row r="552" spans="1:9" ht="18.75" x14ac:dyDescent="0.3">
      <c r="A552" s="149">
        <v>66</v>
      </c>
      <c r="B552" s="144">
        <v>17000688</v>
      </c>
      <c r="C552" s="144" t="s">
        <v>427</v>
      </c>
      <c r="D552" s="144" t="s">
        <v>4224</v>
      </c>
      <c r="E552" s="144" t="s">
        <v>4753</v>
      </c>
      <c r="F552" s="149">
        <v>509</v>
      </c>
      <c r="G552" s="149"/>
      <c r="H552" s="142"/>
      <c r="I552" s="142"/>
    </row>
    <row r="553" spans="1:9" ht="18.75" x14ac:dyDescent="0.3">
      <c r="A553" s="149">
        <v>67</v>
      </c>
      <c r="B553" s="144">
        <v>18003111</v>
      </c>
      <c r="C553" s="144" t="s">
        <v>4754</v>
      </c>
      <c r="D553" s="144" t="s">
        <v>422</v>
      </c>
      <c r="E553" s="144" t="s">
        <v>4747</v>
      </c>
      <c r="F553" s="149">
        <v>509</v>
      </c>
      <c r="G553" s="149"/>
      <c r="H553" s="142"/>
      <c r="I553" s="142"/>
    </row>
    <row r="554" spans="1:9" ht="18.75" x14ac:dyDescent="0.3">
      <c r="A554" s="149">
        <v>68</v>
      </c>
      <c r="B554" s="144">
        <v>18003149</v>
      </c>
      <c r="C554" s="144" t="s">
        <v>1080</v>
      </c>
      <c r="D554" s="144" t="s">
        <v>441</v>
      </c>
      <c r="E554" s="144" t="s">
        <v>4747</v>
      </c>
      <c r="F554" s="149">
        <v>509</v>
      </c>
      <c r="G554" s="149"/>
      <c r="H554" s="142"/>
      <c r="I554" s="142"/>
    </row>
    <row r="555" spans="1:9" ht="18.75" x14ac:dyDescent="0.3">
      <c r="A555" s="149">
        <v>69</v>
      </c>
      <c r="B555" s="144">
        <v>19005424</v>
      </c>
      <c r="C555" s="144" t="s">
        <v>4755</v>
      </c>
      <c r="D555" s="144" t="s">
        <v>419</v>
      </c>
      <c r="E555" s="144" t="s">
        <v>4756</v>
      </c>
      <c r="F555" s="149">
        <v>509</v>
      </c>
      <c r="G555" s="149"/>
      <c r="H555" s="142"/>
      <c r="I555" s="142"/>
    </row>
    <row r="556" spans="1:9" ht="18.75" x14ac:dyDescent="0.3">
      <c r="A556" s="149">
        <v>70</v>
      </c>
      <c r="B556" s="144">
        <v>19004154</v>
      </c>
      <c r="C556" s="144" t="s">
        <v>4757</v>
      </c>
      <c r="D556" s="144" t="s">
        <v>1075</v>
      </c>
      <c r="E556" s="144" t="s">
        <v>3947</v>
      </c>
      <c r="F556" s="149">
        <v>509</v>
      </c>
      <c r="G556" s="149"/>
      <c r="H556" s="142"/>
      <c r="I556" s="142"/>
    </row>
    <row r="557" spans="1:9" ht="18.75" x14ac:dyDescent="0.3">
      <c r="A557" s="149">
        <v>71</v>
      </c>
      <c r="B557" s="144">
        <v>18002194</v>
      </c>
      <c r="C557" s="144" t="s">
        <v>4375</v>
      </c>
      <c r="D557" s="144" t="s">
        <v>1088</v>
      </c>
      <c r="E557" s="144" t="s">
        <v>3937</v>
      </c>
      <c r="F557" s="149">
        <v>509</v>
      </c>
      <c r="G557" s="149"/>
      <c r="H557" s="142"/>
      <c r="I557" s="142"/>
    </row>
    <row r="558" spans="1:9" ht="18.75" x14ac:dyDescent="0.3">
      <c r="A558" s="149">
        <v>72</v>
      </c>
      <c r="B558" s="144">
        <v>19002031</v>
      </c>
      <c r="C558" s="144" t="s">
        <v>4758</v>
      </c>
      <c r="D558" s="144" t="s">
        <v>1081</v>
      </c>
      <c r="E558" s="144" t="s">
        <v>4759</v>
      </c>
      <c r="F558" s="149">
        <v>509</v>
      </c>
      <c r="G558" s="149"/>
      <c r="H558" s="142"/>
      <c r="I558" s="142"/>
    </row>
    <row r="559" spans="1:9" ht="18.75" x14ac:dyDescent="0.3">
      <c r="A559" s="149">
        <v>73</v>
      </c>
      <c r="B559" s="144">
        <v>18000734</v>
      </c>
      <c r="C559" s="144" t="s">
        <v>4387</v>
      </c>
      <c r="D559" s="144" t="s">
        <v>411</v>
      </c>
      <c r="E559" s="144" t="s">
        <v>4760</v>
      </c>
      <c r="F559" s="149">
        <v>509</v>
      </c>
      <c r="G559" s="149"/>
      <c r="H559" s="142"/>
      <c r="I559" s="142"/>
    </row>
    <row r="560" spans="1:9" ht="18.75" x14ac:dyDescent="0.3">
      <c r="A560" s="149">
        <v>74</v>
      </c>
      <c r="B560" s="144">
        <v>19000429</v>
      </c>
      <c r="C560" s="144" t="s">
        <v>4761</v>
      </c>
      <c r="D560" s="144" t="s">
        <v>4325</v>
      </c>
      <c r="E560" s="144" t="s">
        <v>3799</v>
      </c>
      <c r="F560" s="149">
        <v>509</v>
      </c>
      <c r="G560" s="149"/>
      <c r="H560" s="142"/>
      <c r="I560" s="142"/>
    </row>
    <row r="561" spans="1:9" ht="18.75" x14ac:dyDescent="0.3">
      <c r="A561" s="149">
        <v>75</v>
      </c>
      <c r="B561" s="144">
        <v>19000037</v>
      </c>
      <c r="C561" s="144" t="s">
        <v>4762</v>
      </c>
      <c r="D561" s="144" t="s">
        <v>4339</v>
      </c>
      <c r="E561" s="144" t="s">
        <v>4763</v>
      </c>
      <c r="F561" s="149">
        <v>509</v>
      </c>
      <c r="G561" s="149"/>
      <c r="H561" s="142"/>
      <c r="I561" s="142"/>
    </row>
    <row r="562" spans="1:9" ht="18.75" x14ac:dyDescent="0.3">
      <c r="A562" s="149">
        <v>76</v>
      </c>
      <c r="B562" s="144">
        <v>19000635</v>
      </c>
      <c r="C562" s="144" t="s">
        <v>4764</v>
      </c>
      <c r="D562" s="144" t="s">
        <v>4210</v>
      </c>
      <c r="E562" s="144" t="s">
        <v>4763</v>
      </c>
      <c r="F562" s="149">
        <v>509</v>
      </c>
      <c r="G562" s="149"/>
      <c r="H562" s="142"/>
      <c r="I562" s="142"/>
    </row>
    <row r="563" spans="1:9" ht="18.75" x14ac:dyDescent="0.3">
      <c r="A563" s="149">
        <v>77</v>
      </c>
      <c r="B563" s="144">
        <v>19003111</v>
      </c>
      <c r="C563" s="144" t="s">
        <v>4765</v>
      </c>
      <c r="D563" s="144" t="s">
        <v>435</v>
      </c>
      <c r="E563" s="144" t="s">
        <v>4763</v>
      </c>
      <c r="F563" s="149">
        <v>509</v>
      </c>
      <c r="G563" s="149"/>
      <c r="H563" s="142"/>
      <c r="I563" s="142"/>
    </row>
    <row r="564" spans="1:9" ht="18.75" x14ac:dyDescent="0.3">
      <c r="A564" s="149">
        <v>78</v>
      </c>
      <c r="B564" s="144">
        <v>18000649</v>
      </c>
      <c r="C564" s="144" t="s">
        <v>4766</v>
      </c>
      <c r="D564" s="144" t="s">
        <v>4319</v>
      </c>
      <c r="E564" s="144" t="s">
        <v>4767</v>
      </c>
      <c r="F564" s="149">
        <v>509</v>
      </c>
      <c r="G564" s="149"/>
      <c r="H564" s="142"/>
      <c r="I564" s="142"/>
    </row>
    <row r="565" spans="1:9" ht="18.75" x14ac:dyDescent="0.3">
      <c r="A565" s="149">
        <v>79</v>
      </c>
      <c r="B565" s="144">
        <v>19003813</v>
      </c>
      <c r="C565" s="144" t="s">
        <v>4768</v>
      </c>
      <c r="D565" s="144" t="s">
        <v>1097</v>
      </c>
      <c r="E565" s="144" t="s">
        <v>4769</v>
      </c>
      <c r="F565" s="149">
        <v>509</v>
      </c>
      <c r="G565" s="149"/>
      <c r="H565" s="142"/>
      <c r="I565" s="142"/>
    </row>
    <row r="566" spans="1:9" ht="18.75" x14ac:dyDescent="0.3">
      <c r="A566" s="149">
        <v>80</v>
      </c>
      <c r="B566" s="144">
        <v>19004488</v>
      </c>
      <c r="C566" s="144" t="s">
        <v>932</v>
      </c>
      <c r="D566" s="144" t="s">
        <v>4384</v>
      </c>
      <c r="E566" s="144" t="s">
        <v>4769</v>
      </c>
      <c r="F566" s="149">
        <v>509</v>
      </c>
      <c r="G566" s="149"/>
      <c r="H566" s="142"/>
      <c r="I566" s="142"/>
    </row>
    <row r="567" spans="1:9" ht="18.75" x14ac:dyDescent="0.3">
      <c r="A567" s="149">
        <v>81</v>
      </c>
      <c r="B567" s="144">
        <v>19003687</v>
      </c>
      <c r="C567" s="144" t="s">
        <v>4377</v>
      </c>
      <c r="D567" s="144" t="s">
        <v>4384</v>
      </c>
      <c r="E567" s="144" t="s">
        <v>4769</v>
      </c>
      <c r="F567" s="149">
        <v>509</v>
      </c>
      <c r="G567" s="149"/>
      <c r="H567" s="142"/>
      <c r="I567" s="142"/>
    </row>
    <row r="568" spans="1:9" ht="18.75" x14ac:dyDescent="0.3">
      <c r="A568" s="149">
        <v>82</v>
      </c>
      <c r="B568" s="144">
        <v>19005060</v>
      </c>
      <c r="C568" s="144" t="s">
        <v>4266</v>
      </c>
      <c r="D568" s="144" t="s">
        <v>4339</v>
      </c>
      <c r="E568" s="144" t="s">
        <v>4769</v>
      </c>
      <c r="F568" s="149">
        <v>509</v>
      </c>
      <c r="G568" s="149"/>
      <c r="H568" s="142"/>
      <c r="I568" s="142"/>
    </row>
    <row r="569" spans="1:9" ht="18.75" x14ac:dyDescent="0.3">
      <c r="A569" s="149">
        <v>83</v>
      </c>
      <c r="B569" s="144">
        <v>19002776</v>
      </c>
      <c r="C569" s="144" t="s">
        <v>4770</v>
      </c>
      <c r="D569" s="144" t="s">
        <v>1077</v>
      </c>
      <c r="E569" s="144" t="s">
        <v>4763</v>
      </c>
      <c r="F569" s="149">
        <v>509</v>
      </c>
      <c r="G569" s="149"/>
      <c r="H569" s="142"/>
      <c r="I569" s="142"/>
    </row>
    <row r="570" spans="1:9" ht="18.75" x14ac:dyDescent="0.3">
      <c r="A570" s="149">
        <v>84</v>
      </c>
      <c r="B570" s="144">
        <v>17001576</v>
      </c>
      <c r="C570" s="144" t="s">
        <v>4771</v>
      </c>
      <c r="D570" s="144" t="s">
        <v>417</v>
      </c>
      <c r="E570" s="144" t="s">
        <v>4772</v>
      </c>
      <c r="F570" s="149">
        <v>509</v>
      </c>
      <c r="G570" s="149"/>
      <c r="H570" s="142"/>
      <c r="I570" s="142"/>
    </row>
    <row r="571" spans="1:9" ht="18.75" x14ac:dyDescent="0.3">
      <c r="A571" s="149">
        <v>85</v>
      </c>
      <c r="B571" s="144">
        <v>19000421</v>
      </c>
      <c r="C571" s="144" t="s">
        <v>4773</v>
      </c>
      <c r="D571" s="144" t="s">
        <v>4339</v>
      </c>
      <c r="E571" s="144" t="s">
        <v>3799</v>
      </c>
      <c r="F571" s="149">
        <v>509</v>
      </c>
      <c r="G571" s="149"/>
      <c r="H571" s="142"/>
      <c r="I571" s="142"/>
    </row>
    <row r="572" spans="1:9" ht="18.75" x14ac:dyDescent="0.3">
      <c r="A572" s="149">
        <v>86</v>
      </c>
      <c r="B572" s="144">
        <v>19000467</v>
      </c>
      <c r="C572" s="144" t="s">
        <v>4774</v>
      </c>
      <c r="D572" s="144" t="s">
        <v>425</v>
      </c>
      <c r="E572" s="144" t="s">
        <v>3799</v>
      </c>
      <c r="F572" s="149">
        <v>509</v>
      </c>
      <c r="G572" s="149"/>
      <c r="H572" s="142"/>
      <c r="I572" s="142"/>
    </row>
    <row r="573" spans="1:9" ht="18.75" x14ac:dyDescent="0.3">
      <c r="A573" s="149">
        <v>87</v>
      </c>
      <c r="B573" s="144">
        <v>18002249</v>
      </c>
      <c r="C573" s="144" t="s">
        <v>4336</v>
      </c>
      <c r="D573" s="144" t="s">
        <v>718</v>
      </c>
      <c r="E573" s="144" t="s">
        <v>3937</v>
      </c>
      <c r="F573" s="149">
        <v>509</v>
      </c>
      <c r="G573" s="149"/>
      <c r="H573" s="142"/>
      <c r="I573" s="142"/>
    </row>
    <row r="574" spans="1:9" ht="18.75" x14ac:dyDescent="0.3">
      <c r="A574" s="149">
        <v>88</v>
      </c>
      <c r="B574" s="144">
        <v>19001483</v>
      </c>
      <c r="C574" s="144" t="s">
        <v>431</v>
      </c>
      <c r="D574" s="144" t="s">
        <v>4467</v>
      </c>
      <c r="E574" s="144" t="s">
        <v>4775</v>
      </c>
      <c r="F574" s="149">
        <v>509</v>
      </c>
      <c r="G574" s="149"/>
      <c r="H574" s="142"/>
      <c r="I574" s="142"/>
    </row>
    <row r="575" spans="1:9" ht="18.75" x14ac:dyDescent="0.3">
      <c r="A575" s="149">
        <v>89</v>
      </c>
      <c r="B575" s="144">
        <v>19004239</v>
      </c>
      <c r="C575" s="144" t="s">
        <v>4776</v>
      </c>
      <c r="D575" s="144" t="s">
        <v>448</v>
      </c>
      <c r="E575" s="144" t="s">
        <v>4775</v>
      </c>
      <c r="F575" s="149">
        <v>509</v>
      </c>
      <c r="G575" s="149"/>
      <c r="H575" s="142"/>
      <c r="I575" s="142"/>
    </row>
    <row r="576" spans="1:9" ht="18.75" x14ac:dyDescent="0.3">
      <c r="A576" s="149">
        <v>90</v>
      </c>
      <c r="B576" s="144">
        <v>18001504</v>
      </c>
      <c r="C576" s="144" t="s">
        <v>4230</v>
      </c>
      <c r="D576" s="144" t="s">
        <v>4231</v>
      </c>
      <c r="E576" s="144" t="s">
        <v>3883</v>
      </c>
      <c r="F576" s="149">
        <v>509</v>
      </c>
      <c r="G576" s="149"/>
      <c r="H576" s="142"/>
      <c r="I576" s="142"/>
    </row>
    <row r="577" spans="1:9" ht="18.75" x14ac:dyDescent="0.3">
      <c r="A577" s="149">
        <v>91</v>
      </c>
      <c r="B577" s="144">
        <v>19002285</v>
      </c>
      <c r="C577" s="144" t="s">
        <v>4383</v>
      </c>
      <c r="D577" s="144" t="s">
        <v>4254</v>
      </c>
      <c r="E577" s="144" t="s">
        <v>3894</v>
      </c>
      <c r="F577" s="149">
        <v>509</v>
      </c>
      <c r="G577" s="149"/>
      <c r="H577" s="142"/>
      <c r="I577" s="142"/>
    </row>
    <row r="578" spans="1:9" ht="18.75" x14ac:dyDescent="0.3">
      <c r="A578" s="149">
        <v>92</v>
      </c>
      <c r="B578" s="144">
        <v>19000471</v>
      </c>
      <c r="C578" s="144" t="s">
        <v>4777</v>
      </c>
      <c r="D578" s="144" t="s">
        <v>4778</v>
      </c>
      <c r="E578" s="144" t="s">
        <v>3799</v>
      </c>
      <c r="F578" s="149">
        <v>509</v>
      </c>
      <c r="G578" s="149"/>
      <c r="H578" s="142"/>
      <c r="I578" s="142"/>
    </row>
    <row r="579" spans="1:9" ht="18.75" x14ac:dyDescent="0.3">
      <c r="A579" s="149">
        <v>93</v>
      </c>
      <c r="B579" s="144">
        <v>18003891</v>
      </c>
      <c r="C579" s="144" t="s">
        <v>4779</v>
      </c>
      <c r="D579" s="144" t="s">
        <v>4526</v>
      </c>
      <c r="E579" s="144" t="s">
        <v>4767</v>
      </c>
      <c r="F579" s="149">
        <v>509</v>
      </c>
      <c r="G579" s="149"/>
      <c r="H579" s="142"/>
      <c r="I579" s="142"/>
    </row>
    <row r="580" spans="1:9" ht="18.75" x14ac:dyDescent="0.3">
      <c r="A580" s="149">
        <v>94</v>
      </c>
      <c r="B580" s="144">
        <v>19001967</v>
      </c>
      <c r="C580" s="144" t="s">
        <v>4780</v>
      </c>
      <c r="D580" s="144" t="s">
        <v>1097</v>
      </c>
      <c r="E580" s="144" t="s">
        <v>4781</v>
      </c>
      <c r="F580" s="149">
        <v>509</v>
      </c>
      <c r="G580" s="149"/>
      <c r="H580" s="142"/>
      <c r="I580" s="142"/>
    </row>
    <row r="581" spans="1:9" ht="18.75" x14ac:dyDescent="0.3">
      <c r="A581" s="149">
        <v>95</v>
      </c>
      <c r="B581" s="144">
        <v>19001964</v>
      </c>
      <c r="C581" s="144" t="s">
        <v>4782</v>
      </c>
      <c r="D581" s="144" t="s">
        <v>411</v>
      </c>
      <c r="E581" s="144" t="s">
        <v>4781</v>
      </c>
      <c r="F581" s="149">
        <v>509</v>
      </c>
      <c r="G581" s="90"/>
    </row>
    <row r="582" spans="1:9" ht="18.75" x14ac:dyDescent="0.3">
      <c r="A582" s="149">
        <v>96</v>
      </c>
      <c r="B582" s="144">
        <v>19002491</v>
      </c>
      <c r="C582" s="144" t="s">
        <v>1080</v>
      </c>
      <c r="D582" s="144" t="s">
        <v>436</v>
      </c>
      <c r="E582" s="144" t="s">
        <v>4781</v>
      </c>
      <c r="F582" s="149">
        <v>509</v>
      </c>
      <c r="G582" s="90"/>
    </row>
    <row r="583" spans="1:9" ht="18.75" x14ac:dyDescent="0.3">
      <c r="A583" s="149">
        <v>97</v>
      </c>
      <c r="B583" s="144">
        <v>19004136</v>
      </c>
      <c r="C583" s="144" t="s">
        <v>4256</v>
      </c>
      <c r="D583" s="144" t="s">
        <v>417</v>
      </c>
      <c r="E583" s="144" t="s">
        <v>3947</v>
      </c>
      <c r="F583" s="149">
        <v>509</v>
      </c>
      <c r="G583" s="90"/>
    </row>
    <row r="584" spans="1:9" ht="18.75" x14ac:dyDescent="0.3">
      <c r="A584" s="149">
        <v>98</v>
      </c>
      <c r="B584" s="144">
        <v>19000445</v>
      </c>
      <c r="C584" s="144" t="s">
        <v>4783</v>
      </c>
      <c r="D584" s="144" t="s">
        <v>4380</v>
      </c>
      <c r="E584" s="144" t="s">
        <v>3799</v>
      </c>
      <c r="F584" s="149">
        <v>509</v>
      </c>
      <c r="G584" s="90"/>
    </row>
    <row r="585" spans="1:9" ht="18.75" x14ac:dyDescent="0.3">
      <c r="A585" s="149">
        <v>99</v>
      </c>
      <c r="B585" s="144">
        <v>19001123</v>
      </c>
      <c r="C585" s="144" t="s">
        <v>4582</v>
      </c>
      <c r="D585" s="144" t="s">
        <v>928</v>
      </c>
      <c r="E585" s="144" t="s">
        <v>3803</v>
      </c>
      <c r="F585" s="149">
        <v>509</v>
      </c>
      <c r="G585" s="90"/>
    </row>
    <row r="586" spans="1:9" ht="18.75" x14ac:dyDescent="0.3">
      <c r="A586" s="149">
        <v>100</v>
      </c>
      <c r="B586" s="144">
        <v>19000496</v>
      </c>
      <c r="C586" s="144" t="s">
        <v>4784</v>
      </c>
      <c r="D586" s="144" t="s">
        <v>419</v>
      </c>
      <c r="E586" s="144" t="s">
        <v>3799</v>
      </c>
      <c r="F586" s="149">
        <v>509</v>
      </c>
      <c r="G586" s="90"/>
    </row>
    <row r="587" spans="1:9" ht="18.75" x14ac:dyDescent="0.3">
      <c r="A587" s="149">
        <v>101</v>
      </c>
      <c r="B587" s="144">
        <v>19001147</v>
      </c>
      <c r="C587" s="144" t="s">
        <v>4315</v>
      </c>
      <c r="D587" s="144" t="s">
        <v>425</v>
      </c>
      <c r="E587" s="144" t="s">
        <v>3803</v>
      </c>
      <c r="F587" s="149">
        <v>509</v>
      </c>
      <c r="G587" s="90"/>
    </row>
    <row r="588" spans="1:9" ht="18.75" x14ac:dyDescent="0.3">
      <c r="A588" s="149">
        <v>102</v>
      </c>
      <c r="B588" s="144">
        <v>19001367</v>
      </c>
      <c r="C588" s="144" t="s">
        <v>4785</v>
      </c>
      <c r="D588" s="144" t="s">
        <v>4289</v>
      </c>
      <c r="E588" s="144" t="s">
        <v>3799</v>
      </c>
      <c r="F588" s="149">
        <v>509</v>
      </c>
      <c r="G588" s="90"/>
    </row>
    <row r="589" spans="1:9" ht="18.75" x14ac:dyDescent="0.3">
      <c r="A589" s="149">
        <v>103</v>
      </c>
      <c r="B589" s="144">
        <v>19000422</v>
      </c>
      <c r="C589" s="144" t="s">
        <v>4404</v>
      </c>
      <c r="D589" s="144" t="s">
        <v>418</v>
      </c>
      <c r="E589" s="144" t="s">
        <v>3799</v>
      </c>
      <c r="F589" s="149">
        <v>509</v>
      </c>
      <c r="G589" s="90"/>
    </row>
    <row r="590" spans="1:9" ht="18.75" x14ac:dyDescent="0.3">
      <c r="A590" s="149">
        <v>104</v>
      </c>
      <c r="B590" s="144">
        <v>18001507</v>
      </c>
      <c r="C590" s="144" t="s">
        <v>4200</v>
      </c>
      <c r="D590" s="144" t="s">
        <v>447</v>
      </c>
      <c r="E590" s="144" t="s">
        <v>3883</v>
      </c>
      <c r="F590" s="149">
        <v>509</v>
      </c>
      <c r="G590" s="90"/>
    </row>
    <row r="591" spans="1:9" ht="18.75" x14ac:dyDescent="0.3">
      <c r="A591" s="149">
        <v>105</v>
      </c>
      <c r="B591" s="144">
        <v>18004955</v>
      </c>
      <c r="C591" s="144" t="s">
        <v>4786</v>
      </c>
      <c r="D591" s="144" t="s">
        <v>1083</v>
      </c>
      <c r="E591" s="144" t="s">
        <v>4760</v>
      </c>
      <c r="F591" s="149">
        <v>509</v>
      </c>
      <c r="G591" s="90"/>
    </row>
    <row r="592" spans="1:9" ht="18.75" x14ac:dyDescent="0.3">
      <c r="A592" s="149">
        <v>106</v>
      </c>
      <c r="B592" s="144">
        <v>18003490</v>
      </c>
      <c r="C592" s="144" t="s">
        <v>1084</v>
      </c>
      <c r="D592" s="144" t="s">
        <v>1077</v>
      </c>
      <c r="E592" s="144" t="s">
        <v>4787</v>
      </c>
      <c r="F592" s="149">
        <v>509</v>
      </c>
      <c r="G592" s="90"/>
    </row>
    <row r="593" spans="1:7" ht="18.75" x14ac:dyDescent="0.3">
      <c r="A593" s="149">
        <v>107</v>
      </c>
      <c r="B593" s="144">
        <v>18005213</v>
      </c>
      <c r="C593" s="144" t="s">
        <v>4316</v>
      </c>
      <c r="D593" s="144" t="s">
        <v>4237</v>
      </c>
      <c r="E593" s="144" t="s">
        <v>4787</v>
      </c>
      <c r="F593" s="149">
        <v>509</v>
      </c>
      <c r="G593" s="90"/>
    </row>
    <row r="594" spans="1:7" ht="18.75" x14ac:dyDescent="0.3">
      <c r="A594" s="149">
        <v>108</v>
      </c>
      <c r="B594" s="144">
        <v>19003625</v>
      </c>
      <c r="C594" s="144" t="s">
        <v>4788</v>
      </c>
      <c r="D594" s="144" t="s">
        <v>4319</v>
      </c>
      <c r="E594" s="144" t="s">
        <v>4775</v>
      </c>
      <c r="F594" s="149">
        <v>509</v>
      </c>
      <c r="G594" s="90"/>
    </row>
    <row r="595" spans="1:7" ht="18.75" x14ac:dyDescent="0.3">
      <c r="A595" s="149">
        <v>109</v>
      </c>
      <c r="B595" s="144">
        <v>19000846</v>
      </c>
      <c r="C595" s="144" t="s">
        <v>4215</v>
      </c>
      <c r="D595" s="144" t="s">
        <v>412</v>
      </c>
      <c r="E595" s="144" t="s">
        <v>4789</v>
      </c>
      <c r="F595" s="149">
        <v>509</v>
      </c>
      <c r="G595" s="90"/>
    </row>
    <row r="596" spans="1:7" ht="18.75" x14ac:dyDescent="0.3">
      <c r="A596" s="149">
        <v>110</v>
      </c>
      <c r="B596" s="144">
        <v>19000020</v>
      </c>
      <c r="C596" s="144" t="s">
        <v>4790</v>
      </c>
      <c r="D596" s="144" t="s">
        <v>921</v>
      </c>
      <c r="E596" s="144" t="s">
        <v>4789</v>
      </c>
      <c r="F596" s="149">
        <v>509</v>
      </c>
      <c r="G596" s="90"/>
    </row>
    <row r="597" spans="1:7" ht="18.75" x14ac:dyDescent="0.3">
      <c r="A597" s="149">
        <v>111</v>
      </c>
      <c r="B597" s="144">
        <v>18001085</v>
      </c>
      <c r="C597" s="144" t="s">
        <v>4791</v>
      </c>
      <c r="D597" s="144" t="s">
        <v>435</v>
      </c>
      <c r="E597" s="144" t="s">
        <v>4792</v>
      </c>
      <c r="F597" s="149">
        <v>509</v>
      </c>
      <c r="G597" s="90"/>
    </row>
    <row r="598" spans="1:7" ht="18.75" x14ac:dyDescent="0.3">
      <c r="A598" s="149">
        <v>112</v>
      </c>
      <c r="B598" s="144">
        <v>19003583</v>
      </c>
      <c r="C598" s="144" t="s">
        <v>4793</v>
      </c>
      <c r="D598" s="144" t="s">
        <v>419</v>
      </c>
      <c r="E598" s="144" t="s">
        <v>3814</v>
      </c>
      <c r="F598" s="149">
        <v>509</v>
      </c>
      <c r="G598" s="90"/>
    </row>
    <row r="599" spans="1:7" ht="18.75" x14ac:dyDescent="0.3">
      <c r="A599" s="149">
        <v>113</v>
      </c>
      <c r="B599" s="144">
        <v>19003767</v>
      </c>
      <c r="C599" s="144" t="s">
        <v>4273</v>
      </c>
      <c r="D599" s="144" t="s">
        <v>4439</v>
      </c>
      <c r="E599" s="144" t="s">
        <v>3814</v>
      </c>
      <c r="F599" s="149">
        <v>509</v>
      </c>
      <c r="G599" s="90"/>
    </row>
    <row r="600" spans="1:7" ht="18.75" x14ac:dyDescent="0.3">
      <c r="A600" s="149">
        <v>114</v>
      </c>
      <c r="B600" s="144">
        <v>18000912</v>
      </c>
      <c r="C600" s="144" t="s">
        <v>4794</v>
      </c>
      <c r="D600" s="144" t="s">
        <v>928</v>
      </c>
      <c r="E600" s="144" t="s">
        <v>4792</v>
      </c>
      <c r="F600" s="149">
        <v>509</v>
      </c>
      <c r="G600" s="90"/>
    </row>
    <row r="601" spans="1:7" ht="18.75" x14ac:dyDescent="0.3">
      <c r="A601" s="149">
        <v>115</v>
      </c>
      <c r="B601" s="144">
        <v>19000437</v>
      </c>
      <c r="C601" s="144" t="s">
        <v>4795</v>
      </c>
      <c r="D601" s="144" t="s">
        <v>4258</v>
      </c>
      <c r="E601" s="144" t="s">
        <v>4789</v>
      </c>
      <c r="F601" s="149">
        <v>509</v>
      </c>
      <c r="G601" s="90"/>
    </row>
    <row r="602" spans="1:7" ht="18.75" x14ac:dyDescent="0.3">
      <c r="A602" s="149">
        <v>116</v>
      </c>
      <c r="B602" s="144">
        <v>19001235</v>
      </c>
      <c r="C602" s="144" t="s">
        <v>4796</v>
      </c>
      <c r="D602" s="144" t="s">
        <v>439</v>
      </c>
      <c r="E602" s="144" t="s">
        <v>4789</v>
      </c>
      <c r="F602" s="149">
        <v>509</v>
      </c>
      <c r="G602" s="90"/>
    </row>
    <row r="603" spans="1:7" ht="18.75" x14ac:dyDescent="0.3">
      <c r="A603" s="149">
        <v>117</v>
      </c>
      <c r="B603" s="144">
        <v>19001510</v>
      </c>
      <c r="C603" s="144" t="s">
        <v>4797</v>
      </c>
      <c r="D603" s="144" t="s">
        <v>414</v>
      </c>
      <c r="E603" s="144" t="s">
        <v>4759</v>
      </c>
      <c r="F603" s="149">
        <v>509</v>
      </c>
      <c r="G603" s="90"/>
    </row>
    <row r="604" spans="1:7" ht="18.75" x14ac:dyDescent="0.3">
      <c r="A604" s="149">
        <v>118</v>
      </c>
      <c r="B604" s="144">
        <v>19001122</v>
      </c>
      <c r="C604" s="144" t="s">
        <v>4798</v>
      </c>
      <c r="D604" s="144" t="s">
        <v>1081</v>
      </c>
      <c r="E604" s="144" t="s">
        <v>4799</v>
      </c>
      <c r="F604" s="149">
        <v>509</v>
      </c>
      <c r="G604" s="90"/>
    </row>
    <row r="605" spans="1:7" ht="18.75" x14ac:dyDescent="0.3">
      <c r="A605" s="149">
        <v>119</v>
      </c>
      <c r="B605" s="144">
        <v>19004217</v>
      </c>
      <c r="C605" s="144" t="s">
        <v>4800</v>
      </c>
      <c r="D605" s="144" t="s">
        <v>4439</v>
      </c>
      <c r="E605" s="144" t="s">
        <v>3947</v>
      </c>
      <c r="F605" s="149">
        <v>509</v>
      </c>
      <c r="G605" s="90"/>
    </row>
    <row r="606" spans="1:7" ht="18.75" x14ac:dyDescent="0.3">
      <c r="A606" s="149">
        <v>120</v>
      </c>
      <c r="B606" s="144">
        <v>19004075</v>
      </c>
      <c r="C606" s="144" t="s">
        <v>4442</v>
      </c>
      <c r="D606" s="144" t="s">
        <v>1074</v>
      </c>
      <c r="E606" s="144" t="s">
        <v>3947</v>
      </c>
      <c r="F606" s="149">
        <v>509</v>
      </c>
      <c r="G606" s="90"/>
    </row>
    <row r="607" spans="1:7" ht="18.75" x14ac:dyDescent="0.3">
      <c r="A607" s="149">
        <v>121</v>
      </c>
      <c r="B607" s="144">
        <v>18000008</v>
      </c>
      <c r="C607" s="144" t="s">
        <v>4801</v>
      </c>
      <c r="D607" s="144" t="s">
        <v>4319</v>
      </c>
      <c r="E607" s="144" t="s">
        <v>4760</v>
      </c>
      <c r="F607" s="149">
        <v>509</v>
      </c>
      <c r="G607" s="90"/>
    </row>
    <row r="608" spans="1:7" ht="18.75" x14ac:dyDescent="0.3">
      <c r="A608" s="149">
        <v>122</v>
      </c>
      <c r="B608" s="144">
        <v>19000718</v>
      </c>
      <c r="C608" s="144" t="s">
        <v>4802</v>
      </c>
      <c r="D608" s="144" t="s">
        <v>4803</v>
      </c>
      <c r="E608" s="144" t="s">
        <v>4789</v>
      </c>
      <c r="F608" s="149">
        <v>509</v>
      </c>
      <c r="G608" s="90"/>
    </row>
    <row r="609" spans="1:7" ht="18.75" x14ac:dyDescent="0.3">
      <c r="A609" s="149">
        <v>123</v>
      </c>
      <c r="B609" s="144">
        <v>19000649</v>
      </c>
      <c r="C609" s="144" t="s">
        <v>4804</v>
      </c>
      <c r="D609" s="144" t="s">
        <v>4246</v>
      </c>
      <c r="E609" s="144" t="s">
        <v>4805</v>
      </c>
      <c r="F609" s="149">
        <v>509</v>
      </c>
      <c r="G609" s="90"/>
    </row>
    <row r="610" spans="1:7" ht="18.75" x14ac:dyDescent="0.3">
      <c r="A610" s="149">
        <v>124</v>
      </c>
      <c r="B610" s="144">
        <v>19001751</v>
      </c>
      <c r="C610" s="144" t="s">
        <v>4263</v>
      </c>
      <c r="D610" s="144" t="s">
        <v>4264</v>
      </c>
      <c r="E610" s="144" t="s">
        <v>4806</v>
      </c>
      <c r="F610" s="149">
        <v>509</v>
      </c>
      <c r="G610" s="90"/>
    </row>
    <row r="611" spans="1:7" ht="18.75" x14ac:dyDescent="0.3">
      <c r="A611" s="149">
        <v>125</v>
      </c>
      <c r="B611" s="144">
        <v>19001679</v>
      </c>
      <c r="C611" s="144" t="s">
        <v>4807</v>
      </c>
      <c r="D611" s="144" t="s">
        <v>440</v>
      </c>
      <c r="E611" s="144" t="s">
        <v>4789</v>
      </c>
      <c r="F611" s="149">
        <v>509</v>
      </c>
      <c r="G611" s="90"/>
    </row>
    <row r="612" spans="1:7" ht="18.75" x14ac:dyDescent="0.3">
      <c r="A612" s="149">
        <v>126</v>
      </c>
      <c r="B612" s="144">
        <v>18004561</v>
      </c>
      <c r="C612" s="144" t="s">
        <v>4808</v>
      </c>
      <c r="D612" s="144" t="s">
        <v>411</v>
      </c>
      <c r="E612" s="144" t="s">
        <v>4809</v>
      </c>
      <c r="F612" s="149">
        <v>509</v>
      </c>
      <c r="G612" s="90"/>
    </row>
    <row r="613" spans="1:7" ht="18.75" x14ac:dyDescent="0.3">
      <c r="A613" s="149">
        <v>127</v>
      </c>
      <c r="B613" s="144">
        <v>20004284</v>
      </c>
      <c r="C613" s="144" t="s">
        <v>4568</v>
      </c>
      <c r="D613" s="144" t="s">
        <v>928</v>
      </c>
      <c r="E613" s="144" t="s">
        <v>4694</v>
      </c>
      <c r="F613" s="149">
        <v>509</v>
      </c>
      <c r="G613" s="90"/>
    </row>
    <row r="614" spans="1:7" ht="18.75" x14ac:dyDescent="0.3">
      <c r="A614" s="149">
        <v>128</v>
      </c>
      <c r="B614" s="144">
        <v>20002286</v>
      </c>
      <c r="C614" s="144" t="s">
        <v>4812</v>
      </c>
      <c r="D614" s="144" t="s">
        <v>4557</v>
      </c>
      <c r="E614" s="144" t="s">
        <v>4694</v>
      </c>
      <c r="F614" s="149">
        <v>509</v>
      </c>
      <c r="G614" s="90"/>
    </row>
    <row r="615" spans="1:7" ht="18.75" x14ac:dyDescent="0.3">
      <c r="A615" s="149">
        <v>129</v>
      </c>
      <c r="B615" s="144">
        <v>20005848</v>
      </c>
      <c r="C615" s="144" t="s">
        <v>4813</v>
      </c>
      <c r="D615" s="144" t="s">
        <v>4258</v>
      </c>
      <c r="E615" s="144" t="s">
        <v>4694</v>
      </c>
      <c r="F615" s="149">
        <v>509</v>
      </c>
      <c r="G615" s="90"/>
    </row>
    <row r="616" spans="1:7" ht="18.75" x14ac:dyDescent="0.3">
      <c r="A616" s="149">
        <v>130</v>
      </c>
      <c r="B616" s="144">
        <v>20005168</v>
      </c>
      <c r="C616" s="144" t="s">
        <v>4814</v>
      </c>
      <c r="D616" s="144" t="s">
        <v>4815</v>
      </c>
      <c r="E616" s="144" t="s">
        <v>4694</v>
      </c>
      <c r="F616" s="149">
        <v>509</v>
      </c>
      <c r="G616" s="90"/>
    </row>
    <row r="617" spans="1:7" ht="18.75" x14ac:dyDescent="0.3">
      <c r="A617" s="149">
        <v>131</v>
      </c>
      <c r="B617" s="144">
        <v>20005403</v>
      </c>
      <c r="C617" s="144" t="s">
        <v>4816</v>
      </c>
      <c r="D617" s="144" t="s">
        <v>4330</v>
      </c>
      <c r="E617" s="144" t="s">
        <v>4694</v>
      </c>
      <c r="F617" s="149">
        <v>509</v>
      </c>
      <c r="G617" s="90"/>
    </row>
    <row r="618" spans="1:7" ht="18.75" x14ac:dyDescent="0.3">
      <c r="A618" s="149">
        <v>132</v>
      </c>
      <c r="B618" s="144">
        <v>18004434</v>
      </c>
      <c r="C618" s="144" t="s">
        <v>4273</v>
      </c>
      <c r="D618" s="144" t="s">
        <v>4281</v>
      </c>
      <c r="E618" s="144" t="s">
        <v>4817</v>
      </c>
      <c r="F618" s="149">
        <v>509</v>
      </c>
      <c r="G618" s="90"/>
    </row>
    <row r="619" spans="1:7" ht="18.75" x14ac:dyDescent="0.3">
      <c r="A619" s="149">
        <v>133</v>
      </c>
      <c r="B619" s="144">
        <v>19000142</v>
      </c>
      <c r="C619" s="144" t="s">
        <v>4317</v>
      </c>
      <c r="D619" s="144" t="s">
        <v>4400</v>
      </c>
      <c r="E619" s="144" t="s">
        <v>4789</v>
      </c>
      <c r="F619" s="149">
        <v>509</v>
      </c>
      <c r="G619" s="90"/>
    </row>
    <row r="620" spans="1:7" ht="18.75" x14ac:dyDescent="0.3">
      <c r="A620" s="149">
        <v>134</v>
      </c>
      <c r="B620" s="144">
        <v>20004899</v>
      </c>
      <c r="C620" s="144" t="s">
        <v>4818</v>
      </c>
      <c r="D620" s="144" t="s">
        <v>4357</v>
      </c>
      <c r="E620" s="144" t="s">
        <v>4694</v>
      </c>
      <c r="F620" s="149">
        <v>509</v>
      </c>
      <c r="G620" s="90"/>
    </row>
    <row r="621" spans="1:7" ht="18.75" x14ac:dyDescent="0.3">
      <c r="A621" s="149">
        <v>135</v>
      </c>
      <c r="B621" s="144">
        <v>18001125</v>
      </c>
      <c r="C621" s="144" t="s">
        <v>4317</v>
      </c>
      <c r="D621" s="144" t="s">
        <v>4337</v>
      </c>
      <c r="E621" s="144" t="s">
        <v>4572</v>
      </c>
      <c r="F621" s="149">
        <v>509</v>
      </c>
      <c r="G621" s="90"/>
    </row>
    <row r="622" spans="1:7" ht="18.75" x14ac:dyDescent="0.3">
      <c r="A622" s="149">
        <v>136</v>
      </c>
      <c r="B622" s="144">
        <v>18004569</v>
      </c>
      <c r="C622" s="144" t="s">
        <v>4819</v>
      </c>
      <c r="D622" s="144" t="s">
        <v>4264</v>
      </c>
      <c r="E622" s="144" t="s">
        <v>4572</v>
      </c>
      <c r="F622" s="149">
        <v>509</v>
      </c>
      <c r="G622" s="90"/>
    </row>
    <row r="623" spans="1:7" ht="18.75" x14ac:dyDescent="0.3">
      <c r="A623" s="149">
        <v>137</v>
      </c>
      <c r="B623" s="144">
        <v>20003645</v>
      </c>
      <c r="C623" s="144" t="s">
        <v>4820</v>
      </c>
      <c r="D623" s="144" t="s">
        <v>4751</v>
      </c>
      <c r="E623" s="144" t="s">
        <v>4694</v>
      </c>
      <c r="F623" s="149">
        <v>509</v>
      </c>
      <c r="G623" s="90"/>
    </row>
    <row r="624" spans="1:7" ht="18.75" x14ac:dyDescent="0.3">
      <c r="A624" s="149">
        <v>138</v>
      </c>
      <c r="B624" s="144">
        <v>20004787</v>
      </c>
      <c r="C624" s="144" t="s">
        <v>4821</v>
      </c>
      <c r="D624" s="144" t="s">
        <v>4357</v>
      </c>
      <c r="E624" s="144" t="s">
        <v>4694</v>
      </c>
      <c r="F624" s="149">
        <v>509</v>
      </c>
      <c r="G624" s="90"/>
    </row>
    <row r="625" spans="1:7" ht="18.75" x14ac:dyDescent="0.3">
      <c r="A625" s="149">
        <v>139</v>
      </c>
      <c r="B625" s="144">
        <v>20001681</v>
      </c>
      <c r="C625" s="144" t="s">
        <v>4822</v>
      </c>
      <c r="D625" s="144" t="s">
        <v>4210</v>
      </c>
      <c r="E625" s="144" t="s">
        <v>4694</v>
      </c>
      <c r="F625" s="149">
        <v>509</v>
      </c>
      <c r="G625" s="90"/>
    </row>
    <row r="626" spans="1:7" ht="18.75" x14ac:dyDescent="0.3">
      <c r="A626" s="149">
        <v>140</v>
      </c>
      <c r="B626" s="144">
        <v>20006536</v>
      </c>
      <c r="C626" s="144" t="s">
        <v>4823</v>
      </c>
      <c r="D626" s="144" t="s">
        <v>1082</v>
      </c>
      <c r="E626" s="144" t="s">
        <v>4587</v>
      </c>
      <c r="F626" s="149">
        <v>509</v>
      </c>
      <c r="G626" s="90"/>
    </row>
    <row r="627" spans="1:7" ht="18.75" x14ac:dyDescent="0.3">
      <c r="A627" s="149">
        <v>141</v>
      </c>
      <c r="B627" s="144">
        <v>19000136</v>
      </c>
      <c r="C627" s="144" t="s">
        <v>4703</v>
      </c>
      <c r="D627" s="144" t="s">
        <v>448</v>
      </c>
      <c r="E627" s="144" t="s">
        <v>4824</v>
      </c>
      <c r="F627" s="149">
        <v>509</v>
      </c>
      <c r="G627" s="90"/>
    </row>
    <row r="628" spans="1:7" ht="18.75" x14ac:dyDescent="0.3">
      <c r="A628" s="149">
        <v>142</v>
      </c>
      <c r="B628" s="144">
        <v>20003904</v>
      </c>
      <c r="C628" s="144" t="s">
        <v>4825</v>
      </c>
      <c r="D628" s="144" t="s">
        <v>4826</v>
      </c>
      <c r="E628" s="144" t="s">
        <v>4662</v>
      </c>
      <c r="F628" s="149">
        <v>509</v>
      </c>
      <c r="G628" s="90"/>
    </row>
    <row r="629" spans="1:7" ht="18.75" x14ac:dyDescent="0.3">
      <c r="A629" s="149">
        <v>143</v>
      </c>
      <c r="B629" s="144">
        <v>20005543</v>
      </c>
      <c r="C629" s="144" t="s">
        <v>4375</v>
      </c>
      <c r="D629" s="144" t="s">
        <v>4339</v>
      </c>
      <c r="E629" s="144" t="s">
        <v>4827</v>
      </c>
      <c r="F629" s="149">
        <v>509</v>
      </c>
      <c r="G629" s="90"/>
    </row>
    <row r="630" spans="1:7" ht="18.75" x14ac:dyDescent="0.3">
      <c r="A630" s="149">
        <v>144</v>
      </c>
      <c r="B630" s="144">
        <v>20001920</v>
      </c>
      <c r="C630" s="144" t="s">
        <v>4828</v>
      </c>
      <c r="D630" s="144" t="s">
        <v>4829</v>
      </c>
      <c r="E630" s="144" t="s">
        <v>4555</v>
      </c>
      <c r="F630" s="149">
        <v>509</v>
      </c>
      <c r="G630" s="90"/>
    </row>
    <row r="631" spans="1:7" ht="18.75" x14ac:dyDescent="0.3">
      <c r="A631" s="149">
        <v>145</v>
      </c>
      <c r="B631" s="144">
        <v>20003638</v>
      </c>
      <c r="C631" s="144" t="s">
        <v>4830</v>
      </c>
      <c r="D631" s="144" t="s">
        <v>4831</v>
      </c>
      <c r="E631" s="144" t="s">
        <v>4832</v>
      </c>
      <c r="F631" s="149">
        <v>509</v>
      </c>
      <c r="G631" s="90"/>
    </row>
    <row r="632" spans="1:7" ht="18.75" x14ac:dyDescent="0.3">
      <c r="A632" s="149">
        <v>146</v>
      </c>
      <c r="B632" s="144">
        <v>20003888</v>
      </c>
      <c r="C632" s="144" t="s">
        <v>4256</v>
      </c>
      <c r="D632" s="144" t="s">
        <v>1082</v>
      </c>
      <c r="E632" s="144" t="s">
        <v>4832</v>
      </c>
      <c r="F632" s="149">
        <v>509</v>
      </c>
      <c r="G632" s="90"/>
    </row>
    <row r="633" spans="1:7" ht="18.75" x14ac:dyDescent="0.3">
      <c r="A633" s="149">
        <v>147</v>
      </c>
      <c r="B633" s="144">
        <v>20004214</v>
      </c>
      <c r="C633" s="144" t="s">
        <v>932</v>
      </c>
      <c r="D633" s="144" t="s">
        <v>1082</v>
      </c>
      <c r="E633" s="144" t="s">
        <v>4832</v>
      </c>
      <c r="F633" s="149">
        <v>509</v>
      </c>
      <c r="G633" s="90"/>
    </row>
    <row r="634" spans="1:7" ht="18.75" x14ac:dyDescent="0.3">
      <c r="A634" s="149">
        <v>148</v>
      </c>
      <c r="B634" s="144">
        <v>20003678</v>
      </c>
      <c r="C634" s="144" t="s">
        <v>4200</v>
      </c>
      <c r="D634" s="144" t="s">
        <v>4210</v>
      </c>
      <c r="E634" s="144" t="s">
        <v>4832</v>
      </c>
      <c r="F634" s="149">
        <v>509</v>
      </c>
      <c r="G634" s="90"/>
    </row>
    <row r="635" spans="1:7" ht="18.75" x14ac:dyDescent="0.3">
      <c r="A635" s="149">
        <v>149</v>
      </c>
      <c r="B635" s="144">
        <v>20003684</v>
      </c>
      <c r="C635" s="144" t="s">
        <v>1080</v>
      </c>
      <c r="D635" s="144" t="s">
        <v>448</v>
      </c>
      <c r="E635" s="144" t="s">
        <v>4832</v>
      </c>
      <c r="F635" s="149">
        <v>509</v>
      </c>
      <c r="G635" s="90"/>
    </row>
    <row r="636" spans="1:7" ht="18.75" x14ac:dyDescent="0.3">
      <c r="A636" s="149">
        <v>150</v>
      </c>
      <c r="B636" s="144">
        <v>20003699</v>
      </c>
      <c r="C636" s="144" t="s">
        <v>4833</v>
      </c>
      <c r="D636" s="144" t="s">
        <v>435</v>
      </c>
      <c r="E636" s="144" t="s">
        <v>4832</v>
      </c>
      <c r="F636" s="149">
        <v>509</v>
      </c>
      <c r="G636" s="90"/>
    </row>
    <row r="637" spans="1:7" ht="18.75" x14ac:dyDescent="0.3">
      <c r="A637" s="149">
        <v>151</v>
      </c>
      <c r="B637" s="144">
        <v>20003611</v>
      </c>
      <c r="C637" s="144" t="s">
        <v>4834</v>
      </c>
      <c r="D637" s="144" t="s">
        <v>441</v>
      </c>
      <c r="E637" s="144" t="s">
        <v>4832</v>
      </c>
      <c r="F637" s="149">
        <v>509</v>
      </c>
      <c r="G637" s="90"/>
    </row>
    <row r="638" spans="1:7" ht="18.75" x14ac:dyDescent="0.3">
      <c r="A638" s="149">
        <v>152</v>
      </c>
      <c r="B638" s="144">
        <v>20003861</v>
      </c>
      <c r="C638" s="144" t="s">
        <v>4793</v>
      </c>
      <c r="D638" s="144" t="s">
        <v>421</v>
      </c>
      <c r="E638" s="144" t="s">
        <v>4832</v>
      </c>
      <c r="F638" s="149">
        <v>509</v>
      </c>
      <c r="G638" s="90"/>
    </row>
    <row r="639" spans="1:7" ht="18.75" x14ac:dyDescent="0.3">
      <c r="A639" s="149">
        <v>153</v>
      </c>
      <c r="B639" s="144">
        <v>20003691</v>
      </c>
      <c r="C639" s="144" t="s">
        <v>4835</v>
      </c>
      <c r="D639" s="144" t="s">
        <v>442</v>
      </c>
      <c r="E639" s="144" t="s">
        <v>4832</v>
      </c>
      <c r="F639" s="149">
        <v>509</v>
      </c>
      <c r="G639" s="90"/>
    </row>
    <row r="640" spans="1:7" ht="18.75" x14ac:dyDescent="0.3">
      <c r="A640" s="149">
        <v>154</v>
      </c>
      <c r="B640" s="144">
        <v>20003626</v>
      </c>
      <c r="C640" s="144" t="s">
        <v>4836</v>
      </c>
      <c r="D640" s="144" t="s">
        <v>422</v>
      </c>
      <c r="E640" s="144" t="s">
        <v>4832</v>
      </c>
      <c r="F640" s="149">
        <v>509</v>
      </c>
      <c r="G640" s="90"/>
    </row>
    <row r="641" spans="1:7" ht="18.75" x14ac:dyDescent="0.3">
      <c r="A641" s="149">
        <v>155</v>
      </c>
      <c r="B641" s="144">
        <v>20003625</v>
      </c>
      <c r="C641" s="144" t="s">
        <v>4273</v>
      </c>
      <c r="D641" s="144" t="s">
        <v>4264</v>
      </c>
      <c r="E641" s="144" t="s">
        <v>4832</v>
      </c>
      <c r="F641" s="149">
        <v>509</v>
      </c>
      <c r="G641" s="90"/>
    </row>
    <row r="642" spans="1:7" ht="18.75" x14ac:dyDescent="0.3">
      <c r="A642" s="149">
        <v>156</v>
      </c>
      <c r="B642" s="144">
        <v>20003621</v>
      </c>
      <c r="C642" s="144" t="s">
        <v>4837</v>
      </c>
      <c r="D642" s="144" t="s">
        <v>437</v>
      </c>
      <c r="E642" s="144" t="s">
        <v>4832</v>
      </c>
      <c r="F642" s="149">
        <v>509</v>
      </c>
      <c r="G642" s="90"/>
    </row>
    <row r="643" spans="1:7" ht="18.75" x14ac:dyDescent="0.3">
      <c r="A643" s="149">
        <v>157</v>
      </c>
      <c r="B643" s="144">
        <v>20003450</v>
      </c>
      <c r="C643" s="144" t="s">
        <v>4200</v>
      </c>
      <c r="D643" s="144" t="s">
        <v>4210</v>
      </c>
      <c r="E643" s="144" t="s">
        <v>4832</v>
      </c>
      <c r="F643" s="149">
        <v>509</v>
      </c>
      <c r="G643" s="90"/>
    </row>
    <row r="644" spans="1:7" ht="18.75" x14ac:dyDescent="0.3">
      <c r="A644" s="149">
        <v>158</v>
      </c>
      <c r="B644" s="144">
        <v>20003873</v>
      </c>
      <c r="C644" s="144" t="s">
        <v>4838</v>
      </c>
      <c r="D644" s="144" t="s">
        <v>419</v>
      </c>
      <c r="E644" s="144" t="s">
        <v>4832</v>
      </c>
      <c r="F644" s="149">
        <v>509</v>
      </c>
      <c r="G644" s="90"/>
    </row>
    <row r="645" spans="1:7" ht="18.75" x14ac:dyDescent="0.3">
      <c r="A645" s="149">
        <v>159</v>
      </c>
      <c r="B645" s="144">
        <v>20004210</v>
      </c>
      <c r="C645" s="144" t="s">
        <v>4839</v>
      </c>
      <c r="D645" s="144" t="s">
        <v>1088</v>
      </c>
      <c r="E645" s="144" t="s">
        <v>4832</v>
      </c>
      <c r="F645" s="149">
        <v>509</v>
      </c>
      <c r="G645" s="90"/>
    </row>
    <row r="646" spans="1:7" ht="18.75" x14ac:dyDescent="0.3">
      <c r="A646" s="149">
        <v>160</v>
      </c>
      <c r="B646" s="144">
        <v>20003874</v>
      </c>
      <c r="C646" s="144" t="s">
        <v>4840</v>
      </c>
      <c r="D646" s="144" t="s">
        <v>1088</v>
      </c>
      <c r="E646" s="144" t="s">
        <v>4832</v>
      </c>
      <c r="F646" s="149">
        <v>509</v>
      </c>
      <c r="G646" s="90"/>
    </row>
    <row r="647" spans="1:7" ht="18.75" x14ac:dyDescent="0.3">
      <c r="A647" s="149">
        <v>161</v>
      </c>
      <c r="B647" s="144">
        <v>20003637</v>
      </c>
      <c r="C647" s="144" t="s">
        <v>4830</v>
      </c>
      <c r="D647" s="144" t="s">
        <v>920</v>
      </c>
      <c r="E647" s="144" t="s">
        <v>4832</v>
      </c>
      <c r="F647" s="149">
        <v>509</v>
      </c>
      <c r="G647" s="90"/>
    </row>
    <row r="648" spans="1:7" ht="18.75" x14ac:dyDescent="0.3">
      <c r="A648" s="149">
        <v>162</v>
      </c>
      <c r="B648" s="144">
        <v>20003632</v>
      </c>
      <c r="C648" s="144" t="s">
        <v>4830</v>
      </c>
      <c r="D648" s="144" t="s">
        <v>3830</v>
      </c>
      <c r="E648" s="144" t="s">
        <v>4832</v>
      </c>
      <c r="F648" s="149">
        <v>509</v>
      </c>
      <c r="G648" s="90"/>
    </row>
    <row r="649" spans="1:7" ht="18.75" x14ac:dyDescent="0.3">
      <c r="A649" s="149">
        <v>163</v>
      </c>
      <c r="B649" s="144">
        <v>20003605</v>
      </c>
      <c r="C649" s="144" t="s">
        <v>1084</v>
      </c>
      <c r="D649" s="144" t="s">
        <v>4841</v>
      </c>
      <c r="E649" s="144" t="s">
        <v>4832</v>
      </c>
      <c r="F649" s="149">
        <v>509</v>
      </c>
      <c r="G649" s="90"/>
    </row>
    <row r="650" spans="1:7" ht="18.75" x14ac:dyDescent="0.3">
      <c r="A650" s="149">
        <v>164</v>
      </c>
      <c r="B650" s="144">
        <v>20003685</v>
      </c>
      <c r="C650" s="144" t="s">
        <v>3804</v>
      </c>
      <c r="D650" s="144" t="s">
        <v>413</v>
      </c>
      <c r="E650" s="144" t="s">
        <v>4832</v>
      </c>
      <c r="F650" s="149">
        <v>509</v>
      </c>
      <c r="G650" s="90"/>
    </row>
    <row r="651" spans="1:7" ht="18.75" x14ac:dyDescent="0.3">
      <c r="A651" s="149">
        <v>165</v>
      </c>
      <c r="B651" s="144">
        <v>20003878</v>
      </c>
      <c r="C651" s="144" t="s">
        <v>4842</v>
      </c>
      <c r="D651" s="144" t="s">
        <v>422</v>
      </c>
      <c r="E651" s="144" t="s">
        <v>4832</v>
      </c>
      <c r="F651" s="149">
        <v>509</v>
      </c>
      <c r="G651" s="90"/>
    </row>
    <row r="652" spans="1:7" ht="18.75" x14ac:dyDescent="0.3">
      <c r="A652" s="149">
        <v>166</v>
      </c>
      <c r="B652" s="144">
        <v>20003634</v>
      </c>
      <c r="C652" s="144" t="s">
        <v>4843</v>
      </c>
      <c r="D652" s="144" t="s">
        <v>1102</v>
      </c>
      <c r="E652" s="144" t="s">
        <v>4832</v>
      </c>
      <c r="F652" s="149">
        <v>509</v>
      </c>
      <c r="G652" s="90"/>
    </row>
    <row r="653" spans="1:7" ht="18.75" x14ac:dyDescent="0.3">
      <c r="A653" s="149">
        <v>167</v>
      </c>
      <c r="B653" s="144">
        <v>20003659</v>
      </c>
      <c r="C653" s="144" t="s">
        <v>4844</v>
      </c>
      <c r="D653" s="144" t="s">
        <v>411</v>
      </c>
      <c r="E653" s="144" t="s">
        <v>4832</v>
      </c>
      <c r="F653" s="149">
        <v>509</v>
      </c>
      <c r="G653" s="90"/>
    </row>
    <row r="654" spans="1:7" ht="18.75" x14ac:dyDescent="0.3">
      <c r="A654" s="149">
        <v>168</v>
      </c>
      <c r="B654" s="144">
        <v>20003694</v>
      </c>
      <c r="C654" s="144" t="s">
        <v>4245</v>
      </c>
      <c r="D654" s="144" t="s">
        <v>3839</v>
      </c>
      <c r="E654" s="144" t="s">
        <v>4832</v>
      </c>
      <c r="F654" s="149">
        <v>509</v>
      </c>
      <c r="G654" s="90"/>
    </row>
    <row r="655" spans="1:7" ht="18.75" x14ac:dyDescent="0.3">
      <c r="A655" s="149">
        <v>169</v>
      </c>
      <c r="B655" s="144">
        <v>20003430</v>
      </c>
      <c r="C655" s="144" t="s">
        <v>4845</v>
      </c>
      <c r="D655" s="144" t="s">
        <v>418</v>
      </c>
      <c r="E655" s="144" t="s">
        <v>4832</v>
      </c>
      <c r="F655" s="149">
        <v>509</v>
      </c>
      <c r="G655" s="90"/>
    </row>
    <row r="656" spans="1:7" ht="18.75" x14ac:dyDescent="0.3">
      <c r="A656" s="149">
        <v>170</v>
      </c>
      <c r="B656" s="144">
        <v>20003610</v>
      </c>
      <c r="C656" s="144" t="s">
        <v>4249</v>
      </c>
      <c r="D656" s="144" t="s">
        <v>426</v>
      </c>
      <c r="E656" s="144" t="s">
        <v>4832</v>
      </c>
      <c r="F656" s="149">
        <v>509</v>
      </c>
      <c r="G656" s="90"/>
    </row>
    <row r="657" spans="1:7" ht="18.75" x14ac:dyDescent="0.3">
      <c r="A657" s="149">
        <v>171</v>
      </c>
      <c r="B657" s="144">
        <v>20003912</v>
      </c>
      <c r="C657" s="144" t="s">
        <v>1080</v>
      </c>
      <c r="D657" s="144" t="s">
        <v>4803</v>
      </c>
      <c r="E657" s="144" t="s">
        <v>4832</v>
      </c>
      <c r="F657" s="149">
        <v>509</v>
      </c>
      <c r="G657" s="90"/>
    </row>
    <row r="658" spans="1:7" ht="18.75" x14ac:dyDescent="0.3">
      <c r="A658" s="149">
        <v>172</v>
      </c>
      <c r="B658" s="144">
        <v>20003601</v>
      </c>
      <c r="C658" s="144" t="s">
        <v>4271</v>
      </c>
      <c r="D658" s="144" t="s">
        <v>441</v>
      </c>
      <c r="E658" s="144" t="s">
        <v>4832</v>
      </c>
      <c r="F658" s="149">
        <v>509</v>
      </c>
      <c r="G658" s="90"/>
    </row>
    <row r="659" spans="1:7" ht="18.75" x14ac:dyDescent="0.3">
      <c r="A659" s="149">
        <v>173</v>
      </c>
      <c r="B659" s="144">
        <v>20003643</v>
      </c>
      <c r="C659" s="144" t="s">
        <v>4846</v>
      </c>
      <c r="D659" s="144" t="s">
        <v>4284</v>
      </c>
      <c r="E659" s="144" t="s">
        <v>4832</v>
      </c>
      <c r="F659" s="149">
        <v>509</v>
      </c>
      <c r="G659" s="90"/>
    </row>
    <row r="660" spans="1:7" ht="18.75" x14ac:dyDescent="0.3">
      <c r="A660" s="149">
        <v>174</v>
      </c>
      <c r="B660" s="144">
        <v>20003858</v>
      </c>
      <c r="C660" s="144" t="s">
        <v>4847</v>
      </c>
      <c r="D660" s="144" t="s">
        <v>4477</v>
      </c>
      <c r="E660" s="144" t="s">
        <v>4832</v>
      </c>
      <c r="F660" s="149">
        <v>509</v>
      </c>
      <c r="G660" s="90"/>
    </row>
    <row r="661" spans="1:7" ht="18.75" x14ac:dyDescent="0.3">
      <c r="A661" s="149">
        <v>175</v>
      </c>
      <c r="B661" s="144">
        <v>20003662</v>
      </c>
      <c r="C661" s="144" t="s">
        <v>4848</v>
      </c>
      <c r="D661" s="144" t="s">
        <v>411</v>
      </c>
      <c r="E661" s="144" t="s">
        <v>4832</v>
      </c>
      <c r="F661" s="149">
        <v>509</v>
      </c>
      <c r="G661" s="90"/>
    </row>
    <row r="662" spans="1:7" ht="18.75" x14ac:dyDescent="0.3">
      <c r="A662" s="149">
        <v>176</v>
      </c>
      <c r="B662" s="144">
        <v>20003905</v>
      </c>
      <c r="C662" s="144" t="s">
        <v>4849</v>
      </c>
      <c r="D662" s="144" t="s">
        <v>433</v>
      </c>
      <c r="E662" s="144" t="s">
        <v>4832</v>
      </c>
      <c r="F662" s="149">
        <v>509</v>
      </c>
      <c r="G662" s="90"/>
    </row>
    <row r="663" spans="1:7" ht="18.75" x14ac:dyDescent="0.3">
      <c r="A663" s="149">
        <v>177</v>
      </c>
      <c r="B663" s="144">
        <v>20003642</v>
      </c>
      <c r="C663" s="144" t="s">
        <v>4669</v>
      </c>
      <c r="D663" s="144" t="s">
        <v>435</v>
      </c>
      <c r="E663" s="144" t="s">
        <v>4832</v>
      </c>
      <c r="F663" s="149">
        <v>509</v>
      </c>
      <c r="G663" s="90"/>
    </row>
    <row r="664" spans="1:7" ht="18.75" x14ac:dyDescent="0.3">
      <c r="A664" s="149">
        <v>178</v>
      </c>
      <c r="B664" s="144">
        <v>20003692</v>
      </c>
      <c r="C664" s="144" t="s">
        <v>4850</v>
      </c>
      <c r="D664" s="144" t="s">
        <v>923</v>
      </c>
      <c r="E664" s="144" t="s">
        <v>4832</v>
      </c>
      <c r="F664" s="149">
        <v>509</v>
      </c>
      <c r="G664" s="90"/>
    </row>
    <row r="665" spans="1:7" ht="18.75" x14ac:dyDescent="0.3">
      <c r="A665" s="149">
        <v>179</v>
      </c>
      <c r="B665" s="144">
        <v>20003889</v>
      </c>
      <c r="C665" s="144" t="s">
        <v>4851</v>
      </c>
      <c r="D665" s="144" t="s">
        <v>1088</v>
      </c>
      <c r="E665" s="144" t="s">
        <v>4832</v>
      </c>
      <c r="F665" s="149">
        <v>509</v>
      </c>
      <c r="G665" s="90"/>
    </row>
    <row r="666" spans="1:7" ht="18.75" x14ac:dyDescent="0.3">
      <c r="A666" s="149">
        <v>180</v>
      </c>
      <c r="B666" s="144">
        <v>20003599</v>
      </c>
      <c r="C666" s="144" t="s">
        <v>4852</v>
      </c>
      <c r="D666" s="144" t="s">
        <v>411</v>
      </c>
      <c r="E666" s="144" t="s">
        <v>4832</v>
      </c>
      <c r="F666" s="149">
        <v>509</v>
      </c>
      <c r="G666" s="90"/>
    </row>
    <row r="667" spans="1:7" ht="18.75" x14ac:dyDescent="0.3">
      <c r="A667" s="149">
        <v>181</v>
      </c>
      <c r="B667" s="144">
        <v>20003690</v>
      </c>
      <c r="C667" s="144" t="s">
        <v>4669</v>
      </c>
      <c r="D667" s="144" t="s">
        <v>413</v>
      </c>
      <c r="E667" s="144" t="s">
        <v>4832</v>
      </c>
      <c r="F667" s="149">
        <v>509</v>
      </c>
      <c r="G667" s="90"/>
    </row>
    <row r="668" spans="1:7" ht="18.75" x14ac:dyDescent="0.3">
      <c r="A668" s="149">
        <v>182</v>
      </c>
      <c r="B668" s="144">
        <v>20003605</v>
      </c>
      <c r="C668" s="144" t="s">
        <v>4853</v>
      </c>
      <c r="D668" s="144" t="s">
        <v>425</v>
      </c>
      <c r="E668" s="144" t="s">
        <v>4832</v>
      </c>
      <c r="F668" s="149">
        <v>509</v>
      </c>
      <c r="G668" s="90"/>
    </row>
    <row r="669" spans="1:7" ht="18.75" x14ac:dyDescent="0.3">
      <c r="A669" s="149">
        <v>183</v>
      </c>
      <c r="B669" s="144">
        <v>20003898</v>
      </c>
      <c r="C669" s="144" t="s">
        <v>4669</v>
      </c>
      <c r="D669" s="144" t="s">
        <v>1085</v>
      </c>
      <c r="E669" s="144" t="s">
        <v>4832</v>
      </c>
      <c r="F669" s="149">
        <v>509</v>
      </c>
      <c r="G669" s="90"/>
    </row>
    <row r="670" spans="1:7" ht="18.75" x14ac:dyDescent="0.3">
      <c r="A670" s="149">
        <v>184</v>
      </c>
      <c r="B670" s="144">
        <v>18001641</v>
      </c>
      <c r="C670" s="144" t="s">
        <v>4793</v>
      </c>
      <c r="D670" s="144" t="s">
        <v>437</v>
      </c>
      <c r="E670" s="144" t="s">
        <v>4623</v>
      </c>
      <c r="F670" s="149">
        <v>509</v>
      </c>
      <c r="G670" s="90"/>
    </row>
    <row r="671" spans="1:7" ht="18.75" x14ac:dyDescent="0.3">
      <c r="A671" s="149">
        <v>185</v>
      </c>
      <c r="B671" s="144">
        <v>19001635</v>
      </c>
      <c r="C671" s="144" t="s">
        <v>4854</v>
      </c>
      <c r="D671" s="144" t="s">
        <v>1086</v>
      </c>
      <c r="E671" s="144" t="s">
        <v>4614</v>
      </c>
      <c r="F671" s="149">
        <v>509</v>
      </c>
      <c r="G671" s="90"/>
    </row>
    <row r="672" spans="1:7" ht="18.75" x14ac:dyDescent="0.3">
      <c r="A672" s="149">
        <v>186</v>
      </c>
      <c r="B672" s="167">
        <v>20003998</v>
      </c>
      <c r="C672" s="168" t="s">
        <v>4457</v>
      </c>
      <c r="D672" s="169" t="s">
        <v>433</v>
      </c>
      <c r="E672" s="144" t="s">
        <v>4855</v>
      </c>
      <c r="F672" s="149">
        <v>509</v>
      </c>
      <c r="G672" s="90"/>
    </row>
    <row r="673" spans="1:7" ht="18.75" x14ac:dyDescent="0.3">
      <c r="A673" s="149">
        <v>187</v>
      </c>
      <c r="B673" s="167">
        <v>20003952</v>
      </c>
      <c r="C673" s="168" t="s">
        <v>4856</v>
      </c>
      <c r="D673" s="169" t="s">
        <v>4857</v>
      </c>
      <c r="E673" s="144" t="s">
        <v>4855</v>
      </c>
      <c r="F673" s="149">
        <v>509</v>
      </c>
      <c r="G673" s="90"/>
    </row>
    <row r="674" spans="1:7" ht="18.75" x14ac:dyDescent="0.3">
      <c r="A674" s="149">
        <v>188</v>
      </c>
      <c r="B674" s="167">
        <v>20004025</v>
      </c>
      <c r="C674" s="168" t="s">
        <v>4858</v>
      </c>
      <c r="D674" s="169" t="s">
        <v>4264</v>
      </c>
      <c r="E674" s="144" t="s">
        <v>4855</v>
      </c>
      <c r="F674" s="149">
        <v>509</v>
      </c>
      <c r="G674" s="90"/>
    </row>
    <row r="675" spans="1:7" ht="18.75" x14ac:dyDescent="0.3">
      <c r="A675" s="149">
        <v>189</v>
      </c>
      <c r="B675" s="167">
        <v>20003971</v>
      </c>
      <c r="C675" s="168" t="s">
        <v>4859</v>
      </c>
      <c r="D675" s="169" t="s">
        <v>420</v>
      </c>
      <c r="E675" s="144" t="s">
        <v>4855</v>
      </c>
      <c r="F675" s="149">
        <v>509</v>
      </c>
      <c r="G675" s="90"/>
    </row>
    <row r="676" spans="1:7" ht="18.75" x14ac:dyDescent="0.3">
      <c r="A676" s="149">
        <v>190</v>
      </c>
      <c r="B676" s="167">
        <v>20004010</v>
      </c>
      <c r="C676" s="168" t="s">
        <v>4860</v>
      </c>
      <c r="D676" s="169" t="s">
        <v>1074</v>
      </c>
      <c r="E676" s="144" t="s">
        <v>4855</v>
      </c>
      <c r="F676" s="149">
        <v>509</v>
      </c>
      <c r="G676" s="90"/>
    </row>
    <row r="677" spans="1:7" ht="18.75" x14ac:dyDescent="0.3">
      <c r="A677" s="149">
        <v>191</v>
      </c>
      <c r="B677" s="167">
        <v>20003948</v>
      </c>
      <c r="C677" s="168" t="s">
        <v>4861</v>
      </c>
      <c r="D677" s="169" t="s">
        <v>422</v>
      </c>
      <c r="E677" s="144" t="s">
        <v>4855</v>
      </c>
      <c r="F677" s="149">
        <v>509</v>
      </c>
      <c r="G677" s="90"/>
    </row>
    <row r="678" spans="1:7" ht="18.75" x14ac:dyDescent="0.3">
      <c r="A678" s="149">
        <v>192</v>
      </c>
      <c r="B678" s="167">
        <v>20004015</v>
      </c>
      <c r="C678" s="168" t="s">
        <v>4862</v>
      </c>
      <c r="D678" s="169" t="s">
        <v>3957</v>
      </c>
      <c r="E678" s="144" t="s">
        <v>4855</v>
      </c>
      <c r="F678" s="149">
        <v>509</v>
      </c>
      <c r="G678" s="90"/>
    </row>
    <row r="679" spans="1:7" ht="18.75" x14ac:dyDescent="0.3">
      <c r="A679" s="149">
        <v>193</v>
      </c>
      <c r="B679" s="167">
        <v>20003947</v>
      </c>
      <c r="C679" s="168" t="s">
        <v>416</v>
      </c>
      <c r="D679" s="169" t="s">
        <v>411</v>
      </c>
      <c r="E679" s="144" t="s">
        <v>4855</v>
      </c>
      <c r="F679" s="149">
        <v>509</v>
      </c>
      <c r="G679" s="90"/>
    </row>
    <row r="680" spans="1:7" ht="18.75" x14ac:dyDescent="0.3">
      <c r="A680" s="149">
        <v>194</v>
      </c>
      <c r="B680" s="167">
        <v>20003923</v>
      </c>
      <c r="C680" s="168" t="s">
        <v>4209</v>
      </c>
      <c r="D680" s="169" t="s">
        <v>426</v>
      </c>
      <c r="E680" s="144" t="s">
        <v>4855</v>
      </c>
      <c r="F680" s="149">
        <v>509</v>
      </c>
      <c r="G680" s="90"/>
    </row>
    <row r="681" spans="1:7" ht="18.75" x14ac:dyDescent="0.3">
      <c r="A681" s="149">
        <v>195</v>
      </c>
      <c r="B681" s="167">
        <v>20003961</v>
      </c>
      <c r="C681" s="168" t="s">
        <v>4863</v>
      </c>
      <c r="D681" s="169" t="s">
        <v>916</v>
      </c>
      <c r="E681" s="144" t="s">
        <v>4855</v>
      </c>
      <c r="F681" s="149">
        <v>509</v>
      </c>
      <c r="G681" s="90"/>
    </row>
    <row r="682" spans="1:7" ht="18.75" x14ac:dyDescent="0.3">
      <c r="A682" s="149">
        <v>196</v>
      </c>
      <c r="B682" s="167">
        <v>20004030</v>
      </c>
      <c r="C682" s="168" t="s">
        <v>3877</v>
      </c>
      <c r="D682" s="169" t="s">
        <v>4330</v>
      </c>
      <c r="E682" s="144" t="s">
        <v>4855</v>
      </c>
      <c r="F682" s="149">
        <v>509</v>
      </c>
      <c r="G682" s="90"/>
    </row>
    <row r="683" spans="1:7" ht="18.75" x14ac:dyDescent="0.3">
      <c r="A683" s="149">
        <v>197</v>
      </c>
      <c r="B683" s="167">
        <v>20003990</v>
      </c>
      <c r="C683" s="168" t="s">
        <v>4864</v>
      </c>
      <c r="D683" s="169" t="s">
        <v>4330</v>
      </c>
      <c r="E683" s="144" t="s">
        <v>4855</v>
      </c>
      <c r="F683" s="149">
        <v>509</v>
      </c>
      <c r="G683" s="90"/>
    </row>
    <row r="684" spans="1:7" ht="18.75" x14ac:dyDescent="0.3">
      <c r="A684" s="149">
        <v>198</v>
      </c>
      <c r="B684" s="167">
        <v>20003993</v>
      </c>
      <c r="C684" s="168" t="s">
        <v>4865</v>
      </c>
      <c r="D684" s="169" t="s">
        <v>1086</v>
      </c>
      <c r="E684" s="144" t="s">
        <v>4855</v>
      </c>
      <c r="F684" s="149">
        <v>509</v>
      </c>
      <c r="G684" s="90"/>
    </row>
    <row r="685" spans="1:7" ht="18.75" x14ac:dyDescent="0.3">
      <c r="A685" s="149">
        <v>199</v>
      </c>
      <c r="B685" s="167">
        <v>20004043</v>
      </c>
      <c r="C685" s="168" t="s">
        <v>4493</v>
      </c>
      <c r="D685" s="169" t="s">
        <v>419</v>
      </c>
      <c r="E685" s="144" t="s">
        <v>4855</v>
      </c>
      <c r="F685" s="149">
        <v>509</v>
      </c>
      <c r="G685" s="90"/>
    </row>
    <row r="686" spans="1:7" ht="18.75" x14ac:dyDescent="0.3">
      <c r="A686" s="149">
        <v>200</v>
      </c>
      <c r="B686" s="167">
        <v>20003981</v>
      </c>
      <c r="C686" s="168" t="s">
        <v>4866</v>
      </c>
      <c r="D686" s="169" t="s">
        <v>4583</v>
      </c>
      <c r="E686" s="144" t="s">
        <v>4855</v>
      </c>
      <c r="F686" s="149">
        <v>509</v>
      </c>
      <c r="G686" s="90"/>
    </row>
    <row r="687" spans="1:7" ht="18.75" x14ac:dyDescent="0.3">
      <c r="A687" s="149">
        <v>201</v>
      </c>
      <c r="B687" s="167">
        <v>20003963</v>
      </c>
      <c r="C687" s="168" t="s">
        <v>452</v>
      </c>
      <c r="D687" s="169" t="s">
        <v>4867</v>
      </c>
      <c r="E687" s="144" t="s">
        <v>4855</v>
      </c>
      <c r="F687" s="149">
        <v>509</v>
      </c>
      <c r="G687" s="90"/>
    </row>
    <row r="688" spans="1:7" ht="18.75" x14ac:dyDescent="0.3">
      <c r="A688" s="149">
        <v>202</v>
      </c>
      <c r="B688" s="167">
        <v>20005259</v>
      </c>
      <c r="C688" s="168" t="s">
        <v>1101</v>
      </c>
      <c r="D688" s="169" t="s">
        <v>4868</v>
      </c>
      <c r="E688" s="144" t="s">
        <v>4855</v>
      </c>
      <c r="F688" s="149">
        <v>509</v>
      </c>
      <c r="G688" s="90"/>
    </row>
    <row r="689" spans="1:7" ht="18.75" x14ac:dyDescent="0.3">
      <c r="A689" s="149">
        <v>203</v>
      </c>
      <c r="B689" s="167">
        <v>20003969</v>
      </c>
      <c r="C689" s="168" t="s">
        <v>4869</v>
      </c>
      <c r="D689" s="169" t="s">
        <v>1081</v>
      </c>
      <c r="E689" s="144" t="s">
        <v>4855</v>
      </c>
      <c r="F689" s="149">
        <v>509</v>
      </c>
      <c r="G689" s="90"/>
    </row>
    <row r="690" spans="1:7" ht="18.75" x14ac:dyDescent="0.3">
      <c r="A690" s="149">
        <v>204</v>
      </c>
      <c r="B690" s="167">
        <v>20004026</v>
      </c>
      <c r="C690" s="168" t="s">
        <v>717</v>
      </c>
      <c r="D690" s="169" t="s">
        <v>439</v>
      </c>
      <c r="E690" s="144" t="s">
        <v>4855</v>
      </c>
      <c r="F690" s="149">
        <v>509</v>
      </c>
      <c r="G690" s="90"/>
    </row>
    <row r="691" spans="1:7" ht="18.75" x14ac:dyDescent="0.3">
      <c r="A691" s="149">
        <v>205</v>
      </c>
      <c r="B691" s="167">
        <v>20003929</v>
      </c>
      <c r="C691" s="168" t="s">
        <v>4870</v>
      </c>
      <c r="D691" s="169" t="s">
        <v>4871</v>
      </c>
      <c r="E691" s="144" t="s">
        <v>4855</v>
      </c>
      <c r="F691" s="149">
        <v>509</v>
      </c>
      <c r="G691" s="90"/>
    </row>
    <row r="692" spans="1:7" ht="18.75" x14ac:dyDescent="0.3">
      <c r="A692" s="149">
        <v>206</v>
      </c>
      <c r="B692" s="167">
        <v>20003928</v>
      </c>
      <c r="C692" s="168" t="s">
        <v>4872</v>
      </c>
      <c r="D692" s="169" t="s">
        <v>4873</v>
      </c>
      <c r="E692" s="144" t="s">
        <v>4855</v>
      </c>
      <c r="F692" s="149">
        <v>509</v>
      </c>
      <c r="G692" s="90"/>
    </row>
    <row r="693" spans="1:7" ht="18.75" x14ac:dyDescent="0.3">
      <c r="A693" s="149">
        <v>207</v>
      </c>
      <c r="B693" s="167">
        <v>20003954</v>
      </c>
      <c r="C693" s="168" t="s">
        <v>4874</v>
      </c>
      <c r="D693" s="169" t="s">
        <v>4321</v>
      </c>
      <c r="E693" s="144" t="s">
        <v>4855</v>
      </c>
      <c r="F693" s="149">
        <v>509</v>
      </c>
      <c r="G693" s="90"/>
    </row>
    <row r="694" spans="1:7" ht="18.75" x14ac:dyDescent="0.3">
      <c r="A694" s="149">
        <v>208</v>
      </c>
      <c r="B694" s="167">
        <v>20003926</v>
      </c>
      <c r="C694" s="168" t="s">
        <v>416</v>
      </c>
      <c r="D694" s="169" t="s">
        <v>4291</v>
      </c>
      <c r="E694" s="144" t="s">
        <v>4855</v>
      </c>
      <c r="F694" s="149">
        <v>509</v>
      </c>
      <c r="G694" s="90"/>
    </row>
    <row r="695" spans="1:7" ht="18.75" x14ac:dyDescent="0.3">
      <c r="A695" s="149">
        <v>209</v>
      </c>
      <c r="B695" s="167">
        <v>20003974</v>
      </c>
      <c r="C695" s="168" t="s">
        <v>4875</v>
      </c>
      <c r="D695" s="169" t="s">
        <v>428</v>
      </c>
      <c r="E695" s="144" t="s">
        <v>4855</v>
      </c>
      <c r="F695" s="149">
        <v>509</v>
      </c>
      <c r="G695" s="90"/>
    </row>
    <row r="696" spans="1:7" ht="18.75" x14ac:dyDescent="0.3">
      <c r="A696" s="149">
        <v>210</v>
      </c>
      <c r="B696" s="167">
        <v>20004014</v>
      </c>
      <c r="C696" s="168" t="s">
        <v>431</v>
      </c>
      <c r="D696" s="169" t="s">
        <v>921</v>
      </c>
      <c r="E696" s="144" t="s">
        <v>4855</v>
      </c>
      <c r="F696" s="149">
        <v>509</v>
      </c>
      <c r="G696" s="90"/>
    </row>
    <row r="697" spans="1:7" ht="18.75" x14ac:dyDescent="0.3">
      <c r="A697" s="149">
        <v>211</v>
      </c>
      <c r="B697" s="167">
        <v>20003985</v>
      </c>
      <c r="C697" s="168" t="s">
        <v>429</v>
      </c>
      <c r="D697" s="169" t="s">
        <v>718</v>
      </c>
      <c r="E697" s="144" t="s">
        <v>4855</v>
      </c>
      <c r="F697" s="149">
        <v>509</v>
      </c>
      <c r="G697" s="90"/>
    </row>
    <row r="698" spans="1:7" ht="18.75" x14ac:dyDescent="0.3">
      <c r="A698" s="149">
        <v>212</v>
      </c>
      <c r="B698" s="167">
        <v>20004016</v>
      </c>
      <c r="C698" s="168" t="s">
        <v>933</v>
      </c>
      <c r="D698" s="169" t="s">
        <v>4205</v>
      </c>
      <c r="E698" s="144" t="s">
        <v>4855</v>
      </c>
      <c r="F698" s="149">
        <v>509</v>
      </c>
      <c r="G698" s="90"/>
    </row>
    <row r="699" spans="1:7" ht="18.75" x14ac:dyDescent="0.3">
      <c r="A699" s="149">
        <v>213</v>
      </c>
      <c r="B699" s="167">
        <v>20003975</v>
      </c>
      <c r="C699" s="168" t="s">
        <v>430</v>
      </c>
      <c r="D699" s="169" t="s">
        <v>1075</v>
      </c>
      <c r="E699" s="144" t="s">
        <v>4855</v>
      </c>
      <c r="F699" s="149">
        <v>509</v>
      </c>
      <c r="G699" s="90"/>
    </row>
    <row r="700" spans="1:7" ht="18.75" x14ac:dyDescent="0.3">
      <c r="A700" s="149">
        <v>214</v>
      </c>
      <c r="B700" s="167">
        <v>20003946</v>
      </c>
      <c r="C700" s="168" t="s">
        <v>4876</v>
      </c>
      <c r="D700" s="169" t="s">
        <v>4237</v>
      </c>
      <c r="E700" s="144" t="s">
        <v>4855</v>
      </c>
      <c r="F700" s="149">
        <v>509</v>
      </c>
      <c r="G700" s="90"/>
    </row>
    <row r="701" spans="1:7" ht="18.75" x14ac:dyDescent="0.3">
      <c r="A701" s="149">
        <v>215</v>
      </c>
      <c r="B701" s="167">
        <v>20002982</v>
      </c>
      <c r="C701" s="168" t="s">
        <v>3804</v>
      </c>
      <c r="D701" s="169" t="s">
        <v>425</v>
      </c>
      <c r="E701" s="144" t="s">
        <v>4855</v>
      </c>
      <c r="F701" s="149">
        <v>509</v>
      </c>
      <c r="G701" s="90"/>
    </row>
    <row r="702" spans="1:7" ht="18.75" x14ac:dyDescent="0.3">
      <c r="A702" s="149">
        <v>216</v>
      </c>
      <c r="B702" s="167">
        <v>20002983</v>
      </c>
      <c r="C702" s="168" t="s">
        <v>4877</v>
      </c>
      <c r="D702" s="169" t="s">
        <v>4878</v>
      </c>
      <c r="E702" s="144" t="s">
        <v>4855</v>
      </c>
      <c r="F702" s="149">
        <v>509</v>
      </c>
      <c r="G702" s="90"/>
    </row>
    <row r="703" spans="1:7" ht="18.75" x14ac:dyDescent="0.3">
      <c r="A703" s="149">
        <v>217</v>
      </c>
      <c r="B703" s="167">
        <v>20003938</v>
      </c>
      <c r="C703" s="168" t="s">
        <v>4879</v>
      </c>
      <c r="D703" s="169" t="s">
        <v>4810</v>
      </c>
      <c r="E703" s="144" t="s">
        <v>4855</v>
      </c>
      <c r="F703" s="149">
        <v>509</v>
      </c>
      <c r="G703" s="90"/>
    </row>
    <row r="704" spans="1:7" ht="18.75" x14ac:dyDescent="0.3">
      <c r="A704" s="149">
        <v>218</v>
      </c>
      <c r="B704" s="167">
        <v>20003972</v>
      </c>
      <c r="C704" s="168" t="s">
        <v>4880</v>
      </c>
      <c r="D704" s="169" t="s">
        <v>715</v>
      </c>
      <c r="E704" s="144" t="s">
        <v>4855</v>
      </c>
      <c r="F704" s="149">
        <v>509</v>
      </c>
      <c r="G704" s="90"/>
    </row>
    <row r="705" spans="1:10" ht="18.75" x14ac:dyDescent="0.3">
      <c r="A705" s="149">
        <v>219</v>
      </c>
      <c r="B705" s="167">
        <v>20004039</v>
      </c>
      <c r="C705" s="168" t="s">
        <v>4881</v>
      </c>
      <c r="D705" s="169" t="s">
        <v>715</v>
      </c>
      <c r="E705" s="144" t="s">
        <v>4855</v>
      </c>
      <c r="F705" s="149">
        <v>509</v>
      </c>
      <c r="G705" s="90"/>
    </row>
    <row r="706" spans="1:10" ht="18.75" x14ac:dyDescent="0.3">
      <c r="A706" s="149">
        <v>220</v>
      </c>
      <c r="B706" s="167">
        <v>20003999</v>
      </c>
      <c r="C706" s="168" t="s">
        <v>4882</v>
      </c>
      <c r="D706" s="169" t="s">
        <v>715</v>
      </c>
      <c r="E706" s="144" t="s">
        <v>4855</v>
      </c>
      <c r="F706" s="149">
        <v>509</v>
      </c>
      <c r="G706" s="90"/>
    </row>
    <row r="707" spans="1:10" ht="18.75" x14ac:dyDescent="0.3">
      <c r="A707" s="149">
        <v>221</v>
      </c>
      <c r="B707" s="167">
        <v>20003970</v>
      </c>
      <c r="C707" s="168" t="s">
        <v>4883</v>
      </c>
      <c r="D707" s="169" t="s">
        <v>4884</v>
      </c>
      <c r="E707" s="144" t="s">
        <v>4855</v>
      </c>
      <c r="F707" s="149">
        <v>509</v>
      </c>
      <c r="G707" s="90"/>
    </row>
    <row r="708" spans="1:10" ht="18.75" x14ac:dyDescent="0.3">
      <c r="A708" s="149">
        <v>222</v>
      </c>
      <c r="B708" s="167">
        <v>20004048</v>
      </c>
      <c r="C708" s="168" t="s">
        <v>4885</v>
      </c>
      <c r="D708" s="169" t="s">
        <v>4246</v>
      </c>
      <c r="E708" s="144" t="s">
        <v>4855</v>
      </c>
      <c r="F708" s="149">
        <v>509</v>
      </c>
      <c r="G708" s="90"/>
      <c r="J708">
        <f>222*80</f>
        <v>17760</v>
      </c>
    </row>
  </sheetData>
  <mergeCells count="4">
    <mergeCell ref="A1:G1"/>
    <mergeCell ref="A133:G133"/>
    <mergeCell ref="A265:G265"/>
    <mergeCell ref="A485:G485"/>
  </mergeCells>
  <pageMargins left="0.31496062992125984" right="0.11811023622047245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2021-04-16T11:16:37Z</cp:lastPrinted>
  <dcterms:created xsi:type="dcterms:W3CDTF">2021-01-05T01:31:38Z</dcterms:created>
  <dcterms:modified xsi:type="dcterms:W3CDTF">2021-04-19T04:38:00Z</dcterms:modified>
</cp:coreProperties>
</file>