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480" windowHeight="7650"/>
  </bookViews>
  <sheets>
    <sheet name="HKII 2020 2021- 06 04 2021" sheetId="18" r:id="rId1"/>
  </sheets>
  <definedNames>
    <definedName name="_xlnm.Print_Titles" localSheetId="0">'HKII 2020 2021- 06 04 2021'!$7:$7</definedName>
  </definedNames>
  <calcPr calcId="144525"/>
</workbook>
</file>

<file path=xl/calcChain.xml><?xml version="1.0" encoding="utf-8"?>
<calcChain xmlns="http://schemas.openxmlformats.org/spreadsheetml/2006/main">
  <c r="C114" i="18" l="1"/>
  <c r="E219" i="18"/>
  <c r="E217" i="18"/>
  <c r="E218" i="18"/>
  <c r="C219" i="18"/>
  <c r="E216" i="18"/>
  <c r="E197" i="18"/>
  <c r="C198" i="18"/>
  <c r="D52" i="18"/>
  <c r="E52" i="18" s="1"/>
  <c r="C53" i="18"/>
  <c r="D184" i="18"/>
  <c r="E184" i="18" s="1"/>
  <c r="E183" i="18"/>
  <c r="E177" i="18"/>
  <c r="E178" i="18"/>
  <c r="E179" i="18"/>
  <c r="E180" i="18"/>
  <c r="E181" i="18"/>
  <c r="E182" i="18"/>
  <c r="E153" i="18"/>
  <c r="C154" i="18"/>
  <c r="C143" i="18"/>
  <c r="E137" i="18"/>
  <c r="E138" i="18"/>
  <c r="E139" i="18"/>
  <c r="E140" i="18"/>
  <c r="E141" i="18"/>
  <c r="E142" i="18"/>
  <c r="E97" i="18" l="1"/>
  <c r="E98" i="18"/>
  <c r="E99" i="18"/>
  <c r="E100" i="18"/>
  <c r="E101" i="18"/>
  <c r="E102" i="18"/>
  <c r="E103" i="18"/>
  <c r="E104" i="18"/>
  <c r="E105" i="18"/>
  <c r="E106" i="18"/>
  <c r="E107" i="18"/>
  <c r="E108" i="18"/>
  <c r="E109" i="18"/>
  <c r="E110" i="18"/>
  <c r="E111" i="18"/>
  <c r="E112" i="18"/>
  <c r="E113" i="18"/>
  <c r="E96" i="18"/>
  <c r="E95" i="18"/>
  <c r="E94" i="18"/>
  <c r="C39" i="18"/>
  <c r="E35" i="18"/>
  <c r="E36" i="18"/>
  <c r="E37" i="18"/>
  <c r="E38" i="18"/>
  <c r="E34" i="18"/>
  <c r="D187" i="18"/>
  <c r="E187" i="18" s="1"/>
  <c r="E188" i="18" s="1"/>
  <c r="E176" i="18"/>
  <c r="D33" i="18"/>
  <c r="E33" i="18" s="1"/>
  <c r="C191" i="18" l="1"/>
  <c r="E191" i="18" s="1"/>
  <c r="E173" i="18"/>
  <c r="E147" i="18"/>
  <c r="E148" i="18"/>
  <c r="E149" i="18"/>
  <c r="E150" i="18"/>
  <c r="E151" i="18"/>
  <c r="E152" i="18"/>
  <c r="E146" i="18"/>
  <c r="E145" i="18"/>
  <c r="E43" i="18"/>
  <c r="D156" i="18"/>
  <c r="D42" i="18"/>
  <c r="E42" i="18" s="1"/>
  <c r="A42" i="18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E195" i="18"/>
  <c r="E130" i="18"/>
  <c r="E131" i="18"/>
  <c r="E132" i="18"/>
  <c r="E133" i="18"/>
  <c r="E134" i="18"/>
  <c r="E135" i="18"/>
  <c r="E136" i="18"/>
  <c r="D46" i="18"/>
  <c r="D47" i="18"/>
  <c r="D48" i="18"/>
  <c r="D49" i="18"/>
  <c r="D50" i="18"/>
  <c r="D51" i="18"/>
  <c r="D45" i="18"/>
  <c r="D129" i="18"/>
  <c r="D124" i="18"/>
  <c r="D125" i="18"/>
  <c r="D126" i="18"/>
  <c r="D127" i="18"/>
  <c r="D128" i="18"/>
  <c r="D123" i="18"/>
  <c r="D44" i="18"/>
  <c r="D174" i="18"/>
  <c r="E154" i="18" l="1"/>
  <c r="D41" i="18"/>
  <c r="E41" i="18" s="1"/>
  <c r="D84" i="18"/>
  <c r="E84" i="18" s="1"/>
  <c r="E215" i="18"/>
  <c r="E214" i="18"/>
  <c r="E213" i="18"/>
  <c r="E212" i="18"/>
  <c r="E211" i="18"/>
  <c r="E210" i="18"/>
  <c r="E209" i="18"/>
  <c r="E208" i="18"/>
  <c r="E207" i="18"/>
  <c r="E206" i="18"/>
  <c r="E205" i="18"/>
  <c r="E204" i="18"/>
  <c r="E203" i="18"/>
  <c r="E202" i="18"/>
  <c r="E201" i="18"/>
  <c r="E200" i="18"/>
  <c r="E196" i="18"/>
  <c r="E194" i="18"/>
  <c r="E193" i="18"/>
  <c r="C188" i="18"/>
  <c r="E175" i="18"/>
  <c r="E174" i="18"/>
  <c r="E172" i="18"/>
  <c r="E171" i="18"/>
  <c r="E170" i="18"/>
  <c r="E169" i="18"/>
  <c r="E168" i="18"/>
  <c r="E167" i="18"/>
  <c r="E166" i="18"/>
  <c r="E165" i="18"/>
  <c r="E164" i="18"/>
  <c r="E163" i="18"/>
  <c r="E162" i="18"/>
  <c r="E161" i="18"/>
  <c r="E160" i="18"/>
  <c r="E159" i="18"/>
  <c r="E158" i="18"/>
  <c r="E157" i="18"/>
  <c r="A157" i="18"/>
  <c r="A158" i="18" s="1"/>
  <c r="A159" i="18" s="1"/>
  <c r="A160" i="18" s="1"/>
  <c r="A161" i="18" s="1"/>
  <c r="A162" i="18" s="1"/>
  <c r="A163" i="18" s="1"/>
  <c r="A164" i="18" s="1"/>
  <c r="A165" i="18" s="1"/>
  <c r="A166" i="18" s="1"/>
  <c r="A167" i="18" s="1"/>
  <c r="A168" i="18" s="1"/>
  <c r="A169" i="18" s="1"/>
  <c r="A170" i="18" s="1"/>
  <c r="E156" i="18"/>
  <c r="A146" i="18"/>
  <c r="A147" i="18" s="1"/>
  <c r="A148" i="18" s="1"/>
  <c r="A149" i="18" s="1"/>
  <c r="A150" i="18" s="1"/>
  <c r="A151" i="18" s="1"/>
  <c r="A152" i="18" s="1"/>
  <c r="A153" i="18" s="1"/>
  <c r="E129" i="18"/>
  <c r="E128" i="18"/>
  <c r="E127" i="18"/>
  <c r="E126" i="18"/>
  <c r="E125" i="18"/>
  <c r="E124" i="18"/>
  <c r="E123" i="18"/>
  <c r="E122" i="18"/>
  <c r="E121" i="18"/>
  <c r="E120" i="18"/>
  <c r="E119" i="18"/>
  <c r="E118" i="18"/>
  <c r="E117" i="18"/>
  <c r="A117" i="18"/>
  <c r="A118" i="18" s="1"/>
  <c r="A119" i="18" s="1"/>
  <c r="A120" i="18" s="1"/>
  <c r="A121" i="18" s="1"/>
  <c r="A122" i="18" s="1"/>
  <c r="A123" i="18" s="1"/>
  <c r="A124" i="18" s="1"/>
  <c r="A125" i="18" s="1"/>
  <c r="A126" i="18" s="1"/>
  <c r="A127" i="18" s="1"/>
  <c r="A128" i="18" s="1"/>
  <c r="A129" i="18" s="1"/>
  <c r="A130" i="18" s="1"/>
  <c r="A131" i="18" s="1"/>
  <c r="A132" i="18" s="1"/>
  <c r="A133" i="18" s="1"/>
  <c r="A134" i="18" s="1"/>
  <c r="A135" i="18" s="1"/>
  <c r="A136" i="18" s="1"/>
  <c r="A137" i="18" s="1"/>
  <c r="A138" i="18" s="1"/>
  <c r="A139" i="18" s="1"/>
  <c r="A140" i="18" s="1"/>
  <c r="A141" i="18" s="1"/>
  <c r="A142" i="18" s="1"/>
  <c r="E116" i="18"/>
  <c r="E93" i="18"/>
  <c r="E92" i="18"/>
  <c r="E91" i="18"/>
  <c r="E90" i="18"/>
  <c r="E89" i="18"/>
  <c r="E88" i="18"/>
  <c r="E87" i="18"/>
  <c r="E86" i="18"/>
  <c r="E85" i="18"/>
  <c r="E83" i="18"/>
  <c r="E82" i="18"/>
  <c r="E81" i="18"/>
  <c r="E80" i="18"/>
  <c r="E79" i="18"/>
  <c r="E78" i="18"/>
  <c r="E77" i="18"/>
  <c r="E76" i="18"/>
  <c r="E75" i="18"/>
  <c r="E74" i="18"/>
  <c r="E73" i="18"/>
  <c r="E72" i="18"/>
  <c r="E71" i="18"/>
  <c r="E70" i="18"/>
  <c r="E69" i="18"/>
  <c r="E68" i="18"/>
  <c r="E67" i="18"/>
  <c r="E66" i="18"/>
  <c r="E65" i="18"/>
  <c r="E64" i="18"/>
  <c r="E63" i="18"/>
  <c r="E62" i="18"/>
  <c r="E61" i="18"/>
  <c r="E60" i="18"/>
  <c r="E59" i="18"/>
  <c r="E58" i="18"/>
  <c r="E57" i="18"/>
  <c r="A57" i="18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73" i="18" s="1"/>
  <c r="A74" i="18" s="1"/>
  <c r="A75" i="18" s="1"/>
  <c r="A76" i="18" s="1"/>
  <c r="A77" i="18" s="1"/>
  <c r="A78" i="18" s="1"/>
  <c r="A79" i="18" s="1"/>
  <c r="A80" i="18" s="1"/>
  <c r="A81" i="18" s="1"/>
  <c r="A82" i="18" s="1"/>
  <c r="A83" i="18" s="1"/>
  <c r="A84" i="18" s="1"/>
  <c r="A85" i="18" s="1"/>
  <c r="A86" i="18" s="1"/>
  <c r="A87" i="18" s="1"/>
  <c r="A88" i="18" s="1"/>
  <c r="A89" i="18" s="1"/>
  <c r="A90" i="18" s="1"/>
  <c r="A91" i="18" s="1"/>
  <c r="A92" i="18" s="1"/>
  <c r="A93" i="18" s="1"/>
  <c r="E56" i="18"/>
  <c r="E51" i="18"/>
  <c r="E50" i="18"/>
  <c r="E49" i="18"/>
  <c r="E48" i="18"/>
  <c r="E47" i="18"/>
  <c r="E46" i="18"/>
  <c r="E45" i="18"/>
  <c r="E44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A11" i="18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E10" i="18"/>
  <c r="A26" i="18" l="1"/>
  <c r="A27" i="18" s="1"/>
  <c r="A28" i="18" s="1"/>
  <c r="A29" i="18" s="1"/>
  <c r="A30" i="18" s="1"/>
  <c r="A31" i="18" s="1"/>
  <c r="A32" i="18" s="1"/>
  <c r="E198" i="18"/>
  <c r="E53" i="18"/>
  <c r="E143" i="18"/>
  <c r="E114" i="18"/>
  <c r="E39" i="18"/>
  <c r="E185" i="18"/>
  <c r="E189" i="18" s="1"/>
  <c r="A171" i="18"/>
  <c r="A172" i="18" s="1"/>
  <c r="A173" i="18" s="1"/>
  <c r="A174" i="18" s="1"/>
  <c r="A175" i="18" s="1"/>
  <c r="A176" i="18" s="1"/>
  <c r="A177" i="18" l="1"/>
  <c r="A178" i="18" s="1"/>
  <c r="A179" i="18" s="1"/>
  <c r="A180" i="18" s="1"/>
  <c r="A181" i="18" s="1"/>
  <c r="A182" i="18" s="1"/>
  <c r="A183" i="18" s="1"/>
  <c r="A184" i="18" s="1"/>
  <c r="E54" i="18"/>
  <c r="E220" i="18" s="1"/>
</calcChain>
</file>

<file path=xl/sharedStrings.xml><?xml version="1.0" encoding="utf-8"?>
<sst xmlns="http://schemas.openxmlformats.org/spreadsheetml/2006/main" count="252" uniqueCount="223">
  <si>
    <t>STT</t>
  </si>
  <si>
    <t>Lớp</t>
  </si>
  <si>
    <t>IV. KHOA CÔNG NGHỆ MAY THỜI TRANG</t>
  </si>
  <si>
    <t>I. KHOA CÔNG NGHỆ CƠ KHÍ</t>
  </si>
  <si>
    <t>Sĩ số</t>
  </si>
  <si>
    <t>II. KHOA CÔNG NGHỆ ĐỘNG LỰC</t>
  </si>
  <si>
    <t>III. KHOA CÔNG NGHỆ NHIỆT LẠNH</t>
  </si>
  <si>
    <t>Ghi chú</t>
  </si>
  <si>
    <t>CỘNG HÒA XÃ HỘI CHỦ NGHĨA VIỆT NAM</t>
  </si>
  <si>
    <t>Độc lập - Tự do - Hạnh phúc</t>
  </si>
  <si>
    <t>CỘNG:</t>
  </si>
  <si>
    <t>TRƯỞNG PHÒNG</t>
  </si>
  <si>
    <t>Lâm Viết Dũng</t>
  </si>
  <si>
    <t>I.1 Học sinh khoa Cơ khí</t>
  </si>
  <si>
    <t>I.2. Các lớp qua ban :</t>
  </si>
  <si>
    <t>Cộng I.1</t>
  </si>
  <si>
    <t>Cộng I.2</t>
  </si>
  <si>
    <t>Bóng chuyền          (Thăng Long)</t>
  </si>
  <si>
    <t>TRƯỜNG CAO ĐẲNG LÝ TỰ TRỌNG</t>
  </si>
  <si>
    <t>THÀNH PHỐ HỒ CHÍ MINH</t>
  </si>
  <si>
    <t>Định mức cấp/1HK /1hs</t>
  </si>
  <si>
    <t>CỘNG I (I.1 + I.2)</t>
  </si>
  <si>
    <t>18T4-CKC1</t>
  </si>
  <si>
    <t>18T4-CCK1</t>
  </si>
  <si>
    <t>18T4-ĐĐT1</t>
  </si>
  <si>
    <t>18T4-CNÔ1</t>
  </si>
  <si>
    <t>18T4-CNÔ2</t>
  </si>
  <si>
    <t>18T4-CNÔ3</t>
  </si>
  <si>
    <t>18T4-CNÔ4</t>
  </si>
  <si>
    <t>18T4-CNÔ5</t>
  </si>
  <si>
    <t>18T4-KML1</t>
  </si>
  <si>
    <t>19T4-KML1</t>
  </si>
  <si>
    <t>19T4-LĐL1</t>
  </si>
  <si>
    <t>19T4-VSL1</t>
  </si>
  <si>
    <t>18T4-CNM1</t>
  </si>
  <si>
    <t>19T4-CNM1</t>
  </si>
  <si>
    <t>18T4-CĐT1</t>
  </si>
  <si>
    <t xml:space="preserve">CỘNG </t>
  </si>
  <si>
    <t>CỘNG</t>
  </si>
  <si>
    <t>PHÒNG TỔ CHỨC - HC - TH</t>
  </si>
  <si>
    <t>18T4-CMT1</t>
  </si>
  <si>
    <t>19T4-CMT1</t>
  </si>
  <si>
    <t>19T4-CCK1</t>
  </si>
  <si>
    <t>19T4-CKC1</t>
  </si>
  <si>
    <t>19T4-CKC2</t>
  </si>
  <si>
    <t>18T4-VSL1</t>
  </si>
  <si>
    <t>18T4-VSL2</t>
  </si>
  <si>
    <t>19T4-VSL2</t>
  </si>
  <si>
    <t>18T4-ĐCN1</t>
  </si>
  <si>
    <t>18T7-ĐCN1</t>
  </si>
  <si>
    <t>18T4-KXD1</t>
  </si>
  <si>
    <t>V. KHOA CÔNG NGHỆ ĐIỆN - ĐIỆN TỬ</t>
  </si>
  <si>
    <t>19T4-CMT2</t>
  </si>
  <si>
    <t>18T4-QTM1</t>
  </si>
  <si>
    <t>19T4-QTM1</t>
  </si>
  <si>
    <t>19C2-CNÔ2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</si>
  <si>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</si>
  <si>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</si>
  <si>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</si>
  <si>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</si>
  <si>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</si>
  <si>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</si>
  <si>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</si>
  <si>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</si>
  <si>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</si>
  <si>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</si>
  <si>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</si>
  <si>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</si>
  <si>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</si>
  <si>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</si>
  <si>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20C3-CNÔ1</t>
  </si>
  <si>
    <t>20C3-CNÔ2</t>
  </si>
  <si>
    <t>20C3-CNÔ3</t>
  </si>
  <si>
    <t>20C5-CNÔ1</t>
  </si>
  <si>
    <t>20C6-CNÔ1</t>
  </si>
  <si>
    <t>20C6-CNÔ2</t>
  </si>
  <si>
    <t>20C6-CNÔ3</t>
  </si>
  <si>
    <t>20C6-CNÔ4</t>
  </si>
  <si>
    <t>20T4-CNÔ1</t>
  </si>
  <si>
    <t>20T4-CNÔ2</t>
  </si>
  <si>
    <t>20T4-CNÔ3</t>
  </si>
  <si>
    <t>20T4-CNÔ4</t>
  </si>
  <si>
    <t>20T4-CNÔ5</t>
  </si>
  <si>
    <t>20C1-CCK1</t>
  </si>
  <si>
    <t>20C1-CCK2</t>
  </si>
  <si>
    <t>20C1-CCK3</t>
  </si>
  <si>
    <t>20C1-CCK4</t>
  </si>
  <si>
    <t>20C1-CCK5</t>
  </si>
  <si>
    <t>20C1-CTM1</t>
  </si>
  <si>
    <t>20C1-CTM2</t>
  </si>
  <si>
    <t>20C2-CCK1</t>
  </si>
  <si>
    <t>20C3-CCK1</t>
  </si>
  <si>
    <t>20C3-CTM1</t>
  </si>
  <si>
    <t>Kinh phí cấp
 theo định mức</t>
  </si>
  <si>
    <t>19T4-CĐT1</t>
  </si>
  <si>
    <t>20C5-CĐT1</t>
  </si>
  <si>
    <t>50% chi phí</t>
  </si>
  <si>
    <t>19T4-ĐĐT1</t>
  </si>
  <si>
    <t>19T4-ĐĐT2</t>
  </si>
  <si>
    <t>20C1-ĐCN1</t>
  </si>
  <si>
    <t>20C1-ĐCN2</t>
  </si>
  <si>
    <t>20C1-ĐĐT1</t>
  </si>
  <si>
    <t>20C1-ĐĐT2</t>
  </si>
  <si>
    <t>20C1-TĐH1</t>
  </si>
  <si>
    <t>20C1-TĐH2</t>
  </si>
  <si>
    <t>20T2-ĐCN1</t>
  </si>
  <si>
    <t>20C2-CNL1</t>
  </si>
  <si>
    <t>20C2-LĐL1</t>
  </si>
  <si>
    <t>20C1-CNL1</t>
  </si>
  <si>
    <t>20C1-CNL2</t>
  </si>
  <si>
    <t>20C1-LĐL1</t>
  </si>
  <si>
    <t>20C1-KML1</t>
  </si>
  <si>
    <t>20C1-KML2</t>
  </si>
  <si>
    <t>20C1-VSL1</t>
  </si>
  <si>
    <t>20C1-VSL2</t>
  </si>
  <si>
    <t>20T4-LĐL1</t>
  </si>
  <si>
    <t>20T4-KML1</t>
  </si>
  <si>
    <t>20T4-VSL1</t>
  </si>
  <si>
    <t>20T4-VSL2</t>
  </si>
  <si>
    <t>20T4-CNL1</t>
  </si>
  <si>
    <t>19C2-CNM1</t>
  </si>
  <si>
    <t>20C1-CNM1</t>
  </si>
  <si>
    <t>20C2-CNM1</t>
  </si>
  <si>
    <t>20T4-CNM1</t>
  </si>
  <si>
    <t>18T4-ANM1</t>
  </si>
  <si>
    <t>19T4-ANM1</t>
  </si>
  <si>
    <t>20C1-QTM1</t>
  </si>
  <si>
    <t>20T4-CMT1</t>
  </si>
  <si>
    <t>20T4-QTM1</t>
  </si>
  <si>
    <t>20T4-QTM2</t>
  </si>
  <si>
    <t>20T4-ANM1</t>
  </si>
  <si>
    <t>20T4-CMT2</t>
  </si>
  <si>
    <t>20C2-CMT1</t>
  </si>
  <si>
    <t>20C2-QTM1</t>
  </si>
  <si>
    <t>20C1-CĐT1</t>
  </si>
  <si>
    <t>20C2-ĐĐT1</t>
  </si>
  <si>
    <t>VI. KHOA KHOA HỌC CƠ BẢN</t>
  </si>
  <si>
    <t>VII. KHOA XÂY DỰNG</t>
  </si>
  <si>
    <t>VIII. KHOA CÔNG NGHỆ THÔNG TIN</t>
  </si>
  <si>
    <t>TỔNG CỘNG (I+II+III+IV+V+VI+VII+VIII)</t>
  </si>
  <si>
    <t>BẢNG THUYẾT MINH KINH PHÍ MUA VẬT TƯ THỰC TẬP 
 HỌC KỲ II/2020-2021</t>
  </si>
  <si>
    <t>19T4-CNÔ1</t>
  </si>
  <si>
    <t>19T4-CNÔ2</t>
  </si>
  <si>
    <t>19T4-CNÔ3</t>
  </si>
  <si>
    <t>19T4-CNÔ4</t>
  </si>
  <si>
    <t>19T4-CNÔ5</t>
  </si>
  <si>
    <t>70% chi phí</t>
  </si>
  <si>
    <t>30% chi phí</t>
  </si>
  <si>
    <t>20C1-BCN1</t>
  </si>
  <si>
    <t>20C1-CKL1</t>
  </si>
  <si>
    <t>20C1-CTK1</t>
  </si>
  <si>
    <t>20C1-CTM3</t>
  </si>
  <si>
    <t>20T4-CCK1</t>
  </si>
  <si>
    <t>20T4-CCK2</t>
  </si>
  <si>
    <t>20T4-CKC1</t>
  </si>
  <si>
    <t>20T4-CKC2</t>
  </si>
  <si>
    <t>20T4-CKL1</t>
  </si>
  <si>
    <t>19T4-ĐCN1</t>
  </si>
  <si>
    <t>19T4-ĐCN2</t>
  </si>
  <si>
    <t>20C6-CĐT1</t>
  </si>
  <si>
    <t>59% chi phí</t>
  </si>
  <si>
    <t>41% chi phí</t>
  </si>
  <si>
    <t>20T4-TĐH1</t>
  </si>
  <si>
    <t>80% chi phí</t>
  </si>
  <si>
    <t>20% chi phí</t>
  </si>
  <si>
    <t>20C1-KXD1</t>
  </si>
  <si>
    <t>20C1-QXD1</t>
  </si>
  <si>
    <t>20T4-KXD1</t>
  </si>
  <si>
    <t>20C1-CMT1</t>
  </si>
  <si>
    <t>20C3-ĐĐT1</t>
  </si>
  <si>
    <t xml:space="preserve">Qua ban 100% </t>
  </si>
  <si>
    <t>20C1-KLB1</t>
  </si>
  <si>
    <t>20T4-KLB1</t>
  </si>
  <si>
    <t>19C1-BCN1</t>
  </si>
  <si>
    <t>75% chi phí</t>
  </si>
  <si>
    <t>V.2 Các lớp qua ban</t>
  </si>
  <si>
    <t>CỘNG V.1 + V.2</t>
  </si>
  <si>
    <t>25% chi phí</t>
  </si>
  <si>
    <t>19C1-CCK2</t>
  </si>
  <si>
    <t>19C1-CCK4</t>
  </si>
  <si>
    <t>19C1-CCK5</t>
  </si>
  <si>
    <t>20C2-CKL1</t>
  </si>
  <si>
    <t>20C2-CNÔ1</t>
  </si>
  <si>
    <t>20C2-CNÔ2</t>
  </si>
  <si>
    <t>20C2-CNÔ3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</si>
  <si>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</si>
  <si>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</si>
  <si>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</si>
  <si>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</si>
  <si>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</si>
  <si>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</si>
  <si>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</si>
  <si>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</si>
  <si>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</si>
  <si>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</si>
  <si>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</si>
  <si>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</si>
  <si>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</si>
  <si>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</si>
  <si>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</si>
  <si>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19C3-CNÔ1</t>
  </si>
  <si>
    <t>19C3-CNÔ2</t>
  </si>
  <si>
    <t>19C1-CNL1</t>
  </si>
  <si>
    <t>19C1-KML1</t>
  </si>
  <si>
    <t>19C1-KML2</t>
  </si>
  <si>
    <t>19C1-LĐL1</t>
  </si>
  <si>
    <t>19C1-VSL1</t>
  </si>
  <si>
    <t>19C1-VSL2</t>
  </si>
  <si>
    <t>19C1-CNM1</t>
  </si>
  <si>
    <t>19C1-TĐH1</t>
  </si>
  <si>
    <t>19C1-ĐĐT3</t>
  </si>
  <si>
    <t>19C1-ĐĐT1</t>
  </si>
  <si>
    <t>19C1-ĐĐT2</t>
  </si>
  <si>
    <t>19C1-ĐCN1</t>
  </si>
  <si>
    <t>19C1-ĐCN2</t>
  </si>
  <si>
    <t>19C1-ĐCN3</t>
  </si>
  <si>
    <t>19C1-CĐT1</t>
  </si>
  <si>
    <t>67% chi phí</t>
  </si>
  <si>
    <t>33% chi phí</t>
  </si>
  <si>
    <t>19C1-KXD1</t>
  </si>
  <si>
    <t>19C1-ANM1</t>
  </si>
  <si>
    <t>19C1-CMT1</t>
  </si>
  <si>
    <t>19C1-QTM1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</si>
</sst>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00">
    <xf numFmtId="0" fontId="0" fillId="0" borderId="0" xfId="0"/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vertical="center"/>
    </xf>
    <xf numFmtId="165" fontId="6" fillId="2" borderId="4" xfId="1" applyNumberFormat="1" applyFont="1" applyFill="1" applyBorder="1" applyAlignment="1">
      <alignment horizontal="left" vertical="center"/>
    </xf>
    <xf numFmtId="165" fontId="6" fillId="2" borderId="1" xfId="1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9" fillId="2" borderId="1" xfId="0" quotePrefix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4" xfId="0" quotePrefix="1" applyFont="1" applyFill="1" applyBorder="1" applyAlignment="1">
      <alignment horizontal="center" vertical="center"/>
    </xf>
    <xf numFmtId="165" fontId="7" fillId="2" borderId="4" xfId="1" applyNumberFormat="1" applyFont="1" applyFill="1" applyBorder="1" applyAlignment="1">
      <alignment vertical="center"/>
    </xf>
    <xf numFmtId="165" fontId="7" fillId="2" borderId="1" xfId="1" applyNumberFormat="1" applyFont="1" applyFill="1" applyBorder="1" applyAlignment="1">
      <alignment vertical="center"/>
    </xf>
    <xf numFmtId="3" fontId="6" fillId="2" borderId="1" xfId="1" applyNumberFormat="1" applyFont="1" applyFill="1" applyBorder="1" applyAlignment="1">
      <alignment vertical="center"/>
    </xf>
    <xf numFmtId="0" fontId="9" fillId="2" borderId="4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5" fontId="11" fillId="2" borderId="1" xfId="1" applyNumberFormat="1" applyFont="1" applyFill="1" applyBorder="1" applyAlignment="1">
      <alignment horizontal="right" vertical="center"/>
    </xf>
    <xf numFmtId="37" fontId="7" fillId="2" borderId="3" xfId="1" applyNumberFormat="1" applyFont="1" applyFill="1" applyBorder="1" applyAlignment="1">
      <alignment horizontal="center" vertical="center"/>
    </xf>
    <xf numFmtId="37" fontId="7" fillId="2" borderId="3" xfId="1" applyNumberFormat="1" applyFont="1" applyFill="1" applyBorder="1" applyAlignment="1">
      <alignment horizontal="right" vertical="center"/>
    </xf>
    <xf numFmtId="0" fontId="13" fillId="2" borderId="1" xfId="0" applyFont="1" applyFill="1" applyBorder="1"/>
    <xf numFmtId="0" fontId="1" fillId="2" borderId="2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left" vertical="center"/>
    </xf>
    <xf numFmtId="0" fontId="6" fillId="2" borderId="1" xfId="0" quotePrefix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vertical="center"/>
    </xf>
    <xf numFmtId="165" fontId="6" fillId="2" borderId="2" xfId="1" applyNumberFormat="1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165" fontId="15" fillId="2" borderId="1" xfId="1" applyNumberFormat="1" applyFont="1" applyFill="1" applyBorder="1" applyAlignment="1">
      <alignment horizontal="right" vertical="center"/>
    </xf>
    <xf numFmtId="0" fontId="6" fillId="2" borderId="5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1" fillId="2" borderId="1" xfId="0" applyFont="1" applyFill="1" applyBorder="1"/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14" fillId="2" borderId="1" xfId="0" applyFont="1" applyFill="1" applyBorder="1"/>
    <xf numFmtId="37" fontId="1" fillId="2" borderId="1" xfId="0" applyNumberFormat="1" applyFont="1" applyFill="1" applyBorder="1"/>
    <xf numFmtId="165" fontId="7" fillId="2" borderId="0" xfId="1" applyNumberFormat="1" applyFont="1" applyFill="1" applyBorder="1" applyAlignment="1">
      <alignment vertical="center"/>
    </xf>
    <xf numFmtId="165" fontId="1" fillId="0" borderId="2" xfId="1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10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6" fillId="2" borderId="1" xfId="0" applyFont="1" applyFill="1" applyBorder="1"/>
    <xf numFmtId="3" fontId="6" fillId="2" borderId="4" xfId="0" quotePrefix="1" applyNumberFormat="1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/>
    </xf>
    <xf numFmtId="37" fontId="1" fillId="2" borderId="0" xfId="0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/>
    </xf>
    <xf numFmtId="0" fontId="16" fillId="2" borderId="0" xfId="0" applyFont="1" applyFill="1" applyBorder="1"/>
    <xf numFmtId="0" fontId="10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left" vertical="center"/>
    </xf>
    <xf numFmtId="165" fontId="7" fillId="2" borderId="2" xfId="1" applyNumberFormat="1" applyFont="1" applyFill="1" applyBorder="1" applyAlignment="1">
      <alignment horizontal="left" vertical="center"/>
    </xf>
    <xf numFmtId="165" fontId="7" fillId="2" borderId="4" xfId="1" applyNumberFormat="1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2" xfId="0" quotePrefix="1" applyFont="1" applyFill="1" applyBorder="1" applyAlignment="1">
      <alignment horizontal="left" vertical="center"/>
    </xf>
    <xf numFmtId="0" fontId="7" fillId="2" borderId="4" xfId="0" quotePrefix="1" applyFont="1" applyFill="1" applyBorder="1" applyAlignment="1">
      <alignment horizontal="left" vertical="center"/>
    </xf>
    <xf numFmtId="0" fontId="7" fillId="2" borderId="7" xfId="0" quotePrefix="1" applyFont="1" applyFill="1" applyBorder="1" applyAlignment="1">
      <alignment horizontal="left" vertical="center"/>
    </xf>
    <xf numFmtId="165" fontId="7" fillId="2" borderId="2" xfId="1" applyNumberFormat="1" applyFont="1" applyFill="1" applyBorder="1" applyAlignment="1">
      <alignment horizontal="center" vertical="center"/>
    </xf>
    <xf numFmtId="165" fontId="7" fillId="2" borderId="4" xfId="1" applyNumberFormat="1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left" vertical="center"/>
    </xf>
    <xf numFmtId="0" fontId="7" fillId="2" borderId="4" xfId="1" applyNumberFormat="1" applyFont="1" applyFill="1" applyBorder="1" applyAlignment="1">
      <alignment horizontal="left" vertical="center"/>
    </xf>
    <xf numFmtId="0" fontId="7" fillId="2" borderId="7" xfId="1" applyNumberFormat="1" applyFont="1" applyFill="1" applyBorder="1" applyAlignment="1">
      <alignment horizontal="left" vertical="center"/>
    </xf>
    <xf numFmtId="0" fontId="7" fillId="2" borderId="2" xfId="1" applyNumberFormat="1" applyFont="1" applyFill="1" applyBorder="1" applyAlignment="1">
      <alignment horizontal="center" vertical="center"/>
    </xf>
    <xf numFmtId="0" fontId="7" fillId="2" borderId="4" xfId="1" applyNumberFormat="1" applyFont="1" applyFill="1" applyBorder="1" applyAlignment="1">
      <alignment horizontal="center" vertical="center"/>
    </xf>
    <xf numFmtId="165" fontId="7" fillId="2" borderId="7" xfId="1" applyNumberFormat="1" applyFont="1" applyFill="1" applyBorder="1" applyAlignment="1">
      <alignment horizontal="left" vertical="center"/>
    </xf>
    <xf numFmtId="165" fontId="7" fillId="2" borderId="7" xfId="1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5" fillId="2" borderId="1" xfId="0" applyFont="1" applyFill="1" applyBorder="1"/>
    <xf numFmtId="0" fontId="7" fillId="2" borderId="7" xfId="1" applyNumberFormat="1" applyFont="1" applyFill="1" applyBorder="1" applyAlignment="1">
      <alignment horizontal="center" vertical="center"/>
    </xf>
    <xf numFmtId="165" fontId="6" fillId="2" borderId="2" xfId="1" applyNumberFormat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6" fillId="2" borderId="7" xfId="1" applyNumberFormat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905370</xdr:colOff>
      <xdr:row>2</xdr:row>
      <xdr:rowOff>16565</xdr:rowOff>
    </xdr:from>
    <xdr:to>
      <xdr:col>5</xdr:col>
      <xdr:colOff>196214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564087" y="422413"/>
          <a:ext cx="17839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"/>
  <sheetViews>
    <sheetView tabSelected="1" view="pageLayout" topLeftCell="A190" zoomScale="115" zoomScaleNormal="100" zoomScalePageLayoutView="115" workbookViewId="0">
      <selection activeCell="F183" sqref="F183"/>
    </sheetView>
  </sheetViews>
  <sheetFormatPr defaultRowHeight="15" x14ac:dyDescent="0.25"/>
  <cols>
    <col min="1" max="1" width="5.85546875" style="64" customWidth="1"/>
    <col min="2" max="2" width="21.140625" style="64" customWidth="1"/>
    <col min="3" max="3" width="10.140625" style="67" customWidth="1"/>
    <col min="4" max="4" width="15.85546875" style="58" customWidth="1"/>
    <col min="5" max="5" width="19" style="58" customWidth="1"/>
    <col min="6" max="6" width="15.85546875" style="58" customWidth="1"/>
    <col min="7" max="16384" width="9.140625" style="58"/>
  </cols>
  <sheetData>
    <row r="1" spans="1:6" s="57" customFormat="1" ht="15.75" x14ac:dyDescent="0.25">
      <c r="A1" s="71" t="s">
        <v>18</v>
      </c>
      <c r="B1" s="71"/>
      <c r="C1" s="71"/>
      <c r="D1" s="71" t="s">
        <v>8</v>
      </c>
      <c r="E1" s="71"/>
      <c r="F1" s="71"/>
    </row>
    <row r="2" spans="1:6" s="57" customFormat="1" ht="16.5" x14ac:dyDescent="0.25">
      <c r="A2" s="71" t="s">
        <v>19</v>
      </c>
      <c r="B2" s="71"/>
      <c r="C2" s="71"/>
      <c r="D2" s="72" t="s">
        <v>9</v>
      </c>
      <c r="E2" s="72"/>
      <c r="F2" s="72"/>
    </row>
    <row r="3" spans="1:6" ht="15.75" x14ac:dyDescent="0.25">
      <c r="A3" s="73" t="s">
        <v>39</v>
      </c>
      <c r="B3" s="73"/>
      <c r="C3" s="73"/>
      <c r="D3" s="57"/>
      <c r="E3" s="57"/>
      <c r="F3" s="57"/>
    </row>
    <row r="4" spans="1:6" ht="16.5" customHeight="1" x14ac:dyDescent="0.25">
      <c r="A4" s="53"/>
      <c r="B4" s="53"/>
      <c r="C4" s="59"/>
      <c r="D4" s="57"/>
      <c r="E4" s="57"/>
      <c r="F4" s="57"/>
    </row>
    <row r="5" spans="1:6" s="3" customFormat="1" ht="49.5" customHeight="1" x14ac:dyDescent="0.25">
      <c r="A5" s="74" t="s">
        <v>140</v>
      </c>
      <c r="B5" s="74"/>
      <c r="C5" s="74"/>
      <c r="D5" s="74"/>
      <c r="E5" s="74"/>
      <c r="F5" s="74"/>
    </row>
    <row r="6" spans="1:6" s="3" customFormat="1" ht="16.5" customHeight="1" x14ac:dyDescent="0.25">
      <c r="A6" s="1"/>
      <c r="B6" s="1"/>
      <c r="C6" s="2"/>
    </row>
    <row r="7" spans="1:6" s="3" customFormat="1" ht="31.5" x14ac:dyDescent="0.25">
      <c r="A7" s="4" t="s">
        <v>0</v>
      </c>
      <c r="B7" s="4" t="s">
        <v>1</v>
      </c>
      <c r="C7" s="5" t="s">
        <v>4</v>
      </c>
      <c r="D7" s="6" t="s">
        <v>20</v>
      </c>
      <c r="E7" s="5" t="s">
        <v>93</v>
      </c>
      <c r="F7" s="7" t="s">
        <v>7</v>
      </c>
    </row>
    <row r="8" spans="1:6" s="3" customFormat="1" ht="22.5" customHeight="1" x14ac:dyDescent="0.25">
      <c r="A8" s="75" t="s">
        <v>3</v>
      </c>
      <c r="B8" s="76"/>
      <c r="C8" s="76"/>
      <c r="D8" s="76"/>
      <c r="E8" s="60"/>
      <c r="F8" s="8"/>
    </row>
    <row r="9" spans="1:6" s="3" customFormat="1" ht="22.5" customHeight="1" x14ac:dyDescent="0.25">
      <c r="A9" s="54" t="s">
        <v>13</v>
      </c>
      <c r="B9" s="55"/>
      <c r="C9" s="55"/>
      <c r="D9" s="55"/>
      <c r="E9" s="60"/>
      <c r="F9" s="8"/>
    </row>
    <row r="10" spans="1:6" s="3" customFormat="1" ht="21.75" customHeight="1" x14ac:dyDescent="0.25">
      <c r="A10" s="9">
        <v>1</v>
      </c>
      <c r="B10" s="10" t="s">
        <v>23</v>
      </c>
      <c r="C10" s="9">
        <v>52</v>
      </c>
      <c r="D10" s="11">
        <v>450000</v>
      </c>
      <c r="E10" s="12">
        <f>C10*D10</f>
        <v>23400000</v>
      </c>
      <c r="F10" s="8"/>
    </row>
    <row r="11" spans="1:6" s="3" customFormat="1" ht="21.75" customHeight="1" x14ac:dyDescent="0.25">
      <c r="A11" s="9">
        <f>A10+1</f>
        <v>2</v>
      </c>
      <c r="B11" s="10" t="s">
        <v>22</v>
      </c>
      <c r="C11" s="9">
        <v>22</v>
      </c>
      <c r="D11" s="11">
        <v>450000</v>
      </c>
      <c r="E11" s="12">
        <f>C11*D11</f>
        <v>9900000</v>
      </c>
      <c r="F11" s="8"/>
    </row>
    <row r="12" spans="1:6" s="3" customFormat="1" ht="21.75" customHeight="1" x14ac:dyDescent="0.25">
      <c r="A12" s="9">
        <f>A11+1</f>
        <v>3</v>
      </c>
      <c r="B12" s="10" t="s">
        <v>42</v>
      </c>
      <c r="C12" s="9">
        <v>57</v>
      </c>
      <c r="D12" s="11">
        <v>450000</v>
      </c>
      <c r="E12" s="12">
        <f t="shared" ref="E12:E31" si="0">C12*D12</f>
        <v>25650000</v>
      </c>
      <c r="F12" s="13"/>
    </row>
    <row r="13" spans="1:6" s="3" customFormat="1" ht="21.75" customHeight="1" x14ac:dyDescent="0.25">
      <c r="A13" s="9">
        <f>A12+1</f>
        <v>4</v>
      </c>
      <c r="B13" s="10" t="s">
        <v>43</v>
      </c>
      <c r="C13" s="9">
        <v>47</v>
      </c>
      <c r="D13" s="11">
        <v>450000</v>
      </c>
      <c r="E13" s="12">
        <f t="shared" si="0"/>
        <v>21150000</v>
      </c>
      <c r="F13" s="13"/>
    </row>
    <row r="14" spans="1:6" s="3" customFormat="1" ht="21.75" customHeight="1" x14ac:dyDescent="0.25">
      <c r="A14" s="9">
        <f t="shared" ref="A14:A31" si="1">A13+1</f>
        <v>5</v>
      </c>
      <c r="B14" s="10" t="s">
        <v>44</v>
      </c>
      <c r="C14" s="16">
        <v>27</v>
      </c>
      <c r="D14" s="11">
        <v>450000</v>
      </c>
      <c r="E14" s="12">
        <f t="shared" si="0"/>
        <v>12150000</v>
      </c>
      <c r="F14" s="14"/>
    </row>
    <row r="15" spans="1:6" s="3" customFormat="1" ht="21.75" customHeight="1" x14ac:dyDescent="0.25">
      <c r="A15" s="9">
        <f t="shared" si="1"/>
        <v>6</v>
      </c>
      <c r="B15" s="10" t="s">
        <v>148</v>
      </c>
      <c r="C15" s="22">
        <v>25</v>
      </c>
      <c r="D15" s="11">
        <v>450000</v>
      </c>
      <c r="E15" s="12">
        <f t="shared" si="0"/>
        <v>11250000</v>
      </c>
      <c r="F15" s="14"/>
    </row>
    <row r="16" spans="1:6" s="3" customFormat="1" ht="21.75" customHeight="1" x14ac:dyDescent="0.25">
      <c r="A16" s="9">
        <f t="shared" si="1"/>
        <v>7</v>
      </c>
      <c r="B16" s="10" t="s">
        <v>83</v>
      </c>
      <c r="C16" s="22">
        <v>60</v>
      </c>
      <c r="D16" s="11">
        <v>450000</v>
      </c>
      <c r="E16" s="12">
        <f t="shared" si="0"/>
        <v>27000000</v>
      </c>
      <c r="F16" s="14"/>
    </row>
    <row r="17" spans="1:6" s="3" customFormat="1" ht="21.75" customHeight="1" x14ac:dyDescent="0.25">
      <c r="A17" s="9">
        <f t="shared" si="1"/>
        <v>8</v>
      </c>
      <c r="B17" s="10" t="s">
        <v>84</v>
      </c>
      <c r="C17" s="22">
        <v>58</v>
      </c>
      <c r="D17" s="11">
        <v>450000</v>
      </c>
      <c r="E17" s="12">
        <f t="shared" si="0"/>
        <v>26100000</v>
      </c>
      <c r="F17" s="14"/>
    </row>
    <row r="18" spans="1:6" s="3" customFormat="1" ht="21.75" customHeight="1" x14ac:dyDescent="0.25">
      <c r="A18" s="9">
        <f t="shared" si="1"/>
        <v>9</v>
      </c>
      <c r="B18" s="10" t="s">
        <v>85</v>
      </c>
      <c r="C18" s="22">
        <v>58</v>
      </c>
      <c r="D18" s="11">
        <v>450000</v>
      </c>
      <c r="E18" s="12">
        <f t="shared" si="0"/>
        <v>26100000</v>
      </c>
      <c r="F18" s="14"/>
    </row>
    <row r="19" spans="1:6" s="3" customFormat="1" ht="21.75" customHeight="1" x14ac:dyDescent="0.25">
      <c r="A19" s="9">
        <f t="shared" si="1"/>
        <v>10</v>
      </c>
      <c r="B19" s="10" t="s">
        <v>86</v>
      </c>
      <c r="C19" s="22">
        <v>58</v>
      </c>
      <c r="D19" s="11">
        <v>450000</v>
      </c>
      <c r="E19" s="12">
        <f t="shared" si="0"/>
        <v>26100000</v>
      </c>
      <c r="F19" s="14"/>
    </row>
    <row r="20" spans="1:6" s="3" customFormat="1" ht="21.75" customHeight="1" x14ac:dyDescent="0.25">
      <c r="A20" s="9">
        <f t="shared" si="1"/>
        <v>11</v>
      </c>
      <c r="B20" s="10" t="s">
        <v>87</v>
      </c>
      <c r="C20" s="22">
        <v>61</v>
      </c>
      <c r="D20" s="11">
        <v>450000</v>
      </c>
      <c r="E20" s="12">
        <f t="shared" si="0"/>
        <v>27450000</v>
      </c>
      <c r="F20" s="14"/>
    </row>
    <row r="21" spans="1:6" s="3" customFormat="1" ht="21.75" customHeight="1" x14ac:dyDescent="0.25">
      <c r="A21" s="9">
        <f t="shared" si="1"/>
        <v>12</v>
      </c>
      <c r="B21" s="15" t="s">
        <v>149</v>
      </c>
      <c r="C21" s="22">
        <v>24</v>
      </c>
      <c r="D21" s="11">
        <v>450000</v>
      </c>
      <c r="E21" s="12">
        <f t="shared" si="0"/>
        <v>10800000</v>
      </c>
      <c r="F21" s="14"/>
    </row>
    <row r="22" spans="1:6" s="3" customFormat="1" ht="21.75" customHeight="1" x14ac:dyDescent="0.25">
      <c r="A22" s="9">
        <f t="shared" si="1"/>
        <v>13</v>
      </c>
      <c r="B22" s="15" t="s">
        <v>150</v>
      </c>
      <c r="C22" s="22">
        <v>21</v>
      </c>
      <c r="D22" s="11">
        <v>450000</v>
      </c>
      <c r="E22" s="12">
        <f t="shared" si="0"/>
        <v>9450000</v>
      </c>
      <c r="F22" s="14"/>
    </row>
    <row r="23" spans="1:6" s="3" customFormat="1" ht="21.75" customHeight="1" x14ac:dyDescent="0.25">
      <c r="A23" s="9">
        <f t="shared" si="1"/>
        <v>14</v>
      </c>
      <c r="B23" s="15" t="s">
        <v>88</v>
      </c>
      <c r="C23" s="22">
        <v>59</v>
      </c>
      <c r="D23" s="11">
        <v>450000</v>
      </c>
      <c r="E23" s="12">
        <f t="shared" si="0"/>
        <v>26550000</v>
      </c>
      <c r="F23" s="14"/>
    </row>
    <row r="24" spans="1:6" s="3" customFormat="1" ht="21.75" customHeight="1" x14ac:dyDescent="0.25">
      <c r="A24" s="9">
        <f t="shared" si="1"/>
        <v>15</v>
      </c>
      <c r="B24" s="15" t="s">
        <v>89</v>
      </c>
      <c r="C24" s="22">
        <v>57</v>
      </c>
      <c r="D24" s="11">
        <v>450000</v>
      </c>
      <c r="E24" s="12">
        <f t="shared" si="0"/>
        <v>25650000</v>
      </c>
      <c r="F24" s="14"/>
    </row>
    <row r="25" spans="1:6" s="3" customFormat="1" ht="21.75" customHeight="1" x14ac:dyDescent="0.25">
      <c r="A25" s="9">
        <f t="shared" si="1"/>
        <v>16</v>
      </c>
      <c r="B25" s="15" t="s">
        <v>151</v>
      </c>
      <c r="C25" s="22">
        <v>34</v>
      </c>
      <c r="D25" s="11">
        <v>450000</v>
      </c>
      <c r="E25" s="12">
        <f t="shared" si="0"/>
        <v>15300000</v>
      </c>
      <c r="F25" s="14"/>
    </row>
    <row r="26" spans="1:6" s="3" customFormat="1" ht="21.75" customHeight="1" x14ac:dyDescent="0.25">
      <c r="A26" s="9">
        <f t="shared" si="1"/>
        <v>17</v>
      </c>
      <c r="B26" s="15" t="s">
        <v>91</v>
      </c>
      <c r="C26" s="16">
        <v>42</v>
      </c>
      <c r="D26" s="11">
        <v>450000</v>
      </c>
      <c r="E26" s="12">
        <f t="shared" si="0"/>
        <v>18900000</v>
      </c>
      <c r="F26" s="14"/>
    </row>
    <row r="27" spans="1:6" s="3" customFormat="1" ht="21.75" customHeight="1" x14ac:dyDescent="0.25">
      <c r="A27" s="9">
        <f t="shared" si="1"/>
        <v>18</v>
      </c>
      <c r="B27" s="15" t="s">
        <v>92</v>
      </c>
      <c r="C27" s="16">
        <v>21</v>
      </c>
      <c r="D27" s="11">
        <v>450000</v>
      </c>
      <c r="E27" s="12">
        <f t="shared" si="0"/>
        <v>9450000</v>
      </c>
      <c r="F27" s="14"/>
    </row>
    <row r="28" spans="1:6" s="3" customFormat="1" ht="21.75" customHeight="1" x14ac:dyDescent="0.25">
      <c r="A28" s="9">
        <f t="shared" si="1"/>
        <v>19</v>
      </c>
      <c r="B28" s="15" t="s">
        <v>152</v>
      </c>
      <c r="C28" s="16">
        <v>58</v>
      </c>
      <c r="D28" s="11">
        <v>450000</v>
      </c>
      <c r="E28" s="12">
        <f t="shared" si="0"/>
        <v>26100000</v>
      </c>
      <c r="F28" s="14"/>
    </row>
    <row r="29" spans="1:6" s="3" customFormat="1" ht="21.75" customHeight="1" x14ac:dyDescent="0.25">
      <c r="A29" s="9">
        <f t="shared" si="1"/>
        <v>20</v>
      </c>
      <c r="B29" s="15" t="s">
        <v>153</v>
      </c>
      <c r="C29" s="16">
        <v>54</v>
      </c>
      <c r="D29" s="11">
        <v>450000</v>
      </c>
      <c r="E29" s="12">
        <f t="shared" si="0"/>
        <v>24300000</v>
      </c>
      <c r="F29" s="14"/>
    </row>
    <row r="30" spans="1:6" s="3" customFormat="1" ht="21.75" customHeight="1" x14ac:dyDescent="0.25">
      <c r="A30" s="9">
        <f t="shared" si="1"/>
        <v>21</v>
      </c>
      <c r="B30" s="15" t="s">
        <v>154</v>
      </c>
      <c r="C30" s="16">
        <v>49</v>
      </c>
      <c r="D30" s="11">
        <v>450000</v>
      </c>
      <c r="E30" s="12">
        <f t="shared" si="0"/>
        <v>22050000</v>
      </c>
      <c r="F30" s="14"/>
    </row>
    <row r="31" spans="1:6" s="3" customFormat="1" ht="21.75" customHeight="1" x14ac:dyDescent="0.25">
      <c r="A31" s="9">
        <f t="shared" si="1"/>
        <v>22</v>
      </c>
      <c r="B31" s="15" t="s">
        <v>155</v>
      </c>
      <c r="C31" s="16">
        <v>48</v>
      </c>
      <c r="D31" s="11">
        <v>450000</v>
      </c>
      <c r="E31" s="12">
        <f t="shared" si="0"/>
        <v>21600000</v>
      </c>
      <c r="F31" s="14"/>
    </row>
    <row r="32" spans="1:6" s="3" customFormat="1" ht="21.75" customHeight="1" x14ac:dyDescent="0.25">
      <c r="A32" s="9">
        <f>A31+1</f>
        <v>23</v>
      </c>
      <c r="B32" s="15" t="s">
        <v>156</v>
      </c>
      <c r="C32" s="16">
        <v>26</v>
      </c>
      <c r="D32" s="11">
        <v>450000</v>
      </c>
      <c r="E32" s="12">
        <f>C32*D32</f>
        <v>11700000</v>
      </c>
      <c r="F32" s="14"/>
    </row>
    <row r="33" spans="1:6" s="3" customFormat="1" ht="21.75" customHeight="1" x14ac:dyDescent="0.25">
      <c r="A33" s="9">
        <v>25</v>
      </c>
      <c r="B33" s="15" t="s">
        <v>173</v>
      </c>
      <c r="C33" s="16">
        <v>23</v>
      </c>
      <c r="D33" s="11">
        <f>450000*0.75</f>
        <v>337500</v>
      </c>
      <c r="E33" s="12">
        <f>C33*D33</f>
        <v>7762500</v>
      </c>
      <c r="F33" s="14" t="s">
        <v>174</v>
      </c>
    </row>
    <row r="34" spans="1:6" s="3" customFormat="1" ht="21.75" customHeight="1" x14ac:dyDescent="0.25">
      <c r="A34" s="9">
        <v>26</v>
      </c>
      <c r="B34" s="15" t="s">
        <v>178</v>
      </c>
      <c r="C34" s="16">
        <v>37</v>
      </c>
      <c r="D34" s="11">
        <v>450000</v>
      </c>
      <c r="E34" s="12">
        <f>C34*D34</f>
        <v>16650000</v>
      </c>
      <c r="F34" s="14"/>
    </row>
    <row r="35" spans="1:6" s="3" customFormat="1" ht="21.75" customHeight="1" x14ac:dyDescent="0.25">
      <c r="A35" s="9">
        <v>27</v>
      </c>
      <c r="B35" s="15" t="s">
        <v>179</v>
      </c>
      <c r="C35" s="16">
        <v>37</v>
      </c>
      <c r="D35" s="11">
        <v>450000</v>
      </c>
      <c r="E35" s="12">
        <f t="shared" ref="E35:E38" si="2">C35*D35</f>
        <v>16650000</v>
      </c>
      <c r="F35" s="14"/>
    </row>
    <row r="36" spans="1:6" s="3" customFormat="1" ht="21.75" customHeight="1" x14ac:dyDescent="0.25">
      <c r="A36" s="9">
        <v>28</v>
      </c>
      <c r="B36" s="15" t="s">
        <v>180</v>
      </c>
      <c r="C36" s="16">
        <v>35</v>
      </c>
      <c r="D36" s="11">
        <v>450000</v>
      </c>
      <c r="E36" s="12">
        <f t="shared" si="2"/>
        <v>15750000</v>
      </c>
      <c r="F36" s="14"/>
    </row>
    <row r="37" spans="1:6" s="3" customFormat="1" ht="21.75" customHeight="1" x14ac:dyDescent="0.25">
      <c r="A37" s="9">
        <v>29</v>
      </c>
      <c r="B37" s="15" t="s">
        <v>90</v>
      </c>
      <c r="C37" s="16">
        <v>52</v>
      </c>
      <c r="D37" s="11">
        <v>450000</v>
      </c>
      <c r="E37" s="12">
        <f t="shared" si="2"/>
        <v>23400000</v>
      </c>
      <c r="F37" s="14"/>
    </row>
    <row r="38" spans="1:6" s="3" customFormat="1" ht="21.75" customHeight="1" x14ac:dyDescent="0.25">
      <c r="A38" s="9">
        <v>30</v>
      </c>
      <c r="B38" s="99" t="s">
        <v>181</v>
      </c>
      <c r="C38" s="16">
        <v>30</v>
      </c>
      <c r="D38" s="11">
        <v>450000</v>
      </c>
      <c r="E38" s="12">
        <f t="shared" si="2"/>
        <v>13500000</v>
      </c>
      <c r="F38" s="93"/>
    </row>
    <row r="39" spans="1:6" s="3" customFormat="1" ht="21.75" customHeight="1" x14ac:dyDescent="0.25">
      <c r="A39" s="9"/>
      <c r="B39" s="17" t="s">
        <v>15</v>
      </c>
      <c r="C39" s="4">
        <f>SUM(C10:C38)</f>
        <v>1232</v>
      </c>
      <c r="D39" s="18"/>
      <c r="E39" s="19">
        <f>SUM(E10:E38)</f>
        <v>551812500</v>
      </c>
      <c r="F39" s="14"/>
    </row>
    <row r="40" spans="1:6" s="3" customFormat="1" ht="21.75" customHeight="1" x14ac:dyDescent="0.25">
      <c r="A40" s="77" t="s">
        <v>14</v>
      </c>
      <c r="B40" s="78"/>
      <c r="C40" s="78"/>
      <c r="D40" s="79"/>
      <c r="E40" s="20"/>
      <c r="F40" s="14"/>
    </row>
    <row r="41" spans="1:6" s="3" customFormat="1" ht="21.75" customHeight="1" x14ac:dyDescent="0.25">
      <c r="A41" s="32">
        <v>37</v>
      </c>
      <c r="B41" s="15" t="s">
        <v>73</v>
      </c>
      <c r="C41" s="32">
        <v>29</v>
      </c>
      <c r="D41" s="61">
        <f>450000*0.3</f>
        <v>135000</v>
      </c>
      <c r="E41" s="20">
        <f>C41*D41</f>
        <v>3915000</v>
      </c>
      <c r="F41" s="14" t="s">
        <v>147</v>
      </c>
    </row>
    <row r="42" spans="1:6" s="3" customFormat="1" ht="21.75" customHeight="1" x14ac:dyDescent="0.25">
      <c r="A42" s="32">
        <f>A41+1</f>
        <v>38</v>
      </c>
      <c r="B42" s="15" t="s">
        <v>36</v>
      </c>
      <c r="C42" s="32">
        <v>35</v>
      </c>
      <c r="D42" s="61">
        <f>450000*0.5</f>
        <v>225000</v>
      </c>
      <c r="E42" s="20">
        <f>C42*D42</f>
        <v>7875000</v>
      </c>
      <c r="F42" s="14" t="s">
        <v>96</v>
      </c>
    </row>
    <row r="43" spans="1:6" s="3" customFormat="1" ht="21.75" customHeight="1" x14ac:dyDescent="0.25">
      <c r="A43" s="32">
        <f t="shared" ref="A43:A44" si="3">A42+1</f>
        <v>39</v>
      </c>
      <c r="B43" s="15" t="s">
        <v>95</v>
      </c>
      <c r="C43" s="32">
        <v>31</v>
      </c>
      <c r="D43" s="61">
        <v>450000</v>
      </c>
      <c r="E43" s="20">
        <f>C43*D43</f>
        <v>13950000</v>
      </c>
      <c r="F43" s="14" t="s">
        <v>170</v>
      </c>
    </row>
    <row r="44" spans="1:6" s="3" customFormat="1" ht="21.75" customHeight="1" x14ac:dyDescent="0.25">
      <c r="A44" s="32">
        <f t="shared" si="3"/>
        <v>40</v>
      </c>
      <c r="B44" s="15" t="s">
        <v>159</v>
      </c>
      <c r="C44" s="22">
        <v>19</v>
      </c>
      <c r="D44" s="61">
        <f>450000*0.41</f>
        <v>184500</v>
      </c>
      <c r="E44" s="20">
        <f t="shared" ref="E44:E46" si="4">C44*D44</f>
        <v>3505500</v>
      </c>
      <c r="F44" s="14" t="s">
        <v>161</v>
      </c>
    </row>
    <row r="45" spans="1:6" s="3" customFormat="1" ht="21.75" customHeight="1" x14ac:dyDescent="0.25">
      <c r="A45" s="32">
        <f t="shared" ref="A45:A50" si="5">A44+1</f>
        <v>41</v>
      </c>
      <c r="B45" s="15" t="s">
        <v>108</v>
      </c>
      <c r="C45" s="22">
        <v>60</v>
      </c>
      <c r="D45" s="61">
        <f>450000*0.2</f>
        <v>90000</v>
      </c>
      <c r="E45" s="20">
        <f t="shared" si="4"/>
        <v>5400000</v>
      </c>
      <c r="F45" s="14" t="s">
        <v>164</v>
      </c>
    </row>
    <row r="46" spans="1:6" s="3" customFormat="1" ht="21.75" customHeight="1" x14ac:dyDescent="0.25">
      <c r="A46" s="32">
        <f t="shared" si="5"/>
        <v>42</v>
      </c>
      <c r="B46" s="15" t="s">
        <v>109</v>
      </c>
      <c r="C46" s="22">
        <v>60</v>
      </c>
      <c r="D46" s="61">
        <f t="shared" ref="D46:D51" si="6">450000*0.2</f>
        <v>90000</v>
      </c>
      <c r="E46" s="20">
        <f t="shared" si="4"/>
        <v>5400000</v>
      </c>
      <c r="F46" s="14" t="s">
        <v>164</v>
      </c>
    </row>
    <row r="47" spans="1:6" s="3" customFormat="1" ht="21.75" customHeight="1" x14ac:dyDescent="0.25">
      <c r="A47" s="32">
        <f t="shared" si="5"/>
        <v>43</v>
      </c>
      <c r="B47" s="15" t="s">
        <v>111</v>
      </c>
      <c r="C47" s="22">
        <v>43</v>
      </c>
      <c r="D47" s="61">
        <f t="shared" si="6"/>
        <v>90000</v>
      </c>
      <c r="E47" s="20">
        <f>C47*D47</f>
        <v>3870000</v>
      </c>
      <c r="F47" s="14" t="s">
        <v>164</v>
      </c>
    </row>
    <row r="48" spans="1:6" s="3" customFormat="1" ht="21.75" customHeight="1" x14ac:dyDescent="0.25">
      <c r="A48" s="32">
        <f t="shared" si="5"/>
        <v>44</v>
      </c>
      <c r="B48" s="15" t="s">
        <v>112</v>
      </c>
      <c r="C48" s="22">
        <v>38</v>
      </c>
      <c r="D48" s="61">
        <f t="shared" si="6"/>
        <v>90000</v>
      </c>
      <c r="E48" s="20">
        <f t="shared" ref="E48:E50" si="7">C48*D48</f>
        <v>3420000</v>
      </c>
      <c r="F48" s="14" t="s">
        <v>164</v>
      </c>
    </row>
    <row r="49" spans="1:6" s="3" customFormat="1" ht="21.75" customHeight="1" x14ac:dyDescent="0.25">
      <c r="A49" s="32">
        <f t="shared" si="5"/>
        <v>45</v>
      </c>
      <c r="B49" s="21" t="s">
        <v>110</v>
      </c>
      <c r="C49" s="22">
        <v>41</v>
      </c>
      <c r="D49" s="61">
        <f t="shared" si="6"/>
        <v>90000</v>
      </c>
      <c r="E49" s="20">
        <f t="shared" si="7"/>
        <v>3690000</v>
      </c>
      <c r="F49" s="14" t="s">
        <v>164</v>
      </c>
    </row>
    <row r="50" spans="1:6" s="3" customFormat="1" ht="21.75" customHeight="1" x14ac:dyDescent="0.25">
      <c r="A50" s="32">
        <f t="shared" si="5"/>
        <v>46</v>
      </c>
      <c r="B50" s="21" t="s">
        <v>113</v>
      </c>
      <c r="C50" s="22">
        <v>39</v>
      </c>
      <c r="D50" s="61">
        <f t="shared" si="6"/>
        <v>90000</v>
      </c>
      <c r="E50" s="20">
        <f t="shared" si="7"/>
        <v>3510000</v>
      </c>
      <c r="F50" s="14" t="s">
        <v>164</v>
      </c>
    </row>
    <row r="51" spans="1:6" s="3" customFormat="1" ht="21.75" customHeight="1" x14ac:dyDescent="0.25">
      <c r="A51" s="32">
        <f>A50+1</f>
        <v>47</v>
      </c>
      <c r="B51" s="21" t="s">
        <v>114</v>
      </c>
      <c r="C51" s="22">
        <v>35</v>
      </c>
      <c r="D51" s="61">
        <f t="shared" si="6"/>
        <v>90000</v>
      </c>
      <c r="E51" s="20">
        <f>C51*D51</f>
        <v>3150000</v>
      </c>
      <c r="F51" s="14" t="s">
        <v>164</v>
      </c>
    </row>
    <row r="52" spans="1:6" s="3" customFormat="1" ht="21.75" customHeight="1" x14ac:dyDescent="0.25">
      <c r="A52" s="32">
        <f>A51+1</f>
        <v>48</v>
      </c>
      <c r="B52" s="99" t="s">
        <v>216</v>
      </c>
      <c r="C52" s="16">
        <v>41</v>
      </c>
      <c r="D52" s="61">
        <f>450000*0.33</f>
        <v>148500</v>
      </c>
      <c r="E52" s="20">
        <f>C52*D52</f>
        <v>6088500</v>
      </c>
      <c r="F52" s="13" t="s">
        <v>218</v>
      </c>
    </row>
    <row r="53" spans="1:6" s="3" customFormat="1" ht="21.75" customHeight="1" x14ac:dyDescent="0.25">
      <c r="A53" s="23"/>
      <c r="B53" s="24" t="s">
        <v>16</v>
      </c>
      <c r="C53" s="25">
        <f>SUM(C41:C52)</f>
        <v>471</v>
      </c>
      <c r="D53" s="25"/>
      <c r="E53" s="26">
        <f>SUM(E41:E52)</f>
        <v>63774000</v>
      </c>
      <c r="F53" s="14"/>
    </row>
    <row r="54" spans="1:6" s="3" customFormat="1" ht="21.75" customHeight="1" x14ac:dyDescent="0.25">
      <c r="A54" s="80" t="s">
        <v>21</v>
      </c>
      <c r="B54" s="81"/>
      <c r="C54" s="27"/>
      <c r="D54" s="38"/>
      <c r="E54" s="28">
        <f>E39+E53</f>
        <v>615586500</v>
      </c>
      <c r="F54" s="29"/>
    </row>
    <row r="55" spans="1:6" s="3" customFormat="1" ht="21.75" customHeight="1" x14ac:dyDescent="0.25">
      <c r="A55" s="69" t="s">
        <v>5</v>
      </c>
      <c r="B55" s="70"/>
      <c r="C55" s="70"/>
      <c r="D55" s="70"/>
      <c r="E55" s="12"/>
      <c r="F55" s="29"/>
    </row>
    <row r="56" spans="1:6" s="3" customFormat="1" ht="21.75" customHeight="1" x14ac:dyDescent="0.25">
      <c r="A56" s="30">
        <v>1</v>
      </c>
      <c r="B56" s="15" t="s">
        <v>25</v>
      </c>
      <c r="C56" s="22">
        <v>31</v>
      </c>
      <c r="D56" s="31">
        <v>450000</v>
      </c>
      <c r="E56" s="20">
        <f>C56*D56</f>
        <v>13950000</v>
      </c>
      <c r="F56" s="29"/>
    </row>
    <row r="57" spans="1:6" s="3" customFormat="1" ht="21.75" customHeight="1" x14ac:dyDescent="0.25">
      <c r="A57" s="30">
        <f>+A56+1</f>
        <v>2</v>
      </c>
      <c r="B57" s="15" t="s">
        <v>26</v>
      </c>
      <c r="C57" s="32">
        <v>33</v>
      </c>
      <c r="D57" s="31">
        <v>450000</v>
      </c>
      <c r="E57" s="20">
        <f t="shared" ref="E57:E92" si="8">C57*D57</f>
        <v>14850000</v>
      </c>
      <c r="F57" s="29"/>
    </row>
    <row r="58" spans="1:6" s="3" customFormat="1" ht="21.75" customHeight="1" x14ac:dyDescent="0.25">
      <c r="A58" s="30">
        <f t="shared" ref="A58:A92" si="9">+A57+1</f>
        <v>3</v>
      </c>
      <c r="B58" s="15" t="s">
        <v>27</v>
      </c>
      <c r="C58" s="32">
        <v>36</v>
      </c>
      <c r="D58" s="31">
        <v>450000</v>
      </c>
      <c r="E58" s="20">
        <f t="shared" si="8"/>
        <v>16200000</v>
      </c>
      <c r="F58" s="29"/>
    </row>
    <row r="59" spans="1:6" s="3" customFormat="1" ht="21.75" customHeight="1" x14ac:dyDescent="0.25">
      <c r="A59" s="30">
        <f t="shared" si="9"/>
        <v>4</v>
      </c>
      <c r="B59" s="15" t="s">
        <v>28</v>
      </c>
      <c r="C59" s="32">
        <v>40</v>
      </c>
      <c r="D59" s="31">
        <v>450000</v>
      </c>
      <c r="E59" s="20">
        <f t="shared" si="8"/>
        <v>18000000</v>
      </c>
      <c r="F59" s="29"/>
    </row>
    <row r="60" spans="1:6" s="3" customFormat="1" ht="21.75" customHeight="1" x14ac:dyDescent="0.25">
      <c r="A60" s="30">
        <f t="shared" si="9"/>
        <v>5</v>
      </c>
      <c r="B60" s="15" t="s">
        <v>29</v>
      </c>
      <c r="C60" s="32">
        <v>32</v>
      </c>
      <c r="D60" s="31">
        <v>450000</v>
      </c>
      <c r="E60" s="20">
        <f t="shared" si="8"/>
        <v>14400000</v>
      </c>
      <c r="F60" s="29"/>
    </row>
    <row r="61" spans="1:6" s="3" customFormat="1" ht="21.75" customHeight="1" x14ac:dyDescent="0.25">
      <c r="A61" s="30">
        <f t="shared" si="9"/>
        <v>6</v>
      </c>
      <c r="B61" s="15" t="s">
        <v>55</v>
      </c>
      <c r="C61" s="32">
        <v>13</v>
      </c>
      <c r="D61" s="31">
        <v>450000</v>
      </c>
      <c r="E61" s="20">
        <f t="shared" si="8"/>
        <v>5850000</v>
      </c>
      <c r="F61" s="29"/>
    </row>
    <row r="62" spans="1:6" s="3" customFormat="1" ht="21.75" customHeight="1" x14ac:dyDescent="0.25">
      <c r="A62" s="30">
        <f t="shared" si="9"/>
        <v>7</v>
      </c>
      <c r="B62" s="15" t="s">
        <v>141</v>
      </c>
      <c r="C62" s="32">
        <v>50</v>
      </c>
      <c r="D62" s="31">
        <v>450000</v>
      </c>
      <c r="E62" s="20">
        <f t="shared" si="8"/>
        <v>22500000</v>
      </c>
      <c r="F62" s="29"/>
    </row>
    <row r="63" spans="1:6" s="3" customFormat="1" ht="21.75" customHeight="1" x14ac:dyDescent="0.25">
      <c r="A63" s="30">
        <f t="shared" si="9"/>
        <v>8</v>
      </c>
      <c r="B63" s="15" t="s">
        <v>142</v>
      </c>
      <c r="C63" s="22">
        <v>50</v>
      </c>
      <c r="D63" s="31">
        <v>450000</v>
      </c>
      <c r="E63" s="20">
        <f t="shared" si="8"/>
        <v>22500000</v>
      </c>
      <c r="F63" s="29"/>
    </row>
    <row r="64" spans="1:6" s="3" customFormat="1" ht="21.75" customHeight="1" x14ac:dyDescent="0.25">
      <c r="A64" s="30">
        <f t="shared" si="9"/>
        <v>9</v>
      </c>
      <c r="B64" s="15" t="s">
        <v>143</v>
      </c>
      <c r="C64" s="22">
        <v>51</v>
      </c>
      <c r="D64" s="31">
        <v>450000</v>
      </c>
      <c r="E64" s="20">
        <f t="shared" si="8"/>
        <v>22950000</v>
      </c>
      <c r="F64" s="29"/>
    </row>
    <row r="65" spans="1:6" s="3" customFormat="1" ht="21.75" customHeight="1" x14ac:dyDescent="0.25">
      <c r="A65" s="30">
        <f t="shared" si="9"/>
        <v>10</v>
      </c>
      <c r="B65" s="15" t="s">
        <v>144</v>
      </c>
      <c r="C65" s="33">
        <v>54</v>
      </c>
      <c r="D65" s="31">
        <v>450000</v>
      </c>
      <c r="E65" s="20">
        <f t="shared" si="8"/>
        <v>24300000</v>
      </c>
      <c r="F65" s="29"/>
    </row>
    <row r="66" spans="1:6" s="3" customFormat="1" ht="21.75" customHeight="1" x14ac:dyDescent="0.25">
      <c r="A66" s="30">
        <f t="shared" si="9"/>
        <v>11</v>
      </c>
      <c r="B66" s="15" t="s">
        <v>145</v>
      </c>
      <c r="C66" s="33">
        <v>52</v>
      </c>
      <c r="D66" s="31">
        <v>450000</v>
      </c>
      <c r="E66" s="20">
        <f t="shared" si="8"/>
        <v>23400000</v>
      </c>
      <c r="F66" s="29"/>
    </row>
    <row r="67" spans="1:6" s="3" customFormat="1" ht="21.75" customHeight="1" x14ac:dyDescent="0.25">
      <c r="A67" s="30">
        <f t="shared" si="9"/>
        <v>12</v>
      </c>
      <c r="B67" s="15" t="s">
        <v>56</v>
      </c>
      <c r="C67" s="33">
        <v>58</v>
      </c>
      <c r="D67" s="31">
        <v>450000</v>
      </c>
      <c r="E67" s="20">
        <f t="shared" si="8"/>
        <v>26100000</v>
      </c>
      <c r="F67" s="29"/>
    </row>
    <row r="68" spans="1:6" s="3" customFormat="1" ht="21.75" customHeight="1" x14ac:dyDescent="0.25">
      <c r="A68" s="30">
        <f t="shared" si="9"/>
        <v>13</v>
      </c>
      <c r="B68" s="15" t="s">
        <v>57</v>
      </c>
      <c r="C68" s="33">
        <v>58</v>
      </c>
      <c r="D68" s="31">
        <v>450000</v>
      </c>
      <c r="E68" s="20">
        <f t="shared" si="8"/>
        <v>26100000</v>
      </c>
      <c r="F68" s="29"/>
    </row>
    <row r="69" spans="1:6" s="3" customFormat="1" ht="21.75" customHeight="1" x14ac:dyDescent="0.25">
      <c r="A69" s="30">
        <f t="shared" si="9"/>
        <v>14</v>
      </c>
      <c r="B69" s="15" t="s">
        <v>58</v>
      </c>
      <c r="C69" s="33">
        <v>60</v>
      </c>
      <c r="D69" s="31">
        <v>450000</v>
      </c>
      <c r="E69" s="20">
        <f t="shared" si="8"/>
        <v>27000000</v>
      </c>
      <c r="F69" s="29"/>
    </row>
    <row r="70" spans="1:6" s="3" customFormat="1" ht="21.75" customHeight="1" x14ac:dyDescent="0.25">
      <c r="A70" s="30">
        <f t="shared" si="9"/>
        <v>15</v>
      </c>
      <c r="B70" s="15" t="s">
        <v>59</v>
      </c>
      <c r="C70" s="33">
        <v>57</v>
      </c>
      <c r="D70" s="31">
        <v>450000</v>
      </c>
      <c r="E70" s="20">
        <f t="shared" si="8"/>
        <v>25650000</v>
      </c>
      <c r="F70" s="29"/>
    </row>
    <row r="71" spans="1:6" s="3" customFormat="1" ht="21.75" customHeight="1" x14ac:dyDescent="0.25">
      <c r="A71" s="30">
        <f t="shared" si="9"/>
        <v>16</v>
      </c>
      <c r="B71" s="15" t="s">
        <v>60</v>
      </c>
      <c r="C71" s="33">
        <v>58</v>
      </c>
      <c r="D71" s="31">
        <v>450000</v>
      </c>
      <c r="E71" s="20">
        <f t="shared" si="8"/>
        <v>26100000</v>
      </c>
      <c r="F71" s="29"/>
    </row>
    <row r="72" spans="1:6" s="3" customFormat="1" ht="21.75" customHeight="1" x14ac:dyDescent="0.25">
      <c r="A72" s="30">
        <f t="shared" si="9"/>
        <v>17</v>
      </c>
      <c r="B72" s="15" t="s">
        <v>61</v>
      </c>
      <c r="C72" s="33">
        <v>57</v>
      </c>
      <c r="D72" s="31">
        <v>450000</v>
      </c>
      <c r="E72" s="20">
        <f t="shared" si="8"/>
        <v>25650000</v>
      </c>
      <c r="F72" s="29"/>
    </row>
    <row r="73" spans="1:6" s="3" customFormat="1" ht="21.75" customHeight="1" x14ac:dyDescent="0.25">
      <c r="A73" s="30">
        <f t="shared" si="9"/>
        <v>18</v>
      </c>
      <c r="B73" s="15" t="s">
        <v>62</v>
      </c>
      <c r="C73" s="33">
        <v>58</v>
      </c>
      <c r="D73" s="31">
        <v>450000</v>
      </c>
      <c r="E73" s="20">
        <f t="shared" si="8"/>
        <v>26100000</v>
      </c>
      <c r="F73" s="29"/>
    </row>
    <row r="74" spans="1:6" s="3" customFormat="1" ht="21.75" customHeight="1" x14ac:dyDescent="0.25">
      <c r="A74" s="30">
        <f t="shared" si="9"/>
        <v>19</v>
      </c>
      <c r="B74" s="15" t="s">
        <v>63</v>
      </c>
      <c r="C74" s="33">
        <v>59</v>
      </c>
      <c r="D74" s="31">
        <v>450000</v>
      </c>
      <c r="E74" s="20">
        <f t="shared" si="8"/>
        <v>26550000</v>
      </c>
      <c r="F74" s="29"/>
    </row>
    <row r="75" spans="1:6" s="3" customFormat="1" ht="21.75" customHeight="1" x14ac:dyDescent="0.25">
      <c r="A75" s="30">
        <f t="shared" si="9"/>
        <v>20</v>
      </c>
      <c r="B75" s="15" t="s">
        <v>64</v>
      </c>
      <c r="C75" s="33">
        <v>59</v>
      </c>
      <c r="D75" s="31">
        <v>450000</v>
      </c>
      <c r="E75" s="20">
        <f t="shared" si="8"/>
        <v>26550000</v>
      </c>
      <c r="F75" s="29"/>
    </row>
    <row r="76" spans="1:6" s="3" customFormat="1" ht="21.75" customHeight="1" x14ac:dyDescent="0.25">
      <c r="A76" s="30">
        <f t="shared" si="9"/>
        <v>21</v>
      </c>
      <c r="B76" s="15" t="s">
        <v>65</v>
      </c>
      <c r="C76" s="33">
        <v>60</v>
      </c>
      <c r="D76" s="31">
        <v>450000</v>
      </c>
      <c r="E76" s="20">
        <f t="shared" si="8"/>
        <v>27000000</v>
      </c>
      <c r="F76" s="29"/>
    </row>
    <row r="77" spans="1:6" s="3" customFormat="1" ht="21.75" customHeight="1" x14ac:dyDescent="0.25">
      <c r="A77" s="30">
        <f t="shared" si="9"/>
        <v>22</v>
      </c>
      <c r="B77" s="15" t="s">
        <v>66</v>
      </c>
      <c r="C77" s="22">
        <v>58</v>
      </c>
      <c r="D77" s="31">
        <v>450000</v>
      </c>
      <c r="E77" s="20">
        <f t="shared" si="8"/>
        <v>26100000</v>
      </c>
      <c r="F77" s="14"/>
    </row>
    <row r="78" spans="1:6" s="3" customFormat="1" ht="21.75" customHeight="1" x14ac:dyDescent="0.25">
      <c r="A78" s="30">
        <f t="shared" si="9"/>
        <v>23</v>
      </c>
      <c r="B78" s="15" t="s">
        <v>67</v>
      </c>
      <c r="C78" s="32">
        <v>58</v>
      </c>
      <c r="D78" s="31">
        <v>450000</v>
      </c>
      <c r="E78" s="20">
        <f t="shared" si="8"/>
        <v>26100000</v>
      </c>
      <c r="F78" s="14"/>
    </row>
    <row r="79" spans="1:6" s="3" customFormat="1" ht="21.75" customHeight="1" x14ac:dyDescent="0.25">
      <c r="A79" s="30">
        <f t="shared" si="9"/>
        <v>24</v>
      </c>
      <c r="B79" s="15" t="s">
        <v>68</v>
      </c>
      <c r="C79" s="32">
        <v>61</v>
      </c>
      <c r="D79" s="31">
        <v>450000</v>
      </c>
      <c r="E79" s="20">
        <f t="shared" si="8"/>
        <v>27450000</v>
      </c>
      <c r="F79" s="14"/>
    </row>
    <row r="80" spans="1:6" s="3" customFormat="1" ht="21.75" customHeight="1" x14ac:dyDescent="0.25">
      <c r="A80" s="30">
        <f t="shared" si="9"/>
        <v>25</v>
      </c>
      <c r="B80" s="15" t="s">
        <v>69</v>
      </c>
      <c r="C80" s="32">
        <v>59</v>
      </c>
      <c r="D80" s="31">
        <v>450000</v>
      </c>
      <c r="E80" s="20">
        <f t="shared" si="8"/>
        <v>26550000</v>
      </c>
      <c r="F80" s="14"/>
    </row>
    <row r="81" spans="1:6" s="3" customFormat="1" ht="21.75" customHeight="1" x14ac:dyDescent="0.25">
      <c r="A81" s="30">
        <f t="shared" si="9"/>
        <v>26</v>
      </c>
      <c r="B81" s="15" t="s">
        <v>70</v>
      </c>
      <c r="C81" s="32">
        <v>40</v>
      </c>
      <c r="D81" s="31">
        <v>450000</v>
      </c>
      <c r="E81" s="20">
        <f t="shared" si="8"/>
        <v>18000000</v>
      </c>
      <c r="F81" s="14"/>
    </row>
    <row r="82" spans="1:6" s="3" customFormat="1" ht="21.75" customHeight="1" x14ac:dyDescent="0.25">
      <c r="A82" s="30">
        <f t="shared" si="9"/>
        <v>27</v>
      </c>
      <c r="B82" s="15" t="s">
        <v>71</v>
      </c>
      <c r="C82" s="32">
        <v>40</v>
      </c>
      <c r="D82" s="31">
        <v>450000</v>
      </c>
      <c r="E82" s="20">
        <f t="shared" si="8"/>
        <v>18000000</v>
      </c>
      <c r="F82" s="14"/>
    </row>
    <row r="83" spans="1:6" s="3" customFormat="1" ht="21.75" customHeight="1" x14ac:dyDescent="0.25">
      <c r="A83" s="30">
        <f t="shared" si="9"/>
        <v>28</v>
      </c>
      <c r="B83" s="15" t="s">
        <v>72</v>
      </c>
      <c r="C83" s="32">
        <v>40</v>
      </c>
      <c r="D83" s="31">
        <v>450000</v>
      </c>
      <c r="E83" s="20">
        <f t="shared" si="8"/>
        <v>18000000</v>
      </c>
      <c r="F83" s="14"/>
    </row>
    <row r="84" spans="1:6" s="3" customFormat="1" ht="21.75" customHeight="1" x14ac:dyDescent="0.25">
      <c r="A84" s="30">
        <f t="shared" si="9"/>
        <v>29</v>
      </c>
      <c r="B84" s="15" t="s">
        <v>73</v>
      </c>
      <c r="C84" s="32">
        <v>29</v>
      </c>
      <c r="D84" s="31">
        <f>450000*0.7</f>
        <v>315000</v>
      </c>
      <c r="E84" s="20">
        <f t="shared" si="8"/>
        <v>9135000</v>
      </c>
      <c r="F84" s="14" t="s">
        <v>146</v>
      </c>
    </row>
    <row r="85" spans="1:6" s="3" customFormat="1" ht="21.75" customHeight="1" x14ac:dyDescent="0.25">
      <c r="A85" s="30">
        <f t="shared" si="9"/>
        <v>30</v>
      </c>
      <c r="B85" s="15" t="s">
        <v>74</v>
      </c>
      <c r="C85" s="32">
        <v>32</v>
      </c>
      <c r="D85" s="31">
        <v>450000</v>
      </c>
      <c r="E85" s="20">
        <f t="shared" si="8"/>
        <v>14400000</v>
      </c>
      <c r="F85" s="14"/>
    </row>
    <row r="86" spans="1:6" s="3" customFormat="1" ht="21.75" customHeight="1" x14ac:dyDescent="0.25">
      <c r="A86" s="30">
        <f t="shared" si="9"/>
        <v>31</v>
      </c>
      <c r="B86" s="15" t="s">
        <v>75</v>
      </c>
      <c r="C86" s="32">
        <v>32</v>
      </c>
      <c r="D86" s="31">
        <v>450000</v>
      </c>
      <c r="E86" s="20">
        <f t="shared" si="8"/>
        <v>14400000</v>
      </c>
      <c r="F86" s="14"/>
    </row>
    <row r="87" spans="1:6" s="3" customFormat="1" ht="21.75" customHeight="1" x14ac:dyDescent="0.25">
      <c r="A87" s="30">
        <f t="shared" si="9"/>
        <v>32</v>
      </c>
      <c r="B87" s="15" t="s">
        <v>76</v>
      </c>
      <c r="C87" s="32">
        <v>32</v>
      </c>
      <c r="D87" s="31">
        <v>450000</v>
      </c>
      <c r="E87" s="20">
        <f t="shared" si="8"/>
        <v>14400000</v>
      </c>
      <c r="F87" s="14"/>
    </row>
    <row r="88" spans="1:6" s="3" customFormat="1" ht="21.75" customHeight="1" x14ac:dyDescent="0.25">
      <c r="A88" s="30">
        <f t="shared" si="9"/>
        <v>33</v>
      </c>
      <c r="B88" s="15" t="s">
        <v>77</v>
      </c>
      <c r="C88" s="32">
        <v>31</v>
      </c>
      <c r="D88" s="31">
        <v>450000</v>
      </c>
      <c r="E88" s="20">
        <f t="shared" si="8"/>
        <v>13950000</v>
      </c>
      <c r="F88" s="14"/>
    </row>
    <row r="89" spans="1:6" s="3" customFormat="1" ht="21.75" customHeight="1" x14ac:dyDescent="0.25">
      <c r="A89" s="30">
        <f t="shared" si="9"/>
        <v>34</v>
      </c>
      <c r="B89" s="15" t="s">
        <v>78</v>
      </c>
      <c r="C89" s="32">
        <v>57</v>
      </c>
      <c r="D89" s="31">
        <v>450000</v>
      </c>
      <c r="E89" s="20">
        <f t="shared" si="8"/>
        <v>25650000</v>
      </c>
      <c r="F89" s="14"/>
    </row>
    <row r="90" spans="1:6" s="3" customFormat="1" ht="21.75" customHeight="1" x14ac:dyDescent="0.25">
      <c r="A90" s="30">
        <f t="shared" si="9"/>
        <v>35</v>
      </c>
      <c r="B90" s="15" t="s">
        <v>79</v>
      </c>
      <c r="C90" s="32">
        <v>58</v>
      </c>
      <c r="D90" s="31">
        <v>450000</v>
      </c>
      <c r="E90" s="20">
        <f t="shared" si="8"/>
        <v>26100000</v>
      </c>
      <c r="F90" s="14"/>
    </row>
    <row r="91" spans="1:6" s="3" customFormat="1" ht="21.75" customHeight="1" x14ac:dyDescent="0.25">
      <c r="A91" s="30">
        <f t="shared" si="9"/>
        <v>36</v>
      </c>
      <c r="B91" s="15" t="s">
        <v>80</v>
      </c>
      <c r="C91" s="32">
        <v>57</v>
      </c>
      <c r="D91" s="31">
        <v>450000</v>
      </c>
      <c r="E91" s="20">
        <f t="shared" si="8"/>
        <v>25650000</v>
      </c>
      <c r="F91" s="14"/>
    </row>
    <row r="92" spans="1:6" s="3" customFormat="1" ht="21.75" customHeight="1" x14ac:dyDescent="0.25">
      <c r="A92" s="30">
        <f t="shared" si="9"/>
        <v>37</v>
      </c>
      <c r="B92" s="15" t="s">
        <v>81</v>
      </c>
      <c r="C92" s="32">
        <v>58</v>
      </c>
      <c r="D92" s="31">
        <v>450000</v>
      </c>
      <c r="E92" s="20">
        <f t="shared" si="8"/>
        <v>26100000</v>
      </c>
      <c r="F92" s="14"/>
    </row>
    <row r="93" spans="1:6" s="3" customFormat="1" ht="21.75" customHeight="1" x14ac:dyDescent="0.25">
      <c r="A93" s="30">
        <f>+A92+1</f>
        <v>38</v>
      </c>
      <c r="B93" s="15" t="s">
        <v>82</v>
      </c>
      <c r="C93" s="32">
        <v>58</v>
      </c>
      <c r="D93" s="31">
        <v>450000</v>
      </c>
      <c r="E93" s="20">
        <f>C93*D93</f>
        <v>26100000</v>
      </c>
      <c r="F93" s="14"/>
    </row>
    <row r="94" spans="1:6" s="3" customFormat="1" ht="21.75" customHeight="1" x14ac:dyDescent="0.25">
      <c r="A94" s="30">
        <v>39</v>
      </c>
      <c r="B94" s="15" t="s">
        <v>182</v>
      </c>
      <c r="C94" s="32">
        <v>40</v>
      </c>
      <c r="D94" s="31">
        <v>450000</v>
      </c>
      <c r="E94" s="20">
        <f>C94*D94</f>
        <v>18000000</v>
      </c>
      <c r="F94" s="14"/>
    </row>
    <row r="95" spans="1:6" s="3" customFormat="1" ht="21.75" customHeight="1" x14ac:dyDescent="0.25">
      <c r="A95" s="30">
        <v>40</v>
      </c>
      <c r="B95" s="15" t="s">
        <v>183</v>
      </c>
      <c r="C95" s="32">
        <v>59</v>
      </c>
      <c r="D95" s="31">
        <v>450000</v>
      </c>
      <c r="E95" s="20">
        <f>C95*D95</f>
        <v>26550000</v>
      </c>
      <c r="F95" s="14"/>
    </row>
    <row r="96" spans="1:6" s="3" customFormat="1" ht="21.75" customHeight="1" x14ac:dyDescent="0.25">
      <c r="A96" s="30">
        <v>41</v>
      </c>
      <c r="B96" s="15" t="s">
        <v>184</v>
      </c>
      <c r="C96" s="32">
        <v>56</v>
      </c>
      <c r="D96" s="31">
        <v>450000</v>
      </c>
      <c r="E96" s="20">
        <f>C96*D96</f>
        <v>25200000</v>
      </c>
      <c r="F96" s="14"/>
    </row>
    <row r="97" spans="1:6" s="3" customFormat="1" ht="21.75" customHeight="1" x14ac:dyDescent="0.25">
      <c r="A97" s="30">
        <v>42</v>
      </c>
      <c r="B97" s="15" t="s">
        <v>185</v>
      </c>
      <c r="C97" s="32">
        <v>30</v>
      </c>
      <c r="D97" s="31">
        <v>450000</v>
      </c>
      <c r="E97" s="20">
        <f t="shared" ref="E97:E113" si="10">C97*D97</f>
        <v>13500000</v>
      </c>
      <c r="F97" s="14"/>
    </row>
    <row r="98" spans="1:6" s="3" customFormat="1" ht="21.75" customHeight="1" x14ac:dyDescent="0.25">
      <c r="A98" s="30">
        <v>43</v>
      </c>
      <c r="B98" s="15" t="s">
        <v>186</v>
      </c>
      <c r="C98" s="32">
        <v>38</v>
      </c>
      <c r="D98" s="31">
        <v>450000</v>
      </c>
      <c r="E98" s="20">
        <f t="shared" si="10"/>
        <v>17100000</v>
      </c>
      <c r="F98" s="14"/>
    </row>
    <row r="99" spans="1:6" s="3" customFormat="1" ht="21.75" customHeight="1" x14ac:dyDescent="0.25">
      <c r="A99" s="30">
        <v>44</v>
      </c>
      <c r="B99" s="15" t="s">
        <v>187</v>
      </c>
      <c r="C99" s="32">
        <v>38</v>
      </c>
      <c r="D99" s="31">
        <v>450000</v>
      </c>
      <c r="E99" s="20">
        <f t="shared" si="10"/>
        <v>17100000</v>
      </c>
      <c r="F99" s="14"/>
    </row>
    <row r="100" spans="1:6" s="3" customFormat="1" ht="21.75" customHeight="1" x14ac:dyDescent="0.25">
      <c r="A100" s="30">
        <v>45</v>
      </c>
      <c r="B100" s="15" t="s">
        <v>188</v>
      </c>
      <c r="C100" s="32">
        <v>40</v>
      </c>
      <c r="D100" s="31">
        <v>450000</v>
      </c>
      <c r="E100" s="20">
        <f t="shared" si="10"/>
        <v>18000000</v>
      </c>
      <c r="F100" s="14"/>
    </row>
    <row r="101" spans="1:6" s="3" customFormat="1" ht="21.75" customHeight="1" x14ac:dyDescent="0.25">
      <c r="A101" s="30">
        <v>46</v>
      </c>
      <c r="B101" s="15" t="s">
        <v>189</v>
      </c>
      <c r="C101" s="32">
        <v>41</v>
      </c>
      <c r="D101" s="31">
        <v>450000</v>
      </c>
      <c r="E101" s="20">
        <f t="shared" si="10"/>
        <v>18450000</v>
      </c>
      <c r="F101" s="14"/>
    </row>
    <row r="102" spans="1:6" s="3" customFormat="1" ht="21.75" customHeight="1" x14ac:dyDescent="0.25">
      <c r="A102" s="30">
        <v>47</v>
      </c>
      <c r="B102" s="15" t="s">
        <v>190</v>
      </c>
      <c r="C102" s="32">
        <v>33</v>
      </c>
      <c r="D102" s="31">
        <v>450000</v>
      </c>
      <c r="E102" s="20">
        <f t="shared" si="10"/>
        <v>14850000</v>
      </c>
      <c r="F102" s="14"/>
    </row>
    <row r="103" spans="1:6" s="3" customFormat="1" ht="21.75" customHeight="1" x14ac:dyDescent="0.25">
      <c r="A103" s="30">
        <v>48</v>
      </c>
      <c r="B103" s="15" t="s">
        <v>191</v>
      </c>
      <c r="C103" s="32">
        <v>35</v>
      </c>
      <c r="D103" s="31">
        <v>450000</v>
      </c>
      <c r="E103" s="20">
        <f t="shared" si="10"/>
        <v>15750000</v>
      </c>
      <c r="F103" s="14"/>
    </row>
    <row r="104" spans="1:6" s="3" customFormat="1" ht="21.75" customHeight="1" x14ac:dyDescent="0.25">
      <c r="A104" s="30">
        <v>49</v>
      </c>
      <c r="B104" s="15" t="s">
        <v>192</v>
      </c>
      <c r="C104" s="32">
        <v>36</v>
      </c>
      <c r="D104" s="31">
        <v>450000</v>
      </c>
      <c r="E104" s="20">
        <f t="shared" si="10"/>
        <v>16200000</v>
      </c>
      <c r="F104" s="14"/>
    </row>
    <row r="105" spans="1:6" s="3" customFormat="1" ht="21.75" customHeight="1" x14ac:dyDescent="0.25">
      <c r="A105" s="30">
        <v>50</v>
      </c>
      <c r="B105" s="15" t="s">
        <v>193</v>
      </c>
      <c r="C105" s="32">
        <v>33</v>
      </c>
      <c r="D105" s="31">
        <v>450000</v>
      </c>
      <c r="E105" s="20">
        <f t="shared" si="10"/>
        <v>14850000</v>
      </c>
      <c r="F105" s="14"/>
    </row>
    <row r="106" spans="1:6" s="3" customFormat="1" ht="21.75" customHeight="1" x14ac:dyDescent="0.25">
      <c r="A106" s="30">
        <v>51</v>
      </c>
      <c r="B106" s="15" t="s">
        <v>194</v>
      </c>
      <c r="C106" s="32">
        <v>40</v>
      </c>
      <c r="D106" s="31">
        <v>450000</v>
      </c>
      <c r="E106" s="20">
        <f t="shared" si="10"/>
        <v>18000000</v>
      </c>
      <c r="F106" s="14"/>
    </row>
    <row r="107" spans="1:6" s="3" customFormat="1" ht="21.75" customHeight="1" x14ac:dyDescent="0.25">
      <c r="A107" s="30">
        <v>52</v>
      </c>
      <c r="B107" s="15" t="s">
        <v>195</v>
      </c>
      <c r="C107" s="32">
        <v>35</v>
      </c>
      <c r="D107" s="31">
        <v>450000</v>
      </c>
      <c r="E107" s="20">
        <f t="shared" si="10"/>
        <v>15750000</v>
      </c>
      <c r="F107" s="14"/>
    </row>
    <row r="108" spans="1:6" s="3" customFormat="1" ht="21.75" customHeight="1" x14ac:dyDescent="0.25">
      <c r="A108" s="30">
        <v>53</v>
      </c>
      <c r="B108" s="15" t="s">
        <v>196</v>
      </c>
      <c r="C108" s="32">
        <v>37</v>
      </c>
      <c r="D108" s="31">
        <v>450000</v>
      </c>
      <c r="E108" s="20">
        <f t="shared" si="10"/>
        <v>16650000</v>
      </c>
      <c r="F108" s="14"/>
    </row>
    <row r="109" spans="1:6" s="3" customFormat="1" ht="21.75" customHeight="1" x14ac:dyDescent="0.25">
      <c r="A109" s="30">
        <v>54</v>
      </c>
      <c r="B109" s="15" t="s">
        <v>197</v>
      </c>
      <c r="C109" s="32">
        <v>30</v>
      </c>
      <c r="D109" s="31">
        <v>450000</v>
      </c>
      <c r="E109" s="20">
        <f t="shared" si="10"/>
        <v>13500000</v>
      </c>
      <c r="F109" s="14"/>
    </row>
    <row r="110" spans="1:6" s="3" customFormat="1" ht="21.75" customHeight="1" x14ac:dyDescent="0.25">
      <c r="A110" s="30">
        <v>55</v>
      </c>
      <c r="B110" s="15" t="s">
        <v>198</v>
      </c>
      <c r="C110" s="32">
        <v>26</v>
      </c>
      <c r="D110" s="31">
        <v>450000</v>
      </c>
      <c r="E110" s="20">
        <f t="shared" si="10"/>
        <v>11700000</v>
      </c>
      <c r="F110" s="14"/>
    </row>
    <row r="111" spans="1:6" s="3" customFormat="1" ht="21.75" customHeight="1" x14ac:dyDescent="0.25">
      <c r="A111" s="30">
        <v>56</v>
      </c>
      <c r="B111" s="15" t="s">
        <v>199</v>
      </c>
      <c r="C111" s="32">
        <v>21</v>
      </c>
      <c r="D111" s="31">
        <v>450000</v>
      </c>
      <c r="E111" s="20">
        <f t="shared" si="10"/>
        <v>9450000</v>
      </c>
      <c r="F111" s="14"/>
    </row>
    <row r="112" spans="1:6" s="3" customFormat="1" ht="21.75" customHeight="1" x14ac:dyDescent="0.25">
      <c r="A112" s="30">
        <v>57</v>
      </c>
      <c r="B112" s="15" t="s">
        <v>200</v>
      </c>
      <c r="C112" s="32">
        <v>24</v>
      </c>
      <c r="D112" s="31">
        <v>450000</v>
      </c>
      <c r="E112" s="20">
        <f t="shared" si="10"/>
        <v>10800000</v>
      </c>
      <c r="F112" s="14"/>
    </row>
    <row r="113" spans="1:6" s="3" customFormat="1" ht="21.75" customHeight="1" x14ac:dyDescent="0.25">
      <c r="A113" s="30">
        <v>58</v>
      </c>
      <c r="B113" s="15" t="s">
        <v>201</v>
      </c>
      <c r="C113" s="16">
        <v>25</v>
      </c>
      <c r="D113" s="31">
        <v>450000</v>
      </c>
      <c r="E113" s="20">
        <f t="shared" si="10"/>
        <v>11250000</v>
      </c>
      <c r="F113" s="14"/>
    </row>
    <row r="114" spans="1:6" ht="21.75" customHeight="1" x14ac:dyDescent="0.25">
      <c r="A114" s="80" t="s">
        <v>10</v>
      </c>
      <c r="B114" s="81"/>
      <c r="C114" s="35">
        <f>SUM(C56:C113)</f>
        <v>2543</v>
      </c>
      <c r="D114" s="35"/>
      <c r="E114" s="36">
        <f>SUM(E56:E113)</f>
        <v>1140435000</v>
      </c>
      <c r="F114" s="29"/>
    </row>
    <row r="115" spans="1:6" ht="21" customHeight="1" x14ac:dyDescent="0.25">
      <c r="A115" s="69" t="s">
        <v>6</v>
      </c>
      <c r="B115" s="70"/>
      <c r="C115" s="70"/>
      <c r="D115" s="70"/>
      <c r="E115" s="12"/>
      <c r="F115" s="29"/>
    </row>
    <row r="116" spans="1:6" ht="21" customHeight="1" x14ac:dyDescent="0.25">
      <c r="A116" s="30">
        <v>1</v>
      </c>
      <c r="B116" s="37" t="s">
        <v>30</v>
      </c>
      <c r="C116" s="22">
        <v>28</v>
      </c>
      <c r="D116" s="31">
        <v>450000</v>
      </c>
      <c r="E116" s="12">
        <f>C116*D116</f>
        <v>12600000</v>
      </c>
      <c r="F116" s="29"/>
    </row>
    <row r="117" spans="1:6" ht="21" customHeight="1" x14ac:dyDescent="0.25">
      <c r="A117" s="30">
        <f>A116+1</f>
        <v>2</v>
      </c>
      <c r="B117" s="37" t="s">
        <v>45</v>
      </c>
      <c r="C117" s="22">
        <v>37</v>
      </c>
      <c r="D117" s="31">
        <v>450000</v>
      </c>
      <c r="E117" s="12">
        <f t="shared" ref="E117:E135" si="11">C117*D117</f>
        <v>16650000</v>
      </c>
      <c r="F117" s="29"/>
    </row>
    <row r="118" spans="1:6" ht="21" customHeight="1" x14ac:dyDescent="0.25">
      <c r="A118" s="30">
        <f t="shared" ref="A118:A135" si="12">A117+1</f>
        <v>3</v>
      </c>
      <c r="B118" s="37" t="s">
        <v>46</v>
      </c>
      <c r="C118" s="22">
        <v>37</v>
      </c>
      <c r="D118" s="31">
        <v>450000</v>
      </c>
      <c r="E118" s="12">
        <f t="shared" si="11"/>
        <v>16650000</v>
      </c>
      <c r="F118" s="29"/>
    </row>
    <row r="119" spans="1:6" ht="21" customHeight="1" x14ac:dyDescent="0.25">
      <c r="A119" s="30">
        <f t="shared" si="12"/>
        <v>4</v>
      </c>
      <c r="B119" s="15" t="s">
        <v>31</v>
      </c>
      <c r="C119" s="22">
        <v>43</v>
      </c>
      <c r="D119" s="31">
        <v>450000</v>
      </c>
      <c r="E119" s="12">
        <f t="shared" si="11"/>
        <v>19350000</v>
      </c>
      <c r="F119" s="29"/>
    </row>
    <row r="120" spans="1:6" ht="21" customHeight="1" x14ac:dyDescent="0.25">
      <c r="A120" s="30">
        <f t="shared" si="12"/>
        <v>5</v>
      </c>
      <c r="B120" s="15" t="s">
        <v>32</v>
      </c>
      <c r="C120" s="22">
        <v>39</v>
      </c>
      <c r="D120" s="31">
        <v>450000</v>
      </c>
      <c r="E120" s="12">
        <f t="shared" si="11"/>
        <v>17550000</v>
      </c>
      <c r="F120" s="29"/>
    </row>
    <row r="121" spans="1:6" ht="21" customHeight="1" x14ac:dyDescent="0.25">
      <c r="A121" s="30">
        <f t="shared" si="12"/>
        <v>6</v>
      </c>
      <c r="B121" s="15" t="s">
        <v>33</v>
      </c>
      <c r="C121" s="22">
        <v>26</v>
      </c>
      <c r="D121" s="31">
        <v>450000</v>
      </c>
      <c r="E121" s="12">
        <f t="shared" si="11"/>
        <v>11700000</v>
      </c>
      <c r="F121" s="29"/>
    </row>
    <row r="122" spans="1:6" ht="21" customHeight="1" x14ac:dyDescent="0.25">
      <c r="A122" s="30">
        <f t="shared" si="12"/>
        <v>7</v>
      </c>
      <c r="B122" s="15" t="s">
        <v>47</v>
      </c>
      <c r="C122" s="22">
        <v>30</v>
      </c>
      <c r="D122" s="31">
        <v>450000</v>
      </c>
      <c r="E122" s="12">
        <f t="shared" si="11"/>
        <v>13500000</v>
      </c>
      <c r="F122" s="29"/>
    </row>
    <row r="123" spans="1:6" ht="21" customHeight="1" x14ac:dyDescent="0.25">
      <c r="A123" s="34">
        <f t="shared" si="12"/>
        <v>8</v>
      </c>
      <c r="B123" s="15" t="s">
        <v>108</v>
      </c>
      <c r="C123" s="22">
        <v>60</v>
      </c>
      <c r="D123" s="31">
        <f>450000*0.8</f>
        <v>360000</v>
      </c>
      <c r="E123" s="12">
        <f t="shared" si="11"/>
        <v>21600000</v>
      </c>
      <c r="F123" s="29" t="s">
        <v>163</v>
      </c>
    </row>
    <row r="124" spans="1:6" ht="21" customHeight="1" x14ac:dyDescent="0.25">
      <c r="A124" s="34">
        <f t="shared" si="12"/>
        <v>9</v>
      </c>
      <c r="B124" s="15" t="s">
        <v>109</v>
      </c>
      <c r="C124" s="22">
        <v>60</v>
      </c>
      <c r="D124" s="31">
        <f t="shared" ref="D124:D129" si="13">450000*0.8</f>
        <v>360000</v>
      </c>
      <c r="E124" s="12">
        <f>C124*D124</f>
        <v>21600000</v>
      </c>
      <c r="F124" s="29" t="s">
        <v>163</v>
      </c>
    </row>
    <row r="125" spans="1:6" ht="21" customHeight="1" x14ac:dyDescent="0.25">
      <c r="A125" s="34">
        <f t="shared" si="12"/>
        <v>10</v>
      </c>
      <c r="B125" s="15" t="s">
        <v>111</v>
      </c>
      <c r="C125" s="22">
        <v>43</v>
      </c>
      <c r="D125" s="31">
        <f t="shared" si="13"/>
        <v>360000</v>
      </c>
      <c r="E125" s="12">
        <f t="shared" si="11"/>
        <v>15480000</v>
      </c>
      <c r="F125" s="29" t="s">
        <v>163</v>
      </c>
    </row>
    <row r="126" spans="1:6" ht="21" customHeight="1" x14ac:dyDescent="0.25">
      <c r="A126" s="34">
        <f t="shared" si="12"/>
        <v>11</v>
      </c>
      <c r="B126" s="15" t="s">
        <v>112</v>
      </c>
      <c r="C126" s="22">
        <v>38</v>
      </c>
      <c r="D126" s="31">
        <f t="shared" si="13"/>
        <v>360000</v>
      </c>
      <c r="E126" s="12">
        <f t="shared" si="11"/>
        <v>13680000</v>
      </c>
      <c r="F126" s="29" t="s">
        <v>163</v>
      </c>
    </row>
    <row r="127" spans="1:6" ht="21" customHeight="1" x14ac:dyDescent="0.25">
      <c r="A127" s="34">
        <f t="shared" si="12"/>
        <v>12</v>
      </c>
      <c r="B127" s="21" t="s">
        <v>110</v>
      </c>
      <c r="C127" s="22">
        <v>41</v>
      </c>
      <c r="D127" s="31">
        <f t="shared" si="13"/>
        <v>360000</v>
      </c>
      <c r="E127" s="12">
        <f t="shared" si="11"/>
        <v>14760000</v>
      </c>
      <c r="F127" s="29" t="s">
        <v>163</v>
      </c>
    </row>
    <row r="128" spans="1:6" ht="21" customHeight="1" x14ac:dyDescent="0.25">
      <c r="A128" s="34">
        <f t="shared" si="12"/>
        <v>13</v>
      </c>
      <c r="B128" s="21" t="s">
        <v>113</v>
      </c>
      <c r="C128" s="22">
        <v>39</v>
      </c>
      <c r="D128" s="31">
        <f t="shared" si="13"/>
        <v>360000</v>
      </c>
      <c r="E128" s="12">
        <f t="shared" si="11"/>
        <v>14040000</v>
      </c>
      <c r="F128" s="29" t="s">
        <v>163</v>
      </c>
    </row>
    <row r="129" spans="1:6" ht="21" customHeight="1" x14ac:dyDescent="0.25">
      <c r="A129" s="34">
        <f t="shared" si="12"/>
        <v>14</v>
      </c>
      <c r="B129" s="21" t="s">
        <v>114</v>
      </c>
      <c r="C129" s="22">
        <v>35</v>
      </c>
      <c r="D129" s="31">
        <f t="shared" si="13"/>
        <v>360000</v>
      </c>
      <c r="E129" s="12">
        <f t="shared" si="11"/>
        <v>12600000</v>
      </c>
      <c r="F129" s="29" t="s">
        <v>163</v>
      </c>
    </row>
    <row r="130" spans="1:6" ht="21" customHeight="1" x14ac:dyDescent="0.25">
      <c r="A130" s="34">
        <f t="shared" si="12"/>
        <v>15</v>
      </c>
      <c r="B130" s="21" t="s">
        <v>106</v>
      </c>
      <c r="C130" s="22">
        <v>34</v>
      </c>
      <c r="D130" s="31">
        <v>450000</v>
      </c>
      <c r="E130" s="12">
        <f t="shared" si="11"/>
        <v>15300000</v>
      </c>
      <c r="F130" s="29"/>
    </row>
    <row r="131" spans="1:6" ht="21" customHeight="1" x14ac:dyDescent="0.25">
      <c r="A131" s="34">
        <f t="shared" si="12"/>
        <v>16</v>
      </c>
      <c r="B131" s="21" t="s">
        <v>107</v>
      </c>
      <c r="C131" s="22">
        <v>43</v>
      </c>
      <c r="D131" s="31">
        <v>450000</v>
      </c>
      <c r="E131" s="12">
        <f t="shared" si="11"/>
        <v>19350000</v>
      </c>
      <c r="F131" s="29"/>
    </row>
    <row r="132" spans="1:6" ht="21" customHeight="1" x14ac:dyDescent="0.25">
      <c r="A132" s="34">
        <f t="shared" si="12"/>
        <v>17</v>
      </c>
      <c r="B132" s="21" t="s">
        <v>119</v>
      </c>
      <c r="C132" s="22">
        <v>27</v>
      </c>
      <c r="D132" s="31">
        <v>450000</v>
      </c>
      <c r="E132" s="12">
        <f t="shared" si="11"/>
        <v>12150000</v>
      </c>
      <c r="F132" s="29"/>
    </row>
    <row r="133" spans="1:6" ht="21" customHeight="1" x14ac:dyDescent="0.25">
      <c r="A133" s="34">
        <f t="shared" si="12"/>
        <v>18</v>
      </c>
      <c r="B133" s="21" t="s">
        <v>116</v>
      </c>
      <c r="C133" s="22">
        <v>65</v>
      </c>
      <c r="D133" s="31">
        <v>450000</v>
      </c>
      <c r="E133" s="12">
        <f t="shared" si="11"/>
        <v>29250000</v>
      </c>
      <c r="F133" s="29"/>
    </row>
    <row r="134" spans="1:6" ht="21" customHeight="1" x14ac:dyDescent="0.25">
      <c r="A134" s="34">
        <f t="shared" si="12"/>
        <v>19</v>
      </c>
      <c r="B134" s="21" t="s">
        <v>115</v>
      </c>
      <c r="C134" s="22">
        <v>50</v>
      </c>
      <c r="D134" s="31">
        <v>450000</v>
      </c>
      <c r="E134" s="12">
        <f t="shared" si="11"/>
        <v>22500000</v>
      </c>
      <c r="F134" s="29"/>
    </row>
    <row r="135" spans="1:6" ht="21" customHeight="1" x14ac:dyDescent="0.25">
      <c r="A135" s="34">
        <f t="shared" si="12"/>
        <v>20</v>
      </c>
      <c r="B135" s="21" t="s">
        <v>117</v>
      </c>
      <c r="C135" s="22">
        <v>46</v>
      </c>
      <c r="D135" s="31">
        <v>450000</v>
      </c>
      <c r="E135" s="12">
        <f t="shared" si="11"/>
        <v>20700000</v>
      </c>
      <c r="F135" s="29"/>
    </row>
    <row r="136" spans="1:6" ht="21" customHeight="1" x14ac:dyDescent="0.25">
      <c r="A136" s="34">
        <f>A135+1</f>
        <v>21</v>
      </c>
      <c r="B136" s="21" t="s">
        <v>118</v>
      </c>
      <c r="C136" s="22">
        <v>46</v>
      </c>
      <c r="D136" s="31">
        <v>450000</v>
      </c>
      <c r="E136" s="12">
        <f>C136*D136</f>
        <v>20700000</v>
      </c>
      <c r="F136" s="29"/>
    </row>
    <row r="137" spans="1:6" ht="21" customHeight="1" x14ac:dyDescent="0.25">
      <c r="A137" s="34">
        <f t="shared" ref="A137:A142" si="14">A136+1</f>
        <v>22</v>
      </c>
      <c r="B137" s="21" t="s">
        <v>202</v>
      </c>
      <c r="C137" s="22">
        <v>39</v>
      </c>
      <c r="D137" s="31">
        <v>450000</v>
      </c>
      <c r="E137" s="12">
        <f t="shared" ref="E137:E142" si="15">C137*D137</f>
        <v>17550000</v>
      </c>
      <c r="F137" s="29"/>
    </row>
    <row r="138" spans="1:6" ht="21" customHeight="1" x14ac:dyDescent="0.25">
      <c r="A138" s="34">
        <f t="shared" si="14"/>
        <v>23</v>
      </c>
      <c r="B138" s="21" t="s">
        <v>203</v>
      </c>
      <c r="C138" s="22">
        <v>47</v>
      </c>
      <c r="D138" s="31">
        <v>450000</v>
      </c>
      <c r="E138" s="12">
        <f t="shared" si="15"/>
        <v>21150000</v>
      </c>
      <c r="F138" s="29"/>
    </row>
    <row r="139" spans="1:6" ht="21" customHeight="1" x14ac:dyDescent="0.25">
      <c r="A139" s="34">
        <f t="shared" si="14"/>
        <v>24</v>
      </c>
      <c r="B139" s="21" t="s">
        <v>204</v>
      </c>
      <c r="C139" s="22">
        <v>27</v>
      </c>
      <c r="D139" s="31">
        <v>450000</v>
      </c>
      <c r="E139" s="12">
        <f t="shared" si="15"/>
        <v>12150000</v>
      </c>
      <c r="F139" s="29"/>
    </row>
    <row r="140" spans="1:6" ht="21" customHeight="1" x14ac:dyDescent="0.25">
      <c r="A140" s="34">
        <f t="shared" si="14"/>
        <v>25</v>
      </c>
      <c r="B140" s="21" t="s">
        <v>205</v>
      </c>
      <c r="C140" s="22">
        <v>22</v>
      </c>
      <c r="D140" s="31">
        <v>450000</v>
      </c>
      <c r="E140" s="12">
        <f t="shared" si="15"/>
        <v>9900000</v>
      </c>
      <c r="F140" s="29"/>
    </row>
    <row r="141" spans="1:6" ht="21" customHeight="1" x14ac:dyDescent="0.25">
      <c r="A141" s="34">
        <f t="shared" si="14"/>
        <v>26</v>
      </c>
      <c r="B141" s="21" t="s">
        <v>206</v>
      </c>
      <c r="C141" s="22">
        <v>47</v>
      </c>
      <c r="D141" s="31">
        <v>450000</v>
      </c>
      <c r="E141" s="12">
        <f t="shared" si="15"/>
        <v>21150000</v>
      </c>
      <c r="F141" s="29"/>
    </row>
    <row r="142" spans="1:6" ht="21" customHeight="1" x14ac:dyDescent="0.25">
      <c r="A142" s="34">
        <f t="shared" si="14"/>
        <v>27</v>
      </c>
      <c r="B142" s="21" t="s">
        <v>207</v>
      </c>
      <c r="C142" s="22">
        <v>30</v>
      </c>
      <c r="D142" s="31">
        <v>450000</v>
      </c>
      <c r="E142" s="12">
        <f t="shared" si="15"/>
        <v>13500000</v>
      </c>
      <c r="F142" s="29"/>
    </row>
    <row r="143" spans="1:6" ht="21" customHeight="1" x14ac:dyDescent="0.25">
      <c r="A143" s="80" t="s">
        <v>37</v>
      </c>
      <c r="B143" s="81"/>
      <c r="C143" s="25">
        <f>SUM(C116:C142)</f>
        <v>1079</v>
      </c>
      <c r="D143" s="25"/>
      <c r="E143" s="26">
        <f>SUM(E116:E142)</f>
        <v>457110000</v>
      </c>
      <c r="F143" s="29"/>
    </row>
    <row r="144" spans="1:6" ht="21" customHeight="1" x14ac:dyDescent="0.25">
      <c r="A144" s="69" t="s">
        <v>2</v>
      </c>
      <c r="B144" s="70"/>
      <c r="C144" s="70"/>
      <c r="D144" s="70"/>
      <c r="E144" s="12"/>
      <c r="F144" s="29"/>
    </row>
    <row r="145" spans="1:6" s="62" customFormat="1" ht="21" customHeight="1" x14ac:dyDescent="0.25">
      <c r="A145" s="34">
        <v>1</v>
      </c>
      <c r="B145" s="15" t="s">
        <v>34</v>
      </c>
      <c r="C145" s="22">
        <v>44</v>
      </c>
      <c r="D145" s="38">
        <v>450000</v>
      </c>
      <c r="E145" s="12">
        <f>C145*D145</f>
        <v>19800000</v>
      </c>
      <c r="F145" s="14"/>
    </row>
    <row r="146" spans="1:6" ht="21" customHeight="1" x14ac:dyDescent="0.25">
      <c r="A146" s="34">
        <f>A145+1</f>
        <v>2</v>
      </c>
      <c r="B146" s="37" t="s">
        <v>120</v>
      </c>
      <c r="C146" s="22">
        <v>8</v>
      </c>
      <c r="D146" s="38">
        <v>450000</v>
      </c>
      <c r="E146" s="12">
        <f>C146*D146</f>
        <v>3600000</v>
      </c>
      <c r="F146" s="14"/>
    </row>
    <row r="147" spans="1:6" ht="21" customHeight="1" x14ac:dyDescent="0.25">
      <c r="A147" s="34">
        <f>A146+1</f>
        <v>3</v>
      </c>
      <c r="B147" s="37" t="s">
        <v>35</v>
      </c>
      <c r="C147" s="22">
        <v>45</v>
      </c>
      <c r="D147" s="38">
        <v>450000</v>
      </c>
      <c r="E147" s="12">
        <f t="shared" ref="E147:E151" si="16">C147*D147</f>
        <v>20250000</v>
      </c>
      <c r="F147" s="14"/>
    </row>
    <row r="148" spans="1:6" ht="21" customHeight="1" x14ac:dyDescent="0.25">
      <c r="A148" s="34">
        <f t="shared" ref="A148:A153" si="17">A147+1</f>
        <v>4</v>
      </c>
      <c r="B148" s="37" t="s">
        <v>121</v>
      </c>
      <c r="C148" s="22">
        <v>42</v>
      </c>
      <c r="D148" s="38">
        <v>450000</v>
      </c>
      <c r="E148" s="12">
        <f t="shared" si="16"/>
        <v>18900000</v>
      </c>
      <c r="F148" s="14"/>
    </row>
    <row r="149" spans="1:6" ht="21" customHeight="1" x14ac:dyDescent="0.25">
      <c r="A149" s="34">
        <f t="shared" si="17"/>
        <v>5</v>
      </c>
      <c r="B149" s="68" t="s">
        <v>171</v>
      </c>
      <c r="C149" s="47">
        <v>12</v>
      </c>
      <c r="D149" s="38">
        <v>450000</v>
      </c>
      <c r="E149" s="12">
        <f t="shared" si="16"/>
        <v>5400000</v>
      </c>
      <c r="F149" s="14"/>
    </row>
    <row r="150" spans="1:6" ht="21" customHeight="1" x14ac:dyDescent="0.25">
      <c r="A150" s="34">
        <f t="shared" si="17"/>
        <v>6</v>
      </c>
      <c r="B150" s="37" t="s">
        <v>122</v>
      </c>
      <c r="C150" s="22">
        <v>28</v>
      </c>
      <c r="D150" s="38">
        <v>450000</v>
      </c>
      <c r="E150" s="12">
        <f t="shared" si="16"/>
        <v>12600000</v>
      </c>
      <c r="F150" s="14"/>
    </row>
    <row r="151" spans="1:6" ht="21" customHeight="1" x14ac:dyDescent="0.25">
      <c r="A151" s="34">
        <f t="shared" si="17"/>
        <v>7</v>
      </c>
      <c r="B151" s="15" t="s">
        <v>123</v>
      </c>
      <c r="C151" s="22">
        <v>50</v>
      </c>
      <c r="D151" s="38">
        <v>450000</v>
      </c>
      <c r="E151" s="12">
        <f t="shared" si="16"/>
        <v>22500000</v>
      </c>
      <c r="F151" s="14"/>
    </row>
    <row r="152" spans="1:6" ht="21" customHeight="1" x14ac:dyDescent="0.25">
      <c r="A152" s="34">
        <f t="shared" si="17"/>
        <v>8</v>
      </c>
      <c r="B152" s="42" t="s">
        <v>172</v>
      </c>
      <c r="C152" s="22">
        <v>62</v>
      </c>
      <c r="D152" s="38">
        <v>450000</v>
      </c>
      <c r="E152" s="12">
        <f>C152*D152</f>
        <v>27900000</v>
      </c>
      <c r="F152" s="14"/>
    </row>
    <row r="153" spans="1:6" ht="21" customHeight="1" x14ac:dyDescent="0.25">
      <c r="A153" s="34">
        <f t="shared" si="17"/>
        <v>9</v>
      </c>
      <c r="B153" s="15" t="s">
        <v>208</v>
      </c>
      <c r="C153" s="22">
        <v>35</v>
      </c>
      <c r="D153" s="38">
        <v>450000</v>
      </c>
      <c r="E153" s="12">
        <f t="shared" ref="E153" si="18">C153*D153</f>
        <v>15750000</v>
      </c>
      <c r="F153" s="14"/>
    </row>
    <row r="154" spans="1:6" ht="21" customHeight="1" x14ac:dyDescent="0.25">
      <c r="A154" s="80" t="s">
        <v>10</v>
      </c>
      <c r="B154" s="81"/>
      <c r="C154" s="39">
        <f>SUM(C145:C153)</f>
        <v>326</v>
      </c>
      <c r="D154" s="39"/>
      <c r="E154" s="40">
        <f>SUM(E145:E153)</f>
        <v>146700000</v>
      </c>
      <c r="F154" s="29"/>
    </row>
    <row r="155" spans="1:6" ht="21" customHeight="1" x14ac:dyDescent="0.25">
      <c r="A155" s="69" t="s">
        <v>51</v>
      </c>
      <c r="B155" s="70"/>
      <c r="C155" s="70"/>
      <c r="D155" s="70"/>
      <c r="E155" s="12"/>
      <c r="F155" s="29"/>
    </row>
    <row r="156" spans="1:6" ht="21" customHeight="1" x14ac:dyDescent="0.25">
      <c r="A156" s="41">
        <v>1</v>
      </c>
      <c r="B156" s="42" t="s">
        <v>36</v>
      </c>
      <c r="C156" s="22">
        <v>35</v>
      </c>
      <c r="D156" s="38">
        <f>450000*0.5</f>
        <v>225000</v>
      </c>
      <c r="E156" s="12">
        <f>C156*D156</f>
        <v>7875000</v>
      </c>
      <c r="F156" s="14" t="s">
        <v>96</v>
      </c>
    </row>
    <row r="157" spans="1:6" ht="21" customHeight="1" x14ac:dyDescent="0.25">
      <c r="A157" s="44">
        <f>A156+1</f>
        <v>2</v>
      </c>
      <c r="B157" s="42" t="s">
        <v>48</v>
      </c>
      <c r="C157" s="22">
        <v>50</v>
      </c>
      <c r="D157" s="38">
        <v>450000</v>
      </c>
      <c r="E157" s="12">
        <f t="shared" ref="E157:E175" si="19">C157*D157</f>
        <v>22500000</v>
      </c>
      <c r="F157" s="43"/>
    </row>
    <row r="158" spans="1:6" ht="21" customHeight="1" x14ac:dyDescent="0.25">
      <c r="A158" s="44">
        <f t="shared" ref="A158:A184" si="20">A157+1</f>
        <v>3</v>
      </c>
      <c r="B158" s="42" t="s">
        <v>24</v>
      </c>
      <c r="C158" s="22">
        <v>36</v>
      </c>
      <c r="D158" s="38">
        <v>450000</v>
      </c>
      <c r="E158" s="12">
        <f t="shared" si="19"/>
        <v>16200000</v>
      </c>
      <c r="F158" s="43"/>
    </row>
    <row r="159" spans="1:6" ht="21" customHeight="1" x14ac:dyDescent="0.25">
      <c r="A159" s="44">
        <f t="shared" si="20"/>
        <v>4</v>
      </c>
      <c r="B159" s="42" t="s">
        <v>49</v>
      </c>
      <c r="C159" s="22">
        <v>39</v>
      </c>
      <c r="D159" s="38">
        <v>450000</v>
      </c>
      <c r="E159" s="12">
        <f t="shared" si="19"/>
        <v>17550000</v>
      </c>
      <c r="F159" s="43"/>
    </row>
    <row r="160" spans="1:6" ht="21" customHeight="1" x14ac:dyDescent="0.25">
      <c r="A160" s="41">
        <f t="shared" si="20"/>
        <v>5</v>
      </c>
      <c r="B160" s="15" t="s">
        <v>94</v>
      </c>
      <c r="C160" s="22">
        <v>37</v>
      </c>
      <c r="D160" s="38">
        <v>450000</v>
      </c>
      <c r="E160" s="12">
        <f t="shared" si="19"/>
        <v>16650000</v>
      </c>
      <c r="F160" s="43"/>
    </row>
    <row r="161" spans="1:6" ht="21" customHeight="1" x14ac:dyDescent="0.25">
      <c r="A161" s="44">
        <f t="shared" si="20"/>
        <v>6</v>
      </c>
      <c r="B161" s="15" t="s">
        <v>157</v>
      </c>
      <c r="C161" s="22">
        <v>34</v>
      </c>
      <c r="D161" s="38">
        <v>450000</v>
      </c>
      <c r="E161" s="12">
        <f t="shared" si="19"/>
        <v>15300000</v>
      </c>
      <c r="F161" s="43"/>
    </row>
    <row r="162" spans="1:6" ht="21" customHeight="1" x14ac:dyDescent="0.25">
      <c r="A162" s="44">
        <f t="shared" si="20"/>
        <v>7</v>
      </c>
      <c r="B162" s="15" t="s">
        <v>158</v>
      </c>
      <c r="C162" s="22">
        <v>31</v>
      </c>
      <c r="D162" s="38">
        <v>450000</v>
      </c>
      <c r="E162" s="12">
        <f t="shared" si="19"/>
        <v>13950000</v>
      </c>
      <c r="F162" s="43"/>
    </row>
    <row r="163" spans="1:6" ht="21" customHeight="1" x14ac:dyDescent="0.25">
      <c r="A163" s="44">
        <f t="shared" si="20"/>
        <v>8</v>
      </c>
      <c r="B163" s="15" t="s">
        <v>97</v>
      </c>
      <c r="C163" s="22">
        <v>30</v>
      </c>
      <c r="D163" s="38">
        <v>450000</v>
      </c>
      <c r="E163" s="12">
        <f t="shared" si="19"/>
        <v>13500000</v>
      </c>
      <c r="F163" s="43"/>
    </row>
    <row r="164" spans="1:6" ht="21" customHeight="1" x14ac:dyDescent="0.25">
      <c r="A164" s="44">
        <f t="shared" si="20"/>
        <v>9</v>
      </c>
      <c r="B164" s="15" t="s">
        <v>98</v>
      </c>
      <c r="C164" s="22">
        <v>27</v>
      </c>
      <c r="D164" s="38">
        <v>450000</v>
      </c>
      <c r="E164" s="12">
        <f t="shared" si="19"/>
        <v>12150000</v>
      </c>
      <c r="F164" s="43"/>
    </row>
    <row r="165" spans="1:6" ht="21" customHeight="1" x14ac:dyDescent="0.25">
      <c r="A165" s="41">
        <f t="shared" si="20"/>
        <v>10</v>
      </c>
      <c r="B165" s="15" t="s">
        <v>134</v>
      </c>
      <c r="C165" s="22">
        <v>73</v>
      </c>
      <c r="D165" s="38">
        <v>450000</v>
      </c>
      <c r="E165" s="12">
        <f t="shared" si="19"/>
        <v>32850000</v>
      </c>
      <c r="F165" s="43"/>
    </row>
    <row r="166" spans="1:6" ht="21" customHeight="1" x14ac:dyDescent="0.25">
      <c r="A166" s="41">
        <f t="shared" si="20"/>
        <v>11</v>
      </c>
      <c r="B166" s="15" t="s">
        <v>99</v>
      </c>
      <c r="C166" s="22">
        <v>67</v>
      </c>
      <c r="D166" s="38">
        <v>450000</v>
      </c>
      <c r="E166" s="12">
        <f t="shared" si="19"/>
        <v>30150000</v>
      </c>
      <c r="F166" s="43"/>
    </row>
    <row r="167" spans="1:6" ht="21" customHeight="1" x14ac:dyDescent="0.25">
      <c r="A167" s="41">
        <f t="shared" si="20"/>
        <v>12</v>
      </c>
      <c r="B167" s="15" t="s">
        <v>100</v>
      </c>
      <c r="C167" s="22">
        <v>66</v>
      </c>
      <c r="D167" s="38">
        <v>450000</v>
      </c>
      <c r="E167" s="12">
        <f t="shared" si="19"/>
        <v>29700000</v>
      </c>
      <c r="F167" s="43"/>
    </row>
    <row r="168" spans="1:6" ht="21" customHeight="1" x14ac:dyDescent="0.25">
      <c r="A168" s="41">
        <f t="shared" si="20"/>
        <v>13</v>
      </c>
      <c r="B168" s="15" t="s">
        <v>101</v>
      </c>
      <c r="C168" s="22">
        <v>64</v>
      </c>
      <c r="D168" s="38">
        <v>450000</v>
      </c>
      <c r="E168" s="12">
        <f t="shared" si="19"/>
        <v>28800000</v>
      </c>
      <c r="F168" s="43"/>
    </row>
    <row r="169" spans="1:6" ht="21" customHeight="1" x14ac:dyDescent="0.25">
      <c r="A169" s="41">
        <f t="shared" si="20"/>
        <v>14</v>
      </c>
      <c r="B169" s="15" t="s">
        <v>102</v>
      </c>
      <c r="C169" s="22">
        <v>63</v>
      </c>
      <c r="D169" s="38">
        <v>450000</v>
      </c>
      <c r="E169" s="12">
        <f t="shared" si="19"/>
        <v>28350000</v>
      </c>
      <c r="F169" s="43"/>
    </row>
    <row r="170" spans="1:6" ht="21" customHeight="1" x14ac:dyDescent="0.25">
      <c r="A170" s="41">
        <f t="shared" si="20"/>
        <v>15</v>
      </c>
      <c r="B170" s="15" t="s">
        <v>103</v>
      </c>
      <c r="C170" s="22">
        <v>49</v>
      </c>
      <c r="D170" s="38">
        <v>450000</v>
      </c>
      <c r="E170" s="12">
        <f t="shared" si="19"/>
        <v>22050000</v>
      </c>
      <c r="F170" s="43"/>
    </row>
    <row r="171" spans="1:6" ht="21" customHeight="1" x14ac:dyDescent="0.25">
      <c r="A171" s="41">
        <f t="shared" si="20"/>
        <v>16</v>
      </c>
      <c r="B171" s="15" t="s">
        <v>104</v>
      </c>
      <c r="C171" s="22">
        <v>43</v>
      </c>
      <c r="D171" s="38">
        <v>450000</v>
      </c>
      <c r="E171" s="12">
        <f t="shared" si="19"/>
        <v>19350000</v>
      </c>
      <c r="F171" s="43"/>
    </row>
    <row r="172" spans="1:6" ht="21" customHeight="1" x14ac:dyDescent="0.25">
      <c r="A172" s="41">
        <f t="shared" si="20"/>
        <v>17</v>
      </c>
      <c r="B172" s="15" t="s">
        <v>135</v>
      </c>
      <c r="C172" s="22">
        <v>47</v>
      </c>
      <c r="D172" s="38">
        <v>450000</v>
      </c>
      <c r="E172" s="12">
        <f t="shared" si="19"/>
        <v>21150000</v>
      </c>
      <c r="F172" s="43"/>
    </row>
    <row r="173" spans="1:6" ht="21" customHeight="1" x14ac:dyDescent="0.25">
      <c r="A173" s="41">
        <f t="shared" si="20"/>
        <v>18</v>
      </c>
      <c r="B173" s="15" t="s">
        <v>169</v>
      </c>
      <c r="C173" s="22">
        <v>20</v>
      </c>
      <c r="D173" s="38">
        <v>450000</v>
      </c>
      <c r="E173" s="12">
        <f t="shared" si="19"/>
        <v>9000000</v>
      </c>
      <c r="F173" s="43"/>
    </row>
    <row r="174" spans="1:6" ht="21" customHeight="1" x14ac:dyDescent="0.25">
      <c r="A174" s="41">
        <f t="shared" si="20"/>
        <v>19</v>
      </c>
      <c r="B174" s="15" t="s">
        <v>159</v>
      </c>
      <c r="C174" s="22">
        <v>19</v>
      </c>
      <c r="D174" s="38">
        <f>450000*0.59</f>
        <v>265500</v>
      </c>
      <c r="E174" s="12">
        <f t="shared" si="19"/>
        <v>5044500</v>
      </c>
      <c r="F174" s="14" t="s">
        <v>160</v>
      </c>
    </row>
    <row r="175" spans="1:6" ht="21" customHeight="1" x14ac:dyDescent="0.25">
      <c r="A175" s="41">
        <f t="shared" si="20"/>
        <v>20</v>
      </c>
      <c r="B175" s="15" t="s">
        <v>105</v>
      </c>
      <c r="C175" s="22">
        <v>48</v>
      </c>
      <c r="D175" s="38">
        <v>450000</v>
      </c>
      <c r="E175" s="12">
        <f t="shared" si="19"/>
        <v>21600000</v>
      </c>
      <c r="F175" s="43"/>
    </row>
    <row r="176" spans="1:6" ht="21" customHeight="1" x14ac:dyDescent="0.25">
      <c r="A176" s="41">
        <f t="shared" si="20"/>
        <v>21</v>
      </c>
      <c r="B176" s="15" t="s">
        <v>162</v>
      </c>
      <c r="C176" s="22">
        <v>39</v>
      </c>
      <c r="D176" s="38">
        <v>450000</v>
      </c>
      <c r="E176" s="12">
        <f t="shared" ref="E176:E184" si="21">C176*D176</f>
        <v>17550000</v>
      </c>
      <c r="F176" s="43"/>
    </row>
    <row r="177" spans="1:6" ht="21" customHeight="1" x14ac:dyDescent="0.25">
      <c r="A177" s="41">
        <f t="shared" si="20"/>
        <v>22</v>
      </c>
      <c r="B177" s="15" t="s">
        <v>209</v>
      </c>
      <c r="C177" s="22">
        <v>53</v>
      </c>
      <c r="D177" s="38">
        <v>450000</v>
      </c>
      <c r="E177" s="12">
        <f t="shared" si="21"/>
        <v>23850000</v>
      </c>
      <c r="F177" s="43"/>
    </row>
    <row r="178" spans="1:6" ht="21" customHeight="1" x14ac:dyDescent="0.25">
      <c r="A178" s="41">
        <f t="shared" si="20"/>
        <v>23</v>
      </c>
      <c r="B178" s="15" t="s">
        <v>211</v>
      </c>
      <c r="C178" s="22">
        <v>42</v>
      </c>
      <c r="D178" s="38">
        <v>450000</v>
      </c>
      <c r="E178" s="12">
        <f t="shared" si="21"/>
        <v>18900000</v>
      </c>
      <c r="F178" s="43"/>
    </row>
    <row r="179" spans="1:6" ht="21" customHeight="1" x14ac:dyDescent="0.25">
      <c r="A179" s="41">
        <f t="shared" si="20"/>
        <v>24</v>
      </c>
      <c r="B179" s="15" t="s">
        <v>212</v>
      </c>
      <c r="C179" s="22">
        <v>38</v>
      </c>
      <c r="D179" s="38">
        <v>450000</v>
      </c>
      <c r="E179" s="12">
        <f t="shared" si="21"/>
        <v>17100000</v>
      </c>
      <c r="F179" s="43"/>
    </row>
    <row r="180" spans="1:6" ht="21" customHeight="1" x14ac:dyDescent="0.25">
      <c r="A180" s="41">
        <f t="shared" si="20"/>
        <v>25</v>
      </c>
      <c r="B180" s="15" t="s">
        <v>210</v>
      </c>
      <c r="C180" s="22">
        <v>34</v>
      </c>
      <c r="D180" s="38">
        <v>450000</v>
      </c>
      <c r="E180" s="12">
        <f t="shared" si="21"/>
        <v>15300000</v>
      </c>
      <c r="F180" s="43"/>
    </row>
    <row r="181" spans="1:6" ht="21" customHeight="1" x14ac:dyDescent="0.25">
      <c r="A181" s="41">
        <f t="shared" si="20"/>
        <v>26</v>
      </c>
      <c r="B181" s="15" t="s">
        <v>213</v>
      </c>
      <c r="C181" s="22">
        <v>51</v>
      </c>
      <c r="D181" s="38">
        <v>450000</v>
      </c>
      <c r="E181" s="12">
        <f t="shared" si="21"/>
        <v>22950000</v>
      </c>
      <c r="F181" s="43"/>
    </row>
    <row r="182" spans="1:6" ht="21" customHeight="1" x14ac:dyDescent="0.25">
      <c r="A182" s="41">
        <f t="shared" si="20"/>
        <v>27</v>
      </c>
      <c r="B182" s="15" t="s">
        <v>214</v>
      </c>
      <c r="C182" s="22">
        <v>30</v>
      </c>
      <c r="D182" s="38">
        <v>450000</v>
      </c>
      <c r="E182" s="12">
        <f t="shared" si="21"/>
        <v>13500000</v>
      </c>
      <c r="F182" s="43"/>
    </row>
    <row r="183" spans="1:6" ht="21" customHeight="1" x14ac:dyDescent="0.25">
      <c r="A183" s="41">
        <f t="shared" si="20"/>
        <v>28</v>
      </c>
      <c r="B183" s="15" t="s">
        <v>215</v>
      </c>
      <c r="C183" s="22">
        <v>25</v>
      </c>
      <c r="D183" s="38">
        <v>450000</v>
      </c>
      <c r="E183" s="12">
        <f t="shared" si="21"/>
        <v>11250000</v>
      </c>
      <c r="F183" s="43"/>
    </row>
    <row r="184" spans="1:6" ht="21" customHeight="1" x14ac:dyDescent="0.25">
      <c r="A184" s="44">
        <f t="shared" si="20"/>
        <v>29</v>
      </c>
      <c r="B184" s="15" t="s">
        <v>216</v>
      </c>
      <c r="C184" s="22">
        <v>41</v>
      </c>
      <c r="D184" s="38">
        <f>450000*0.67</f>
        <v>301500</v>
      </c>
      <c r="E184" s="12">
        <f t="shared" si="21"/>
        <v>12361500</v>
      </c>
      <c r="F184" s="14" t="s">
        <v>217</v>
      </c>
    </row>
    <row r="185" spans="1:6" ht="21" customHeight="1" x14ac:dyDescent="0.25">
      <c r="A185" s="41"/>
      <c r="B185" s="96" t="s">
        <v>38</v>
      </c>
      <c r="C185" s="22"/>
      <c r="D185" s="95"/>
      <c r="E185" s="19">
        <f>SUM(E156:E184)</f>
        <v>536481000</v>
      </c>
      <c r="F185" s="43"/>
    </row>
    <row r="186" spans="1:6" ht="21" customHeight="1" x14ac:dyDescent="0.25">
      <c r="A186" s="82" t="s">
        <v>175</v>
      </c>
      <c r="B186" s="84"/>
      <c r="C186" s="22"/>
      <c r="D186" s="38"/>
      <c r="E186" s="12"/>
      <c r="F186" s="43"/>
    </row>
    <row r="187" spans="1:6" ht="21" customHeight="1" x14ac:dyDescent="0.25">
      <c r="A187" s="44">
        <v>1</v>
      </c>
      <c r="B187" s="97" t="s">
        <v>173</v>
      </c>
      <c r="C187" s="22">
        <v>23</v>
      </c>
      <c r="D187" s="38">
        <f>450000*0.25</f>
        <v>112500</v>
      </c>
      <c r="E187" s="12">
        <f>C187*D187</f>
        <v>2587500</v>
      </c>
      <c r="F187" s="14" t="s">
        <v>177</v>
      </c>
    </row>
    <row r="188" spans="1:6" ht="21" customHeight="1" x14ac:dyDescent="0.25">
      <c r="A188" s="85" t="s">
        <v>38</v>
      </c>
      <c r="B188" s="86"/>
      <c r="C188" s="45">
        <f>SUM(C156:C187)</f>
        <v>1254</v>
      </c>
      <c r="D188" s="46"/>
      <c r="E188" s="19">
        <f>SUM(E187:E187)</f>
        <v>2587500</v>
      </c>
      <c r="F188" s="29"/>
    </row>
    <row r="189" spans="1:6" ht="21" customHeight="1" x14ac:dyDescent="0.25">
      <c r="A189" s="85" t="s">
        <v>176</v>
      </c>
      <c r="B189" s="86"/>
      <c r="C189" s="86"/>
      <c r="D189" s="94"/>
      <c r="E189" s="19">
        <f>E185+E188</f>
        <v>539068500</v>
      </c>
      <c r="F189" s="29"/>
    </row>
    <row r="190" spans="1:6" ht="21" customHeight="1" x14ac:dyDescent="0.25">
      <c r="A190" s="69" t="s">
        <v>136</v>
      </c>
      <c r="B190" s="70"/>
      <c r="C190" s="70"/>
      <c r="D190" s="70"/>
      <c r="E190" s="12"/>
      <c r="F190" s="29"/>
    </row>
    <row r="191" spans="1:6" ht="30.75" customHeight="1" x14ac:dyDescent="0.25">
      <c r="A191" s="44">
        <v>1</v>
      </c>
      <c r="B191" s="48" t="s">
        <v>17</v>
      </c>
      <c r="C191" s="22">
        <f>58+10</f>
        <v>68</v>
      </c>
      <c r="D191" s="52">
        <v>560000</v>
      </c>
      <c r="E191" s="19">
        <f>C191*D191</f>
        <v>38080000</v>
      </c>
      <c r="F191" s="14"/>
    </row>
    <row r="192" spans="1:6" ht="21" customHeight="1" x14ac:dyDescent="0.25">
      <c r="A192" s="69" t="s">
        <v>137</v>
      </c>
      <c r="B192" s="70"/>
      <c r="C192" s="70"/>
      <c r="D192" s="87"/>
      <c r="E192" s="19"/>
      <c r="F192" s="49"/>
    </row>
    <row r="193" spans="1:6" ht="21" customHeight="1" x14ac:dyDescent="0.25">
      <c r="A193" s="44">
        <v>1</v>
      </c>
      <c r="B193" s="15" t="s">
        <v>50</v>
      </c>
      <c r="C193" s="22">
        <v>17</v>
      </c>
      <c r="D193" s="31">
        <v>450000</v>
      </c>
      <c r="E193" s="12">
        <f>C193*D193</f>
        <v>7650000</v>
      </c>
      <c r="F193" s="49"/>
    </row>
    <row r="194" spans="1:6" ht="21" customHeight="1" x14ac:dyDescent="0.25">
      <c r="A194" s="44">
        <v>2</v>
      </c>
      <c r="B194" s="15" t="s">
        <v>165</v>
      </c>
      <c r="C194" s="44">
        <v>36</v>
      </c>
      <c r="D194" s="31">
        <v>450000</v>
      </c>
      <c r="E194" s="12">
        <f t="shared" ref="E194:E195" si="22">C194*D194</f>
        <v>16200000</v>
      </c>
      <c r="F194" s="49"/>
    </row>
    <row r="195" spans="1:6" ht="21" customHeight="1" x14ac:dyDescent="0.25">
      <c r="A195" s="44">
        <v>3</v>
      </c>
      <c r="B195" s="15" t="s">
        <v>166</v>
      </c>
      <c r="C195" s="44">
        <v>16</v>
      </c>
      <c r="D195" s="31">
        <v>450000</v>
      </c>
      <c r="E195" s="12">
        <f t="shared" si="22"/>
        <v>7200000</v>
      </c>
      <c r="F195" s="49"/>
    </row>
    <row r="196" spans="1:6" ht="21" customHeight="1" x14ac:dyDescent="0.25">
      <c r="A196" s="44">
        <v>4</v>
      </c>
      <c r="B196" s="15" t="s">
        <v>167</v>
      </c>
      <c r="C196" s="44">
        <v>47</v>
      </c>
      <c r="D196" s="31">
        <v>450000</v>
      </c>
      <c r="E196" s="12">
        <f>C196*D197</f>
        <v>21150000</v>
      </c>
      <c r="F196" s="49"/>
    </row>
    <row r="197" spans="1:6" ht="21" customHeight="1" x14ac:dyDescent="0.25">
      <c r="A197" s="47">
        <v>5</v>
      </c>
      <c r="B197" s="98" t="s">
        <v>219</v>
      </c>
      <c r="C197" s="47">
        <v>25</v>
      </c>
      <c r="D197" s="31">
        <v>450000</v>
      </c>
      <c r="E197" s="12">
        <f>C197*D197</f>
        <v>11250000</v>
      </c>
      <c r="F197" s="49"/>
    </row>
    <row r="198" spans="1:6" ht="21" customHeight="1" x14ac:dyDescent="0.25">
      <c r="A198" s="85" t="s">
        <v>38</v>
      </c>
      <c r="B198" s="86"/>
      <c r="C198" s="45">
        <f>SUM(C193:C197)</f>
        <v>141</v>
      </c>
      <c r="D198" s="46"/>
      <c r="E198" s="19">
        <f>SUM(E193:E197)</f>
        <v>63450000</v>
      </c>
      <c r="F198" s="49"/>
    </row>
    <row r="199" spans="1:6" ht="21" customHeight="1" x14ac:dyDescent="0.25">
      <c r="A199" s="82" t="s">
        <v>138</v>
      </c>
      <c r="B199" s="83"/>
      <c r="C199" s="83"/>
      <c r="D199" s="84"/>
      <c r="E199" s="19"/>
      <c r="F199" s="49"/>
    </row>
    <row r="200" spans="1:6" ht="21" customHeight="1" x14ac:dyDescent="0.25">
      <c r="A200" s="44">
        <v>1</v>
      </c>
      <c r="B200" s="15" t="s">
        <v>124</v>
      </c>
      <c r="C200" s="44">
        <v>34</v>
      </c>
      <c r="D200" s="12">
        <v>450000</v>
      </c>
      <c r="E200" s="12">
        <f>C200*D200</f>
        <v>15300000</v>
      </c>
      <c r="F200" s="49"/>
    </row>
    <row r="201" spans="1:6" ht="21" customHeight="1" x14ac:dyDescent="0.25">
      <c r="A201" s="44">
        <v>2</v>
      </c>
      <c r="B201" s="15" t="s">
        <v>40</v>
      </c>
      <c r="C201" s="44">
        <v>48</v>
      </c>
      <c r="D201" s="12">
        <v>450000</v>
      </c>
      <c r="E201" s="12">
        <f t="shared" ref="E201:E214" si="23">C201*D201</f>
        <v>21600000</v>
      </c>
      <c r="F201" s="49"/>
    </row>
    <row r="202" spans="1:6" ht="21" customHeight="1" x14ac:dyDescent="0.25">
      <c r="A202" s="44">
        <v>3</v>
      </c>
      <c r="B202" s="15" t="s">
        <v>53</v>
      </c>
      <c r="C202" s="44">
        <v>39</v>
      </c>
      <c r="D202" s="12">
        <v>450000</v>
      </c>
      <c r="E202" s="12">
        <f t="shared" si="23"/>
        <v>17550000</v>
      </c>
      <c r="F202" s="49"/>
    </row>
    <row r="203" spans="1:6" ht="21" customHeight="1" x14ac:dyDescent="0.25">
      <c r="A203" s="44">
        <v>4</v>
      </c>
      <c r="B203" s="15" t="s">
        <v>125</v>
      </c>
      <c r="C203" s="44">
        <v>46</v>
      </c>
      <c r="D203" s="12">
        <v>450000</v>
      </c>
      <c r="E203" s="12">
        <f t="shared" si="23"/>
        <v>20700000</v>
      </c>
      <c r="F203" s="49"/>
    </row>
    <row r="204" spans="1:6" ht="21" customHeight="1" x14ac:dyDescent="0.25">
      <c r="A204" s="44">
        <v>5</v>
      </c>
      <c r="B204" s="15" t="s">
        <v>41</v>
      </c>
      <c r="C204" s="44">
        <v>49</v>
      </c>
      <c r="D204" s="12">
        <v>450000</v>
      </c>
      <c r="E204" s="12">
        <f t="shared" si="23"/>
        <v>22050000</v>
      </c>
      <c r="F204" s="49"/>
    </row>
    <row r="205" spans="1:6" ht="21" customHeight="1" x14ac:dyDescent="0.25">
      <c r="A205" s="44">
        <v>6</v>
      </c>
      <c r="B205" s="15" t="s">
        <v>52</v>
      </c>
      <c r="C205" s="44">
        <v>23</v>
      </c>
      <c r="D205" s="12">
        <v>450000</v>
      </c>
      <c r="E205" s="12">
        <f t="shared" si="23"/>
        <v>10350000</v>
      </c>
      <c r="F205" s="49"/>
    </row>
    <row r="206" spans="1:6" ht="21" customHeight="1" x14ac:dyDescent="0.25">
      <c r="A206" s="44">
        <v>7</v>
      </c>
      <c r="B206" s="15" t="s">
        <v>54</v>
      </c>
      <c r="C206" s="44">
        <v>59</v>
      </c>
      <c r="D206" s="12">
        <v>450000</v>
      </c>
      <c r="E206" s="12">
        <f t="shared" si="23"/>
        <v>26550000</v>
      </c>
      <c r="F206" s="49"/>
    </row>
    <row r="207" spans="1:6" ht="21" customHeight="1" x14ac:dyDescent="0.25">
      <c r="A207" s="44">
        <v>8</v>
      </c>
      <c r="B207" s="15" t="s">
        <v>168</v>
      </c>
      <c r="C207" s="44">
        <v>56</v>
      </c>
      <c r="D207" s="12">
        <v>450000</v>
      </c>
      <c r="E207" s="12">
        <f t="shared" si="23"/>
        <v>25200000</v>
      </c>
      <c r="F207" s="49"/>
    </row>
    <row r="208" spans="1:6" ht="21" customHeight="1" x14ac:dyDescent="0.25">
      <c r="A208" s="44">
        <v>9</v>
      </c>
      <c r="B208" s="15" t="s">
        <v>126</v>
      </c>
      <c r="C208" s="44">
        <v>52</v>
      </c>
      <c r="D208" s="12">
        <v>450000</v>
      </c>
      <c r="E208" s="12">
        <f t="shared" si="23"/>
        <v>23400000</v>
      </c>
      <c r="F208" s="49"/>
    </row>
    <row r="209" spans="1:6" ht="21" customHeight="1" x14ac:dyDescent="0.25">
      <c r="A209" s="44">
        <v>10</v>
      </c>
      <c r="B209" s="15" t="s">
        <v>132</v>
      </c>
      <c r="C209" s="44">
        <v>21</v>
      </c>
      <c r="D209" s="12">
        <v>450000</v>
      </c>
      <c r="E209" s="12">
        <f t="shared" si="23"/>
        <v>9450000</v>
      </c>
      <c r="F209" s="49"/>
    </row>
    <row r="210" spans="1:6" ht="21" customHeight="1" x14ac:dyDescent="0.25">
      <c r="A210" s="44">
        <v>11</v>
      </c>
      <c r="B210" s="15" t="s">
        <v>133</v>
      </c>
      <c r="C210" s="44">
        <v>51</v>
      </c>
      <c r="D210" s="12">
        <v>450000</v>
      </c>
      <c r="E210" s="12">
        <f t="shared" si="23"/>
        <v>22950000</v>
      </c>
      <c r="F210" s="49"/>
    </row>
    <row r="211" spans="1:6" ht="21" customHeight="1" x14ac:dyDescent="0.25">
      <c r="A211" s="44">
        <v>12</v>
      </c>
      <c r="B211" s="15" t="s">
        <v>130</v>
      </c>
      <c r="C211" s="44">
        <v>37</v>
      </c>
      <c r="D211" s="12">
        <v>450000</v>
      </c>
      <c r="E211" s="12">
        <f t="shared" si="23"/>
        <v>16650000</v>
      </c>
      <c r="F211" s="49"/>
    </row>
    <row r="212" spans="1:6" ht="21" customHeight="1" x14ac:dyDescent="0.25">
      <c r="A212" s="44">
        <v>13</v>
      </c>
      <c r="B212" s="15" t="s">
        <v>127</v>
      </c>
      <c r="C212" s="44">
        <v>40</v>
      </c>
      <c r="D212" s="12">
        <v>450000</v>
      </c>
      <c r="E212" s="12">
        <f t="shared" si="23"/>
        <v>18000000</v>
      </c>
      <c r="F212" s="49"/>
    </row>
    <row r="213" spans="1:6" ht="21" customHeight="1" x14ac:dyDescent="0.25">
      <c r="A213" s="44">
        <v>14</v>
      </c>
      <c r="B213" s="15" t="s">
        <v>131</v>
      </c>
      <c r="C213" s="44">
        <v>37</v>
      </c>
      <c r="D213" s="12">
        <v>450000</v>
      </c>
      <c r="E213" s="12">
        <f t="shared" si="23"/>
        <v>16650000</v>
      </c>
      <c r="F213" s="49"/>
    </row>
    <row r="214" spans="1:6" ht="21" customHeight="1" x14ac:dyDescent="0.25">
      <c r="A214" s="44">
        <v>15</v>
      </c>
      <c r="B214" s="15" t="s">
        <v>128</v>
      </c>
      <c r="C214" s="44">
        <v>50</v>
      </c>
      <c r="D214" s="12">
        <v>450000</v>
      </c>
      <c r="E214" s="12">
        <f t="shared" si="23"/>
        <v>22500000</v>
      </c>
      <c r="F214" s="49"/>
    </row>
    <row r="215" spans="1:6" ht="21" customHeight="1" x14ac:dyDescent="0.25">
      <c r="A215" s="44">
        <v>16</v>
      </c>
      <c r="B215" s="15" t="s">
        <v>129</v>
      </c>
      <c r="C215" s="44">
        <v>38</v>
      </c>
      <c r="D215" s="12">
        <v>450000</v>
      </c>
      <c r="E215" s="12">
        <f>C215*D215</f>
        <v>17100000</v>
      </c>
      <c r="F215" s="49"/>
    </row>
    <row r="216" spans="1:6" ht="21" customHeight="1" x14ac:dyDescent="0.25">
      <c r="A216" s="44">
        <v>17</v>
      </c>
      <c r="B216" s="15" t="s">
        <v>220</v>
      </c>
      <c r="C216" s="44">
        <v>12</v>
      </c>
      <c r="D216" s="12">
        <v>450000</v>
      </c>
      <c r="E216" s="12">
        <f>C216*D216</f>
        <v>5400000</v>
      </c>
      <c r="F216" s="49"/>
    </row>
    <row r="217" spans="1:6" ht="21" customHeight="1" x14ac:dyDescent="0.25">
      <c r="A217" s="44">
        <v>18</v>
      </c>
      <c r="B217" s="15" t="s">
        <v>221</v>
      </c>
      <c r="C217" s="44">
        <v>26</v>
      </c>
      <c r="D217" s="12">
        <v>450000</v>
      </c>
      <c r="E217" s="12">
        <f t="shared" ref="E217:E218" si="24">C217*D217</f>
        <v>11700000</v>
      </c>
      <c r="F217" s="49"/>
    </row>
    <row r="218" spans="1:6" ht="21" customHeight="1" x14ac:dyDescent="0.25">
      <c r="A218" s="44">
        <v>19</v>
      </c>
      <c r="B218" s="15" t="s">
        <v>222</v>
      </c>
      <c r="C218" s="44">
        <v>30</v>
      </c>
      <c r="D218" s="12">
        <v>450000</v>
      </c>
      <c r="E218" s="12">
        <f t="shared" si="24"/>
        <v>13500000</v>
      </c>
      <c r="F218" s="49"/>
    </row>
    <row r="219" spans="1:6" ht="21" customHeight="1" x14ac:dyDescent="0.25">
      <c r="A219" s="80" t="s">
        <v>38</v>
      </c>
      <c r="B219" s="88"/>
      <c r="C219" s="45">
        <f>SUM(C200:C218)</f>
        <v>748</v>
      </c>
      <c r="D219" s="19"/>
      <c r="E219" s="19">
        <f>SUM(E200:E218)</f>
        <v>336600000</v>
      </c>
      <c r="F219" s="49"/>
    </row>
    <row r="220" spans="1:6" ht="21" customHeight="1" x14ac:dyDescent="0.25">
      <c r="A220" s="89" t="s">
        <v>139</v>
      </c>
      <c r="B220" s="90"/>
      <c r="C220" s="90"/>
      <c r="D220" s="91"/>
      <c r="E220" s="19">
        <f>E54+E114+E143+E154+E189+E191+E198+E219</f>
        <v>3337030000</v>
      </c>
      <c r="F220" s="50"/>
    </row>
    <row r="221" spans="1:6" ht="13.5" customHeight="1" x14ac:dyDescent="0.25">
      <c r="A221" s="53"/>
      <c r="B221" s="53"/>
      <c r="C221" s="53"/>
      <c r="D221" s="53"/>
      <c r="E221" s="51"/>
      <c r="F221" s="63"/>
    </row>
    <row r="222" spans="1:6" ht="16.5" x14ac:dyDescent="0.25">
      <c r="C222" s="65"/>
      <c r="D222" s="92" t="s">
        <v>11</v>
      </c>
      <c r="E222" s="92"/>
      <c r="F222" s="92"/>
    </row>
    <row r="223" spans="1:6" ht="16.5" x14ac:dyDescent="0.25">
      <c r="C223" s="65"/>
      <c r="D223" s="66"/>
      <c r="E223" s="66"/>
      <c r="F223" s="66"/>
    </row>
    <row r="224" spans="1:6" ht="16.5" x14ac:dyDescent="0.25">
      <c r="C224" s="65"/>
      <c r="D224" s="66"/>
      <c r="E224" s="66"/>
      <c r="F224" s="66"/>
    </row>
    <row r="225" spans="3:6" ht="16.5" x14ac:dyDescent="0.25">
      <c r="C225" s="56"/>
      <c r="D225" s="56"/>
      <c r="E225" s="56"/>
      <c r="F225" s="56"/>
    </row>
    <row r="226" spans="3:6" ht="16.5" x14ac:dyDescent="0.25">
      <c r="C226" s="65"/>
      <c r="D226" s="66"/>
      <c r="E226" s="66"/>
      <c r="F226" s="66"/>
    </row>
    <row r="227" spans="3:6" ht="16.5" x14ac:dyDescent="0.25">
      <c r="C227" s="65"/>
      <c r="D227" s="66"/>
      <c r="E227" s="66"/>
      <c r="F227" s="66"/>
    </row>
    <row r="228" spans="3:6" ht="16.5" x14ac:dyDescent="0.25">
      <c r="C228" s="65"/>
      <c r="D228" s="92" t="s">
        <v>12</v>
      </c>
      <c r="E228" s="92"/>
      <c r="F228" s="92"/>
    </row>
    <row r="230" spans="3:6" ht="16.5" x14ac:dyDescent="0.25">
      <c r="C230" s="92"/>
      <c r="D230" s="92"/>
      <c r="E230" s="92"/>
      <c r="F230" s="92"/>
    </row>
  </sheetData>
  <mergeCells count="28">
    <mergeCell ref="A219:B219"/>
    <mergeCell ref="A220:D220"/>
    <mergeCell ref="D222:F222"/>
    <mergeCell ref="D228:F228"/>
    <mergeCell ref="C230:F230"/>
    <mergeCell ref="A199:D199"/>
    <mergeCell ref="A143:B143"/>
    <mergeCell ref="A144:D144"/>
    <mergeCell ref="A154:B154"/>
    <mergeCell ref="A155:D155"/>
    <mergeCell ref="A188:B188"/>
    <mergeCell ref="A190:D190"/>
    <mergeCell ref="A192:D192"/>
    <mergeCell ref="A198:B198"/>
    <mergeCell ref="A186:B186"/>
    <mergeCell ref="A189:D189"/>
    <mergeCell ref="A115:D115"/>
    <mergeCell ref="A1:C1"/>
    <mergeCell ref="D1:F1"/>
    <mergeCell ref="A2:C2"/>
    <mergeCell ref="D2:F2"/>
    <mergeCell ref="A3:C3"/>
    <mergeCell ref="A5:F5"/>
    <mergeCell ref="A8:D8"/>
    <mergeCell ref="A40:D40"/>
    <mergeCell ref="A54:B54"/>
    <mergeCell ref="A55:D55"/>
    <mergeCell ref="A114:B114"/>
  </mergeCells>
  <pageMargins left="0.70866141732283472" right="0.23622047244094491" top="0.59055118110236227" bottom="0.59055118110236227" header="0.31496062992125984" footer="0.31496062992125984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HKII 2020 2021- 06 04 2021</vt:lpstr>
      <vt:lpstr>'HKII 2020 2021- 06 04 2021'!Print_Titles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Oanh</cp:lastModifiedBy>
  <cp:lastPrinted>2021-04-06T04:24:33Z</cp:lastPrinted>
  <dcterms:created xsi:type="dcterms:W3CDTF">2012-01-03T07:31:26Z</dcterms:created>
  <dcterms:modified xsi:type="dcterms:W3CDTF">2021-04-06T04:27:24Z</dcterms:modified>
</cp:coreProperties>
</file>