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G21" i="30" l="1"/>
  <c r="G22" i="30"/>
  <c r="G23" i="30"/>
  <c r="G20" i="30"/>
  <c r="G10" i="30"/>
  <c r="G11" i="30"/>
  <c r="G12" i="30"/>
  <c r="G13" i="30"/>
  <c r="G14" i="30"/>
  <c r="G15" i="30"/>
  <c r="G16" i="30"/>
  <c r="G17" i="30"/>
  <c r="G18" i="30"/>
  <c r="G9" i="30"/>
  <c r="K24" i="22" l="1"/>
  <c r="I24" i="22"/>
  <c r="I25" i="22"/>
  <c r="G24" i="22"/>
  <c r="E24" i="22"/>
  <c r="L24" i="22" l="1"/>
  <c r="N24" i="22" s="1"/>
  <c r="A10" i="30"/>
  <c r="A11" i="30" s="1"/>
  <c r="A12" i="30" s="1"/>
  <c r="A13" i="30" s="1"/>
  <c r="A14" i="30" s="1"/>
  <c r="A15" i="30" s="1"/>
  <c r="A16" i="30" s="1"/>
  <c r="A17" i="30" s="1"/>
  <c r="A18" i="30" s="1"/>
  <c r="A20" i="30" s="1"/>
  <c r="A21" i="30" s="1"/>
  <c r="A22" i="30" s="1"/>
  <c r="A23" i="30" s="1"/>
  <c r="A24" i="30" s="1"/>
  <c r="E23" i="30" l="1"/>
  <c r="F23" i="30" s="1"/>
  <c r="H23" i="30" s="1"/>
  <c r="A11" i="22"/>
  <c r="A12" i="22" s="1"/>
  <c r="A13" i="22" s="1"/>
  <c r="A14" i="22" s="1"/>
  <c r="A15" i="22" s="1"/>
  <c r="A16" i="22" s="1"/>
  <c r="A17" i="22" s="1"/>
  <c r="A18" i="22" s="1"/>
  <c r="A19" i="22" s="1"/>
  <c r="A21" i="22" s="1"/>
  <c r="A22" i="22" s="1"/>
  <c r="A23" i="22" s="1"/>
  <c r="A24" i="22" s="1"/>
  <c r="A25" i="22" s="1"/>
  <c r="E12" i="22"/>
  <c r="G12" i="22"/>
  <c r="I12" i="22"/>
  <c r="K12" i="22"/>
  <c r="L12" i="22" l="1"/>
  <c r="E11" i="30" s="1"/>
  <c r="M12" i="22"/>
  <c r="K11" i="22"/>
  <c r="I11" i="22"/>
  <c r="G11" i="22"/>
  <c r="E11" i="22"/>
  <c r="K13" i="22"/>
  <c r="K14" i="22"/>
  <c r="K15" i="22"/>
  <c r="K16" i="22"/>
  <c r="K17" i="22"/>
  <c r="K18" i="22"/>
  <c r="K19" i="22"/>
  <c r="K21" i="22"/>
  <c r="K22" i="22"/>
  <c r="K23" i="22"/>
  <c r="K25" i="22"/>
  <c r="K10" i="22"/>
  <c r="I13" i="22"/>
  <c r="I14" i="22"/>
  <c r="I15" i="22"/>
  <c r="I16" i="22"/>
  <c r="I17" i="22"/>
  <c r="I18" i="22"/>
  <c r="I19" i="22"/>
  <c r="I21" i="22"/>
  <c r="I22" i="22"/>
  <c r="I23" i="22"/>
  <c r="I10" i="22"/>
  <c r="G13" i="22"/>
  <c r="G16" i="22"/>
  <c r="G17" i="22"/>
  <c r="G21" i="22"/>
  <c r="G22" i="22"/>
  <c r="E17" i="22"/>
  <c r="E18" i="22"/>
  <c r="E19" i="22"/>
  <c r="E21" i="22"/>
  <c r="E22" i="22"/>
  <c r="E23" i="22"/>
  <c r="E25" i="22"/>
  <c r="E13" i="22"/>
  <c r="E14" i="22"/>
  <c r="E15" i="22"/>
  <c r="E16" i="22"/>
  <c r="E10" i="22"/>
  <c r="G25" i="22"/>
  <c r="G23" i="22"/>
  <c r="G19" i="22"/>
  <c r="G18" i="22"/>
  <c r="G15" i="22"/>
  <c r="G14" i="22"/>
  <c r="G10" i="22"/>
  <c r="L14" i="22" l="1"/>
  <c r="L23" i="22"/>
  <c r="L10" i="22"/>
  <c r="E9" i="30" s="1"/>
  <c r="F9" i="30" s="1"/>
  <c r="H9" i="30" s="1"/>
  <c r="L13" i="22"/>
  <c r="E12" i="30" s="1"/>
  <c r="F12" i="30" s="1"/>
  <c r="H12" i="30" s="1"/>
  <c r="L22" i="22"/>
  <c r="E21" i="30" s="1"/>
  <c r="F21" i="30" s="1"/>
  <c r="H21" i="30" s="1"/>
  <c r="L17" i="22"/>
  <c r="E16" i="30" s="1"/>
  <c r="F16" i="30" s="1"/>
  <c r="H16" i="30" s="1"/>
  <c r="L16" i="22"/>
  <c r="E15" i="30" s="1"/>
  <c r="F15" i="30" s="1"/>
  <c r="H15" i="30" s="1"/>
  <c r="L15" i="22"/>
  <c r="E14" i="30" s="1"/>
  <c r="F14" i="30" s="1"/>
  <c r="H14" i="30" s="1"/>
  <c r="L25" i="22"/>
  <c r="L19" i="22"/>
  <c r="E18" i="30" s="1"/>
  <c r="F18" i="30" s="1"/>
  <c r="H18" i="30" s="1"/>
  <c r="L21" i="22"/>
  <c r="E20" i="30" s="1"/>
  <c r="F20" i="30" s="1"/>
  <c r="H20" i="30" s="1"/>
  <c r="L11" i="22"/>
  <c r="E10" i="30" s="1"/>
  <c r="F10" i="30" s="1"/>
  <c r="H10" i="30" s="1"/>
  <c r="L18" i="22"/>
  <c r="E17" i="30" s="1"/>
  <c r="F17" i="30" s="1"/>
  <c r="H17" i="30" s="1"/>
  <c r="N12" i="22"/>
  <c r="F11" i="30"/>
  <c r="H11" i="30" s="1"/>
  <c r="M11" i="22"/>
  <c r="M22" i="22"/>
  <c r="M10" i="22"/>
  <c r="M13" i="22"/>
  <c r="M25" i="22"/>
  <c r="N25" i="22" s="1"/>
  <c r="M19" i="22"/>
  <c r="M16" i="22"/>
  <c r="E22" i="30"/>
  <c r="F22" i="30" s="1"/>
  <c r="H22" i="30" s="1"/>
  <c r="M23" i="22"/>
  <c r="M18" i="22"/>
  <c r="M15" i="22"/>
  <c r="M17" i="22"/>
  <c r="E13" i="30"/>
  <c r="F13" i="30" s="1"/>
  <c r="H13" i="30" s="1"/>
  <c r="M14" i="22"/>
  <c r="M21" i="22"/>
  <c r="C28" i="30" l="1"/>
  <c r="C27" i="30"/>
  <c r="C26" i="30"/>
  <c r="N21" i="22"/>
  <c r="N14" i="22"/>
  <c r="N18" i="22"/>
  <c r="N19" i="22"/>
  <c r="N13" i="22"/>
  <c r="N17" i="22"/>
  <c r="N15" i="22"/>
  <c r="N23" i="22"/>
  <c r="N16" i="22"/>
  <c r="N10" i="22"/>
  <c r="N11" i="22"/>
  <c r="N22" i="22"/>
</calcChain>
</file>

<file path=xl/sharedStrings.xml><?xml version="1.0" encoding="utf-8"?>
<sst xmlns="http://schemas.openxmlformats.org/spreadsheetml/2006/main" count="169" uniqueCount="78">
  <si>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</si>
  <si>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</si>
  <si>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</si>
  <si>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</si>
  <si>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</si>
  <si>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</si>
  <si>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</si>
  <si>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</si>
  <si>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</si>
  <si>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</si>
  <si>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</si>
  <si>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</si>
  <si>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</si>
  <si>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</si>
  <si>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</si>
  <si>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</si>
  <si>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</si>
  <si>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</si>
  <si>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</si>
  <si>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</si>
  <si>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</si>
  <si>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</si>
  <si>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</si>
  <si>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</si>
  <si>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</si>
  <si>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</si>
  <si>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</si>
  <si>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</si>
  <si>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</si>
  <si>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</si>
  <si>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</si>
  <si>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</si>
  <si>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</si>
  <si>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</si>
  <si>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</si>
  <si>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</si>
  <si>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</si>
  <si>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</si>
  <si>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</si>
  <si>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</si>
  <si>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</si>
  <si>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</si>
  <si>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</si>
  <si>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</si>
  <si>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PHÒNG THANH TRA GIÁO DỤC - CTSV</t>
  </si>
  <si>
    <t>Lê Xuân Thiện</t>
  </si>
  <si>
    <t>01002002</t>
  </si>
  <si>
    <t>Nguyễn Ngọc Hiệp</t>
  </si>
  <si>
    <t>01009006</t>
  </si>
  <si>
    <t>Hồ Minh Lợi</t>
  </si>
  <si>
    <t>01007001</t>
  </si>
  <si>
    <t>Nguyễn Thị Kim Anh</t>
  </si>
  <si>
    <t>01009018</t>
  </si>
  <si>
    <t>Nguyễn Tất Thắng</t>
  </si>
  <si>
    <t>01009008</t>
  </si>
  <si>
    <t>Lê Thị Nữ</t>
  </si>
  <si>
    <t>01009012</t>
  </si>
  <si>
    <t>Phạm Thị Lê Chi</t>
  </si>
  <si>
    <t>01009010</t>
  </si>
  <si>
    <t>Trần Thị Thu Hà</t>
  </si>
  <si>
    <t>01002004</t>
  </si>
  <si>
    <t>Nguyễn Thị Ngọc Anh</t>
  </si>
  <si>
    <t>01022058</t>
  </si>
  <si>
    <t>Mai Thu Hương</t>
  </si>
  <si>
    <t>01007004</t>
  </si>
  <si>
    <t>Huỳnh Văn Hiếu</t>
  </si>
  <si>
    <t>01009019</t>
  </si>
  <si>
    <t>Nguyễn Trung Dũng</t>
  </si>
  <si>
    <t>01002008</t>
  </si>
  <si>
    <t>Phạm Huy Hoàng</t>
  </si>
  <si>
    <t>01009011</t>
  </si>
  <si>
    <t>Trần Anh Mỹ</t>
  </si>
  <si>
    <t>01009028</t>
  </si>
  <si>
    <t>Bùi Đức Phước</t>
  </si>
  <si>
    <t>01009026</t>
  </si>
  <si>
    <t>HĐ T12/2020</t>
  </si>
  <si>
    <t>Không xét LĐTT</t>
  </si>
  <si>
    <t>DANH SÁCH XÉT THI ĐUA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</si>
</sst>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5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5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6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6" fillId="0" borderId="3" xfId="0" quotePrefix="1" applyFont="1" applyFill="1" applyBorder="1" applyAlignment="1">
      <alignment horizontal="center" vertical="center"/>
    </xf>
    <xf numFmtId="0" fontId="16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16" fillId="4" borderId="3" xfId="0" quotePrefix="1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28575</xdr:rowOff>
    </xdr:from>
    <xdr:to>
      <xdr:col>2</xdr:col>
      <xdr:colOff>352425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4" t="s">
        <v>17</v>
      </c>
      <c r="C2" s="14">
        <v>10</v>
      </c>
    </row>
    <row r="3" spans="2:3" ht="18.75" x14ac:dyDescent="0.3">
      <c r="B3" s="14" t="s">
        <v>19</v>
      </c>
      <c r="C3" s="14">
        <v>9</v>
      </c>
    </row>
    <row r="4" spans="2:3" ht="18.75" x14ac:dyDescent="0.3">
      <c r="B4" s="14" t="s">
        <v>20</v>
      </c>
      <c r="C4" s="14">
        <v>8</v>
      </c>
    </row>
    <row r="5" spans="2:3" ht="18.75" x14ac:dyDescent="0.3">
      <c r="B5" s="14" t="s">
        <v>18</v>
      </c>
      <c r="C5" s="14">
        <v>7</v>
      </c>
    </row>
    <row r="6" spans="2:3" ht="18.75" x14ac:dyDescent="0.3">
      <c r="B6" s="14" t="s">
        <v>31</v>
      </c>
      <c r="C6" s="14">
        <v>7</v>
      </c>
    </row>
    <row r="7" spans="2:3" ht="18.75" x14ac:dyDescent="0.3">
      <c r="B7" s="14" t="s">
        <v>21</v>
      </c>
      <c r="C7" s="14">
        <v>6</v>
      </c>
    </row>
    <row r="8" spans="2:3" ht="18.75" x14ac:dyDescent="0.3">
      <c r="B8" s="14" t="s">
        <v>27</v>
      </c>
      <c r="C8" s="14">
        <v>5</v>
      </c>
    </row>
    <row r="9" spans="2:3" ht="18.75" x14ac:dyDescent="0.3">
      <c r="B9" s="14" t="s">
        <v>28</v>
      </c>
      <c r="C9" s="14">
        <v>4</v>
      </c>
    </row>
    <row r="10" spans="2:3" ht="18.75" x14ac:dyDescent="0.3">
      <c r="B10" s="14" t="s">
        <v>29</v>
      </c>
      <c r="C10" s="14">
        <v>3</v>
      </c>
    </row>
    <row r="11" spans="2:3" ht="18.75" x14ac:dyDescent="0.3">
      <c r="B11" s="14" t="s">
        <v>8</v>
      </c>
      <c r="C11" s="14">
        <v>1</v>
      </c>
    </row>
    <row r="12" spans="2:3" ht="18.75" x14ac:dyDescent="0.3">
      <c r="B12" s="14" t="s">
        <v>30</v>
      </c>
      <c r="C12" s="1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C29" sqref="C29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65" t="s">
        <v>4</v>
      </c>
      <c r="B1" s="65"/>
      <c r="C1" s="65"/>
      <c r="D1" s="65"/>
      <c r="I1" s="63" t="s">
        <v>9</v>
      </c>
      <c r="J1" s="63"/>
      <c r="K1" s="63"/>
      <c r="L1" s="63"/>
      <c r="M1" s="63"/>
      <c r="N1" s="63"/>
      <c r="O1" s="63"/>
    </row>
    <row r="2" spans="1:15" x14ac:dyDescent="0.25">
      <c r="A2" s="65" t="s">
        <v>5</v>
      </c>
      <c r="B2" s="65"/>
      <c r="C2" s="65"/>
      <c r="D2" s="65"/>
      <c r="I2" s="63" t="s">
        <v>10</v>
      </c>
      <c r="J2" s="63"/>
      <c r="K2" s="63"/>
      <c r="L2" s="63"/>
      <c r="M2" s="63"/>
      <c r="N2" s="63"/>
      <c r="O2" s="63"/>
    </row>
    <row r="3" spans="1:15" x14ac:dyDescent="0.25">
      <c r="A3" s="63" t="s">
        <v>44</v>
      </c>
      <c r="B3" s="63"/>
      <c r="C3" s="63"/>
      <c r="D3" s="63"/>
    </row>
    <row r="4" spans="1:15" x14ac:dyDescent="0.25">
      <c r="A4" s="6"/>
      <c r="B4" s="6"/>
    </row>
    <row r="5" spans="1:15" ht="27.75" customHeight="1" x14ac:dyDescent="0.25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7" spans="1:15" s="15" customFormat="1" ht="26.25" customHeight="1" x14ac:dyDescent="0.25">
      <c r="A7" s="60" t="s">
        <v>0</v>
      </c>
      <c r="B7" s="60" t="s">
        <v>13</v>
      </c>
      <c r="C7" s="60" t="s">
        <v>14</v>
      </c>
      <c r="D7" s="68" t="s">
        <v>22</v>
      </c>
      <c r="E7" s="68"/>
      <c r="F7" s="68" t="s">
        <v>23</v>
      </c>
      <c r="G7" s="68"/>
      <c r="H7" s="68" t="s">
        <v>25</v>
      </c>
      <c r="I7" s="68"/>
      <c r="J7" s="69" t="s">
        <v>24</v>
      </c>
      <c r="K7" s="69"/>
      <c r="L7" s="59" t="s">
        <v>11</v>
      </c>
      <c r="M7" s="61" t="s">
        <v>32</v>
      </c>
      <c r="N7" s="59" t="s">
        <v>12</v>
      </c>
      <c r="O7" s="60" t="s">
        <v>16</v>
      </c>
    </row>
    <row r="8" spans="1:15" s="16" customFormat="1" ht="26.25" customHeight="1" x14ac:dyDescent="0.25">
      <c r="A8" s="60"/>
      <c r="B8" s="60"/>
      <c r="C8" s="60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30" t="s">
        <v>2</v>
      </c>
      <c r="K8" s="30" t="s">
        <v>15</v>
      </c>
      <c r="L8" s="59"/>
      <c r="M8" s="62"/>
      <c r="N8" s="59"/>
      <c r="O8" s="60"/>
    </row>
    <row r="9" spans="1:15" ht="20.100000000000001" customHeight="1" x14ac:dyDescent="0.25">
      <c r="A9" s="3" t="s">
        <v>26</v>
      </c>
      <c r="B9" s="2"/>
      <c r="C9" s="17"/>
      <c r="D9" s="18"/>
      <c r="E9" s="18"/>
      <c r="F9" s="18"/>
      <c r="G9" s="18"/>
      <c r="H9" s="18"/>
      <c r="I9" s="18"/>
      <c r="J9" s="31"/>
      <c r="K9" s="31"/>
      <c r="L9" s="34"/>
      <c r="M9" s="34"/>
      <c r="N9" s="34"/>
      <c r="O9" s="18"/>
    </row>
    <row r="10" spans="1:15" s="16" customFormat="1" ht="20.100000000000001" customHeight="1" x14ac:dyDescent="0.25">
      <c r="A10" s="4">
        <v>1</v>
      </c>
      <c r="B10" s="12" t="s">
        <v>45</v>
      </c>
      <c r="C10" s="9" t="s">
        <v>46</v>
      </c>
      <c r="D10" s="7" t="s">
        <v>19</v>
      </c>
      <c r="E10" s="7">
        <f>VLOOKUP(D10,Sheet1!$B$2:$C$12,2,TRUE)</f>
        <v>9</v>
      </c>
      <c r="F10" s="7" t="s">
        <v>17</v>
      </c>
      <c r="G10" s="7">
        <f>VLOOKUP(F10,Sheet1!$B$2:$C$12,2,TRUE)</f>
        <v>10</v>
      </c>
      <c r="H10" s="7" t="s">
        <v>17</v>
      </c>
      <c r="I10" s="7">
        <f>VLOOKUP(H10,Sheet1!$B$2:$C$12,2,TRUE)</f>
        <v>10</v>
      </c>
      <c r="J10" s="32"/>
      <c r="K10" s="32" t="e">
        <f>VLOOKUP(J10,Sheet1!$B$2:$C$12,2,TRUE)</f>
        <v>#N/A</v>
      </c>
      <c r="L10" s="35" t="e">
        <f>ROUND(AVERAGE(E10,G10,I10,K10),2)</f>
        <v>#N/A</v>
      </c>
      <c r="M10" s="36">
        <f>COUNTIF(D10:K10,"C*")*1+COUNTIF(D10:K10,"D")*2+COUNTIF(D10:K10,"E")*3</f>
        <v>0</v>
      </c>
      <c r="N10" s="37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3"/>
    </row>
    <row r="11" spans="1:15" ht="20.100000000000001" customHeight="1" x14ac:dyDescent="0.25">
      <c r="A11" s="4">
        <f>A10+1</f>
        <v>2</v>
      </c>
      <c r="B11" s="12" t="s">
        <v>47</v>
      </c>
      <c r="C11" s="7" t="s">
        <v>48</v>
      </c>
      <c r="D11" s="4" t="s">
        <v>20</v>
      </c>
      <c r="E11" s="7">
        <f>VLOOKUP(D11,Sheet1!$B$2:$C$12,2,TRUE)</f>
        <v>8</v>
      </c>
      <c r="F11" s="10" t="s">
        <v>20</v>
      </c>
      <c r="G11" s="7">
        <f>VLOOKUP(F11,Sheet1!$B$2:$C$12,2,TRUE)</f>
        <v>8</v>
      </c>
      <c r="H11" s="4" t="s">
        <v>20</v>
      </c>
      <c r="I11" s="7">
        <f>VLOOKUP(H11,Sheet1!$B$2:$C$12,2,TRUE)</f>
        <v>8</v>
      </c>
      <c r="J11" s="33"/>
      <c r="K11" s="32" t="e">
        <f>VLOOKUP(J11,Sheet1!$B$2:$C$12,2,TRUE)</f>
        <v>#N/A</v>
      </c>
      <c r="L11" s="35" t="e">
        <f t="shared" ref="L11:L25" si="0">ROUND(AVERAGE(E11,G11,I11,K11),2)</f>
        <v>#N/A</v>
      </c>
      <c r="M11" s="36">
        <f t="shared" ref="M11:M12" si="1">COUNTIF(D11:K11,"C*")*1+COUNTIF(D11:K11,"D")*2+COUNTIF(D11:K11,"E")*3</f>
        <v>0</v>
      </c>
      <c r="N11" s="37" t="e">
        <f t="shared" ref="N11:N25" si="2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20"/>
    </row>
    <row r="12" spans="1:15" s="16" customFormat="1" ht="20.100000000000001" customHeight="1" x14ac:dyDescent="0.25">
      <c r="A12" s="4">
        <f t="shared" ref="A12:A25" si="3">A11+1</f>
        <v>3</v>
      </c>
      <c r="B12" s="12" t="s">
        <v>49</v>
      </c>
      <c r="C12" s="7" t="s">
        <v>50</v>
      </c>
      <c r="D12" s="7" t="s">
        <v>20</v>
      </c>
      <c r="E12" s="7">
        <f>VLOOKUP(D12,Sheet1!$B$2:$C$12,2,TRUE)</f>
        <v>8</v>
      </c>
      <c r="F12" s="7" t="s">
        <v>19</v>
      </c>
      <c r="G12" s="7">
        <f>VLOOKUP(F12,Sheet1!$B$2:$C$12,2,TRUE)</f>
        <v>9</v>
      </c>
      <c r="H12" s="7" t="s">
        <v>19</v>
      </c>
      <c r="I12" s="7">
        <f>VLOOKUP(H12,Sheet1!$B$2:$C$12,2,TRUE)</f>
        <v>9</v>
      </c>
      <c r="J12" s="32"/>
      <c r="K12" s="32" t="e">
        <f>VLOOKUP(J12,Sheet1!$B$2:$C$12,2,TRUE)</f>
        <v>#N/A</v>
      </c>
      <c r="L12" s="35" t="e">
        <f t="shared" si="0"/>
        <v>#N/A</v>
      </c>
      <c r="M12" s="36">
        <f t="shared" si="1"/>
        <v>0</v>
      </c>
      <c r="N12" s="37" t="e">
        <f t="shared" si="2"/>
        <v>#N/A</v>
      </c>
      <c r="O12" s="13"/>
    </row>
    <row r="13" spans="1:15" s="16" customFormat="1" ht="20.100000000000001" customHeight="1" x14ac:dyDescent="0.25">
      <c r="A13" s="4">
        <f t="shared" si="3"/>
        <v>4</v>
      </c>
      <c r="B13" s="12" t="s">
        <v>51</v>
      </c>
      <c r="C13" s="7" t="s">
        <v>52</v>
      </c>
      <c r="D13" s="7" t="s">
        <v>18</v>
      </c>
      <c r="E13" s="7">
        <f>VLOOKUP(D13,Sheet1!$B$2:$C$12,2,TRUE)</f>
        <v>7</v>
      </c>
      <c r="F13" s="7" t="s">
        <v>20</v>
      </c>
      <c r="G13" s="7">
        <f>VLOOKUP(F13,Sheet1!$B$2:$C$12,2,TRUE)</f>
        <v>8</v>
      </c>
      <c r="H13" s="7" t="s">
        <v>18</v>
      </c>
      <c r="I13" s="7">
        <f>VLOOKUP(H13,Sheet1!$B$2:$C$12,2,TRUE)</f>
        <v>7</v>
      </c>
      <c r="J13" s="32"/>
      <c r="K13" s="32" t="e">
        <f>VLOOKUP(J13,Sheet1!$B$2:$C$12,2,TRUE)</f>
        <v>#N/A</v>
      </c>
      <c r="L13" s="35" t="e">
        <f t="shared" si="0"/>
        <v>#N/A</v>
      </c>
      <c r="M13" s="36">
        <f t="shared" ref="M13:M25" si="4">COUNTIF(D13:K13,"C*")*1+COUNTIF(D13:K13,"D")*2+COUNTIF(D13:K13,"E")*3</f>
        <v>0</v>
      </c>
      <c r="N13" s="37" t="e">
        <f t="shared" si="2"/>
        <v>#N/A</v>
      </c>
      <c r="O13" s="13"/>
    </row>
    <row r="14" spans="1:15" s="16" customFormat="1" ht="20.100000000000001" customHeight="1" x14ac:dyDescent="0.25">
      <c r="A14" s="4">
        <f t="shared" si="3"/>
        <v>5</v>
      </c>
      <c r="B14" s="12" t="s">
        <v>53</v>
      </c>
      <c r="C14" s="7" t="s">
        <v>54</v>
      </c>
      <c r="D14" s="7" t="s">
        <v>18</v>
      </c>
      <c r="E14" s="7">
        <f>VLOOKUP(D14,Sheet1!$B$2:$C$12,2,TRUE)</f>
        <v>7</v>
      </c>
      <c r="F14" s="7" t="s">
        <v>20</v>
      </c>
      <c r="G14" s="7">
        <f>VLOOKUP(F14,Sheet1!$B$2:$C$12,2,TRUE)</f>
        <v>8</v>
      </c>
      <c r="H14" s="7" t="s">
        <v>20</v>
      </c>
      <c r="I14" s="7">
        <f>VLOOKUP(H14,Sheet1!$B$2:$C$12,2,TRUE)</f>
        <v>8</v>
      </c>
      <c r="J14" s="32"/>
      <c r="K14" s="32" t="e">
        <f>VLOOKUP(J14,Sheet1!$B$2:$C$12,2,TRUE)</f>
        <v>#N/A</v>
      </c>
      <c r="L14" s="35" t="e">
        <f t="shared" si="0"/>
        <v>#N/A</v>
      </c>
      <c r="M14" s="36">
        <f t="shared" si="4"/>
        <v>0</v>
      </c>
      <c r="N14" s="37" t="e">
        <f t="shared" si="2"/>
        <v>#N/A</v>
      </c>
      <c r="O14" s="13"/>
    </row>
    <row r="15" spans="1:15" s="16" customFormat="1" ht="20.100000000000001" customHeight="1" x14ac:dyDescent="0.25">
      <c r="A15" s="4">
        <f t="shared" si="3"/>
        <v>6</v>
      </c>
      <c r="B15" s="12" t="s">
        <v>55</v>
      </c>
      <c r="C15" s="7" t="s">
        <v>56</v>
      </c>
      <c r="D15" s="7" t="s">
        <v>20</v>
      </c>
      <c r="E15" s="7">
        <f>VLOOKUP(D15,Sheet1!$B$2:$C$12,2,TRUE)</f>
        <v>8</v>
      </c>
      <c r="F15" s="7" t="s">
        <v>19</v>
      </c>
      <c r="G15" s="7">
        <f>VLOOKUP(F15,Sheet1!$B$2:$C$12,2,TRUE)</f>
        <v>9</v>
      </c>
      <c r="H15" s="7" t="s">
        <v>19</v>
      </c>
      <c r="I15" s="7">
        <f>VLOOKUP(H15,Sheet1!$B$2:$C$12,2,TRUE)</f>
        <v>9</v>
      </c>
      <c r="J15" s="32"/>
      <c r="K15" s="32" t="e">
        <f>VLOOKUP(J15,Sheet1!$B$2:$C$12,2,TRUE)</f>
        <v>#N/A</v>
      </c>
      <c r="L15" s="35" t="e">
        <f t="shared" si="0"/>
        <v>#N/A</v>
      </c>
      <c r="M15" s="36">
        <f t="shared" si="4"/>
        <v>0</v>
      </c>
      <c r="N15" s="37" t="e">
        <f t="shared" si="2"/>
        <v>#N/A</v>
      </c>
      <c r="O15" s="13"/>
    </row>
    <row r="16" spans="1:15" s="16" customFormat="1" ht="20.100000000000001" customHeight="1" x14ac:dyDescent="0.25">
      <c r="A16" s="4">
        <f t="shared" si="3"/>
        <v>7</v>
      </c>
      <c r="B16" s="12" t="s">
        <v>57</v>
      </c>
      <c r="C16" s="7" t="s">
        <v>58</v>
      </c>
      <c r="D16" s="7" t="s">
        <v>18</v>
      </c>
      <c r="E16" s="7">
        <f>VLOOKUP(D16,Sheet1!$B$2:$C$12,2,TRUE)</f>
        <v>7</v>
      </c>
      <c r="F16" s="7" t="s">
        <v>18</v>
      </c>
      <c r="G16" s="7">
        <f>VLOOKUP(F16,Sheet1!$B$2:$C$12,2,TRUE)</f>
        <v>7</v>
      </c>
      <c r="H16" s="7" t="s">
        <v>18</v>
      </c>
      <c r="I16" s="7">
        <f>VLOOKUP(H16,Sheet1!$B$2:$C$12,2,TRUE)</f>
        <v>7</v>
      </c>
      <c r="J16" s="32"/>
      <c r="K16" s="32" t="e">
        <f>VLOOKUP(J16,Sheet1!$B$2:$C$12,2,TRUE)</f>
        <v>#N/A</v>
      </c>
      <c r="L16" s="35" t="e">
        <f t="shared" si="0"/>
        <v>#N/A</v>
      </c>
      <c r="M16" s="36">
        <f t="shared" si="4"/>
        <v>0</v>
      </c>
      <c r="N16" s="37" t="e">
        <f t="shared" si="2"/>
        <v>#N/A</v>
      </c>
      <c r="O16" s="13"/>
    </row>
    <row r="17" spans="1:15" s="16" customFormat="1" ht="20.100000000000001" customHeight="1" x14ac:dyDescent="0.25">
      <c r="A17" s="4">
        <f t="shared" si="3"/>
        <v>8</v>
      </c>
      <c r="B17" s="12" t="s">
        <v>59</v>
      </c>
      <c r="C17" s="7" t="s">
        <v>60</v>
      </c>
      <c r="D17" s="7" t="s">
        <v>19</v>
      </c>
      <c r="E17" s="7">
        <f>VLOOKUP(D17,Sheet1!$B$2:$C$12,2,TRUE)</f>
        <v>9</v>
      </c>
      <c r="F17" s="7" t="s">
        <v>19</v>
      </c>
      <c r="G17" s="7">
        <f>VLOOKUP(F17,Sheet1!$B$2:$C$12,2,TRUE)</f>
        <v>9</v>
      </c>
      <c r="H17" s="7" t="s">
        <v>19</v>
      </c>
      <c r="I17" s="7">
        <f>VLOOKUP(H17,Sheet1!$B$2:$C$12,2,TRUE)</f>
        <v>9</v>
      </c>
      <c r="J17" s="32"/>
      <c r="K17" s="32" t="e">
        <f>VLOOKUP(J17,Sheet1!$B$2:$C$12,2,TRUE)</f>
        <v>#N/A</v>
      </c>
      <c r="L17" s="35" t="e">
        <f t="shared" si="0"/>
        <v>#N/A</v>
      </c>
      <c r="M17" s="36">
        <f t="shared" si="4"/>
        <v>0</v>
      </c>
      <c r="N17" s="37" t="e">
        <f t="shared" si="2"/>
        <v>#N/A</v>
      </c>
      <c r="O17" s="13"/>
    </row>
    <row r="18" spans="1:15" s="16" customFormat="1" ht="20.100000000000001" customHeight="1" x14ac:dyDescent="0.25">
      <c r="A18" s="4">
        <f t="shared" si="3"/>
        <v>9</v>
      </c>
      <c r="B18" s="12" t="s">
        <v>61</v>
      </c>
      <c r="C18" s="7" t="s">
        <v>62</v>
      </c>
      <c r="D18" s="7" t="s">
        <v>18</v>
      </c>
      <c r="E18" s="7">
        <f>VLOOKUP(D18,Sheet1!$B$2:$C$12,2,TRUE)</f>
        <v>7</v>
      </c>
      <c r="F18" s="7" t="s">
        <v>20</v>
      </c>
      <c r="G18" s="7">
        <f>VLOOKUP(F18,Sheet1!$B$2:$C$12,2,TRUE)</f>
        <v>8</v>
      </c>
      <c r="H18" s="7" t="s">
        <v>20</v>
      </c>
      <c r="I18" s="7">
        <f>VLOOKUP(H18,Sheet1!$B$2:$C$12,2,TRUE)</f>
        <v>8</v>
      </c>
      <c r="J18" s="32"/>
      <c r="K18" s="32" t="e">
        <f>VLOOKUP(J18,Sheet1!$B$2:$C$12,2,TRUE)</f>
        <v>#N/A</v>
      </c>
      <c r="L18" s="35" t="e">
        <f t="shared" si="0"/>
        <v>#N/A</v>
      </c>
      <c r="M18" s="36">
        <f t="shared" si="4"/>
        <v>0</v>
      </c>
      <c r="N18" s="37" t="e">
        <f t="shared" si="2"/>
        <v>#N/A</v>
      </c>
      <c r="O18" s="13"/>
    </row>
    <row r="19" spans="1:15" s="16" customFormat="1" ht="20.100000000000001" customHeight="1" x14ac:dyDescent="0.25">
      <c r="A19" s="4">
        <f t="shared" si="3"/>
        <v>10</v>
      </c>
      <c r="B19" s="12" t="s">
        <v>63</v>
      </c>
      <c r="C19" s="7" t="s">
        <v>64</v>
      </c>
      <c r="D19" s="7" t="s">
        <v>18</v>
      </c>
      <c r="E19" s="7">
        <f>VLOOKUP(D19,Sheet1!$B$2:$C$12,2,TRUE)</f>
        <v>7</v>
      </c>
      <c r="F19" s="7" t="s">
        <v>20</v>
      </c>
      <c r="G19" s="7">
        <f>VLOOKUP(F19,Sheet1!$B$2:$C$12,2,TRUE)</f>
        <v>8</v>
      </c>
      <c r="H19" s="7" t="s">
        <v>20</v>
      </c>
      <c r="I19" s="7">
        <f>VLOOKUP(H19,Sheet1!$B$2:$C$12,2,TRUE)</f>
        <v>8</v>
      </c>
      <c r="J19" s="32"/>
      <c r="K19" s="32" t="e">
        <f>VLOOKUP(J19,Sheet1!$B$2:$C$12,2,TRUE)</f>
        <v>#N/A</v>
      </c>
      <c r="L19" s="35" t="e">
        <f t="shared" si="0"/>
        <v>#N/A</v>
      </c>
      <c r="M19" s="36">
        <f t="shared" si="4"/>
        <v>0</v>
      </c>
      <c r="N19" s="37" t="e">
        <f t="shared" si="2"/>
        <v>#N/A</v>
      </c>
      <c r="O19" s="13"/>
    </row>
    <row r="20" spans="1:15" s="22" customFormat="1" ht="20.100000000000001" customHeight="1" x14ac:dyDescent="0.25">
      <c r="A20" s="53" t="s">
        <v>38</v>
      </c>
      <c r="B20" s="19"/>
      <c r="C20" s="52"/>
      <c r="D20" s="48"/>
      <c r="E20" s="50"/>
      <c r="F20" s="48"/>
      <c r="G20" s="51"/>
      <c r="H20" s="51"/>
      <c r="I20" s="38"/>
      <c r="J20" s="56"/>
      <c r="K20" s="56"/>
      <c r="L20" s="56"/>
      <c r="M20" s="56"/>
      <c r="N20" s="56"/>
      <c r="O20" s="56"/>
    </row>
    <row r="21" spans="1:15" s="16" customFormat="1" ht="20.100000000000001" customHeight="1" x14ac:dyDescent="0.25">
      <c r="A21" s="4">
        <f>A19+1</f>
        <v>11</v>
      </c>
      <c r="B21" s="12" t="s">
        <v>65</v>
      </c>
      <c r="C21" s="7" t="s">
        <v>66</v>
      </c>
      <c r="D21" s="7" t="s">
        <v>18</v>
      </c>
      <c r="E21" s="7">
        <f>VLOOKUP(D21,Sheet1!$B$2:$C$12,2,TRUE)</f>
        <v>7</v>
      </c>
      <c r="F21" s="7" t="s">
        <v>20</v>
      </c>
      <c r="G21" s="7">
        <f>VLOOKUP(F21,Sheet1!$B$2:$C$12,2,TRUE)</f>
        <v>8</v>
      </c>
      <c r="H21" s="7" t="s">
        <v>20</v>
      </c>
      <c r="I21" s="7">
        <f>VLOOKUP(H21,Sheet1!$B$2:$C$12,2,TRUE)</f>
        <v>8</v>
      </c>
      <c r="J21" s="32"/>
      <c r="K21" s="32" t="e">
        <f>VLOOKUP(J21,Sheet1!$B$2:$C$12,2,TRUE)</f>
        <v>#N/A</v>
      </c>
      <c r="L21" s="35" t="e">
        <f t="shared" si="0"/>
        <v>#N/A</v>
      </c>
      <c r="M21" s="36">
        <f t="shared" si="4"/>
        <v>0</v>
      </c>
      <c r="N21" s="37" t="e">
        <f t="shared" si="2"/>
        <v>#N/A</v>
      </c>
      <c r="O21" s="13"/>
    </row>
    <row r="22" spans="1:15" s="16" customFormat="1" ht="20.100000000000001" customHeight="1" x14ac:dyDescent="0.25">
      <c r="A22" s="4">
        <f t="shared" si="3"/>
        <v>12</v>
      </c>
      <c r="B22" s="12" t="s">
        <v>67</v>
      </c>
      <c r="C22" s="7" t="s">
        <v>68</v>
      </c>
      <c r="D22" s="7" t="s">
        <v>20</v>
      </c>
      <c r="E22" s="7">
        <f>VLOOKUP(D22,Sheet1!$B$2:$C$12,2,TRUE)</f>
        <v>8</v>
      </c>
      <c r="F22" s="7" t="s">
        <v>19</v>
      </c>
      <c r="G22" s="7">
        <f>VLOOKUP(F22,Sheet1!$B$2:$C$12,2,TRUE)</f>
        <v>9</v>
      </c>
      <c r="H22" s="7" t="s">
        <v>19</v>
      </c>
      <c r="I22" s="7">
        <f>VLOOKUP(H22,Sheet1!$B$2:$C$12,2,TRUE)</f>
        <v>9</v>
      </c>
      <c r="J22" s="32"/>
      <c r="K22" s="32" t="e">
        <f>VLOOKUP(J22,Sheet1!$B$2:$C$12,2,TRUE)</f>
        <v>#N/A</v>
      </c>
      <c r="L22" s="35" t="e">
        <f t="shared" si="0"/>
        <v>#N/A</v>
      </c>
      <c r="M22" s="36">
        <f t="shared" si="4"/>
        <v>0</v>
      </c>
      <c r="N22" s="37" t="e">
        <f t="shared" si="2"/>
        <v>#N/A</v>
      </c>
      <c r="O22" s="13"/>
    </row>
    <row r="23" spans="1:15" s="16" customFormat="1" ht="20.100000000000001" customHeight="1" x14ac:dyDescent="0.25">
      <c r="A23" s="4">
        <f>A22+1</f>
        <v>13</v>
      </c>
      <c r="B23" s="12" t="s">
        <v>69</v>
      </c>
      <c r="C23" s="7" t="s">
        <v>70</v>
      </c>
      <c r="D23" s="7" t="s">
        <v>18</v>
      </c>
      <c r="E23" s="7">
        <f>VLOOKUP(D23,Sheet1!$B$2:$C$12,2,TRUE)</f>
        <v>7</v>
      </c>
      <c r="F23" s="7" t="s">
        <v>20</v>
      </c>
      <c r="G23" s="7">
        <f>VLOOKUP(F23,Sheet1!$B$2:$C$12,2,TRUE)</f>
        <v>8</v>
      </c>
      <c r="H23" s="7" t="s">
        <v>20</v>
      </c>
      <c r="I23" s="7">
        <f>VLOOKUP(H23,Sheet1!$B$2:$C$12,2,TRUE)</f>
        <v>8</v>
      </c>
      <c r="J23" s="32"/>
      <c r="K23" s="32" t="e">
        <f>VLOOKUP(J23,Sheet1!$B$2:$C$12,2,TRUE)</f>
        <v>#N/A</v>
      </c>
      <c r="L23" s="35" t="e">
        <f t="shared" si="0"/>
        <v>#N/A</v>
      </c>
      <c r="M23" s="36">
        <f t="shared" si="4"/>
        <v>0</v>
      </c>
      <c r="N23" s="37" t="e">
        <f t="shared" si="2"/>
        <v>#N/A</v>
      </c>
      <c r="O23" s="13"/>
    </row>
    <row r="24" spans="1:15" s="16" customFormat="1" ht="20.100000000000001" customHeight="1" x14ac:dyDescent="0.25">
      <c r="A24" s="4">
        <f t="shared" si="3"/>
        <v>14</v>
      </c>
      <c r="B24" s="13" t="s">
        <v>71</v>
      </c>
      <c r="C24" s="7" t="s">
        <v>72</v>
      </c>
      <c r="D24" s="7" t="s">
        <v>18</v>
      </c>
      <c r="E24" s="7">
        <f>VLOOKUP(D24,Sheet1!$B$2:$C$12,2,TRUE)</f>
        <v>7</v>
      </c>
      <c r="F24" s="7" t="s">
        <v>18</v>
      </c>
      <c r="G24" s="7">
        <f>VLOOKUP(F24,Sheet1!$B$2:$C$12,2,TRUE)</f>
        <v>7</v>
      </c>
      <c r="H24" s="7" t="s">
        <v>18</v>
      </c>
      <c r="I24" s="7">
        <f>VLOOKUP(H24,Sheet1!$B$2:$C$12,2,TRUE)</f>
        <v>7</v>
      </c>
      <c r="J24" s="32"/>
      <c r="K24" s="32" t="e">
        <f>VLOOKUP(J24,Sheet1!$B$2:$C$12,2,TRUE)</f>
        <v>#N/A</v>
      </c>
      <c r="L24" s="35" t="e">
        <f t="shared" si="0"/>
        <v>#N/A</v>
      </c>
      <c r="M24" s="36"/>
      <c r="N24" s="37" t="e">
        <f t="shared" si="2"/>
        <v>#N/A</v>
      </c>
      <c r="O24" s="13"/>
    </row>
    <row r="25" spans="1:15" s="16" customFormat="1" ht="20.100000000000001" customHeight="1" x14ac:dyDescent="0.25">
      <c r="A25" s="4">
        <f t="shared" si="3"/>
        <v>15</v>
      </c>
      <c r="B25" s="13" t="s">
        <v>73</v>
      </c>
      <c r="C25" s="7" t="s">
        <v>74</v>
      </c>
      <c r="D25" s="7" t="s">
        <v>18</v>
      </c>
      <c r="E25" s="7">
        <f>VLOOKUP(D25,Sheet1!$B$2:$C$12,2,TRUE)</f>
        <v>7</v>
      </c>
      <c r="F25" s="7" t="s">
        <v>20</v>
      </c>
      <c r="G25" s="7">
        <f>VLOOKUP(F25,Sheet1!$B$2:$C$12,2,TRUE)</f>
        <v>8</v>
      </c>
      <c r="H25" s="7" t="s">
        <v>20</v>
      </c>
      <c r="I25" s="7">
        <f>VLOOKUP(H25,Sheet1!$B$2:$C$12,2,TRUE)</f>
        <v>8</v>
      </c>
      <c r="J25" s="32"/>
      <c r="K25" s="32" t="e">
        <f>VLOOKUP(J25,Sheet1!$B$2:$C$12,2,TRUE)</f>
        <v>#N/A</v>
      </c>
      <c r="L25" s="35" t="e">
        <f t="shared" si="0"/>
        <v>#N/A</v>
      </c>
      <c r="M25" s="36">
        <f t="shared" si="4"/>
        <v>0</v>
      </c>
      <c r="N25" s="37" t="e">
        <f t="shared" si="2"/>
        <v>#N/A</v>
      </c>
      <c r="O25" s="11"/>
    </row>
    <row r="27" spans="1:15" ht="16.5" x14ac:dyDescent="0.25">
      <c r="J27" s="66" t="s">
        <v>42</v>
      </c>
      <c r="K27" s="66"/>
      <c r="L27" s="66"/>
      <c r="M27" s="66"/>
      <c r="N27" s="66"/>
      <c r="O27" s="66"/>
    </row>
    <row r="28" spans="1:15" ht="16.5" x14ac:dyDescent="0.25">
      <c r="J28" s="64" t="s">
        <v>6</v>
      </c>
      <c r="K28" s="64"/>
      <c r="L28" s="64"/>
      <c r="M28" s="64"/>
      <c r="N28" s="64"/>
      <c r="O28" s="64"/>
    </row>
  </sheetData>
  <mergeCells count="19">
    <mergeCell ref="A1:D1"/>
    <mergeCell ref="A2:D2"/>
    <mergeCell ref="A3:D3"/>
    <mergeCell ref="J27:O27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  <mergeCell ref="I1:O1"/>
    <mergeCell ref="J28:O28"/>
    <mergeCell ref="I2:O2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16" workbookViewId="0">
      <selection activeCell="H24" sqref="H24"/>
    </sheetView>
  </sheetViews>
  <sheetFormatPr defaultColWidth="9.140625" defaultRowHeight="15" x14ac:dyDescent="0.25"/>
  <cols>
    <col min="1" max="1" width="5.140625" style="22" customWidth="1"/>
    <col min="2" max="2" width="25.5703125" style="22" customWidth="1"/>
    <col min="3" max="3" width="13.28515625" style="22" customWidth="1"/>
    <col min="4" max="6" width="10.5703125" style="21" customWidth="1"/>
    <col min="7" max="7" width="23.140625" style="21" customWidth="1"/>
    <col min="8" max="8" width="18.28515625" style="21" customWidth="1"/>
    <col min="9" max="9" width="17.42578125" style="22" customWidth="1"/>
    <col min="10" max="10" width="9.140625" style="23"/>
    <col min="11" max="11" width="12.85546875" style="22" bestFit="1" customWidth="1"/>
    <col min="12" max="16384" width="9.140625" style="22"/>
  </cols>
  <sheetData>
    <row r="1" spans="1:9" ht="15.75" x14ac:dyDescent="0.25">
      <c r="A1" s="73" t="s">
        <v>4</v>
      </c>
      <c r="B1" s="73"/>
      <c r="C1" s="73"/>
      <c r="D1" s="73"/>
      <c r="E1" s="54"/>
      <c r="F1" s="54"/>
      <c r="G1" s="74" t="s">
        <v>9</v>
      </c>
      <c r="H1" s="74"/>
      <c r="I1" s="74"/>
    </row>
    <row r="2" spans="1:9" ht="15.75" x14ac:dyDescent="0.25">
      <c r="A2" s="73" t="s">
        <v>5</v>
      </c>
      <c r="B2" s="73"/>
      <c r="C2" s="73"/>
      <c r="D2" s="73"/>
      <c r="E2" s="54"/>
      <c r="F2" s="54"/>
      <c r="G2" s="74" t="s">
        <v>10</v>
      </c>
      <c r="H2" s="74"/>
      <c r="I2" s="74"/>
    </row>
    <row r="3" spans="1:9" ht="15.75" x14ac:dyDescent="0.25">
      <c r="A3" s="74" t="s">
        <v>44</v>
      </c>
      <c r="B3" s="74"/>
      <c r="C3" s="74"/>
      <c r="D3" s="74"/>
      <c r="E3" s="54"/>
      <c r="F3" s="54"/>
      <c r="G3" s="54"/>
      <c r="H3" s="54"/>
      <c r="I3" s="55"/>
    </row>
    <row r="5" spans="1:9" ht="18" customHeight="1" x14ac:dyDescent="0.3">
      <c r="A5" s="72" t="s">
        <v>77</v>
      </c>
      <c r="B5" s="72"/>
      <c r="C5" s="72"/>
      <c r="D5" s="72"/>
      <c r="E5" s="72"/>
      <c r="F5" s="72"/>
      <c r="G5" s="72"/>
      <c r="H5" s="72"/>
      <c r="I5" s="72"/>
    </row>
    <row r="7" spans="1:9" ht="36.6" customHeight="1" x14ac:dyDescent="0.25">
      <c r="A7" s="40" t="s">
        <v>0</v>
      </c>
      <c r="B7" s="40" t="s">
        <v>1</v>
      </c>
      <c r="C7" s="40" t="s">
        <v>14</v>
      </c>
      <c r="D7" s="41" t="s">
        <v>33</v>
      </c>
      <c r="E7" s="40" t="s">
        <v>34</v>
      </c>
      <c r="F7" s="42" t="s">
        <v>35</v>
      </c>
      <c r="G7" s="43" t="s">
        <v>36</v>
      </c>
      <c r="H7" s="42" t="s">
        <v>37</v>
      </c>
      <c r="I7" s="40" t="s">
        <v>7</v>
      </c>
    </row>
    <row r="8" spans="1:9" ht="22.5" customHeight="1" x14ac:dyDescent="0.25">
      <c r="A8" s="44" t="s">
        <v>3</v>
      </c>
      <c r="B8" s="40"/>
      <c r="C8" s="45"/>
      <c r="D8" s="46"/>
      <c r="E8" s="46"/>
      <c r="F8" s="46"/>
      <c r="G8" s="46"/>
      <c r="H8" s="47"/>
      <c r="I8" s="47"/>
    </row>
    <row r="9" spans="1:9" ht="20.100000000000001" customHeight="1" x14ac:dyDescent="0.25">
      <c r="A9" s="48">
        <v>1</v>
      </c>
      <c r="B9" s="19" t="s">
        <v>45</v>
      </c>
      <c r="C9" s="49" t="s">
        <v>46</v>
      </c>
      <c r="D9" s="48">
        <v>10</v>
      </c>
      <c r="E9" s="50">
        <f>IFERROR(VLOOKUP($C9,HK!$C$10:$L$25,10,0),0)</f>
        <v>0</v>
      </c>
      <c r="F9" s="48">
        <f>ROUND(AVERAGE(D9,E9),2)</f>
        <v>5</v>
      </c>
      <c r="G9" s="51" t="str">
        <f>IF(AND(8&lt;=$F9,$F9&lt;=10),"Hoàn thành xuất sắc",IF(AND(6&lt;$F9,$F9&lt;8),"Hoàn thành tốt",IF(AND(5&lt;$F9,$F9&lt;6),"Hoàn thành NV","Không hoàn thành NV")))</f>
        <v>Không hoàn thành NV</v>
      </c>
      <c r="H9" s="51" t="str">
        <f>IF(OR($G9= "Hoàn thành xuất sắc", $G9="Hoàn thành tốt"),"Đạt LĐTT","Không đạt LĐTT")</f>
        <v>Không đạt LĐTT</v>
      </c>
      <c r="I9" s="51"/>
    </row>
    <row r="10" spans="1:9" ht="20.100000000000001" customHeight="1" x14ac:dyDescent="0.25">
      <c r="A10" s="48">
        <f>A9+1</f>
        <v>2</v>
      </c>
      <c r="B10" s="19" t="s">
        <v>47</v>
      </c>
      <c r="C10" s="52" t="s">
        <v>48</v>
      </c>
      <c r="D10" s="48">
        <v>9.4</v>
      </c>
      <c r="E10" s="50">
        <f>IFERROR(VLOOKUP($C10,HK!$C$10:$L$25,10,0),0)</f>
        <v>0</v>
      </c>
      <c r="F10" s="48">
        <f t="shared" ref="F10:F11" si="0">ROUND(AVERAGE(D10,E10),2)</f>
        <v>4.7</v>
      </c>
      <c r="G10" s="51" t="str">
        <f t="shared" ref="G10:G23" si="1">IF(AND(8&lt;=$F10,$F10&lt;=10),"Hoàn thành xuất sắc",IF(AND(6&lt;$F10,$F10&lt;8),"Hoàn thành tốt",IF(AND(5&lt;$F10,$F10&lt;6),"Hoàn thành NV","Không hoàn thành NV")))</f>
        <v>Không hoàn thành NV</v>
      </c>
      <c r="H10" s="51" t="str">
        <f t="shared" ref="H10:H23" si="2">IF(OR($G10= "Hoàn thành xuất sắc", $G10="Hoàn thành tốt"),"Đạt LĐTT","Không đạt LĐTT")</f>
        <v>Không đạt LĐTT</v>
      </c>
      <c r="I10" s="51"/>
    </row>
    <row r="11" spans="1:9" ht="20.100000000000001" customHeight="1" x14ac:dyDescent="0.25">
      <c r="A11" s="48">
        <f t="shared" ref="A11:A21" si="3">A10+1</f>
        <v>3</v>
      </c>
      <c r="B11" s="19" t="s">
        <v>49</v>
      </c>
      <c r="C11" s="52" t="s">
        <v>50</v>
      </c>
      <c r="D11" s="48">
        <v>9.8000000000000007</v>
      </c>
      <c r="E11" s="50">
        <f>IFERROR(VLOOKUP($C11,HK!$C$10:$L$25,10,0),0)</f>
        <v>0</v>
      </c>
      <c r="F11" s="48">
        <f t="shared" si="0"/>
        <v>4.9000000000000004</v>
      </c>
      <c r="G11" s="51" t="str">
        <f t="shared" si="1"/>
        <v>Không hoàn thành NV</v>
      </c>
      <c r="H11" s="51" t="str">
        <f t="shared" si="2"/>
        <v>Không đạt LĐTT</v>
      </c>
      <c r="I11" s="51"/>
    </row>
    <row r="12" spans="1:9" ht="20.100000000000001" customHeight="1" x14ac:dyDescent="0.25">
      <c r="A12" s="48">
        <f t="shared" si="3"/>
        <v>4</v>
      </c>
      <c r="B12" s="19" t="s">
        <v>51</v>
      </c>
      <c r="C12" s="52" t="s">
        <v>52</v>
      </c>
      <c r="D12" s="48">
        <v>9.4</v>
      </c>
      <c r="E12" s="50">
        <f>IFERROR(VLOOKUP($C12,HK!$C$10:$L$25,10,0),0)</f>
        <v>0</v>
      </c>
      <c r="F12" s="48">
        <f t="shared" ref="F12:F23" si="4">ROUND(AVERAGE(D12,E12),2)</f>
        <v>4.7</v>
      </c>
      <c r="G12" s="51" t="str">
        <f t="shared" si="1"/>
        <v>Không hoàn thành NV</v>
      </c>
      <c r="H12" s="51" t="str">
        <f t="shared" si="2"/>
        <v>Không đạt LĐTT</v>
      </c>
      <c r="I12" s="51"/>
    </row>
    <row r="13" spans="1:9" ht="20.100000000000001" customHeight="1" x14ac:dyDescent="0.25">
      <c r="A13" s="48">
        <f t="shared" si="3"/>
        <v>5</v>
      </c>
      <c r="B13" s="19" t="s">
        <v>53</v>
      </c>
      <c r="C13" s="52" t="s">
        <v>54</v>
      </c>
      <c r="D13" s="48">
        <v>9.4</v>
      </c>
      <c r="E13" s="50">
        <f>IFERROR(VLOOKUP($C13,HK!$C$10:$L$25,10,0),0)</f>
        <v>0</v>
      </c>
      <c r="F13" s="48">
        <f t="shared" si="4"/>
        <v>4.7</v>
      </c>
      <c r="G13" s="51" t="str">
        <f t="shared" si="1"/>
        <v>Không hoàn thành NV</v>
      </c>
      <c r="H13" s="51" t="str">
        <f t="shared" si="2"/>
        <v>Không đạt LĐTT</v>
      </c>
      <c r="I13" s="51"/>
    </row>
    <row r="14" spans="1:9" ht="20.100000000000001" customHeight="1" x14ac:dyDescent="0.25">
      <c r="A14" s="48">
        <f t="shared" si="3"/>
        <v>6</v>
      </c>
      <c r="B14" s="19" t="s">
        <v>55</v>
      </c>
      <c r="C14" s="52" t="s">
        <v>56</v>
      </c>
      <c r="D14" s="48">
        <v>9.8000000000000007</v>
      </c>
      <c r="E14" s="50">
        <f>IFERROR(VLOOKUP($C14,HK!$C$10:$L$25,10,0),0)</f>
        <v>0</v>
      </c>
      <c r="F14" s="48">
        <f t="shared" si="4"/>
        <v>4.9000000000000004</v>
      </c>
      <c r="G14" s="51" t="str">
        <f t="shared" si="1"/>
        <v>Không hoàn thành NV</v>
      </c>
      <c r="H14" s="51" t="str">
        <f t="shared" si="2"/>
        <v>Không đạt LĐTT</v>
      </c>
      <c r="I14" s="38"/>
    </row>
    <row r="15" spans="1:9" ht="20.100000000000001" customHeight="1" x14ac:dyDescent="0.25">
      <c r="A15" s="48">
        <f t="shared" si="3"/>
        <v>7</v>
      </c>
      <c r="B15" s="19" t="s">
        <v>57</v>
      </c>
      <c r="C15" s="52" t="s">
        <v>58</v>
      </c>
      <c r="D15" s="48">
        <v>9.4</v>
      </c>
      <c r="E15" s="50">
        <f>IFERROR(VLOOKUP($C15,HK!$C$10:$L$25,10,0),0)</f>
        <v>0</v>
      </c>
      <c r="F15" s="48">
        <f t="shared" si="4"/>
        <v>4.7</v>
      </c>
      <c r="G15" s="51" t="str">
        <f t="shared" si="1"/>
        <v>Không hoàn thành NV</v>
      </c>
      <c r="H15" s="51" t="str">
        <f t="shared" si="2"/>
        <v>Không đạt LĐTT</v>
      </c>
      <c r="I15" s="38"/>
    </row>
    <row r="16" spans="1:9" ht="20.100000000000001" customHeight="1" x14ac:dyDescent="0.25">
      <c r="A16" s="48">
        <f t="shared" si="3"/>
        <v>8</v>
      </c>
      <c r="B16" s="19" t="s">
        <v>59</v>
      </c>
      <c r="C16" s="52" t="s">
        <v>60</v>
      </c>
      <c r="D16" s="48">
        <v>9.8000000000000007</v>
      </c>
      <c r="E16" s="50">
        <f>IFERROR(VLOOKUP($C16,HK!$C$10:$L$25,10,0),0)</f>
        <v>0</v>
      </c>
      <c r="F16" s="48">
        <f t="shared" si="4"/>
        <v>4.9000000000000004</v>
      </c>
      <c r="G16" s="51" t="str">
        <f t="shared" si="1"/>
        <v>Không hoàn thành NV</v>
      </c>
      <c r="H16" s="51" t="str">
        <f t="shared" si="2"/>
        <v>Không đạt LĐTT</v>
      </c>
      <c r="I16" s="38"/>
    </row>
    <row r="17" spans="1:10" ht="20.100000000000001" customHeight="1" x14ac:dyDescent="0.25">
      <c r="A17" s="48">
        <f t="shared" si="3"/>
        <v>9</v>
      </c>
      <c r="B17" s="19" t="s">
        <v>61</v>
      </c>
      <c r="C17" s="52" t="s">
        <v>62</v>
      </c>
      <c r="D17" s="48">
        <v>9.6</v>
      </c>
      <c r="E17" s="50">
        <f>IFERROR(VLOOKUP($C17,HK!$C$10:$L$25,10,0),0)</f>
        <v>0</v>
      </c>
      <c r="F17" s="48">
        <f t="shared" si="4"/>
        <v>4.8</v>
      </c>
      <c r="G17" s="51" t="str">
        <f t="shared" si="1"/>
        <v>Không hoàn thành NV</v>
      </c>
      <c r="H17" s="51" t="str">
        <f t="shared" si="2"/>
        <v>Không đạt LĐTT</v>
      </c>
      <c r="I17" s="38"/>
    </row>
    <row r="18" spans="1:10" ht="20.100000000000001" customHeight="1" x14ac:dyDescent="0.25">
      <c r="A18" s="48">
        <f t="shared" si="3"/>
        <v>10</v>
      </c>
      <c r="B18" s="19" t="s">
        <v>63</v>
      </c>
      <c r="C18" s="52" t="s">
        <v>64</v>
      </c>
      <c r="D18" s="48">
        <v>9.4</v>
      </c>
      <c r="E18" s="50">
        <f>IFERROR(VLOOKUP($C18,HK!$C$10:$L$25,10,0),0)</f>
        <v>0</v>
      </c>
      <c r="F18" s="48">
        <f t="shared" si="4"/>
        <v>4.7</v>
      </c>
      <c r="G18" s="51" t="str">
        <f t="shared" si="1"/>
        <v>Không hoàn thành NV</v>
      </c>
      <c r="H18" s="51" t="str">
        <f t="shared" si="2"/>
        <v>Không đạt LĐTT</v>
      </c>
      <c r="I18" s="38"/>
    </row>
    <row r="19" spans="1:10" ht="20.100000000000001" customHeight="1" x14ac:dyDescent="0.25">
      <c r="A19" s="53" t="s">
        <v>38</v>
      </c>
      <c r="B19" s="19"/>
      <c r="C19" s="52"/>
      <c r="D19" s="48"/>
      <c r="E19" s="50"/>
      <c r="F19" s="48"/>
      <c r="G19" s="51"/>
      <c r="H19" s="51"/>
      <c r="I19" s="38"/>
    </row>
    <row r="20" spans="1:10" ht="20.100000000000001" customHeight="1" x14ac:dyDescent="0.25">
      <c r="A20" s="48">
        <f>A18+1</f>
        <v>11</v>
      </c>
      <c r="B20" s="19" t="s">
        <v>65</v>
      </c>
      <c r="C20" s="52" t="s">
        <v>66</v>
      </c>
      <c r="D20" s="48">
        <v>9.6</v>
      </c>
      <c r="E20" s="50">
        <f>IFERROR(VLOOKUP($C20,HK!$C$10:$L$25,10,0),0)</f>
        <v>0</v>
      </c>
      <c r="F20" s="48">
        <f t="shared" si="4"/>
        <v>4.8</v>
      </c>
      <c r="G20" s="51" t="str">
        <f t="shared" si="1"/>
        <v>Không hoàn thành NV</v>
      </c>
      <c r="H20" s="51" t="str">
        <f t="shared" si="2"/>
        <v>Không đạt LĐTT</v>
      </c>
      <c r="I20" s="38"/>
    </row>
    <row r="21" spans="1:10" ht="20.100000000000001" customHeight="1" x14ac:dyDescent="0.25">
      <c r="A21" s="48">
        <f t="shared" si="3"/>
        <v>12</v>
      </c>
      <c r="B21" s="19" t="s">
        <v>67</v>
      </c>
      <c r="C21" s="52" t="s">
        <v>68</v>
      </c>
      <c r="D21" s="48">
        <v>9.6</v>
      </c>
      <c r="E21" s="50">
        <f>IFERROR(VLOOKUP($C21,HK!$C$10:$L$25,10,0),0)</f>
        <v>0</v>
      </c>
      <c r="F21" s="48">
        <f t="shared" si="4"/>
        <v>4.8</v>
      </c>
      <c r="G21" s="51" t="str">
        <f t="shared" si="1"/>
        <v>Không hoàn thành NV</v>
      </c>
      <c r="H21" s="51" t="str">
        <f t="shared" si="2"/>
        <v>Không đạt LĐTT</v>
      </c>
      <c r="I21" s="38"/>
    </row>
    <row r="22" spans="1:10" ht="20.100000000000001" customHeight="1" x14ac:dyDescent="0.25">
      <c r="A22" s="48">
        <f>A21+1</f>
        <v>13</v>
      </c>
      <c r="B22" s="19" t="s">
        <v>69</v>
      </c>
      <c r="C22" s="52" t="s">
        <v>70</v>
      </c>
      <c r="D22" s="48">
        <v>9.6</v>
      </c>
      <c r="E22" s="50">
        <f>IFERROR(VLOOKUP($C22,HK!$C$10:$L$25,10,0),0)</f>
        <v>0</v>
      </c>
      <c r="F22" s="48">
        <f t="shared" si="4"/>
        <v>4.8</v>
      </c>
      <c r="G22" s="51" t="str">
        <f t="shared" si="1"/>
        <v>Không hoàn thành NV</v>
      </c>
      <c r="H22" s="51" t="str">
        <f t="shared" si="2"/>
        <v>Không đạt LĐTT</v>
      </c>
      <c r="I22" s="38"/>
    </row>
    <row r="23" spans="1:10" ht="20.100000000000001" customHeight="1" x14ac:dyDescent="0.25">
      <c r="A23" s="48">
        <f>A22+1</f>
        <v>14</v>
      </c>
      <c r="B23" s="19" t="s">
        <v>71</v>
      </c>
      <c r="C23" s="52" t="s">
        <v>72</v>
      </c>
      <c r="D23" s="48">
        <v>9.4</v>
      </c>
      <c r="E23" s="50">
        <f>IFERROR(VLOOKUP($C23,HK!$C$10:$L$25,10,0),0)</f>
        <v>0</v>
      </c>
      <c r="F23" s="48">
        <f t="shared" si="4"/>
        <v>4.7</v>
      </c>
      <c r="G23" s="51" t="str">
        <f t="shared" si="1"/>
        <v>Không hoàn thành NV</v>
      </c>
      <c r="H23" s="51" t="str">
        <f t="shared" si="2"/>
        <v>Không đạt LĐTT</v>
      </c>
      <c r="I23" s="38"/>
    </row>
    <row r="24" spans="1:10" ht="20.100000000000001" customHeight="1" x14ac:dyDescent="0.25">
      <c r="A24" s="48">
        <f t="shared" ref="A24" si="5">A23+1</f>
        <v>15</v>
      </c>
      <c r="B24" s="19" t="s">
        <v>73</v>
      </c>
      <c r="C24" s="52" t="s">
        <v>74</v>
      </c>
      <c r="D24" s="48"/>
      <c r="E24" s="50"/>
      <c r="F24" s="48"/>
      <c r="G24" s="51"/>
      <c r="H24" s="57" t="s">
        <v>76</v>
      </c>
      <c r="I24" s="58" t="s">
        <v>75</v>
      </c>
    </row>
    <row r="25" spans="1:10" ht="15.75" x14ac:dyDescent="0.25">
      <c r="A25" s="24"/>
      <c r="B25" s="25"/>
      <c r="C25" s="25"/>
      <c r="D25" s="26"/>
      <c r="E25" s="26"/>
      <c r="F25" s="26"/>
      <c r="G25" s="26"/>
      <c r="H25" s="26"/>
      <c r="I25" s="26"/>
    </row>
    <row r="26" spans="1:10" ht="19.5" customHeight="1" x14ac:dyDescent="0.25">
      <c r="A26" s="24"/>
      <c r="B26" s="38" t="s">
        <v>39</v>
      </c>
      <c r="C26" s="39">
        <f>COUNTIF($H$9:$H$24,"Đạt LĐTT")</f>
        <v>0</v>
      </c>
      <c r="D26" s="26"/>
      <c r="E26" s="26"/>
      <c r="F26" s="26"/>
      <c r="G26" s="26"/>
      <c r="H26" s="26"/>
      <c r="I26" s="26"/>
    </row>
    <row r="27" spans="1:10" ht="19.5" customHeight="1" x14ac:dyDescent="0.25">
      <c r="A27" s="24"/>
      <c r="B27" s="38" t="s">
        <v>40</v>
      </c>
      <c r="C27" s="39">
        <f>COUNTIF($H$9:$H$24,"Không đạt LĐTT")</f>
        <v>14</v>
      </c>
      <c r="D27" s="26"/>
      <c r="E27" s="26"/>
      <c r="F27" s="26"/>
      <c r="G27" s="26"/>
      <c r="H27" s="26"/>
      <c r="I27" s="26"/>
    </row>
    <row r="28" spans="1:10" ht="38.25" customHeight="1" x14ac:dyDescent="0.25">
      <c r="A28" s="24"/>
      <c r="B28" s="19" t="s">
        <v>41</v>
      </c>
      <c r="C28" s="39">
        <f>COUNTIF($H$9:$H$24,"Không xét LĐTT")</f>
        <v>1</v>
      </c>
      <c r="D28" s="26"/>
      <c r="E28" s="26"/>
      <c r="F28" s="26"/>
      <c r="G28" s="26"/>
      <c r="H28" s="26"/>
      <c r="I28" s="26"/>
    </row>
    <row r="29" spans="1:10" ht="15.75" x14ac:dyDescent="0.25">
      <c r="A29" s="24"/>
      <c r="B29" s="25"/>
      <c r="C29" s="25"/>
      <c r="D29" s="26"/>
      <c r="E29" s="26"/>
      <c r="F29" s="26"/>
      <c r="G29" s="26"/>
      <c r="H29" s="26"/>
      <c r="I29" s="26"/>
    </row>
    <row r="30" spans="1:10" ht="16.5" x14ac:dyDescent="0.25">
      <c r="D30" s="27"/>
      <c r="E30" s="27"/>
      <c r="F30" s="70" t="s">
        <v>42</v>
      </c>
      <c r="G30" s="70"/>
      <c r="H30" s="70"/>
      <c r="I30" s="70"/>
      <c r="J30" s="27"/>
    </row>
    <row r="31" spans="1:10" ht="16.5" x14ac:dyDescent="0.25">
      <c r="D31" s="28"/>
      <c r="E31" s="28"/>
      <c r="F31" s="71" t="s">
        <v>6</v>
      </c>
      <c r="G31" s="71"/>
      <c r="H31" s="71"/>
      <c r="I31" s="71"/>
      <c r="J31" s="28"/>
    </row>
    <row r="32" spans="1:10" x14ac:dyDescent="0.25">
      <c r="D32" s="22"/>
      <c r="E32" s="22"/>
      <c r="F32" s="22"/>
      <c r="G32" s="22"/>
      <c r="H32" s="22"/>
      <c r="J32" s="22"/>
    </row>
    <row r="33" spans="4:10" x14ac:dyDescent="0.25">
      <c r="D33" s="22"/>
      <c r="E33" s="22"/>
      <c r="F33" s="22"/>
      <c r="G33" s="22"/>
      <c r="H33" s="22"/>
      <c r="J33" s="22"/>
    </row>
    <row r="34" spans="4:10" x14ac:dyDescent="0.25">
      <c r="D34" s="22"/>
      <c r="E34" s="22"/>
      <c r="F34" s="22"/>
      <c r="G34" s="22"/>
      <c r="H34" s="22"/>
      <c r="J34" s="22"/>
    </row>
    <row r="36" spans="4:10" x14ac:dyDescent="0.25">
      <c r="D36" s="29"/>
      <c r="E36" s="29"/>
      <c r="F36" s="29"/>
      <c r="G36" s="29"/>
      <c r="H36" s="29"/>
      <c r="I36" s="29"/>
      <c r="J36" s="22"/>
    </row>
  </sheetData>
  <mergeCells count="8">
    <mergeCell ref="F30:I30"/>
    <mergeCell ref="F31:I31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2021-05-15T07:43:34Z</cp:lastPrinted>
  <dcterms:created xsi:type="dcterms:W3CDTF">2012-05-29T08:15:11Z</dcterms:created>
  <dcterms:modified xsi:type="dcterms:W3CDTF">2021-05-15T10:01:24Z</dcterms:modified>
</cp:coreProperties>
</file>