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G27" i="30" l="1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26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9" i="30"/>
  <c r="K11" i="22" l="1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I11" i="22"/>
  <c r="L11" i="22" s="1"/>
  <c r="I12" i="22"/>
  <c r="L12" i="22" s="1"/>
  <c r="I13" i="22"/>
  <c r="I14" i="22"/>
  <c r="I15" i="22"/>
  <c r="L15" i="22" s="1"/>
  <c r="I16" i="22"/>
  <c r="L16" i="22" s="1"/>
  <c r="I17" i="22"/>
  <c r="I18" i="22"/>
  <c r="I19" i="22"/>
  <c r="L19" i="22" s="1"/>
  <c r="I20" i="22"/>
  <c r="L20" i="22" s="1"/>
  <c r="I21" i="22"/>
  <c r="I22" i="22"/>
  <c r="I23" i="22"/>
  <c r="L23" i="22" s="1"/>
  <c r="I24" i="22"/>
  <c r="L24" i="22" s="1"/>
  <c r="I25" i="22"/>
  <c r="I27" i="22"/>
  <c r="I28" i="22"/>
  <c r="L28" i="22" s="1"/>
  <c r="I29" i="22"/>
  <c r="L29" i="22" s="1"/>
  <c r="I30" i="22"/>
  <c r="I31" i="22"/>
  <c r="I32" i="22"/>
  <c r="L32" i="22" s="1"/>
  <c r="I33" i="22"/>
  <c r="L33" i="22" s="1"/>
  <c r="I34" i="22"/>
  <c r="I35" i="22"/>
  <c r="I36" i="22"/>
  <c r="L36" i="22" s="1"/>
  <c r="I37" i="22"/>
  <c r="L37" i="22" s="1"/>
  <c r="I38" i="22"/>
  <c r="I39" i="22"/>
  <c r="I40" i="22"/>
  <c r="L40" i="22" s="1"/>
  <c r="I41" i="22"/>
  <c r="L41" i="22" s="1"/>
  <c r="I42" i="22"/>
  <c r="I43" i="22"/>
  <c r="I44" i="22"/>
  <c r="I45" i="22"/>
  <c r="I46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E11" i="22"/>
  <c r="E12" i="22"/>
  <c r="E13" i="22"/>
  <c r="L13" i="22" s="1"/>
  <c r="E14" i="22"/>
  <c r="L14" i="22" s="1"/>
  <c r="E15" i="22"/>
  <c r="E16" i="22"/>
  <c r="E17" i="22"/>
  <c r="L17" i="22" s="1"/>
  <c r="E18" i="22"/>
  <c r="L18" i="22" s="1"/>
  <c r="E19" i="22"/>
  <c r="E20" i="22"/>
  <c r="E21" i="22"/>
  <c r="L21" i="22" s="1"/>
  <c r="E22" i="22"/>
  <c r="L22" i="22" s="1"/>
  <c r="E23" i="22"/>
  <c r="E24" i="22"/>
  <c r="E25" i="22"/>
  <c r="L25" i="22" s="1"/>
  <c r="E27" i="22"/>
  <c r="L27" i="22" s="1"/>
  <c r="E28" i="22"/>
  <c r="E29" i="22"/>
  <c r="E30" i="22"/>
  <c r="L30" i="22" s="1"/>
  <c r="E31" i="22"/>
  <c r="L31" i="22" s="1"/>
  <c r="E32" i="22"/>
  <c r="E33" i="22"/>
  <c r="E34" i="22"/>
  <c r="L34" i="22" s="1"/>
  <c r="E35" i="22"/>
  <c r="L35" i="22" s="1"/>
  <c r="E36" i="22"/>
  <c r="E37" i="22"/>
  <c r="E38" i="22"/>
  <c r="L38" i="22" s="1"/>
  <c r="E39" i="22"/>
  <c r="L39" i="22" s="1"/>
  <c r="E40" i="22"/>
  <c r="E41" i="22"/>
  <c r="E42" i="22"/>
  <c r="L42" i="22" s="1"/>
  <c r="E43" i="22"/>
  <c r="A11" i="22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L43" i="22" l="1"/>
  <c r="N38" i="22"/>
  <c r="E37" i="30"/>
  <c r="F37" i="30" s="1"/>
  <c r="H37" i="30" s="1"/>
  <c r="N30" i="22"/>
  <c r="E29" i="30"/>
  <c r="F29" i="30" s="1"/>
  <c r="H29" i="30" s="1"/>
  <c r="N25" i="22"/>
  <c r="E24" i="30"/>
  <c r="F24" i="30" s="1"/>
  <c r="H24" i="30" s="1"/>
  <c r="N21" i="22"/>
  <c r="E20" i="30"/>
  <c r="F20" i="30" s="1"/>
  <c r="H20" i="30" s="1"/>
  <c r="N13" i="22"/>
  <c r="E12" i="30"/>
  <c r="F12" i="30" s="1"/>
  <c r="H12" i="30" s="1"/>
  <c r="E39" i="30"/>
  <c r="F39" i="30" s="1"/>
  <c r="H39" i="30" s="1"/>
  <c r="N40" i="22"/>
  <c r="E35" i="30"/>
  <c r="F35" i="30" s="1"/>
  <c r="H35" i="30" s="1"/>
  <c r="N36" i="22"/>
  <c r="E31" i="30"/>
  <c r="F31" i="30" s="1"/>
  <c r="H31" i="30" s="1"/>
  <c r="N32" i="22"/>
  <c r="E27" i="30"/>
  <c r="F27" i="30" s="1"/>
  <c r="H27" i="30" s="1"/>
  <c r="N28" i="22"/>
  <c r="E22" i="30"/>
  <c r="F22" i="30" s="1"/>
  <c r="H22" i="30" s="1"/>
  <c r="N23" i="22"/>
  <c r="E18" i="30"/>
  <c r="F18" i="30" s="1"/>
  <c r="H18" i="30" s="1"/>
  <c r="N19" i="22"/>
  <c r="E14" i="30"/>
  <c r="F14" i="30" s="1"/>
  <c r="H14" i="30" s="1"/>
  <c r="N15" i="22"/>
  <c r="E38" i="30"/>
  <c r="F38" i="30" s="1"/>
  <c r="H38" i="30" s="1"/>
  <c r="N39" i="22"/>
  <c r="N35" i="22"/>
  <c r="E34" i="30"/>
  <c r="F34" i="30" s="1"/>
  <c r="H34" i="30" s="1"/>
  <c r="E30" i="30"/>
  <c r="F30" i="30" s="1"/>
  <c r="H30" i="30" s="1"/>
  <c r="N31" i="22"/>
  <c r="N27" i="22"/>
  <c r="E26" i="30"/>
  <c r="F26" i="30" s="1"/>
  <c r="H26" i="30" s="1"/>
  <c r="E21" i="30"/>
  <c r="F21" i="30" s="1"/>
  <c r="H21" i="30" s="1"/>
  <c r="N22" i="22"/>
  <c r="N18" i="22"/>
  <c r="E17" i="30"/>
  <c r="F17" i="30" s="1"/>
  <c r="H17" i="30" s="1"/>
  <c r="E13" i="30"/>
  <c r="F13" i="30" s="1"/>
  <c r="H13" i="30" s="1"/>
  <c r="N14" i="22"/>
  <c r="E40" i="30"/>
  <c r="F40" i="30" s="1"/>
  <c r="H40" i="30" s="1"/>
  <c r="N41" i="22"/>
  <c r="E36" i="30"/>
  <c r="F36" i="30" s="1"/>
  <c r="H36" i="30" s="1"/>
  <c r="N37" i="22"/>
  <c r="E32" i="30"/>
  <c r="F32" i="30" s="1"/>
  <c r="H32" i="30" s="1"/>
  <c r="N33" i="22"/>
  <c r="E28" i="30"/>
  <c r="F28" i="30" s="1"/>
  <c r="H28" i="30" s="1"/>
  <c r="N29" i="22"/>
  <c r="E23" i="30"/>
  <c r="F23" i="30" s="1"/>
  <c r="H23" i="30" s="1"/>
  <c r="N24" i="22"/>
  <c r="E19" i="30"/>
  <c r="F19" i="30" s="1"/>
  <c r="H19" i="30" s="1"/>
  <c r="N20" i="22"/>
  <c r="E15" i="30"/>
  <c r="F15" i="30" s="1"/>
  <c r="H15" i="30" s="1"/>
  <c r="N16" i="22"/>
  <c r="E11" i="30"/>
  <c r="F11" i="30" s="1"/>
  <c r="H11" i="30" s="1"/>
  <c r="N12" i="22"/>
  <c r="N34" i="22"/>
  <c r="E33" i="30"/>
  <c r="F33" i="30" s="1"/>
  <c r="H33" i="30" s="1"/>
  <c r="N17" i="22"/>
  <c r="E16" i="30"/>
  <c r="F16" i="30" s="1"/>
  <c r="H16" i="30" s="1"/>
  <c r="E10" i="30"/>
  <c r="N11" i="22"/>
  <c r="A10" i="30"/>
  <c r="A11" i="30" s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A42" i="30" s="1"/>
  <c r="A43" i="30" s="1"/>
  <c r="A44" i="30" s="1"/>
  <c r="A45" i="30" s="1"/>
  <c r="M43" i="22" l="1"/>
  <c r="N43" i="22" s="1"/>
  <c r="K10" i="22"/>
  <c r="I10" i="22"/>
  <c r="E10" i="22"/>
  <c r="G10" i="22"/>
  <c r="L10" i="22" l="1"/>
  <c r="E9" i="30" s="1"/>
  <c r="F9" i="30" s="1"/>
  <c r="H9" i="30" s="1"/>
  <c r="M42" i="22"/>
  <c r="N42" i="22" s="1"/>
  <c r="M10" i="22"/>
  <c r="M44" i="22"/>
  <c r="M46" i="22"/>
  <c r="M45" i="22"/>
  <c r="F10" i="30" l="1"/>
  <c r="H10" i="30" s="1"/>
  <c r="N10" i="22"/>
  <c r="C47" i="30" l="1"/>
  <c r="C48" i="30"/>
  <c r="C49" i="30"/>
</calcChain>
</file>

<file path=xl/sharedStrings.xml><?xml version="1.0" encoding="utf-8"?>
<sst xmlns="http://schemas.openxmlformats.org/spreadsheetml/2006/main" count="329" uniqueCount="123">
  <si>
    <t>TT</t>
  </si>
  <si>
    <t>Họ tên</t>
  </si>
  <si>
    <t>Xếp loại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</si>
  <si>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</si>
  <si>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</si>
  <si>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</si>
  <si>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</si>
  <si>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</si>
  <si>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</si>
  <si>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</si>
  <si>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</si>
  <si>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</si>
  <si>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</si>
  <si>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</si>
  <si>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</si>
  <si>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</si>
  <si>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</si>
  <si>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</si>
  <si>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</si>
  <si>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</si>
  <si>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</si>
  <si>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</si>
  <si>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</si>
  <si>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</si>
  <si>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</si>
  <si>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</si>
  <si>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</si>
  <si>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</si>
  <si>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</si>
  <si>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</si>
  <si>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</si>
  <si>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</si>
  <si>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</si>
  <si>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</si>
  <si>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</si>
  <si>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</si>
  <si>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</si>
  <si>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</si>
  <si>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</si>
  <si>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</si>
  <si>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</si>
  <si>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</si>
  <si>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</si>
  <si>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PHÒNG QUẢN TRỊ - DỊCH VỤ</t>
  </si>
  <si>
    <t>DANH SÁCH XÉT THI ĐUA NĂM HỌC 2020 - 2021</t>
  </si>
  <si>
    <t>Lê Quang Liêm</t>
  </si>
  <si>
    <t>01008028</t>
  </si>
  <si>
    <t>Nguyễn Văn Thành</t>
  </si>
  <si>
    <t>01008002</t>
  </si>
  <si>
    <t>Trịnh Hoàng Hiệp</t>
  </si>
  <si>
    <t>01025007</t>
  </si>
  <si>
    <t>Nguyễn Trọng Phú</t>
  </si>
  <si>
    <t>01008004</t>
  </si>
  <si>
    <t>Giáp Văn Thịnh</t>
  </si>
  <si>
    <t>01008008</t>
  </si>
  <si>
    <t>Vũ Ngọc Quang</t>
  </si>
  <si>
    <t>01008006</t>
  </si>
  <si>
    <t>Bùi Đặng Hoàng Tuấn</t>
  </si>
  <si>
    <t>01015028</t>
  </si>
  <si>
    <t>Phan Đức Long</t>
  </si>
  <si>
    <t>01009007</t>
  </si>
  <si>
    <t>Ninh Đỗ Hiệp</t>
  </si>
  <si>
    <t>01017009</t>
  </si>
  <si>
    <t>Lê Hồng Anh Tuấn</t>
  </si>
  <si>
    <t>01008005</t>
  </si>
  <si>
    <t>Nguyễn Cao Thắng</t>
  </si>
  <si>
    <t>01002021</t>
  </si>
  <si>
    <t>Nguyễn Tiến Việt Dũng</t>
  </si>
  <si>
    <t>01015026</t>
  </si>
  <si>
    <t>Võ Tấn Kiệt</t>
  </si>
  <si>
    <t>01008034</t>
  </si>
  <si>
    <t>Trần Văn Lý</t>
  </si>
  <si>
    <t>01002003</t>
  </si>
  <si>
    <t>Hà Nhật Thanh</t>
  </si>
  <si>
    <t>01009005</t>
  </si>
  <si>
    <t>Bùi Thị Dương</t>
  </si>
  <si>
    <t>01009014</t>
  </si>
  <si>
    <t>Giáp Đức Nhận</t>
  </si>
  <si>
    <t>01012027</t>
  </si>
  <si>
    <t>Trần Thị Thu</t>
  </si>
  <si>
    <t>01008021</t>
  </si>
  <si>
    <t>Nguyễn Thị Thu Trang</t>
  </si>
  <si>
    <t>01008018</t>
  </si>
  <si>
    <t>Thân Thị Quyết</t>
  </si>
  <si>
    <t>01008024</t>
  </si>
  <si>
    <t>Đỗ Thị Bích Thủy</t>
  </si>
  <si>
    <t>01008031</t>
  </si>
  <si>
    <t>Dương Thị Thủy</t>
  </si>
  <si>
    <t>01008009</t>
  </si>
  <si>
    <t>Nguyễn Thị Thảo</t>
  </si>
  <si>
    <t>01007003</t>
  </si>
  <si>
    <t>Tạ Quốc Tấn</t>
  </si>
  <si>
    <t>01008012</t>
  </si>
  <si>
    <t>Trịnh Tuấn Vũ</t>
  </si>
  <si>
    <t>01009015</t>
  </si>
  <si>
    <t>Võ Thị Tuyết</t>
  </si>
  <si>
    <t>01013033</t>
  </si>
  <si>
    <t>Nguyễn Tiến Hưng</t>
  </si>
  <si>
    <t>01002009</t>
  </si>
  <si>
    <t>Nguyễn Xuân Lợi</t>
  </si>
  <si>
    <t>01017008</t>
  </si>
  <si>
    <t>Huỳnh Bá Triết</t>
  </si>
  <si>
    <t>01008033</t>
  </si>
  <si>
    <t>Trần Thanh Quí</t>
  </si>
  <si>
    <t>01008032</t>
  </si>
  <si>
    <t>Trần Kim Tươi</t>
  </si>
  <si>
    <t>01008039</t>
  </si>
  <si>
    <t>Trương Thị Định</t>
  </si>
  <si>
    <t>01008041</t>
  </si>
  <si>
    <t>Trương Thị Bắc</t>
  </si>
  <si>
    <t>01008040</t>
  </si>
  <si>
    <t xml:space="preserve">Trương Phú Cường </t>
  </si>
  <si>
    <t>01008043</t>
  </si>
  <si>
    <t>Võ Tấn Đức</t>
  </si>
  <si>
    <t>01008042</t>
  </si>
  <si>
    <t>Ngô Ngọc Của</t>
  </si>
  <si>
    <t>01008044</t>
  </si>
  <si>
    <t>HĐ từ 01/11/2021</t>
  </si>
  <si>
    <t>Thử việc từ 08/3 - 13/3
HĐ từ 14/3/2021</t>
  </si>
  <si>
    <t>Thử việc từ 11/3 - 16/3
HĐ từ 17/3/2021</t>
  </si>
  <si>
    <t>Thử việc từ 15/3 - 20/3
HĐ từ 21/3/2021</t>
  </si>
  <si>
    <t>Không xét LĐTT</t>
  </si>
  <si>
    <t>Chưa đủ thời gian xét thi đua 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</si>
</sst>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7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15" fillId="4" borderId="3" xfId="0" quotePrefix="1" applyFont="1" applyFill="1" applyBorder="1" applyAlignment="1">
      <alignment horizontal="center" vertical="center" wrapText="1"/>
    </xf>
    <xf numFmtId="0" fontId="20" fillId="4" borderId="3" xfId="0" quotePrefix="1" applyFont="1" applyFill="1" applyBorder="1" applyAlignment="1">
      <alignment horizontal="left" vertical="center" wrapText="1"/>
    </xf>
    <xf numFmtId="0" fontId="21" fillId="0" borderId="3" xfId="0" applyFont="1" applyBorder="1"/>
    <xf numFmtId="0" fontId="21" fillId="0" borderId="3" xfId="0" applyFont="1" applyFill="1" applyBorder="1" applyAlignment="1">
      <alignment vertical="center" wrapText="1"/>
    </xf>
    <xf numFmtId="0" fontId="3" fillId="4" borderId="3" xfId="0" quotePrefix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90600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3" t="s">
        <v>16</v>
      </c>
      <c r="C2" s="13">
        <v>10</v>
      </c>
    </row>
    <row r="3" spans="2:3" ht="18.75" x14ac:dyDescent="0.3">
      <c r="B3" s="13" t="s">
        <v>18</v>
      </c>
      <c r="C3" s="13">
        <v>9</v>
      </c>
    </row>
    <row r="4" spans="2:3" ht="18.75" x14ac:dyDescent="0.3">
      <c r="B4" s="13" t="s">
        <v>19</v>
      </c>
      <c r="C4" s="13">
        <v>8</v>
      </c>
    </row>
    <row r="5" spans="2:3" ht="18.75" x14ac:dyDescent="0.3">
      <c r="B5" s="13" t="s">
        <v>17</v>
      </c>
      <c r="C5" s="13">
        <v>7</v>
      </c>
    </row>
    <row r="6" spans="2:3" ht="18.75" x14ac:dyDescent="0.3">
      <c r="B6" s="13" t="s">
        <v>30</v>
      </c>
      <c r="C6" s="13">
        <v>7</v>
      </c>
    </row>
    <row r="7" spans="2:3" ht="18.75" x14ac:dyDescent="0.3">
      <c r="B7" s="13" t="s">
        <v>20</v>
      </c>
      <c r="C7" s="13">
        <v>6</v>
      </c>
    </row>
    <row r="8" spans="2:3" ht="18.75" x14ac:dyDescent="0.3">
      <c r="B8" s="13" t="s">
        <v>26</v>
      </c>
      <c r="C8" s="13">
        <v>5</v>
      </c>
    </row>
    <row r="9" spans="2:3" ht="18.75" x14ac:dyDescent="0.3">
      <c r="B9" s="13" t="s">
        <v>27</v>
      </c>
      <c r="C9" s="13">
        <v>4</v>
      </c>
    </row>
    <row r="10" spans="2:3" ht="18.75" x14ac:dyDescent="0.3">
      <c r="B10" s="13" t="s">
        <v>28</v>
      </c>
      <c r="C10" s="13">
        <v>3</v>
      </c>
    </row>
    <row r="11" spans="2:3" ht="18.75" x14ac:dyDescent="0.3">
      <c r="B11" s="13" t="s">
        <v>7</v>
      </c>
      <c r="C11" s="13">
        <v>1</v>
      </c>
    </row>
    <row r="12" spans="2:3" ht="18.75" x14ac:dyDescent="0.3">
      <c r="B12" s="13" t="s">
        <v>29</v>
      </c>
      <c r="C12" s="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F45" sqref="F45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61" t="s">
        <v>3</v>
      </c>
      <c r="B1" s="61"/>
      <c r="C1" s="61"/>
      <c r="D1" s="61"/>
      <c r="I1" s="62" t="s">
        <v>8</v>
      </c>
      <c r="J1" s="62"/>
      <c r="K1" s="62"/>
      <c r="L1" s="62"/>
      <c r="M1" s="62"/>
      <c r="N1" s="62"/>
      <c r="O1" s="62"/>
    </row>
    <row r="2" spans="1:15" x14ac:dyDescent="0.25">
      <c r="A2" s="61" t="s">
        <v>4</v>
      </c>
      <c r="B2" s="61"/>
      <c r="C2" s="61"/>
      <c r="D2" s="61"/>
      <c r="I2" s="62" t="s">
        <v>9</v>
      </c>
      <c r="J2" s="62"/>
      <c r="K2" s="62"/>
      <c r="L2" s="62"/>
      <c r="M2" s="62"/>
      <c r="N2" s="62"/>
      <c r="O2" s="62"/>
    </row>
    <row r="3" spans="1:15" x14ac:dyDescent="0.25">
      <c r="A3" s="62" t="s">
        <v>43</v>
      </c>
      <c r="B3" s="62"/>
      <c r="C3" s="62"/>
      <c r="D3" s="62"/>
    </row>
    <row r="4" spans="1:15" x14ac:dyDescent="0.25">
      <c r="A4" s="6"/>
      <c r="B4" s="6"/>
    </row>
    <row r="5" spans="1:15" ht="27.75" customHeight="1" x14ac:dyDescent="0.25">
      <c r="A5" s="64" t="s">
        <v>42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7" spans="1:15" s="14" customFormat="1" ht="26.25" customHeight="1" x14ac:dyDescent="0.25">
      <c r="A7" s="67" t="s">
        <v>0</v>
      </c>
      <c r="B7" s="67" t="s">
        <v>12</v>
      </c>
      <c r="C7" s="67" t="s">
        <v>13</v>
      </c>
      <c r="D7" s="65" t="s">
        <v>21</v>
      </c>
      <c r="E7" s="65"/>
      <c r="F7" s="65" t="s">
        <v>22</v>
      </c>
      <c r="G7" s="65"/>
      <c r="H7" s="65" t="s">
        <v>24</v>
      </c>
      <c r="I7" s="65"/>
      <c r="J7" s="66" t="s">
        <v>23</v>
      </c>
      <c r="K7" s="66"/>
      <c r="L7" s="68" t="s">
        <v>10</v>
      </c>
      <c r="M7" s="69" t="s">
        <v>31</v>
      </c>
      <c r="N7" s="68" t="s">
        <v>11</v>
      </c>
      <c r="O7" s="67" t="s">
        <v>15</v>
      </c>
    </row>
    <row r="8" spans="1:15" s="15" customFormat="1" ht="26.25" customHeight="1" x14ac:dyDescent="0.25">
      <c r="A8" s="67"/>
      <c r="B8" s="67"/>
      <c r="C8" s="67"/>
      <c r="D8" s="8" t="s">
        <v>2</v>
      </c>
      <c r="E8" s="8" t="s">
        <v>14</v>
      </c>
      <c r="F8" s="8" t="s">
        <v>2</v>
      </c>
      <c r="G8" s="8" t="s">
        <v>14</v>
      </c>
      <c r="H8" s="8" t="s">
        <v>2</v>
      </c>
      <c r="I8" s="8" t="s">
        <v>14</v>
      </c>
      <c r="J8" s="28" t="s">
        <v>2</v>
      </c>
      <c r="K8" s="28" t="s">
        <v>14</v>
      </c>
      <c r="L8" s="68"/>
      <c r="M8" s="70"/>
      <c r="N8" s="68"/>
      <c r="O8" s="67"/>
    </row>
    <row r="9" spans="1:15" ht="20.100000000000001" customHeight="1" x14ac:dyDescent="0.25">
      <c r="A9" s="3" t="s">
        <v>25</v>
      </c>
      <c r="B9" s="2"/>
      <c r="C9" s="16"/>
      <c r="D9" s="17"/>
      <c r="E9" s="17"/>
      <c r="F9" s="17"/>
      <c r="G9" s="17"/>
      <c r="H9" s="17"/>
      <c r="I9" s="17"/>
      <c r="J9" s="29"/>
      <c r="K9" s="29"/>
      <c r="L9" s="32"/>
      <c r="M9" s="32"/>
      <c r="N9" s="32"/>
      <c r="O9" s="17"/>
    </row>
    <row r="10" spans="1:15" s="15" customFormat="1" ht="20.100000000000001" customHeight="1" x14ac:dyDescent="0.25">
      <c r="A10" s="4">
        <v>1</v>
      </c>
      <c r="B10" s="11" t="s">
        <v>45</v>
      </c>
      <c r="C10" s="9" t="s">
        <v>46</v>
      </c>
      <c r="D10" s="7" t="s">
        <v>16</v>
      </c>
      <c r="E10" s="7">
        <f>VLOOKUP(D10,Sheet1!$B$2:$C$12,2,TRUE)</f>
        <v>10</v>
      </c>
      <c r="F10" s="7" t="s">
        <v>16</v>
      </c>
      <c r="G10" s="7">
        <f>VLOOKUP(F10,Sheet1!$B$2:$C$12,2,TRUE)</f>
        <v>10</v>
      </c>
      <c r="H10" s="7" t="s">
        <v>16</v>
      </c>
      <c r="I10" s="7">
        <f>VLOOKUP(H10,Sheet1!$B$2:$C$12,2,TRUE)</f>
        <v>10</v>
      </c>
      <c r="J10" s="30"/>
      <c r="K10" s="30" t="e">
        <f>VLOOKUP(J10,Sheet1!$B$2:$C$12,2,TRUE)</f>
        <v>#N/A</v>
      </c>
      <c r="L10" s="33" t="e">
        <f>ROUND(AVERAGE(E10,G10,I10,K10),2)</f>
        <v>#N/A</v>
      </c>
      <c r="M10" s="34">
        <f>COUNTIF(D10:K10,"C*")*1+COUNTIF(D10:K10,"D")*2+COUNTIF(D10:K10,"E")*3</f>
        <v>0</v>
      </c>
      <c r="N10" s="35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2"/>
    </row>
    <row r="11" spans="1:15" s="15" customFormat="1" ht="20.100000000000001" customHeight="1" x14ac:dyDescent="0.25">
      <c r="A11" s="4">
        <f>A10+1</f>
        <v>2</v>
      </c>
      <c r="B11" s="11" t="s">
        <v>47</v>
      </c>
      <c r="C11" s="7" t="s">
        <v>48</v>
      </c>
      <c r="D11" s="7" t="s">
        <v>18</v>
      </c>
      <c r="E11" s="7">
        <f>VLOOKUP(D11,Sheet1!$B$2:$C$12,2,TRUE)</f>
        <v>9</v>
      </c>
      <c r="F11" s="7" t="s">
        <v>18</v>
      </c>
      <c r="G11" s="7">
        <f>VLOOKUP(F11,Sheet1!$B$2:$C$12,2,TRUE)</f>
        <v>9</v>
      </c>
      <c r="H11" s="7" t="s">
        <v>18</v>
      </c>
      <c r="I11" s="7">
        <f>VLOOKUP(H11,Sheet1!$B$2:$C$12,2,TRUE)</f>
        <v>9</v>
      </c>
      <c r="J11" s="30"/>
      <c r="K11" s="30" t="e">
        <f>VLOOKUP(J11,Sheet1!$B$2:$C$12,2,TRUE)</f>
        <v>#N/A</v>
      </c>
      <c r="L11" s="33" t="e">
        <f t="shared" ref="L11:L43" si="0">ROUND(AVERAGE(E11,G11,I11,K11),2)</f>
        <v>#N/A</v>
      </c>
      <c r="M11" s="34"/>
      <c r="N11" s="35" t="e">
        <f t="shared" ref="N11:N43" si="1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2"/>
    </row>
    <row r="12" spans="1:15" s="15" customFormat="1" ht="20.100000000000001" customHeight="1" x14ac:dyDescent="0.25">
      <c r="A12" s="4">
        <f t="shared" ref="A12:A46" si="2">A11+1</f>
        <v>3</v>
      </c>
      <c r="B12" s="11" t="s">
        <v>49</v>
      </c>
      <c r="C12" s="7" t="s">
        <v>50</v>
      </c>
      <c r="D12" s="7" t="s">
        <v>18</v>
      </c>
      <c r="E12" s="7">
        <f>VLOOKUP(D12,Sheet1!$B$2:$C$12,2,TRUE)</f>
        <v>9</v>
      </c>
      <c r="F12" s="7" t="s">
        <v>18</v>
      </c>
      <c r="G12" s="7">
        <f>VLOOKUP(F12,Sheet1!$B$2:$C$12,2,TRUE)</f>
        <v>9</v>
      </c>
      <c r="H12" s="7" t="s">
        <v>18</v>
      </c>
      <c r="I12" s="7">
        <f>VLOOKUP(H12,Sheet1!$B$2:$C$12,2,TRUE)</f>
        <v>9</v>
      </c>
      <c r="J12" s="30"/>
      <c r="K12" s="30" t="e">
        <f>VLOOKUP(J12,Sheet1!$B$2:$C$12,2,TRUE)</f>
        <v>#N/A</v>
      </c>
      <c r="L12" s="33" t="e">
        <f t="shared" si="0"/>
        <v>#N/A</v>
      </c>
      <c r="M12" s="34"/>
      <c r="N12" s="35" t="e">
        <f t="shared" si="1"/>
        <v>#N/A</v>
      </c>
      <c r="O12" s="12"/>
    </row>
    <row r="13" spans="1:15" s="15" customFormat="1" ht="20.100000000000001" customHeight="1" x14ac:dyDescent="0.25">
      <c r="A13" s="4">
        <f t="shared" si="2"/>
        <v>4</v>
      </c>
      <c r="B13" s="11" t="s">
        <v>51</v>
      </c>
      <c r="C13" s="7" t="s">
        <v>52</v>
      </c>
      <c r="D13" s="7" t="s">
        <v>18</v>
      </c>
      <c r="E13" s="7">
        <f>VLOOKUP(D13,Sheet1!$B$2:$C$12,2,TRUE)</f>
        <v>9</v>
      </c>
      <c r="F13" s="7" t="s">
        <v>18</v>
      </c>
      <c r="G13" s="7">
        <f>VLOOKUP(F13,Sheet1!$B$2:$C$12,2,TRUE)</f>
        <v>9</v>
      </c>
      <c r="H13" s="7" t="s">
        <v>18</v>
      </c>
      <c r="I13" s="7">
        <f>VLOOKUP(H13,Sheet1!$B$2:$C$12,2,TRUE)</f>
        <v>9</v>
      </c>
      <c r="J13" s="30"/>
      <c r="K13" s="30" t="e">
        <f>VLOOKUP(J13,Sheet1!$B$2:$C$12,2,TRUE)</f>
        <v>#N/A</v>
      </c>
      <c r="L13" s="33" t="e">
        <f t="shared" si="0"/>
        <v>#N/A</v>
      </c>
      <c r="M13" s="34"/>
      <c r="N13" s="35" t="e">
        <f t="shared" si="1"/>
        <v>#N/A</v>
      </c>
      <c r="O13" s="12"/>
    </row>
    <row r="14" spans="1:15" s="15" customFormat="1" ht="20.100000000000001" customHeight="1" x14ac:dyDescent="0.25">
      <c r="A14" s="4">
        <f t="shared" si="2"/>
        <v>5</v>
      </c>
      <c r="B14" s="11" t="s">
        <v>53</v>
      </c>
      <c r="C14" s="7" t="s">
        <v>54</v>
      </c>
      <c r="D14" s="7" t="s">
        <v>19</v>
      </c>
      <c r="E14" s="7">
        <f>VLOOKUP(D14,Sheet1!$B$2:$C$12,2,TRUE)</f>
        <v>8</v>
      </c>
      <c r="F14" s="7" t="s">
        <v>18</v>
      </c>
      <c r="G14" s="7">
        <f>VLOOKUP(F14,Sheet1!$B$2:$C$12,2,TRUE)</f>
        <v>9</v>
      </c>
      <c r="H14" s="7" t="s">
        <v>18</v>
      </c>
      <c r="I14" s="7">
        <f>VLOOKUP(H14,Sheet1!$B$2:$C$12,2,TRUE)</f>
        <v>9</v>
      </c>
      <c r="J14" s="30"/>
      <c r="K14" s="30" t="e">
        <f>VLOOKUP(J14,Sheet1!$B$2:$C$12,2,TRUE)</f>
        <v>#N/A</v>
      </c>
      <c r="L14" s="33" t="e">
        <f t="shared" si="0"/>
        <v>#N/A</v>
      </c>
      <c r="M14" s="34"/>
      <c r="N14" s="35" t="e">
        <f t="shared" si="1"/>
        <v>#N/A</v>
      </c>
      <c r="O14" s="12"/>
    </row>
    <row r="15" spans="1:15" s="15" customFormat="1" ht="20.100000000000001" customHeight="1" x14ac:dyDescent="0.25">
      <c r="A15" s="4">
        <f t="shared" si="2"/>
        <v>6</v>
      </c>
      <c r="B15" s="11" t="s">
        <v>55</v>
      </c>
      <c r="C15" s="7" t="s">
        <v>56</v>
      </c>
      <c r="D15" s="7" t="s">
        <v>19</v>
      </c>
      <c r="E15" s="7">
        <f>VLOOKUP(D15,Sheet1!$B$2:$C$12,2,TRUE)</f>
        <v>8</v>
      </c>
      <c r="F15" s="7" t="s">
        <v>17</v>
      </c>
      <c r="G15" s="7">
        <f>VLOOKUP(F15,Sheet1!$B$2:$C$12,2,TRUE)</f>
        <v>7</v>
      </c>
      <c r="H15" s="7" t="s">
        <v>19</v>
      </c>
      <c r="I15" s="7">
        <f>VLOOKUP(H15,Sheet1!$B$2:$C$12,2,TRUE)</f>
        <v>8</v>
      </c>
      <c r="J15" s="30"/>
      <c r="K15" s="30" t="e">
        <f>VLOOKUP(J15,Sheet1!$B$2:$C$12,2,TRUE)</f>
        <v>#N/A</v>
      </c>
      <c r="L15" s="33" t="e">
        <f t="shared" si="0"/>
        <v>#N/A</v>
      </c>
      <c r="M15" s="34"/>
      <c r="N15" s="35" t="e">
        <f t="shared" si="1"/>
        <v>#N/A</v>
      </c>
      <c r="O15" s="12"/>
    </row>
    <row r="16" spans="1:15" s="15" customFormat="1" ht="20.100000000000001" customHeight="1" x14ac:dyDescent="0.25">
      <c r="A16" s="4">
        <f t="shared" si="2"/>
        <v>7</v>
      </c>
      <c r="B16" s="11" t="s">
        <v>57</v>
      </c>
      <c r="C16" s="7" t="s">
        <v>58</v>
      </c>
      <c r="D16" s="7" t="s">
        <v>17</v>
      </c>
      <c r="E16" s="7">
        <f>VLOOKUP(D16,Sheet1!$B$2:$C$12,2,TRUE)</f>
        <v>7</v>
      </c>
      <c r="F16" s="7" t="s">
        <v>17</v>
      </c>
      <c r="G16" s="7">
        <f>VLOOKUP(F16,Sheet1!$B$2:$C$12,2,TRUE)</f>
        <v>7</v>
      </c>
      <c r="H16" s="7" t="s">
        <v>19</v>
      </c>
      <c r="I16" s="7">
        <f>VLOOKUP(H16,Sheet1!$B$2:$C$12,2,TRUE)</f>
        <v>8</v>
      </c>
      <c r="J16" s="30"/>
      <c r="K16" s="30" t="e">
        <f>VLOOKUP(J16,Sheet1!$B$2:$C$12,2,TRUE)</f>
        <v>#N/A</v>
      </c>
      <c r="L16" s="33" t="e">
        <f t="shared" si="0"/>
        <v>#N/A</v>
      </c>
      <c r="M16" s="34"/>
      <c r="N16" s="35" t="e">
        <f t="shared" si="1"/>
        <v>#N/A</v>
      </c>
      <c r="O16" s="12"/>
    </row>
    <row r="17" spans="1:15" s="15" customFormat="1" ht="20.100000000000001" customHeight="1" x14ac:dyDescent="0.25">
      <c r="A17" s="4">
        <f t="shared" si="2"/>
        <v>8</v>
      </c>
      <c r="B17" s="11" t="s">
        <v>59</v>
      </c>
      <c r="C17" s="7" t="s">
        <v>60</v>
      </c>
      <c r="D17" s="7" t="s">
        <v>18</v>
      </c>
      <c r="E17" s="7">
        <f>VLOOKUP(D17,Sheet1!$B$2:$C$12,2,TRUE)</f>
        <v>9</v>
      </c>
      <c r="F17" s="7" t="s">
        <v>18</v>
      </c>
      <c r="G17" s="7">
        <f>VLOOKUP(F17,Sheet1!$B$2:$C$12,2,TRUE)</f>
        <v>9</v>
      </c>
      <c r="H17" s="7" t="s">
        <v>18</v>
      </c>
      <c r="I17" s="7">
        <f>VLOOKUP(H17,Sheet1!$B$2:$C$12,2,TRUE)</f>
        <v>9</v>
      </c>
      <c r="J17" s="30"/>
      <c r="K17" s="30" t="e">
        <f>VLOOKUP(J17,Sheet1!$B$2:$C$12,2,TRUE)</f>
        <v>#N/A</v>
      </c>
      <c r="L17" s="33" t="e">
        <f t="shared" si="0"/>
        <v>#N/A</v>
      </c>
      <c r="M17" s="34"/>
      <c r="N17" s="35" t="e">
        <f t="shared" si="1"/>
        <v>#N/A</v>
      </c>
      <c r="O17" s="12"/>
    </row>
    <row r="18" spans="1:15" s="15" customFormat="1" ht="20.100000000000001" customHeight="1" x14ac:dyDescent="0.25">
      <c r="A18" s="4">
        <f t="shared" si="2"/>
        <v>9</v>
      </c>
      <c r="B18" s="11" t="s">
        <v>61</v>
      </c>
      <c r="C18" s="7" t="s">
        <v>62</v>
      </c>
      <c r="D18" s="7" t="s">
        <v>18</v>
      </c>
      <c r="E18" s="7">
        <f>VLOOKUP(D18,Sheet1!$B$2:$C$12,2,TRUE)</f>
        <v>9</v>
      </c>
      <c r="F18" s="7" t="s">
        <v>19</v>
      </c>
      <c r="G18" s="7">
        <f>VLOOKUP(F18,Sheet1!$B$2:$C$12,2,TRUE)</f>
        <v>8</v>
      </c>
      <c r="H18" s="7" t="s">
        <v>18</v>
      </c>
      <c r="I18" s="7">
        <f>VLOOKUP(H18,Sheet1!$B$2:$C$12,2,TRUE)</f>
        <v>9</v>
      </c>
      <c r="J18" s="30"/>
      <c r="K18" s="30" t="e">
        <f>VLOOKUP(J18,Sheet1!$B$2:$C$12,2,TRUE)</f>
        <v>#N/A</v>
      </c>
      <c r="L18" s="33" t="e">
        <f t="shared" si="0"/>
        <v>#N/A</v>
      </c>
      <c r="M18" s="34"/>
      <c r="N18" s="35" t="e">
        <f t="shared" si="1"/>
        <v>#N/A</v>
      </c>
      <c r="O18" s="12"/>
    </row>
    <row r="19" spans="1:15" s="15" customFormat="1" ht="20.100000000000001" customHeight="1" x14ac:dyDescent="0.25">
      <c r="A19" s="4">
        <f t="shared" si="2"/>
        <v>10</v>
      </c>
      <c r="B19" s="11" t="s">
        <v>63</v>
      </c>
      <c r="C19" s="7" t="s">
        <v>64</v>
      </c>
      <c r="D19" s="7" t="s">
        <v>19</v>
      </c>
      <c r="E19" s="7">
        <f>VLOOKUP(D19,Sheet1!$B$2:$C$12,2,TRUE)</f>
        <v>8</v>
      </c>
      <c r="F19" s="7" t="s">
        <v>18</v>
      </c>
      <c r="G19" s="7">
        <f>VLOOKUP(F19,Sheet1!$B$2:$C$12,2,TRUE)</f>
        <v>9</v>
      </c>
      <c r="H19" s="7" t="s">
        <v>18</v>
      </c>
      <c r="I19" s="7">
        <f>VLOOKUP(H19,Sheet1!$B$2:$C$12,2,TRUE)</f>
        <v>9</v>
      </c>
      <c r="J19" s="30"/>
      <c r="K19" s="30" t="e">
        <f>VLOOKUP(J19,Sheet1!$B$2:$C$12,2,TRUE)</f>
        <v>#N/A</v>
      </c>
      <c r="L19" s="33" t="e">
        <f t="shared" si="0"/>
        <v>#N/A</v>
      </c>
      <c r="M19" s="34"/>
      <c r="N19" s="35" t="e">
        <f t="shared" si="1"/>
        <v>#N/A</v>
      </c>
      <c r="O19" s="12"/>
    </row>
    <row r="20" spans="1:15" s="15" customFormat="1" ht="20.100000000000001" customHeight="1" x14ac:dyDescent="0.25">
      <c r="A20" s="4">
        <f t="shared" si="2"/>
        <v>11</v>
      </c>
      <c r="B20" s="11" t="s">
        <v>65</v>
      </c>
      <c r="C20" s="7" t="s">
        <v>66</v>
      </c>
      <c r="D20" s="7" t="s">
        <v>18</v>
      </c>
      <c r="E20" s="7">
        <f>VLOOKUP(D20,Sheet1!$B$2:$C$12,2,TRUE)</f>
        <v>9</v>
      </c>
      <c r="F20" s="7" t="s">
        <v>18</v>
      </c>
      <c r="G20" s="7">
        <f>VLOOKUP(F20,Sheet1!$B$2:$C$12,2,TRUE)</f>
        <v>9</v>
      </c>
      <c r="H20" s="7" t="s">
        <v>18</v>
      </c>
      <c r="I20" s="7">
        <f>VLOOKUP(H20,Sheet1!$B$2:$C$12,2,TRUE)</f>
        <v>9</v>
      </c>
      <c r="J20" s="30"/>
      <c r="K20" s="30" t="e">
        <f>VLOOKUP(J20,Sheet1!$B$2:$C$12,2,TRUE)</f>
        <v>#N/A</v>
      </c>
      <c r="L20" s="33" t="e">
        <f t="shared" si="0"/>
        <v>#N/A</v>
      </c>
      <c r="M20" s="34"/>
      <c r="N20" s="35" t="e">
        <f t="shared" si="1"/>
        <v>#N/A</v>
      </c>
      <c r="O20" s="12"/>
    </row>
    <row r="21" spans="1:15" s="15" customFormat="1" ht="20.100000000000001" customHeight="1" x14ac:dyDescent="0.25">
      <c r="A21" s="4">
        <f t="shared" si="2"/>
        <v>12</v>
      </c>
      <c r="B21" s="11" t="s">
        <v>67</v>
      </c>
      <c r="C21" s="7" t="s">
        <v>68</v>
      </c>
      <c r="D21" s="7" t="s">
        <v>17</v>
      </c>
      <c r="E21" s="7">
        <f>VLOOKUP(D21,Sheet1!$B$2:$C$12,2,TRUE)</f>
        <v>7</v>
      </c>
      <c r="F21" s="7" t="s">
        <v>17</v>
      </c>
      <c r="G21" s="7">
        <f>VLOOKUP(F21,Sheet1!$B$2:$C$12,2,TRUE)</f>
        <v>7</v>
      </c>
      <c r="H21" s="7" t="s">
        <v>17</v>
      </c>
      <c r="I21" s="7">
        <f>VLOOKUP(H21,Sheet1!$B$2:$C$12,2,TRUE)</f>
        <v>7</v>
      </c>
      <c r="J21" s="30"/>
      <c r="K21" s="30" t="e">
        <f>VLOOKUP(J21,Sheet1!$B$2:$C$12,2,TRUE)</f>
        <v>#N/A</v>
      </c>
      <c r="L21" s="33" t="e">
        <f t="shared" si="0"/>
        <v>#N/A</v>
      </c>
      <c r="M21" s="34"/>
      <c r="N21" s="35" t="e">
        <f t="shared" si="1"/>
        <v>#N/A</v>
      </c>
      <c r="O21" s="12"/>
    </row>
    <row r="22" spans="1:15" s="15" customFormat="1" ht="20.100000000000001" customHeight="1" x14ac:dyDescent="0.25">
      <c r="A22" s="4">
        <f t="shared" si="2"/>
        <v>13</v>
      </c>
      <c r="B22" s="11" t="s">
        <v>69</v>
      </c>
      <c r="C22" s="7" t="s">
        <v>70</v>
      </c>
      <c r="D22" s="7" t="s">
        <v>19</v>
      </c>
      <c r="E22" s="7">
        <f>VLOOKUP(D22,Sheet1!$B$2:$C$12,2,TRUE)</f>
        <v>8</v>
      </c>
      <c r="F22" s="7" t="s">
        <v>19</v>
      </c>
      <c r="G22" s="7">
        <f>VLOOKUP(F22,Sheet1!$B$2:$C$12,2,TRUE)</f>
        <v>8</v>
      </c>
      <c r="H22" s="7" t="s">
        <v>18</v>
      </c>
      <c r="I22" s="7">
        <f>VLOOKUP(H22,Sheet1!$B$2:$C$12,2,TRUE)</f>
        <v>9</v>
      </c>
      <c r="J22" s="30"/>
      <c r="K22" s="30" t="e">
        <f>VLOOKUP(J22,Sheet1!$B$2:$C$12,2,TRUE)</f>
        <v>#N/A</v>
      </c>
      <c r="L22" s="33" t="e">
        <f t="shared" si="0"/>
        <v>#N/A</v>
      </c>
      <c r="M22" s="34"/>
      <c r="N22" s="35" t="e">
        <f t="shared" si="1"/>
        <v>#N/A</v>
      </c>
      <c r="O22" s="12"/>
    </row>
    <row r="23" spans="1:15" s="15" customFormat="1" ht="20.100000000000001" customHeight="1" x14ac:dyDescent="0.25">
      <c r="A23" s="4">
        <f t="shared" si="2"/>
        <v>14</v>
      </c>
      <c r="B23" s="11" t="s">
        <v>71</v>
      </c>
      <c r="C23" s="7" t="s">
        <v>72</v>
      </c>
      <c r="D23" s="7" t="s">
        <v>17</v>
      </c>
      <c r="E23" s="7">
        <f>VLOOKUP(D23,Sheet1!$B$2:$C$12,2,TRUE)</f>
        <v>7</v>
      </c>
      <c r="F23" s="7" t="s">
        <v>17</v>
      </c>
      <c r="G23" s="7">
        <f>VLOOKUP(F23,Sheet1!$B$2:$C$12,2,TRUE)</f>
        <v>7</v>
      </c>
      <c r="H23" s="7" t="s">
        <v>17</v>
      </c>
      <c r="I23" s="7">
        <f>VLOOKUP(H23,Sheet1!$B$2:$C$12,2,TRUE)</f>
        <v>7</v>
      </c>
      <c r="J23" s="30"/>
      <c r="K23" s="30" t="e">
        <f>VLOOKUP(J23,Sheet1!$B$2:$C$12,2,TRUE)</f>
        <v>#N/A</v>
      </c>
      <c r="L23" s="33" t="e">
        <f t="shared" si="0"/>
        <v>#N/A</v>
      </c>
      <c r="M23" s="34"/>
      <c r="N23" s="35" t="e">
        <f t="shared" si="1"/>
        <v>#N/A</v>
      </c>
      <c r="O23" s="12"/>
    </row>
    <row r="24" spans="1:15" s="15" customFormat="1" ht="20.100000000000001" customHeight="1" x14ac:dyDescent="0.25">
      <c r="A24" s="4">
        <f t="shared" si="2"/>
        <v>15</v>
      </c>
      <c r="B24" s="11" t="s">
        <v>73</v>
      </c>
      <c r="C24" s="7" t="s">
        <v>74</v>
      </c>
      <c r="D24" s="7" t="s">
        <v>19</v>
      </c>
      <c r="E24" s="7">
        <f>VLOOKUP(D24,Sheet1!$B$2:$C$12,2,TRUE)</f>
        <v>8</v>
      </c>
      <c r="F24" s="7" t="s">
        <v>17</v>
      </c>
      <c r="G24" s="7">
        <f>VLOOKUP(F24,Sheet1!$B$2:$C$12,2,TRUE)</f>
        <v>7</v>
      </c>
      <c r="H24" s="7" t="s">
        <v>19</v>
      </c>
      <c r="I24" s="7">
        <f>VLOOKUP(H24,Sheet1!$B$2:$C$12,2,TRUE)</f>
        <v>8</v>
      </c>
      <c r="J24" s="30"/>
      <c r="K24" s="30" t="e">
        <f>VLOOKUP(J24,Sheet1!$B$2:$C$12,2,TRUE)</f>
        <v>#N/A</v>
      </c>
      <c r="L24" s="33" t="e">
        <f t="shared" si="0"/>
        <v>#N/A</v>
      </c>
      <c r="M24" s="34"/>
      <c r="N24" s="35" t="e">
        <f t="shared" si="1"/>
        <v>#N/A</v>
      </c>
      <c r="O24" s="12"/>
    </row>
    <row r="25" spans="1:15" s="15" customFormat="1" ht="20.100000000000001" customHeight="1" x14ac:dyDescent="0.25">
      <c r="A25" s="4">
        <f t="shared" si="2"/>
        <v>16</v>
      </c>
      <c r="B25" s="11" t="s">
        <v>75</v>
      </c>
      <c r="C25" s="7" t="s">
        <v>76</v>
      </c>
      <c r="D25" s="7" t="s">
        <v>17</v>
      </c>
      <c r="E25" s="7">
        <f>VLOOKUP(D25,Sheet1!$B$2:$C$12,2,TRUE)</f>
        <v>7</v>
      </c>
      <c r="F25" s="7" t="s">
        <v>17</v>
      </c>
      <c r="G25" s="7">
        <f>VLOOKUP(F25,Sheet1!$B$2:$C$12,2,TRUE)</f>
        <v>7</v>
      </c>
      <c r="H25" s="7" t="s">
        <v>17</v>
      </c>
      <c r="I25" s="7">
        <f>VLOOKUP(H25,Sheet1!$B$2:$C$12,2,TRUE)</f>
        <v>7</v>
      </c>
      <c r="J25" s="30"/>
      <c r="K25" s="30" t="e">
        <f>VLOOKUP(J25,Sheet1!$B$2:$C$12,2,TRUE)</f>
        <v>#N/A</v>
      </c>
      <c r="L25" s="33" t="e">
        <f t="shared" si="0"/>
        <v>#N/A</v>
      </c>
      <c r="M25" s="34"/>
      <c r="N25" s="35" t="e">
        <f t="shared" si="1"/>
        <v>#N/A</v>
      </c>
      <c r="O25" s="12"/>
    </row>
    <row r="26" spans="1:15" s="20" customFormat="1" ht="20.100000000000001" customHeight="1" x14ac:dyDescent="0.25">
      <c r="A26" s="51" t="s">
        <v>37</v>
      </c>
      <c r="B26" s="18"/>
      <c r="C26" s="50"/>
      <c r="D26" s="46"/>
      <c r="E26" s="48"/>
      <c r="F26" s="46"/>
      <c r="G26" s="49"/>
      <c r="H26" s="49"/>
      <c r="I26" s="36"/>
      <c r="J26" s="54"/>
      <c r="K26" s="54"/>
      <c r="L26" s="54"/>
      <c r="M26" s="54"/>
      <c r="N26" s="54"/>
      <c r="O26" s="54"/>
    </row>
    <row r="27" spans="1:15" s="15" customFormat="1" ht="20.100000000000001" customHeight="1" x14ac:dyDescent="0.25">
      <c r="A27" s="4">
        <f>A25+1</f>
        <v>17</v>
      </c>
      <c r="B27" s="11" t="s">
        <v>77</v>
      </c>
      <c r="C27" s="7" t="s">
        <v>78</v>
      </c>
      <c r="D27" s="7" t="s">
        <v>19</v>
      </c>
      <c r="E27" s="7">
        <f>VLOOKUP(D27,Sheet1!$B$2:$C$12,2,TRUE)</f>
        <v>8</v>
      </c>
      <c r="F27" s="7" t="s">
        <v>19</v>
      </c>
      <c r="G27" s="7">
        <f>VLOOKUP(F27,Sheet1!$B$2:$C$12,2,TRUE)</f>
        <v>8</v>
      </c>
      <c r="H27" s="7" t="s">
        <v>19</v>
      </c>
      <c r="I27" s="7">
        <f>VLOOKUP(H27,Sheet1!$B$2:$C$12,2,TRUE)</f>
        <v>8</v>
      </c>
      <c r="J27" s="30"/>
      <c r="K27" s="30" t="e">
        <f>VLOOKUP(J27,Sheet1!$B$2:$C$12,2,TRUE)</f>
        <v>#N/A</v>
      </c>
      <c r="L27" s="33" t="e">
        <f t="shared" si="0"/>
        <v>#N/A</v>
      </c>
      <c r="M27" s="34"/>
      <c r="N27" s="35" t="e">
        <f t="shared" si="1"/>
        <v>#N/A</v>
      </c>
      <c r="O27" s="12"/>
    </row>
    <row r="28" spans="1:15" s="15" customFormat="1" ht="20.100000000000001" customHeight="1" x14ac:dyDescent="0.25">
      <c r="A28" s="4">
        <f t="shared" si="2"/>
        <v>18</v>
      </c>
      <c r="B28" s="11" t="s">
        <v>79</v>
      </c>
      <c r="C28" s="7" t="s">
        <v>80</v>
      </c>
      <c r="D28" s="7" t="s">
        <v>19</v>
      </c>
      <c r="E28" s="7">
        <f>VLOOKUP(D28,Sheet1!$B$2:$C$12,2,TRUE)</f>
        <v>8</v>
      </c>
      <c r="F28" s="7" t="s">
        <v>17</v>
      </c>
      <c r="G28" s="7">
        <f>VLOOKUP(F28,Sheet1!$B$2:$C$12,2,TRUE)</f>
        <v>7</v>
      </c>
      <c r="H28" s="7" t="s">
        <v>19</v>
      </c>
      <c r="I28" s="7">
        <f>VLOOKUP(H28,Sheet1!$B$2:$C$12,2,TRUE)</f>
        <v>8</v>
      </c>
      <c r="J28" s="30"/>
      <c r="K28" s="30" t="e">
        <f>VLOOKUP(J28,Sheet1!$B$2:$C$12,2,TRUE)</f>
        <v>#N/A</v>
      </c>
      <c r="L28" s="33" t="e">
        <f t="shared" si="0"/>
        <v>#N/A</v>
      </c>
      <c r="M28" s="34"/>
      <c r="N28" s="35" t="e">
        <f t="shared" si="1"/>
        <v>#N/A</v>
      </c>
      <c r="O28" s="12"/>
    </row>
    <row r="29" spans="1:15" s="15" customFormat="1" ht="20.100000000000001" customHeight="1" x14ac:dyDescent="0.25">
      <c r="A29" s="4">
        <f t="shared" si="2"/>
        <v>19</v>
      </c>
      <c r="B29" s="11" t="s">
        <v>81</v>
      </c>
      <c r="C29" s="7" t="s">
        <v>82</v>
      </c>
      <c r="D29" s="7" t="s">
        <v>17</v>
      </c>
      <c r="E29" s="7">
        <f>VLOOKUP(D29,Sheet1!$B$2:$C$12,2,TRUE)</f>
        <v>7</v>
      </c>
      <c r="F29" s="7" t="s">
        <v>17</v>
      </c>
      <c r="G29" s="7">
        <f>VLOOKUP(F29,Sheet1!$B$2:$C$12,2,TRUE)</f>
        <v>7</v>
      </c>
      <c r="H29" s="7" t="s">
        <v>17</v>
      </c>
      <c r="I29" s="7">
        <f>VLOOKUP(H29,Sheet1!$B$2:$C$12,2,TRUE)</f>
        <v>7</v>
      </c>
      <c r="J29" s="30"/>
      <c r="K29" s="30" t="e">
        <f>VLOOKUP(J29,Sheet1!$B$2:$C$12,2,TRUE)</f>
        <v>#N/A</v>
      </c>
      <c r="L29" s="33" t="e">
        <f t="shared" si="0"/>
        <v>#N/A</v>
      </c>
      <c r="M29" s="34"/>
      <c r="N29" s="35" t="e">
        <f t="shared" si="1"/>
        <v>#N/A</v>
      </c>
      <c r="O29" s="12"/>
    </row>
    <row r="30" spans="1:15" s="15" customFormat="1" ht="20.100000000000001" customHeight="1" x14ac:dyDescent="0.25">
      <c r="A30" s="4">
        <f t="shared" si="2"/>
        <v>20</v>
      </c>
      <c r="B30" s="11" t="s">
        <v>83</v>
      </c>
      <c r="C30" s="7" t="s">
        <v>84</v>
      </c>
      <c r="D30" s="7" t="s">
        <v>17</v>
      </c>
      <c r="E30" s="7">
        <f>VLOOKUP(D30,Sheet1!$B$2:$C$12,2,TRUE)</f>
        <v>7</v>
      </c>
      <c r="F30" s="7" t="s">
        <v>17</v>
      </c>
      <c r="G30" s="7">
        <f>VLOOKUP(F30,Sheet1!$B$2:$C$12,2,TRUE)</f>
        <v>7</v>
      </c>
      <c r="H30" s="7" t="s">
        <v>17</v>
      </c>
      <c r="I30" s="7">
        <f>VLOOKUP(H30,Sheet1!$B$2:$C$12,2,TRUE)</f>
        <v>7</v>
      </c>
      <c r="J30" s="30"/>
      <c r="K30" s="30" t="e">
        <f>VLOOKUP(J30,Sheet1!$B$2:$C$12,2,TRUE)</f>
        <v>#N/A</v>
      </c>
      <c r="L30" s="33" t="e">
        <f t="shared" si="0"/>
        <v>#N/A</v>
      </c>
      <c r="M30" s="34"/>
      <c r="N30" s="35" t="e">
        <f t="shared" si="1"/>
        <v>#N/A</v>
      </c>
      <c r="O30" s="12"/>
    </row>
    <row r="31" spans="1:15" s="15" customFormat="1" ht="20.100000000000001" customHeight="1" x14ac:dyDescent="0.25">
      <c r="A31" s="4">
        <f t="shared" si="2"/>
        <v>21</v>
      </c>
      <c r="B31" s="11" t="s">
        <v>85</v>
      </c>
      <c r="C31" s="7" t="s">
        <v>86</v>
      </c>
      <c r="D31" s="7" t="s">
        <v>17</v>
      </c>
      <c r="E31" s="7">
        <f>VLOOKUP(D31,Sheet1!$B$2:$C$12,2,TRUE)</f>
        <v>7</v>
      </c>
      <c r="F31" s="7" t="s">
        <v>17</v>
      </c>
      <c r="G31" s="7">
        <f>VLOOKUP(F31,Sheet1!$B$2:$C$12,2,TRUE)</f>
        <v>7</v>
      </c>
      <c r="H31" s="7" t="s">
        <v>17</v>
      </c>
      <c r="I31" s="7">
        <f>VLOOKUP(H31,Sheet1!$B$2:$C$12,2,TRUE)</f>
        <v>7</v>
      </c>
      <c r="J31" s="30"/>
      <c r="K31" s="30" t="e">
        <f>VLOOKUP(J31,Sheet1!$B$2:$C$12,2,TRUE)</f>
        <v>#N/A</v>
      </c>
      <c r="L31" s="33" t="e">
        <f t="shared" si="0"/>
        <v>#N/A</v>
      </c>
      <c r="M31" s="34"/>
      <c r="N31" s="35" t="e">
        <f t="shared" si="1"/>
        <v>#N/A</v>
      </c>
      <c r="O31" s="12"/>
    </row>
    <row r="32" spans="1:15" s="15" customFormat="1" ht="20.100000000000001" customHeight="1" x14ac:dyDescent="0.25">
      <c r="A32" s="4">
        <f t="shared" si="2"/>
        <v>22</v>
      </c>
      <c r="B32" s="11" t="s">
        <v>87</v>
      </c>
      <c r="C32" s="7" t="s">
        <v>88</v>
      </c>
      <c r="D32" s="7" t="s">
        <v>17</v>
      </c>
      <c r="E32" s="7">
        <f>VLOOKUP(D32,Sheet1!$B$2:$C$12,2,TRUE)</f>
        <v>7</v>
      </c>
      <c r="F32" s="7" t="s">
        <v>19</v>
      </c>
      <c r="G32" s="7">
        <f>VLOOKUP(F32,Sheet1!$B$2:$C$12,2,TRUE)</f>
        <v>8</v>
      </c>
      <c r="H32" s="7" t="s">
        <v>19</v>
      </c>
      <c r="I32" s="7">
        <f>VLOOKUP(H32,Sheet1!$B$2:$C$12,2,TRUE)</f>
        <v>8</v>
      </c>
      <c r="J32" s="30"/>
      <c r="K32" s="30" t="e">
        <f>VLOOKUP(J32,Sheet1!$B$2:$C$12,2,TRUE)</f>
        <v>#N/A</v>
      </c>
      <c r="L32" s="33" t="e">
        <f t="shared" si="0"/>
        <v>#N/A</v>
      </c>
      <c r="M32" s="34"/>
      <c r="N32" s="35" t="e">
        <f t="shared" si="1"/>
        <v>#N/A</v>
      </c>
      <c r="O32" s="12"/>
    </row>
    <row r="33" spans="1:15" s="15" customFormat="1" ht="20.100000000000001" customHeight="1" x14ac:dyDescent="0.25">
      <c r="A33" s="4">
        <f t="shared" si="2"/>
        <v>23</v>
      </c>
      <c r="B33" s="11" t="s">
        <v>89</v>
      </c>
      <c r="C33" s="7" t="s">
        <v>90</v>
      </c>
      <c r="D33" s="7" t="s">
        <v>17</v>
      </c>
      <c r="E33" s="7">
        <f>VLOOKUP(D33,Sheet1!$B$2:$C$12,2,TRUE)</f>
        <v>7</v>
      </c>
      <c r="F33" s="7" t="s">
        <v>17</v>
      </c>
      <c r="G33" s="7">
        <f>VLOOKUP(F33,Sheet1!$B$2:$C$12,2,TRUE)</f>
        <v>7</v>
      </c>
      <c r="H33" s="7" t="s">
        <v>17</v>
      </c>
      <c r="I33" s="7">
        <f>VLOOKUP(H33,Sheet1!$B$2:$C$12,2,TRUE)</f>
        <v>7</v>
      </c>
      <c r="J33" s="30"/>
      <c r="K33" s="30" t="e">
        <f>VLOOKUP(J33,Sheet1!$B$2:$C$12,2,TRUE)</f>
        <v>#N/A</v>
      </c>
      <c r="L33" s="33" t="e">
        <f t="shared" si="0"/>
        <v>#N/A</v>
      </c>
      <c r="M33" s="34"/>
      <c r="N33" s="35" t="e">
        <f t="shared" si="1"/>
        <v>#N/A</v>
      </c>
      <c r="O33" s="12"/>
    </row>
    <row r="34" spans="1:15" s="15" customFormat="1" ht="20.100000000000001" customHeight="1" x14ac:dyDescent="0.25">
      <c r="A34" s="4">
        <f t="shared" si="2"/>
        <v>24</v>
      </c>
      <c r="B34" s="11" t="s">
        <v>91</v>
      </c>
      <c r="C34" s="7" t="s">
        <v>92</v>
      </c>
      <c r="D34" s="7" t="s">
        <v>17</v>
      </c>
      <c r="E34" s="7">
        <f>VLOOKUP(D34,Sheet1!$B$2:$C$12,2,TRUE)</f>
        <v>7</v>
      </c>
      <c r="F34" s="7" t="s">
        <v>19</v>
      </c>
      <c r="G34" s="7">
        <f>VLOOKUP(F34,Sheet1!$B$2:$C$12,2,TRUE)</f>
        <v>8</v>
      </c>
      <c r="H34" s="7" t="s">
        <v>19</v>
      </c>
      <c r="I34" s="7">
        <f>VLOOKUP(H34,Sheet1!$B$2:$C$12,2,TRUE)</f>
        <v>8</v>
      </c>
      <c r="J34" s="30"/>
      <c r="K34" s="30" t="e">
        <f>VLOOKUP(J34,Sheet1!$B$2:$C$12,2,TRUE)</f>
        <v>#N/A</v>
      </c>
      <c r="L34" s="33" t="e">
        <f t="shared" si="0"/>
        <v>#N/A</v>
      </c>
      <c r="M34" s="34"/>
      <c r="N34" s="35" t="e">
        <f t="shared" si="1"/>
        <v>#N/A</v>
      </c>
      <c r="O34" s="12"/>
    </row>
    <row r="35" spans="1:15" s="15" customFormat="1" ht="20.100000000000001" customHeight="1" x14ac:dyDescent="0.25">
      <c r="A35" s="4">
        <f t="shared" si="2"/>
        <v>25</v>
      </c>
      <c r="B35" s="11" t="s">
        <v>93</v>
      </c>
      <c r="C35" s="7" t="s">
        <v>94</v>
      </c>
      <c r="D35" s="7" t="s">
        <v>17</v>
      </c>
      <c r="E35" s="7">
        <f>VLOOKUP(D35,Sheet1!$B$2:$C$12,2,TRUE)</f>
        <v>7</v>
      </c>
      <c r="F35" s="7" t="s">
        <v>17</v>
      </c>
      <c r="G35" s="7">
        <f>VLOOKUP(F35,Sheet1!$B$2:$C$12,2,TRUE)</f>
        <v>7</v>
      </c>
      <c r="H35" s="7" t="s">
        <v>17</v>
      </c>
      <c r="I35" s="7">
        <f>VLOOKUP(H35,Sheet1!$B$2:$C$12,2,TRUE)</f>
        <v>7</v>
      </c>
      <c r="J35" s="30"/>
      <c r="K35" s="30" t="e">
        <f>VLOOKUP(J35,Sheet1!$B$2:$C$12,2,TRUE)</f>
        <v>#N/A</v>
      </c>
      <c r="L35" s="33" t="e">
        <f t="shared" si="0"/>
        <v>#N/A</v>
      </c>
      <c r="M35" s="34"/>
      <c r="N35" s="35" t="e">
        <f t="shared" si="1"/>
        <v>#N/A</v>
      </c>
      <c r="O35" s="12"/>
    </row>
    <row r="36" spans="1:15" s="15" customFormat="1" ht="20.100000000000001" customHeight="1" x14ac:dyDescent="0.25">
      <c r="A36" s="4">
        <f t="shared" si="2"/>
        <v>26</v>
      </c>
      <c r="B36" s="11" t="s">
        <v>95</v>
      </c>
      <c r="C36" s="7" t="s">
        <v>96</v>
      </c>
      <c r="D36" s="7" t="s">
        <v>17</v>
      </c>
      <c r="E36" s="7">
        <f>VLOOKUP(D36,Sheet1!$B$2:$C$12,2,TRUE)</f>
        <v>7</v>
      </c>
      <c r="F36" s="7" t="s">
        <v>17</v>
      </c>
      <c r="G36" s="7">
        <f>VLOOKUP(F36,Sheet1!$B$2:$C$12,2,TRUE)</f>
        <v>7</v>
      </c>
      <c r="H36" s="7" t="s">
        <v>19</v>
      </c>
      <c r="I36" s="7">
        <f>VLOOKUP(H36,Sheet1!$B$2:$C$12,2,TRUE)</f>
        <v>8</v>
      </c>
      <c r="J36" s="30"/>
      <c r="K36" s="30" t="e">
        <f>VLOOKUP(J36,Sheet1!$B$2:$C$12,2,TRUE)</f>
        <v>#N/A</v>
      </c>
      <c r="L36" s="33" t="e">
        <f t="shared" si="0"/>
        <v>#N/A</v>
      </c>
      <c r="M36" s="34"/>
      <c r="N36" s="35" t="e">
        <f t="shared" si="1"/>
        <v>#N/A</v>
      </c>
      <c r="O36" s="12"/>
    </row>
    <row r="37" spans="1:15" s="15" customFormat="1" ht="20.100000000000001" customHeight="1" x14ac:dyDescent="0.25">
      <c r="A37" s="4">
        <f t="shared" si="2"/>
        <v>27</v>
      </c>
      <c r="B37" s="11" t="s">
        <v>97</v>
      </c>
      <c r="C37" s="7" t="s">
        <v>98</v>
      </c>
      <c r="D37" s="7" t="s">
        <v>17</v>
      </c>
      <c r="E37" s="7">
        <f>VLOOKUP(D37,Sheet1!$B$2:$C$12,2,TRUE)</f>
        <v>7</v>
      </c>
      <c r="F37" s="7" t="s">
        <v>17</v>
      </c>
      <c r="G37" s="7">
        <f>VLOOKUP(F37,Sheet1!$B$2:$C$12,2,TRUE)</f>
        <v>7</v>
      </c>
      <c r="H37" s="7" t="s">
        <v>17</v>
      </c>
      <c r="I37" s="7">
        <f>VLOOKUP(H37,Sheet1!$B$2:$C$12,2,TRUE)</f>
        <v>7</v>
      </c>
      <c r="J37" s="30"/>
      <c r="K37" s="30" t="e">
        <f>VLOOKUP(J37,Sheet1!$B$2:$C$12,2,TRUE)</f>
        <v>#N/A</v>
      </c>
      <c r="L37" s="33" t="e">
        <f t="shared" si="0"/>
        <v>#N/A</v>
      </c>
      <c r="M37" s="34"/>
      <c r="N37" s="35" t="e">
        <f t="shared" si="1"/>
        <v>#N/A</v>
      </c>
      <c r="O37" s="12"/>
    </row>
    <row r="38" spans="1:15" s="15" customFormat="1" ht="20.100000000000001" customHeight="1" x14ac:dyDescent="0.25">
      <c r="A38" s="4">
        <f t="shared" si="2"/>
        <v>28</v>
      </c>
      <c r="B38" s="11" t="s">
        <v>99</v>
      </c>
      <c r="C38" s="7" t="s">
        <v>100</v>
      </c>
      <c r="D38" s="7" t="s">
        <v>17</v>
      </c>
      <c r="E38" s="7">
        <f>VLOOKUP(D38,Sheet1!$B$2:$C$12,2,TRUE)</f>
        <v>7</v>
      </c>
      <c r="F38" s="7" t="s">
        <v>19</v>
      </c>
      <c r="G38" s="7">
        <f>VLOOKUP(F38,Sheet1!$B$2:$C$12,2,TRUE)</f>
        <v>8</v>
      </c>
      <c r="H38" s="7" t="s">
        <v>19</v>
      </c>
      <c r="I38" s="7">
        <f>VLOOKUP(H38,Sheet1!$B$2:$C$12,2,TRUE)</f>
        <v>8</v>
      </c>
      <c r="J38" s="30"/>
      <c r="K38" s="30" t="e">
        <f>VLOOKUP(J38,Sheet1!$B$2:$C$12,2,TRUE)</f>
        <v>#N/A</v>
      </c>
      <c r="L38" s="33" t="e">
        <f t="shared" si="0"/>
        <v>#N/A</v>
      </c>
      <c r="M38" s="34"/>
      <c r="N38" s="35" t="e">
        <f t="shared" si="1"/>
        <v>#N/A</v>
      </c>
      <c r="O38" s="12"/>
    </row>
    <row r="39" spans="1:15" s="15" customFormat="1" ht="20.100000000000001" customHeight="1" x14ac:dyDescent="0.25">
      <c r="A39" s="4">
        <f t="shared" si="2"/>
        <v>29</v>
      </c>
      <c r="B39" s="11" t="s">
        <v>101</v>
      </c>
      <c r="C39" s="7" t="s">
        <v>102</v>
      </c>
      <c r="D39" s="7" t="s">
        <v>17</v>
      </c>
      <c r="E39" s="7">
        <f>VLOOKUP(D39,Sheet1!$B$2:$C$12,2,TRUE)</f>
        <v>7</v>
      </c>
      <c r="F39" s="7" t="s">
        <v>19</v>
      </c>
      <c r="G39" s="7">
        <f>VLOOKUP(F39,Sheet1!$B$2:$C$12,2,TRUE)</f>
        <v>8</v>
      </c>
      <c r="H39" s="7" t="s">
        <v>19</v>
      </c>
      <c r="I39" s="7">
        <f>VLOOKUP(H39,Sheet1!$B$2:$C$12,2,TRUE)</f>
        <v>8</v>
      </c>
      <c r="J39" s="30"/>
      <c r="K39" s="30" t="e">
        <f>VLOOKUP(J39,Sheet1!$B$2:$C$12,2,TRUE)</f>
        <v>#N/A</v>
      </c>
      <c r="L39" s="33" t="e">
        <f t="shared" si="0"/>
        <v>#N/A</v>
      </c>
      <c r="M39" s="34"/>
      <c r="N39" s="35" t="e">
        <f t="shared" si="1"/>
        <v>#N/A</v>
      </c>
      <c r="O39" s="12"/>
    </row>
    <row r="40" spans="1:15" s="15" customFormat="1" ht="20.100000000000001" customHeight="1" x14ac:dyDescent="0.25">
      <c r="A40" s="4">
        <f t="shared" si="2"/>
        <v>30</v>
      </c>
      <c r="B40" s="11" t="s">
        <v>103</v>
      </c>
      <c r="C40" s="7" t="s">
        <v>104</v>
      </c>
      <c r="D40" s="7" t="s">
        <v>17</v>
      </c>
      <c r="E40" s="7">
        <f>VLOOKUP(D40,Sheet1!$B$2:$C$12,2,TRUE)</f>
        <v>7</v>
      </c>
      <c r="F40" s="7" t="s">
        <v>17</v>
      </c>
      <c r="G40" s="7">
        <f>VLOOKUP(F40,Sheet1!$B$2:$C$12,2,TRUE)</f>
        <v>7</v>
      </c>
      <c r="H40" s="7" t="s">
        <v>17</v>
      </c>
      <c r="I40" s="7">
        <f>VLOOKUP(H40,Sheet1!$B$2:$C$12,2,TRUE)</f>
        <v>7</v>
      </c>
      <c r="J40" s="30"/>
      <c r="K40" s="30" t="e">
        <f>VLOOKUP(J40,Sheet1!$B$2:$C$12,2,TRUE)</f>
        <v>#N/A</v>
      </c>
      <c r="L40" s="33" t="e">
        <f t="shared" si="0"/>
        <v>#N/A</v>
      </c>
      <c r="M40" s="34"/>
      <c r="N40" s="35" t="e">
        <f t="shared" si="1"/>
        <v>#N/A</v>
      </c>
      <c r="O40" s="12"/>
    </row>
    <row r="41" spans="1:15" s="15" customFormat="1" ht="20.100000000000001" customHeight="1" x14ac:dyDescent="0.25">
      <c r="A41" s="4">
        <f t="shared" si="2"/>
        <v>31</v>
      </c>
      <c r="B41" s="11" t="s">
        <v>105</v>
      </c>
      <c r="C41" s="7" t="s">
        <v>106</v>
      </c>
      <c r="D41" s="7" t="s">
        <v>17</v>
      </c>
      <c r="E41" s="7">
        <f>VLOOKUP(D41,Sheet1!$B$2:$C$12,2,TRUE)</f>
        <v>7</v>
      </c>
      <c r="F41" s="7" t="s">
        <v>17</v>
      </c>
      <c r="G41" s="7">
        <f>VLOOKUP(F41,Sheet1!$B$2:$C$12,2,TRUE)</f>
        <v>7</v>
      </c>
      <c r="H41" s="7" t="s">
        <v>17</v>
      </c>
      <c r="I41" s="7">
        <f>VLOOKUP(H41,Sheet1!$B$2:$C$12,2,TRUE)</f>
        <v>7</v>
      </c>
      <c r="J41" s="30"/>
      <c r="K41" s="30" t="e">
        <f>VLOOKUP(J41,Sheet1!$B$2:$C$12,2,TRUE)</f>
        <v>#N/A</v>
      </c>
      <c r="L41" s="33" t="e">
        <f t="shared" si="0"/>
        <v>#N/A</v>
      </c>
      <c r="M41" s="34"/>
      <c r="N41" s="35" t="e">
        <f t="shared" si="1"/>
        <v>#N/A</v>
      </c>
      <c r="O41" s="12"/>
    </row>
    <row r="42" spans="1:15" ht="20.100000000000001" customHeight="1" x14ac:dyDescent="0.25">
      <c r="A42" s="4">
        <f t="shared" si="2"/>
        <v>32</v>
      </c>
      <c r="B42" s="11" t="s">
        <v>107</v>
      </c>
      <c r="C42" s="7" t="s">
        <v>108</v>
      </c>
      <c r="D42" s="4" t="s">
        <v>17</v>
      </c>
      <c r="E42" s="7">
        <f>VLOOKUP(D42,Sheet1!$B$2:$C$12,2,TRUE)</f>
        <v>7</v>
      </c>
      <c r="F42" s="10" t="s">
        <v>17</v>
      </c>
      <c r="G42" s="7">
        <f>VLOOKUP(F42,Sheet1!$B$2:$C$12,2,TRUE)</f>
        <v>7</v>
      </c>
      <c r="H42" s="4" t="s">
        <v>17</v>
      </c>
      <c r="I42" s="7">
        <f>VLOOKUP(H42,Sheet1!$B$2:$C$12,2,TRUE)</f>
        <v>7</v>
      </c>
      <c r="J42" s="31"/>
      <c r="K42" s="30" t="e">
        <f>VLOOKUP(J42,Sheet1!$B$2:$C$12,2,TRUE)</f>
        <v>#N/A</v>
      </c>
      <c r="L42" s="33" t="e">
        <f t="shared" si="0"/>
        <v>#N/A</v>
      </c>
      <c r="M42" s="34">
        <f t="shared" ref="M42:M43" si="3">COUNTIF(D42:K42,"C*")*1+COUNTIF(D42:K42,"D")*2+COUNTIF(D42:K42,"E")*3</f>
        <v>0</v>
      </c>
      <c r="N42" s="35" t="e">
        <f t="shared" si="1"/>
        <v>#N/A</v>
      </c>
      <c r="O42" s="57" t="s">
        <v>117</v>
      </c>
    </row>
    <row r="43" spans="1:15" s="15" customFormat="1" ht="20.100000000000001" customHeight="1" x14ac:dyDescent="0.25">
      <c r="A43" s="4">
        <f t="shared" si="2"/>
        <v>33</v>
      </c>
      <c r="B43" s="11" t="s">
        <v>109</v>
      </c>
      <c r="C43" s="7" t="s">
        <v>110</v>
      </c>
      <c r="D43" s="7" t="s">
        <v>17</v>
      </c>
      <c r="E43" s="7">
        <f>VLOOKUP(D43,Sheet1!$B$2:$C$12,2,TRUE)</f>
        <v>7</v>
      </c>
      <c r="F43" s="7" t="s">
        <v>17</v>
      </c>
      <c r="G43" s="7">
        <f>VLOOKUP(F43,Sheet1!$B$2:$C$12,2,TRUE)</f>
        <v>7</v>
      </c>
      <c r="H43" s="7" t="s">
        <v>17</v>
      </c>
      <c r="I43" s="7">
        <f>VLOOKUP(H43,Sheet1!$B$2:$C$12,2,TRUE)</f>
        <v>7</v>
      </c>
      <c r="J43" s="30"/>
      <c r="K43" s="30" t="e">
        <f>VLOOKUP(J43,Sheet1!$B$2:$C$12,2,TRUE)</f>
        <v>#N/A</v>
      </c>
      <c r="L43" s="33" t="e">
        <f t="shared" si="0"/>
        <v>#N/A</v>
      </c>
      <c r="M43" s="34">
        <f t="shared" si="3"/>
        <v>0</v>
      </c>
      <c r="N43" s="35" t="e">
        <f t="shared" si="1"/>
        <v>#N/A</v>
      </c>
      <c r="O43" s="58" t="s">
        <v>117</v>
      </c>
    </row>
    <row r="44" spans="1:15" s="15" customFormat="1" ht="41.25" customHeight="1" x14ac:dyDescent="0.25">
      <c r="A44" s="4">
        <f t="shared" si="2"/>
        <v>34</v>
      </c>
      <c r="B44" s="11" t="s">
        <v>111</v>
      </c>
      <c r="C44" s="7" t="s">
        <v>112</v>
      </c>
      <c r="D44" s="7"/>
      <c r="E44" s="7"/>
      <c r="F44" s="7" t="s">
        <v>17</v>
      </c>
      <c r="G44" s="7">
        <f>VLOOKUP(F44,Sheet1!$B$2:$C$12,2,TRUE)</f>
        <v>7</v>
      </c>
      <c r="H44" s="7" t="s">
        <v>17</v>
      </c>
      <c r="I44" s="7">
        <f>VLOOKUP(H44,Sheet1!$B$2:$C$12,2,TRUE)</f>
        <v>7</v>
      </c>
      <c r="J44" s="30"/>
      <c r="K44" s="30"/>
      <c r="L44" s="33"/>
      <c r="M44" s="34">
        <f t="shared" ref="M44:M46" si="4">COUNTIF(D44:K44,"C*")*1+COUNTIF(D44:K44,"D")*2+COUNTIF(D44:K44,"E")*3</f>
        <v>0</v>
      </c>
      <c r="N44" s="59" t="s">
        <v>122</v>
      </c>
      <c r="O44" s="60" t="s">
        <v>118</v>
      </c>
    </row>
    <row r="45" spans="1:15" s="15" customFormat="1" ht="41.25" customHeight="1" x14ac:dyDescent="0.25">
      <c r="A45" s="4">
        <f t="shared" si="2"/>
        <v>35</v>
      </c>
      <c r="B45" s="11" t="s">
        <v>113</v>
      </c>
      <c r="C45" s="7" t="s">
        <v>114</v>
      </c>
      <c r="D45" s="7"/>
      <c r="E45" s="7"/>
      <c r="F45" s="7" t="s">
        <v>17</v>
      </c>
      <c r="G45" s="7">
        <f>VLOOKUP(F45,Sheet1!$B$2:$C$12,2,TRUE)</f>
        <v>7</v>
      </c>
      <c r="H45" s="7" t="s">
        <v>17</v>
      </c>
      <c r="I45" s="7">
        <f>VLOOKUP(H45,Sheet1!$B$2:$C$12,2,TRUE)</f>
        <v>7</v>
      </c>
      <c r="J45" s="30"/>
      <c r="K45" s="30"/>
      <c r="L45" s="33"/>
      <c r="M45" s="34">
        <f t="shared" si="4"/>
        <v>0</v>
      </c>
      <c r="N45" s="59" t="s">
        <v>122</v>
      </c>
      <c r="O45" s="60" t="s">
        <v>119</v>
      </c>
    </row>
    <row r="46" spans="1:15" s="15" customFormat="1" ht="41.25" customHeight="1" x14ac:dyDescent="0.25">
      <c r="A46" s="4">
        <f t="shared" si="2"/>
        <v>36</v>
      </c>
      <c r="B46" s="11" t="s">
        <v>115</v>
      </c>
      <c r="C46" s="7" t="s">
        <v>116</v>
      </c>
      <c r="D46" s="7"/>
      <c r="E46" s="7"/>
      <c r="F46" s="7" t="s">
        <v>17</v>
      </c>
      <c r="G46" s="7">
        <f>VLOOKUP(F46,Sheet1!$B$2:$C$12,2,TRUE)</f>
        <v>7</v>
      </c>
      <c r="H46" s="7" t="s">
        <v>17</v>
      </c>
      <c r="I46" s="7">
        <f>VLOOKUP(H46,Sheet1!$B$2:$C$12,2,TRUE)</f>
        <v>7</v>
      </c>
      <c r="J46" s="30"/>
      <c r="K46" s="30"/>
      <c r="L46" s="33"/>
      <c r="M46" s="34">
        <f t="shared" si="4"/>
        <v>0</v>
      </c>
      <c r="N46" s="59" t="s">
        <v>122</v>
      </c>
      <c r="O46" s="60" t="s">
        <v>120</v>
      </c>
    </row>
    <row r="48" spans="1:15" ht="16.5" x14ac:dyDescent="0.25">
      <c r="J48" s="63" t="s">
        <v>41</v>
      </c>
      <c r="K48" s="63"/>
      <c r="L48" s="63"/>
      <c r="M48" s="63"/>
      <c r="N48" s="63"/>
      <c r="O48" s="63"/>
    </row>
    <row r="49" spans="10:15" ht="16.5" x14ac:dyDescent="0.25">
      <c r="J49" s="71" t="s">
        <v>5</v>
      </c>
      <c r="K49" s="71"/>
      <c r="L49" s="71"/>
      <c r="M49" s="71"/>
      <c r="N49" s="71"/>
      <c r="O49" s="71"/>
    </row>
  </sheetData>
  <mergeCells count="19">
    <mergeCell ref="I1:O1"/>
    <mergeCell ref="J49:O49"/>
    <mergeCell ref="I2:O2"/>
    <mergeCell ref="A1:D1"/>
    <mergeCell ref="A2:D2"/>
    <mergeCell ref="A3:D3"/>
    <mergeCell ref="J48:O48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18" workbookViewId="0">
      <selection activeCell="A25" sqref="A25:XFD25"/>
    </sheetView>
  </sheetViews>
  <sheetFormatPr defaultColWidth="9.140625" defaultRowHeight="15" x14ac:dyDescent="0.25"/>
  <cols>
    <col min="1" max="1" width="5.140625" style="20" customWidth="1"/>
    <col min="2" max="2" width="25.5703125" style="20" customWidth="1"/>
    <col min="3" max="3" width="13.28515625" style="20" customWidth="1"/>
    <col min="4" max="6" width="10.5703125" style="19" customWidth="1"/>
    <col min="7" max="7" width="23.140625" style="19" customWidth="1"/>
    <col min="8" max="8" width="18.28515625" style="19" customWidth="1"/>
    <col min="9" max="9" width="18.85546875" style="20" customWidth="1"/>
    <col min="10" max="10" width="9.140625" style="21"/>
    <col min="11" max="11" width="12.85546875" style="20" bestFit="1" customWidth="1"/>
    <col min="12" max="16384" width="9.140625" style="20"/>
  </cols>
  <sheetData>
    <row r="1" spans="1:9" ht="15.75" x14ac:dyDescent="0.25">
      <c r="A1" s="75" t="s">
        <v>3</v>
      </c>
      <c r="B1" s="75"/>
      <c r="C1" s="75"/>
      <c r="D1" s="75"/>
      <c r="E1" s="52"/>
      <c r="F1" s="52"/>
      <c r="G1" s="76" t="s">
        <v>8</v>
      </c>
      <c r="H1" s="76"/>
      <c r="I1" s="76"/>
    </row>
    <row r="2" spans="1:9" ht="15.75" x14ac:dyDescent="0.25">
      <c r="A2" s="75" t="s">
        <v>4</v>
      </c>
      <c r="B2" s="75"/>
      <c r="C2" s="75"/>
      <c r="D2" s="75"/>
      <c r="E2" s="52"/>
      <c r="F2" s="52"/>
      <c r="G2" s="76" t="s">
        <v>9</v>
      </c>
      <c r="H2" s="76"/>
      <c r="I2" s="76"/>
    </row>
    <row r="3" spans="1:9" ht="15.75" x14ac:dyDescent="0.25">
      <c r="A3" s="76" t="s">
        <v>43</v>
      </c>
      <c r="B3" s="76"/>
      <c r="C3" s="76"/>
      <c r="D3" s="76"/>
      <c r="E3" s="52"/>
      <c r="F3" s="52"/>
      <c r="G3" s="52"/>
      <c r="H3" s="52"/>
      <c r="I3" s="53"/>
    </row>
    <row r="5" spans="1:9" ht="18" customHeight="1" x14ac:dyDescent="0.3">
      <c r="A5" s="74" t="s">
        <v>44</v>
      </c>
      <c r="B5" s="74"/>
      <c r="C5" s="74"/>
      <c r="D5" s="74"/>
      <c r="E5" s="74"/>
      <c r="F5" s="74"/>
      <c r="G5" s="74"/>
      <c r="H5" s="74"/>
      <c r="I5" s="74"/>
    </row>
    <row r="7" spans="1:9" ht="36.6" customHeight="1" x14ac:dyDescent="0.25">
      <c r="A7" s="38" t="s">
        <v>0</v>
      </c>
      <c r="B7" s="38" t="s">
        <v>1</v>
      </c>
      <c r="C7" s="38" t="s">
        <v>13</v>
      </c>
      <c r="D7" s="39" t="s">
        <v>32</v>
      </c>
      <c r="E7" s="38" t="s">
        <v>33</v>
      </c>
      <c r="F7" s="40" t="s">
        <v>34</v>
      </c>
      <c r="G7" s="41" t="s">
        <v>35</v>
      </c>
      <c r="H7" s="40" t="s">
        <v>36</v>
      </c>
      <c r="I7" s="38" t="s">
        <v>6</v>
      </c>
    </row>
    <row r="8" spans="1:9" ht="22.5" customHeight="1" x14ac:dyDescent="0.25">
      <c r="A8" s="42" t="s">
        <v>25</v>
      </c>
      <c r="B8" s="38"/>
      <c r="C8" s="43"/>
      <c r="D8" s="44"/>
      <c r="E8" s="44"/>
      <c r="F8" s="44"/>
      <c r="G8" s="44"/>
      <c r="H8" s="45"/>
      <c r="I8" s="45"/>
    </row>
    <row r="9" spans="1:9" ht="20.100000000000001" customHeight="1" x14ac:dyDescent="0.25">
      <c r="A9" s="46">
        <v>1</v>
      </c>
      <c r="B9" s="18" t="s">
        <v>45</v>
      </c>
      <c r="C9" s="47" t="s">
        <v>46</v>
      </c>
      <c r="D9" s="46">
        <v>10</v>
      </c>
      <c r="E9" s="48">
        <f>IFERROR(VLOOKUP($C9,HK!$C$10:$L$46,10,0),0)</f>
        <v>0</v>
      </c>
      <c r="F9" s="46">
        <f>ROUND(AVERAGE(D9,E9),2)</f>
        <v>5</v>
      </c>
      <c r="G9" s="49" t="str">
        <f>IF(AND(8&lt;=$F9,$F9&lt;=10),"Hoàn thành xuất sắc",IF(AND(6&lt;$F9,$F9&lt;8),"Hoàn thành tốt",IF(AND(5&lt;$F9,$F9&lt;6),"Hoàn thành NV","Không hoàn thành NV")))</f>
        <v>Không hoàn thành NV</v>
      </c>
      <c r="H9" s="49" t="str">
        <f>IF(OR($G9= "Hoàn thành xuất sắc", $G9="Hoàn thành tốt"),"Đạt LĐTT","Không đạt LĐTT")</f>
        <v>Không đạt LĐTT</v>
      </c>
      <c r="I9" s="49"/>
    </row>
    <row r="10" spans="1:9" ht="20.100000000000001" customHeight="1" x14ac:dyDescent="0.25">
      <c r="A10" s="46">
        <f>A9+1</f>
        <v>2</v>
      </c>
      <c r="B10" s="18" t="s">
        <v>47</v>
      </c>
      <c r="C10" s="50" t="s">
        <v>48</v>
      </c>
      <c r="D10" s="46">
        <v>9.8000000000000007</v>
      </c>
      <c r="E10" s="48">
        <f>IFERROR(VLOOKUP($C10,HK!$C$10:$L$46,10,0),0)</f>
        <v>0</v>
      </c>
      <c r="F10" s="46">
        <f t="shared" ref="F10:F40" si="0">ROUND(AVERAGE(D10,E10),2)</f>
        <v>4.9000000000000004</v>
      </c>
      <c r="G10" s="49" t="str">
        <f t="shared" ref="G10:G40" si="1">IF(AND(8&lt;=$F10,$F10&lt;=10),"Hoàn thành xuất sắc",IF(AND(6&lt;$F10,$F10&lt;8),"Hoàn thành tốt",IF(AND(5&lt;$F10,$F10&lt;6),"Hoàn thành NV","Không hoàn thành NV")))</f>
        <v>Không hoàn thành NV</v>
      </c>
      <c r="H10" s="49" t="str">
        <f t="shared" ref="H10:H40" si="2">IF(OR($G10= "Hoàn thành xuất sắc", $G10="Hoàn thành tốt"),"Đạt LĐTT","Không đạt LĐTT")</f>
        <v>Không đạt LĐTT</v>
      </c>
      <c r="I10" s="49"/>
    </row>
    <row r="11" spans="1:9" ht="20.100000000000001" customHeight="1" x14ac:dyDescent="0.25">
      <c r="A11" s="46">
        <f t="shared" ref="A11:A45" si="3">A10+1</f>
        <v>3</v>
      </c>
      <c r="B11" s="18" t="s">
        <v>49</v>
      </c>
      <c r="C11" s="50" t="s">
        <v>50</v>
      </c>
      <c r="D11" s="46">
        <v>9.8000000000000007</v>
      </c>
      <c r="E11" s="48">
        <f>IFERROR(VLOOKUP($C11,HK!$C$10:$L$46,10,0),0)</f>
        <v>0</v>
      </c>
      <c r="F11" s="46">
        <f t="shared" si="0"/>
        <v>4.9000000000000004</v>
      </c>
      <c r="G11" s="49" t="str">
        <f t="shared" si="1"/>
        <v>Không hoàn thành NV</v>
      </c>
      <c r="H11" s="49" t="str">
        <f t="shared" si="2"/>
        <v>Không đạt LĐTT</v>
      </c>
      <c r="I11" s="49"/>
    </row>
    <row r="12" spans="1:9" ht="20.100000000000001" customHeight="1" x14ac:dyDescent="0.25">
      <c r="A12" s="46">
        <f t="shared" si="3"/>
        <v>4</v>
      </c>
      <c r="B12" s="18" t="s">
        <v>51</v>
      </c>
      <c r="C12" s="50" t="s">
        <v>52</v>
      </c>
      <c r="D12" s="46">
        <v>9.8000000000000007</v>
      </c>
      <c r="E12" s="48">
        <f>IFERROR(VLOOKUP($C12,HK!$C$10:$L$46,10,0),0)</f>
        <v>0</v>
      </c>
      <c r="F12" s="46">
        <f t="shared" si="0"/>
        <v>4.9000000000000004</v>
      </c>
      <c r="G12" s="49" t="str">
        <f t="shared" si="1"/>
        <v>Không hoàn thành NV</v>
      </c>
      <c r="H12" s="49" t="str">
        <f t="shared" si="2"/>
        <v>Không đạt LĐTT</v>
      </c>
      <c r="I12" s="49"/>
    </row>
    <row r="13" spans="1:9" ht="20.100000000000001" customHeight="1" x14ac:dyDescent="0.25">
      <c r="A13" s="46">
        <f t="shared" si="3"/>
        <v>5</v>
      </c>
      <c r="B13" s="18" t="s">
        <v>53</v>
      </c>
      <c r="C13" s="50" t="s">
        <v>54</v>
      </c>
      <c r="D13" s="46">
        <v>9.6</v>
      </c>
      <c r="E13" s="48">
        <f>IFERROR(VLOOKUP($C13,HK!$C$10:$L$46,10,0),0)</f>
        <v>0</v>
      </c>
      <c r="F13" s="46">
        <f t="shared" si="0"/>
        <v>4.8</v>
      </c>
      <c r="G13" s="49" t="str">
        <f t="shared" si="1"/>
        <v>Không hoàn thành NV</v>
      </c>
      <c r="H13" s="49" t="str">
        <f t="shared" si="2"/>
        <v>Không đạt LĐTT</v>
      </c>
      <c r="I13" s="49"/>
    </row>
    <row r="14" spans="1:9" ht="20.100000000000001" customHeight="1" x14ac:dyDescent="0.25">
      <c r="A14" s="46">
        <f t="shared" si="3"/>
        <v>6</v>
      </c>
      <c r="B14" s="18" t="s">
        <v>55</v>
      </c>
      <c r="C14" s="50" t="s">
        <v>56</v>
      </c>
      <c r="D14" s="46">
        <v>9.6</v>
      </c>
      <c r="E14" s="48">
        <f>IFERROR(VLOOKUP($C14,HK!$C$10:$L$46,10,0),0)</f>
        <v>0</v>
      </c>
      <c r="F14" s="46">
        <f t="shared" si="0"/>
        <v>4.8</v>
      </c>
      <c r="G14" s="49" t="str">
        <f t="shared" si="1"/>
        <v>Không hoàn thành NV</v>
      </c>
      <c r="H14" s="49" t="str">
        <f t="shared" si="2"/>
        <v>Không đạt LĐTT</v>
      </c>
      <c r="I14" s="49"/>
    </row>
    <row r="15" spans="1:9" ht="20.100000000000001" customHeight="1" x14ac:dyDescent="0.25">
      <c r="A15" s="46">
        <f t="shared" si="3"/>
        <v>7</v>
      </c>
      <c r="B15" s="18" t="s">
        <v>57</v>
      </c>
      <c r="C15" s="50" t="s">
        <v>58</v>
      </c>
      <c r="D15" s="46">
        <v>9.6</v>
      </c>
      <c r="E15" s="48">
        <f>IFERROR(VLOOKUP($C15,HK!$C$10:$L$46,10,0),0)</f>
        <v>0</v>
      </c>
      <c r="F15" s="46">
        <f t="shared" si="0"/>
        <v>4.8</v>
      </c>
      <c r="G15" s="49" t="str">
        <f t="shared" si="1"/>
        <v>Không hoàn thành NV</v>
      </c>
      <c r="H15" s="49" t="str">
        <f t="shared" si="2"/>
        <v>Không đạt LĐTT</v>
      </c>
      <c r="I15" s="49"/>
    </row>
    <row r="16" spans="1:9" ht="20.100000000000001" customHeight="1" x14ac:dyDescent="0.25">
      <c r="A16" s="46">
        <f t="shared" si="3"/>
        <v>8</v>
      </c>
      <c r="B16" s="18" t="s">
        <v>59</v>
      </c>
      <c r="C16" s="50" t="s">
        <v>60</v>
      </c>
      <c r="D16" s="46">
        <v>9.8000000000000007</v>
      </c>
      <c r="E16" s="48">
        <f>IFERROR(VLOOKUP($C16,HK!$C$10:$L$46,10,0),0)</f>
        <v>0</v>
      </c>
      <c r="F16" s="46">
        <f t="shared" si="0"/>
        <v>4.9000000000000004</v>
      </c>
      <c r="G16" s="49" t="str">
        <f t="shared" si="1"/>
        <v>Không hoàn thành NV</v>
      </c>
      <c r="H16" s="49" t="str">
        <f t="shared" si="2"/>
        <v>Không đạt LĐTT</v>
      </c>
      <c r="I16" s="49"/>
    </row>
    <row r="17" spans="1:9" ht="20.100000000000001" customHeight="1" x14ac:dyDescent="0.25">
      <c r="A17" s="46">
        <f t="shared" si="3"/>
        <v>9</v>
      </c>
      <c r="B17" s="18" t="s">
        <v>61</v>
      </c>
      <c r="C17" s="50" t="s">
        <v>62</v>
      </c>
      <c r="D17" s="46">
        <v>9.6</v>
      </c>
      <c r="E17" s="48">
        <f>IFERROR(VLOOKUP($C17,HK!$C$10:$L$46,10,0),0)</f>
        <v>0</v>
      </c>
      <c r="F17" s="46">
        <f t="shared" si="0"/>
        <v>4.8</v>
      </c>
      <c r="G17" s="49" t="str">
        <f t="shared" si="1"/>
        <v>Không hoàn thành NV</v>
      </c>
      <c r="H17" s="49" t="str">
        <f t="shared" si="2"/>
        <v>Không đạt LĐTT</v>
      </c>
      <c r="I17" s="49"/>
    </row>
    <row r="18" spans="1:9" ht="20.100000000000001" customHeight="1" x14ac:dyDescent="0.25">
      <c r="A18" s="46">
        <f t="shared" si="3"/>
        <v>10</v>
      </c>
      <c r="B18" s="18" t="s">
        <v>63</v>
      </c>
      <c r="C18" s="50" t="s">
        <v>64</v>
      </c>
      <c r="D18" s="46">
        <v>9.6</v>
      </c>
      <c r="E18" s="48">
        <f>IFERROR(VLOOKUP($C18,HK!$C$10:$L$46,10,0),0)</f>
        <v>0</v>
      </c>
      <c r="F18" s="46">
        <f t="shared" si="0"/>
        <v>4.8</v>
      </c>
      <c r="G18" s="49" t="str">
        <f t="shared" si="1"/>
        <v>Không hoàn thành NV</v>
      </c>
      <c r="H18" s="49" t="str">
        <f t="shared" si="2"/>
        <v>Không đạt LĐTT</v>
      </c>
      <c r="I18" s="49"/>
    </row>
    <row r="19" spans="1:9" ht="20.100000000000001" customHeight="1" x14ac:dyDescent="0.25">
      <c r="A19" s="46">
        <f t="shared" si="3"/>
        <v>11</v>
      </c>
      <c r="B19" s="18" t="s">
        <v>65</v>
      </c>
      <c r="C19" s="50" t="s">
        <v>66</v>
      </c>
      <c r="D19" s="46">
        <v>9.8000000000000007</v>
      </c>
      <c r="E19" s="48">
        <f>IFERROR(VLOOKUP($C19,HK!$C$10:$L$46,10,0),0)</f>
        <v>0</v>
      </c>
      <c r="F19" s="46">
        <f t="shared" si="0"/>
        <v>4.9000000000000004</v>
      </c>
      <c r="G19" s="49" t="str">
        <f t="shared" si="1"/>
        <v>Không hoàn thành NV</v>
      </c>
      <c r="H19" s="49" t="str">
        <f t="shared" si="2"/>
        <v>Không đạt LĐTT</v>
      </c>
      <c r="I19" s="49"/>
    </row>
    <row r="20" spans="1:9" ht="20.100000000000001" customHeight="1" x14ac:dyDescent="0.25">
      <c r="A20" s="46">
        <f t="shared" si="3"/>
        <v>12</v>
      </c>
      <c r="B20" s="18" t="s">
        <v>67</v>
      </c>
      <c r="C20" s="50" t="s">
        <v>68</v>
      </c>
      <c r="D20" s="46">
        <v>9.6</v>
      </c>
      <c r="E20" s="48">
        <f>IFERROR(VLOOKUP($C20,HK!$C$10:$L$46,10,0),0)</f>
        <v>0</v>
      </c>
      <c r="F20" s="46">
        <f t="shared" si="0"/>
        <v>4.8</v>
      </c>
      <c r="G20" s="49" t="str">
        <f t="shared" si="1"/>
        <v>Không hoàn thành NV</v>
      </c>
      <c r="H20" s="49" t="str">
        <f t="shared" si="2"/>
        <v>Không đạt LĐTT</v>
      </c>
      <c r="I20" s="49"/>
    </row>
    <row r="21" spans="1:9" ht="20.100000000000001" customHeight="1" x14ac:dyDescent="0.25">
      <c r="A21" s="46">
        <f t="shared" si="3"/>
        <v>13</v>
      </c>
      <c r="B21" s="18" t="s">
        <v>69</v>
      </c>
      <c r="C21" s="50" t="s">
        <v>70</v>
      </c>
      <c r="D21" s="46">
        <v>9.6</v>
      </c>
      <c r="E21" s="48">
        <f>IFERROR(VLOOKUP($C21,HK!$C$10:$L$46,10,0),0)</f>
        <v>0</v>
      </c>
      <c r="F21" s="46">
        <f t="shared" si="0"/>
        <v>4.8</v>
      </c>
      <c r="G21" s="49" t="str">
        <f t="shared" si="1"/>
        <v>Không hoàn thành NV</v>
      </c>
      <c r="H21" s="49" t="str">
        <f t="shared" si="2"/>
        <v>Không đạt LĐTT</v>
      </c>
      <c r="I21" s="49"/>
    </row>
    <row r="22" spans="1:9" ht="20.100000000000001" customHeight="1" x14ac:dyDescent="0.25">
      <c r="A22" s="46">
        <f t="shared" si="3"/>
        <v>14</v>
      </c>
      <c r="B22" s="18" t="s">
        <v>71</v>
      </c>
      <c r="C22" s="50" t="s">
        <v>72</v>
      </c>
      <c r="D22" s="46">
        <v>9.4</v>
      </c>
      <c r="E22" s="48">
        <f>IFERROR(VLOOKUP($C22,HK!$C$10:$L$46,10,0),0)</f>
        <v>0</v>
      </c>
      <c r="F22" s="46">
        <f t="shared" si="0"/>
        <v>4.7</v>
      </c>
      <c r="G22" s="49" t="str">
        <f t="shared" si="1"/>
        <v>Không hoàn thành NV</v>
      </c>
      <c r="H22" s="49" t="str">
        <f t="shared" si="2"/>
        <v>Không đạt LĐTT</v>
      </c>
      <c r="I22" s="49"/>
    </row>
    <row r="23" spans="1:9" ht="20.100000000000001" customHeight="1" x14ac:dyDescent="0.25">
      <c r="A23" s="46">
        <f t="shared" si="3"/>
        <v>15</v>
      </c>
      <c r="B23" s="18" t="s">
        <v>73</v>
      </c>
      <c r="C23" s="50" t="s">
        <v>74</v>
      </c>
      <c r="D23" s="46">
        <v>9.4</v>
      </c>
      <c r="E23" s="48">
        <f>IFERROR(VLOOKUP($C23,HK!$C$10:$L$46,10,0),0)</f>
        <v>0</v>
      </c>
      <c r="F23" s="46">
        <f t="shared" si="0"/>
        <v>4.7</v>
      </c>
      <c r="G23" s="49" t="str">
        <f t="shared" si="1"/>
        <v>Không hoàn thành NV</v>
      </c>
      <c r="H23" s="49" t="str">
        <f t="shared" si="2"/>
        <v>Không đạt LĐTT</v>
      </c>
      <c r="I23" s="49"/>
    </row>
    <row r="24" spans="1:9" ht="20.100000000000001" customHeight="1" x14ac:dyDescent="0.25">
      <c r="A24" s="46">
        <f t="shared" si="3"/>
        <v>16</v>
      </c>
      <c r="B24" s="18" t="s">
        <v>75</v>
      </c>
      <c r="C24" s="50" t="s">
        <v>76</v>
      </c>
      <c r="D24" s="46">
        <v>9.4</v>
      </c>
      <c r="E24" s="48">
        <f>IFERROR(VLOOKUP($C24,HK!$C$10:$L$46,10,0),0)</f>
        <v>0</v>
      </c>
      <c r="F24" s="46">
        <f t="shared" si="0"/>
        <v>4.7</v>
      </c>
      <c r="G24" s="49" t="str">
        <f t="shared" si="1"/>
        <v>Không hoàn thành NV</v>
      </c>
      <c r="H24" s="49" t="str">
        <f t="shared" si="2"/>
        <v>Không đạt LĐTT</v>
      </c>
      <c r="I24" s="49"/>
    </row>
    <row r="25" spans="1:9" ht="20.100000000000001" customHeight="1" x14ac:dyDescent="0.25">
      <c r="A25" s="51" t="s">
        <v>37</v>
      </c>
      <c r="B25" s="18"/>
      <c r="C25" s="50"/>
      <c r="D25" s="46"/>
      <c r="E25" s="48"/>
      <c r="F25" s="46"/>
      <c r="G25" s="49"/>
      <c r="H25" s="49"/>
      <c r="I25" s="36"/>
    </row>
    <row r="26" spans="1:9" ht="20.100000000000001" customHeight="1" x14ac:dyDescent="0.25">
      <c r="A26" s="46">
        <f>A24+1</f>
        <v>17</v>
      </c>
      <c r="B26" s="18" t="s">
        <v>77</v>
      </c>
      <c r="C26" s="50" t="s">
        <v>78</v>
      </c>
      <c r="D26" s="46">
        <v>9.6</v>
      </c>
      <c r="E26" s="48">
        <f>IFERROR(VLOOKUP($C26,HK!$C$10:$L$46,10,0),0)</f>
        <v>0</v>
      </c>
      <c r="F26" s="46">
        <f t="shared" si="0"/>
        <v>4.8</v>
      </c>
      <c r="G26" s="49" t="str">
        <f t="shared" si="1"/>
        <v>Không hoàn thành NV</v>
      </c>
      <c r="H26" s="49" t="str">
        <f t="shared" si="2"/>
        <v>Không đạt LĐTT</v>
      </c>
      <c r="I26" s="49"/>
    </row>
    <row r="27" spans="1:9" ht="20.100000000000001" customHeight="1" x14ac:dyDescent="0.25">
      <c r="A27" s="46">
        <f t="shared" si="3"/>
        <v>18</v>
      </c>
      <c r="B27" s="18" t="s">
        <v>79</v>
      </c>
      <c r="C27" s="50" t="s">
        <v>80</v>
      </c>
      <c r="D27" s="46">
        <v>9.4</v>
      </c>
      <c r="E27" s="48">
        <f>IFERROR(VLOOKUP($C27,HK!$C$10:$L$46,10,0),0)</f>
        <v>0</v>
      </c>
      <c r="F27" s="46">
        <f t="shared" si="0"/>
        <v>4.7</v>
      </c>
      <c r="G27" s="49" t="str">
        <f t="shared" si="1"/>
        <v>Không hoàn thành NV</v>
      </c>
      <c r="H27" s="49" t="str">
        <f t="shared" si="2"/>
        <v>Không đạt LĐTT</v>
      </c>
      <c r="I27" s="49"/>
    </row>
    <row r="28" spans="1:9" ht="20.100000000000001" customHeight="1" x14ac:dyDescent="0.25">
      <c r="A28" s="46">
        <f t="shared" si="3"/>
        <v>19</v>
      </c>
      <c r="B28" s="18" t="s">
        <v>81</v>
      </c>
      <c r="C28" s="50" t="s">
        <v>82</v>
      </c>
      <c r="D28" s="46">
        <v>9.4</v>
      </c>
      <c r="E28" s="48">
        <f>IFERROR(VLOOKUP($C28,HK!$C$10:$L$46,10,0),0)</f>
        <v>0</v>
      </c>
      <c r="F28" s="46">
        <f t="shared" si="0"/>
        <v>4.7</v>
      </c>
      <c r="G28" s="49" t="str">
        <f t="shared" si="1"/>
        <v>Không hoàn thành NV</v>
      </c>
      <c r="H28" s="49" t="str">
        <f t="shared" si="2"/>
        <v>Không đạt LĐTT</v>
      </c>
      <c r="I28" s="49"/>
    </row>
    <row r="29" spans="1:9" ht="20.100000000000001" customHeight="1" x14ac:dyDescent="0.25">
      <c r="A29" s="46">
        <f t="shared" si="3"/>
        <v>20</v>
      </c>
      <c r="B29" s="18" t="s">
        <v>83</v>
      </c>
      <c r="C29" s="50" t="s">
        <v>84</v>
      </c>
      <c r="D29" s="46">
        <v>9.4</v>
      </c>
      <c r="E29" s="48">
        <f>IFERROR(VLOOKUP($C29,HK!$C$10:$L$46,10,0),0)</f>
        <v>0</v>
      </c>
      <c r="F29" s="46">
        <f t="shared" si="0"/>
        <v>4.7</v>
      </c>
      <c r="G29" s="49" t="str">
        <f t="shared" si="1"/>
        <v>Không hoàn thành NV</v>
      </c>
      <c r="H29" s="49" t="str">
        <f t="shared" si="2"/>
        <v>Không đạt LĐTT</v>
      </c>
      <c r="I29" s="49"/>
    </row>
    <row r="30" spans="1:9" ht="20.100000000000001" customHeight="1" x14ac:dyDescent="0.25">
      <c r="A30" s="46">
        <f t="shared" si="3"/>
        <v>21</v>
      </c>
      <c r="B30" s="18" t="s">
        <v>85</v>
      </c>
      <c r="C30" s="50" t="s">
        <v>86</v>
      </c>
      <c r="D30" s="46">
        <v>9.4</v>
      </c>
      <c r="E30" s="48">
        <f>IFERROR(VLOOKUP($C30,HK!$C$10:$L$46,10,0),0)</f>
        <v>0</v>
      </c>
      <c r="F30" s="46">
        <f t="shared" si="0"/>
        <v>4.7</v>
      </c>
      <c r="G30" s="49" t="str">
        <f t="shared" si="1"/>
        <v>Không hoàn thành NV</v>
      </c>
      <c r="H30" s="49" t="str">
        <f t="shared" si="2"/>
        <v>Không đạt LĐTT</v>
      </c>
      <c r="I30" s="49"/>
    </row>
    <row r="31" spans="1:9" ht="20.100000000000001" customHeight="1" x14ac:dyDescent="0.25">
      <c r="A31" s="46">
        <f t="shared" si="3"/>
        <v>22</v>
      </c>
      <c r="B31" s="18" t="s">
        <v>87</v>
      </c>
      <c r="C31" s="50" t="s">
        <v>88</v>
      </c>
      <c r="D31" s="46">
        <v>9.4</v>
      </c>
      <c r="E31" s="48">
        <f>IFERROR(VLOOKUP($C31,HK!$C$10:$L$46,10,0),0)</f>
        <v>0</v>
      </c>
      <c r="F31" s="46">
        <f t="shared" si="0"/>
        <v>4.7</v>
      </c>
      <c r="G31" s="49" t="str">
        <f t="shared" si="1"/>
        <v>Không hoàn thành NV</v>
      </c>
      <c r="H31" s="49" t="str">
        <f t="shared" si="2"/>
        <v>Không đạt LĐTT</v>
      </c>
      <c r="I31" s="49"/>
    </row>
    <row r="32" spans="1:9" ht="20.100000000000001" customHeight="1" x14ac:dyDescent="0.25">
      <c r="A32" s="46">
        <f t="shared" si="3"/>
        <v>23</v>
      </c>
      <c r="B32" s="18" t="s">
        <v>89</v>
      </c>
      <c r="C32" s="50" t="s">
        <v>90</v>
      </c>
      <c r="D32" s="46">
        <v>9.4</v>
      </c>
      <c r="E32" s="48">
        <f>IFERROR(VLOOKUP($C32,HK!$C$10:$L$46,10,0),0)</f>
        <v>0</v>
      </c>
      <c r="F32" s="46">
        <f t="shared" si="0"/>
        <v>4.7</v>
      </c>
      <c r="G32" s="49" t="str">
        <f t="shared" si="1"/>
        <v>Không hoàn thành NV</v>
      </c>
      <c r="H32" s="49" t="str">
        <f t="shared" si="2"/>
        <v>Không đạt LĐTT</v>
      </c>
      <c r="I32" s="49"/>
    </row>
    <row r="33" spans="1:9" ht="20.100000000000001" customHeight="1" x14ac:dyDescent="0.25">
      <c r="A33" s="46">
        <f t="shared" si="3"/>
        <v>24</v>
      </c>
      <c r="B33" s="18" t="s">
        <v>91</v>
      </c>
      <c r="C33" s="50" t="s">
        <v>92</v>
      </c>
      <c r="D33" s="46">
        <v>9.4</v>
      </c>
      <c r="E33" s="48">
        <f>IFERROR(VLOOKUP($C33,HK!$C$10:$L$46,10,0),0)</f>
        <v>0</v>
      </c>
      <c r="F33" s="46">
        <f t="shared" si="0"/>
        <v>4.7</v>
      </c>
      <c r="G33" s="49" t="str">
        <f t="shared" si="1"/>
        <v>Không hoàn thành NV</v>
      </c>
      <c r="H33" s="49" t="str">
        <f t="shared" si="2"/>
        <v>Không đạt LĐTT</v>
      </c>
      <c r="I33" s="49"/>
    </row>
    <row r="34" spans="1:9" ht="20.100000000000001" customHeight="1" x14ac:dyDescent="0.25">
      <c r="A34" s="46">
        <f t="shared" si="3"/>
        <v>25</v>
      </c>
      <c r="B34" s="18" t="s">
        <v>93</v>
      </c>
      <c r="C34" s="50" t="s">
        <v>94</v>
      </c>
      <c r="D34" s="46">
        <v>9.4</v>
      </c>
      <c r="E34" s="48">
        <f>IFERROR(VLOOKUP($C34,HK!$C$10:$L$46,10,0),0)</f>
        <v>0</v>
      </c>
      <c r="F34" s="46">
        <f t="shared" si="0"/>
        <v>4.7</v>
      </c>
      <c r="G34" s="49" t="str">
        <f t="shared" si="1"/>
        <v>Không hoàn thành NV</v>
      </c>
      <c r="H34" s="49" t="str">
        <f t="shared" si="2"/>
        <v>Không đạt LĐTT</v>
      </c>
      <c r="I34" s="49"/>
    </row>
    <row r="35" spans="1:9" ht="20.100000000000001" customHeight="1" x14ac:dyDescent="0.25">
      <c r="A35" s="46">
        <f t="shared" si="3"/>
        <v>26</v>
      </c>
      <c r="B35" s="18" t="s">
        <v>95</v>
      </c>
      <c r="C35" s="50" t="s">
        <v>96</v>
      </c>
      <c r="D35" s="46">
        <v>9.4</v>
      </c>
      <c r="E35" s="48">
        <f>IFERROR(VLOOKUP($C35,HK!$C$10:$L$46,10,0),0)</f>
        <v>0</v>
      </c>
      <c r="F35" s="46">
        <f t="shared" si="0"/>
        <v>4.7</v>
      </c>
      <c r="G35" s="49" t="str">
        <f t="shared" si="1"/>
        <v>Không hoàn thành NV</v>
      </c>
      <c r="H35" s="49" t="str">
        <f t="shared" si="2"/>
        <v>Không đạt LĐTT</v>
      </c>
      <c r="I35" s="49"/>
    </row>
    <row r="36" spans="1:9" ht="20.100000000000001" customHeight="1" x14ac:dyDescent="0.25">
      <c r="A36" s="46">
        <f t="shared" si="3"/>
        <v>27</v>
      </c>
      <c r="B36" s="18" t="s">
        <v>97</v>
      </c>
      <c r="C36" s="50" t="s">
        <v>98</v>
      </c>
      <c r="D36" s="46">
        <v>8.6</v>
      </c>
      <c r="E36" s="48">
        <f>IFERROR(VLOOKUP($C36,HK!$C$10:$L$46,10,0),0)</f>
        <v>0</v>
      </c>
      <c r="F36" s="46">
        <f t="shared" si="0"/>
        <v>4.3</v>
      </c>
      <c r="G36" s="49" t="str">
        <f t="shared" si="1"/>
        <v>Không hoàn thành NV</v>
      </c>
      <c r="H36" s="49" t="str">
        <f t="shared" si="2"/>
        <v>Không đạt LĐTT</v>
      </c>
      <c r="I36" s="49"/>
    </row>
    <row r="37" spans="1:9" ht="20.100000000000001" customHeight="1" x14ac:dyDescent="0.25">
      <c r="A37" s="46">
        <f t="shared" si="3"/>
        <v>28</v>
      </c>
      <c r="B37" s="18" t="s">
        <v>99</v>
      </c>
      <c r="C37" s="50" t="s">
        <v>100</v>
      </c>
      <c r="D37" s="46">
        <v>9.4</v>
      </c>
      <c r="E37" s="48">
        <f>IFERROR(VLOOKUP($C37,HK!$C$10:$L$46,10,0),0)</f>
        <v>0</v>
      </c>
      <c r="F37" s="46">
        <f t="shared" si="0"/>
        <v>4.7</v>
      </c>
      <c r="G37" s="49" t="str">
        <f t="shared" si="1"/>
        <v>Không hoàn thành NV</v>
      </c>
      <c r="H37" s="49" t="str">
        <f t="shared" si="2"/>
        <v>Không đạt LĐTT</v>
      </c>
      <c r="I37" s="49"/>
    </row>
    <row r="38" spans="1:9" ht="20.100000000000001" customHeight="1" x14ac:dyDescent="0.25">
      <c r="A38" s="46">
        <f t="shared" si="3"/>
        <v>29</v>
      </c>
      <c r="B38" s="18" t="s">
        <v>101</v>
      </c>
      <c r="C38" s="50" t="s">
        <v>102</v>
      </c>
      <c r="D38" s="46">
        <v>9.4</v>
      </c>
      <c r="E38" s="48">
        <f>IFERROR(VLOOKUP($C38,HK!$C$10:$L$46,10,0),0)</f>
        <v>0</v>
      </c>
      <c r="F38" s="46">
        <f t="shared" si="0"/>
        <v>4.7</v>
      </c>
      <c r="G38" s="49" t="str">
        <f t="shared" si="1"/>
        <v>Không hoàn thành NV</v>
      </c>
      <c r="H38" s="49" t="str">
        <f t="shared" si="2"/>
        <v>Không đạt LĐTT</v>
      </c>
      <c r="I38" s="49"/>
    </row>
    <row r="39" spans="1:9" ht="20.100000000000001" customHeight="1" x14ac:dyDescent="0.25">
      <c r="A39" s="46">
        <f t="shared" si="3"/>
        <v>30</v>
      </c>
      <c r="B39" s="18" t="s">
        <v>103</v>
      </c>
      <c r="C39" s="50" t="s">
        <v>104</v>
      </c>
      <c r="D39" s="46">
        <v>9.4</v>
      </c>
      <c r="E39" s="48">
        <f>IFERROR(VLOOKUP($C39,HK!$C$10:$L$46,10,0),0)</f>
        <v>0</v>
      </c>
      <c r="F39" s="46">
        <f t="shared" si="0"/>
        <v>4.7</v>
      </c>
      <c r="G39" s="49" t="str">
        <f t="shared" si="1"/>
        <v>Không hoàn thành NV</v>
      </c>
      <c r="H39" s="49" t="str">
        <f t="shared" si="2"/>
        <v>Không đạt LĐTT</v>
      </c>
      <c r="I39" s="49"/>
    </row>
    <row r="40" spans="1:9" ht="20.100000000000001" customHeight="1" x14ac:dyDescent="0.25">
      <c r="A40" s="46">
        <f t="shared" si="3"/>
        <v>31</v>
      </c>
      <c r="B40" s="18" t="s">
        <v>105</v>
      </c>
      <c r="C40" s="50" t="s">
        <v>106</v>
      </c>
      <c r="D40" s="46">
        <v>9.4</v>
      </c>
      <c r="E40" s="48">
        <f>IFERROR(VLOOKUP($C40,HK!$C$10:$L$46,10,0),0)</f>
        <v>0</v>
      </c>
      <c r="F40" s="46">
        <f t="shared" si="0"/>
        <v>4.7</v>
      </c>
      <c r="G40" s="49" t="str">
        <f t="shared" si="1"/>
        <v>Không hoàn thành NV</v>
      </c>
      <c r="H40" s="49" t="str">
        <f t="shared" si="2"/>
        <v>Không đạt LĐTT</v>
      </c>
      <c r="I40" s="49"/>
    </row>
    <row r="41" spans="1:9" ht="30" customHeight="1" x14ac:dyDescent="0.25">
      <c r="A41" s="46">
        <f t="shared" si="3"/>
        <v>32</v>
      </c>
      <c r="B41" s="18" t="s">
        <v>107</v>
      </c>
      <c r="C41" s="50" t="s">
        <v>108</v>
      </c>
      <c r="D41" s="46"/>
      <c r="E41" s="48"/>
      <c r="F41" s="46"/>
      <c r="G41" s="49"/>
      <c r="H41" s="55" t="s">
        <v>121</v>
      </c>
      <c r="I41" s="56" t="s">
        <v>117</v>
      </c>
    </row>
    <row r="42" spans="1:9" ht="30" customHeight="1" x14ac:dyDescent="0.25">
      <c r="A42" s="46">
        <f t="shared" si="3"/>
        <v>33</v>
      </c>
      <c r="B42" s="18" t="s">
        <v>109</v>
      </c>
      <c r="C42" s="50" t="s">
        <v>110</v>
      </c>
      <c r="D42" s="46"/>
      <c r="E42" s="48"/>
      <c r="F42" s="46"/>
      <c r="G42" s="49"/>
      <c r="H42" s="55" t="s">
        <v>121</v>
      </c>
      <c r="I42" s="56" t="s">
        <v>117</v>
      </c>
    </row>
    <row r="43" spans="1:9" ht="30" customHeight="1" x14ac:dyDescent="0.25">
      <c r="A43" s="46">
        <f t="shared" si="3"/>
        <v>34</v>
      </c>
      <c r="B43" s="18" t="s">
        <v>111</v>
      </c>
      <c r="C43" s="50" t="s">
        <v>112</v>
      </c>
      <c r="D43" s="46"/>
      <c r="E43" s="48"/>
      <c r="F43" s="46"/>
      <c r="G43" s="49"/>
      <c r="H43" s="55" t="s">
        <v>121</v>
      </c>
      <c r="I43" s="56" t="s">
        <v>118</v>
      </c>
    </row>
    <row r="44" spans="1:9" ht="30" customHeight="1" x14ac:dyDescent="0.25">
      <c r="A44" s="46">
        <f t="shared" si="3"/>
        <v>35</v>
      </c>
      <c r="B44" s="18" t="s">
        <v>113</v>
      </c>
      <c r="C44" s="50" t="s">
        <v>114</v>
      </c>
      <c r="D44" s="46"/>
      <c r="E44" s="48"/>
      <c r="F44" s="46"/>
      <c r="G44" s="49"/>
      <c r="H44" s="55" t="s">
        <v>121</v>
      </c>
      <c r="I44" s="56" t="s">
        <v>119</v>
      </c>
    </row>
    <row r="45" spans="1:9" ht="30" customHeight="1" x14ac:dyDescent="0.25">
      <c r="A45" s="46">
        <f t="shared" si="3"/>
        <v>36</v>
      </c>
      <c r="B45" s="18" t="s">
        <v>115</v>
      </c>
      <c r="C45" s="50" t="s">
        <v>116</v>
      </c>
      <c r="D45" s="46"/>
      <c r="E45" s="48"/>
      <c r="F45" s="46"/>
      <c r="G45" s="49"/>
      <c r="H45" s="55" t="s">
        <v>121</v>
      </c>
      <c r="I45" s="56" t="s">
        <v>120</v>
      </c>
    </row>
    <row r="46" spans="1:9" ht="15.75" x14ac:dyDescent="0.25">
      <c r="A46" s="22"/>
      <c r="B46" s="23"/>
      <c r="C46" s="23"/>
      <c r="D46" s="24"/>
      <c r="E46" s="24"/>
      <c r="F46" s="24"/>
      <c r="G46" s="24"/>
      <c r="H46" s="24"/>
      <c r="I46" s="24"/>
    </row>
    <row r="47" spans="1:9" ht="19.5" customHeight="1" x14ac:dyDescent="0.25">
      <c r="A47" s="22"/>
      <c r="B47" s="36" t="s">
        <v>38</v>
      </c>
      <c r="C47" s="37">
        <f>COUNTIF($H$9:$H$45,"Đạt LĐTT")</f>
        <v>0</v>
      </c>
      <c r="D47" s="24"/>
      <c r="E47" s="24"/>
      <c r="F47" s="24"/>
      <c r="G47" s="24"/>
      <c r="H47" s="24"/>
      <c r="I47" s="24"/>
    </row>
    <row r="48" spans="1:9" ht="19.5" customHeight="1" x14ac:dyDescent="0.25">
      <c r="A48" s="22"/>
      <c r="B48" s="36" t="s">
        <v>39</v>
      </c>
      <c r="C48" s="37">
        <f>COUNTIF($H$9:$H$45,"Không đạt LĐTT")</f>
        <v>31</v>
      </c>
      <c r="D48" s="24"/>
      <c r="E48" s="24"/>
      <c r="F48" s="24"/>
      <c r="G48" s="24"/>
      <c r="H48" s="24"/>
      <c r="I48" s="24"/>
    </row>
    <row r="49" spans="1:10" ht="38.25" customHeight="1" x14ac:dyDescent="0.25">
      <c r="A49" s="22"/>
      <c r="B49" s="18" t="s">
        <v>40</v>
      </c>
      <c r="C49" s="37">
        <f>COUNTIF($H$9:$H$45,"Không xét LĐTT")</f>
        <v>5</v>
      </c>
      <c r="D49" s="24"/>
      <c r="E49" s="24"/>
      <c r="F49" s="24"/>
      <c r="G49" s="24"/>
      <c r="H49" s="24"/>
      <c r="I49" s="24"/>
    </row>
    <row r="50" spans="1:10" ht="15.75" x14ac:dyDescent="0.25">
      <c r="A50" s="22"/>
      <c r="B50" s="23"/>
      <c r="C50" s="23"/>
      <c r="D50" s="24"/>
      <c r="E50" s="24"/>
      <c r="F50" s="24"/>
      <c r="G50" s="24"/>
      <c r="H50" s="24"/>
      <c r="I50" s="24"/>
    </row>
    <row r="51" spans="1:10" ht="16.5" x14ac:dyDescent="0.25">
      <c r="D51" s="25"/>
      <c r="E51" s="25"/>
      <c r="F51" s="72" t="s">
        <v>41</v>
      </c>
      <c r="G51" s="72"/>
      <c r="H51" s="72"/>
      <c r="I51" s="72"/>
      <c r="J51" s="25"/>
    </row>
    <row r="52" spans="1:10" ht="16.5" x14ac:dyDescent="0.25">
      <c r="D52" s="26"/>
      <c r="E52" s="26"/>
      <c r="F52" s="73" t="s">
        <v>5</v>
      </c>
      <c r="G52" s="73"/>
      <c r="H52" s="73"/>
      <c r="I52" s="73"/>
      <c r="J52" s="26"/>
    </row>
    <row r="53" spans="1:10" x14ac:dyDescent="0.25">
      <c r="D53" s="20"/>
      <c r="E53" s="20"/>
      <c r="F53" s="20"/>
      <c r="G53" s="20"/>
      <c r="H53" s="20"/>
      <c r="J53" s="20"/>
    </row>
    <row r="54" spans="1:10" x14ac:dyDescent="0.25">
      <c r="D54" s="20"/>
      <c r="E54" s="20"/>
      <c r="F54" s="20"/>
      <c r="G54" s="20"/>
      <c r="H54" s="20"/>
      <c r="J54" s="20"/>
    </row>
    <row r="55" spans="1:10" x14ac:dyDescent="0.25">
      <c r="D55" s="20"/>
      <c r="E55" s="20"/>
      <c r="F55" s="20"/>
      <c r="G55" s="20"/>
      <c r="H55" s="20"/>
      <c r="J55" s="20"/>
    </row>
    <row r="57" spans="1:10" x14ac:dyDescent="0.25">
      <c r="D57" s="27"/>
      <c r="E57" s="27"/>
      <c r="F57" s="27"/>
      <c r="G57" s="27"/>
      <c r="H57" s="27"/>
      <c r="I57" s="27"/>
      <c r="J57" s="20"/>
    </row>
  </sheetData>
  <mergeCells count="8">
    <mergeCell ref="F51:I51"/>
    <mergeCell ref="F52:I52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2021-05-15T08:07:23Z</cp:lastPrinted>
  <dcterms:created xsi:type="dcterms:W3CDTF">2012-05-29T08:15:11Z</dcterms:created>
  <dcterms:modified xsi:type="dcterms:W3CDTF">2021-05-15T10:14:58Z</dcterms:modified>
</cp:coreProperties>
</file>