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485" windowWidth="15570" windowHeight="666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NAM'!$A$5:$AG$44</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<sst xmlns="http://schemas.openxmlformats.org/spreadsheetml/2006/main" count="11678" uniqueCount="1143">
  <si>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</si>
  <si>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</si>
  <si>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</si>
  <si>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</si>
  <si>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</si>
  <si>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</si>
  <si>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</si>
  <si>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</si>
  <si>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</si>
  <si>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</si>
  <si>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</si>
  <si>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</si>
  <si>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</si>
  <si>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</si>
  <si>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</si>
  <si>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</si>
  <si>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</si>
  <si>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</si>
  <si>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</si>
  <si>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</si>
  <si>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</si>
  <si>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</si>
  <si>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</si>
  <si>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</si>
  <si>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</si>
  <si>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</si>
  <si>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</si>
  <si>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</si>
  <si>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</si>
  <si>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</si>
  <si>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</si>
  <si>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</si>
  <si>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</si>
  <si>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</si>
  <si>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</si>
  <si>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</si>
  <si>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</si>
  <si>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</si>
  <si>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</si>
  <si>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</si>
  <si>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</si>
  <si>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</si>
  <si>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</si>
  <si>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</si>
  <si>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</si>
  <si>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</si>
  <si>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</si>
  <si>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</si>
  <si>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</si>
  <si>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</si>
  <si>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</si>
  <si>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</si>
  <si>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</si>
  <si>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</si>
  <si>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</si>
  <si>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</si>
  <si>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</si>
  <si>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</si>
  <si>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</si>
  <si>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</si>
  <si>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</si>
  <si>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</si>
  <si>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</si>
  <si>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</si>
  <si>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</si>
  <si>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</si>
  <si>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</si>
  <si>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</si>
  <si>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</si>
  <si>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</si>
  <si>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</si>
  <si>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</si>
  <si>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</si>
  <si>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</si>
  <si>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</si>
  <si>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</si>
  <si>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</si>
  <si>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</si>
  <si>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</si>
  <si>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</si>
  <si>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</si>
  <si>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</si>
  <si>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</si>
  <si>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</si>
  <si>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</si>
  <si>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</si>
  <si>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</si>
  <si>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</si>
  <si>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</si>
  <si>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</si>
  <si>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</si>
  <si>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</si>
  <si>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</si>
  <si>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</si>
  <si>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</si>
  <si>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</si>
  <si>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</si>
  <si>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</si>
  <si>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</si>
  <si>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</si>
  <si>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</si>
  <si>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</si>
  <si>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</si>
  <si>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</si>
  <si>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</si>
  <si>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</si>
  <si>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</si>
  <si>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</si>
  <si>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</si>
  <si>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</si>
  <si>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</si>
  <si>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</si>
  <si>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</si>
  <si>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</si>
  <si>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</si>
  <si>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</si>
  <si>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</si>
  <si>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</si>
  <si>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</si>
  <si>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</si>
  <si>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</si>
  <si>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</si>
  <si>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</si>
  <si>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</si>
  <si>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</si>
  <si>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</si>
  <si>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</si>
  <si>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</si>
  <si>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</si>
  <si>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</si>
  <si>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</si>
  <si>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</si>
  <si>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</si>
  <si>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</si>
  <si>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</si>
  <si>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</si>
  <si>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</si>
  <si>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</si>
  <si>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</si>
  <si>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</si>
  <si>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</si>
  <si>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</si>
  <si>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</si>
  <si>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</si>
  <si>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</si>
  <si>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</si>
  <si>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</si>
  <si>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</si>
  <si>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</si>
  <si>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</si>
  <si>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</si>
  <si>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</si>
  <si>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</si>
  <si>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</si>
  <si>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</si>
  <si>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</si>
  <si>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</si>
  <si>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</si>
  <si>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</si>
  <si>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</si>
  <si>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</si>
  <si>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</si>
  <si>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</si>
  <si>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</si>
  <si>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</si>
  <si>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</si>
  <si>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</si>
  <si>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</si>
  <si>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</si>
  <si>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</si>
  <si>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</si>
  <si>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</si>
  <si>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</si>
  <si>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</si>
  <si>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</si>
  <si>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</si>
  <si>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</si>
  <si>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</si>
  <si>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</si>
  <si>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</si>
  <si>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</si>
  <si>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</si>
  <si>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</si>
  <si>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</si>
  <si>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</si>
  <si>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</si>
  <si>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</si>
  <si>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</si>
  <si>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</si>
  <si>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</si>
  <si>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</si>
  <si>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</si>
  <si>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</si>
  <si>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</si>
  <si>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</si>
  <si>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</si>
  <si>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</si>
  <si>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</si>
  <si>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</si>
  <si>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</si>
  <si>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</si>
  <si>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</si>
  <si>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</si>
  <si>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</si>
  <si>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</si>
  <si>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</si>
  <si>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</si>
  <si>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</si>
  <si>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</si>
  <si>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</si>
  <si>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</si>
  <si>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</si>
  <si>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</si>
  <si>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</si>
  <si>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</si>
  <si>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</si>
  <si>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</si>
  <si>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</si>
  <si>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</si>
  <si>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</si>
  <si>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</si>
  <si>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</si>
  <si>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</si>
  <si>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</si>
  <si>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</si>
  <si>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</si>
  <si>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</si>
  <si>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</si>
  <si>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</si>
  <si>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</si>
  <si>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</si>
  <si>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</si>
  <si>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</si>
  <si>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</si>
  <si>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</si>
  <si>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</si>
  <si>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</si>
  <si>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</si>
  <si>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</si>
  <si>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</si>
  <si>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</si>
  <si>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</si>
  <si>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</si>
  <si>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</si>
  <si>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</si>
  <si>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</si>
  <si>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</si>
  <si>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</si>
  <si>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</si>
  <si>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</si>
  <si>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</si>
  <si>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</si>
  <si>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</si>
  <si>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</si>
  <si>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</si>
  <si>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</si>
  <si>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</si>
  <si>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</si>
  <si>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</si>
  <si>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</si>
  <si>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</si>
  <si>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</si>
  <si>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</si>
  <si>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</si>
  <si>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</si>
  <si>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</si>
  <si>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</si>
  <si>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</si>
  <si>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</si>
  <si>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</si>
  <si>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</si>
  <si>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</si>
  <si>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</si>
  <si>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</si>
  <si>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</si>
  <si>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</si>
  <si>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</si>
  <si>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</si>
  <si>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</si>
  <si>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</si>
  <si>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</si>
  <si>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</si>
  <si>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</si>
  <si>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</si>
  <si>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</si>
  <si>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</si>
  <si>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</si>
  <si>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</si>
  <si>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</si>
  <si>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</si>
  <si>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</si>
  <si>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</si>
  <si>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</si>
  <si>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</si>
  <si>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</si>
  <si>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</si>
  <si>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</si>
  <si>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</si>
  <si>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</si>
  <si>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</si>
  <si>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</si>
  <si>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</si>
  <si>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</si>
  <si>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</si>
  <si>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</si>
  <si>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</si>
  <si>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</si>
  <si>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</si>
  <si>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</si>
  <si>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</si>
  <si>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</si>
  <si>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</si>
  <si>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</si>
  <si>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</si>
  <si>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</si>
  <si>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</si>
  <si>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</si>
  <si>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</si>
  <si>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</si>
  <si>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</si>
  <si>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</si>
  <si>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</si>
  <si>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</si>
  <si>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</si>
  <si>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</si>
  <si>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</si>
  <si>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</si>
  <si>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</si>
  <si>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</si>
  <si>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</si>
  <si>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</si>
  <si>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</si>
  <si>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</si>
  <si>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</si>
  <si>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</si>
  <si>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</si>
  <si>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</si>
  <si>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</si>
  <si>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</si>
  <si>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</si>
  <si>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</si>
  <si>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</si>
  <si>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</si>
  <si>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</si>
  <si>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</si>
  <si>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</si>
  <si>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</si>
  <si>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</si>
  <si>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</si>
  <si>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</si>
  <si>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</si>
  <si>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</si>
  <si>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</si>
  <si>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</si>
  <si>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</si>
  <si>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</si>
  <si>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</si>
  <si>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</si>
  <si>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</si>
  <si>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</si>
  <si>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</si>
  <si>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</si>
  <si>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</si>
  <si>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</si>
  <si>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</si>
  <si>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</si>
  <si>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</si>
  <si>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</si>
  <si>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</si>
  <si>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</si>
  <si>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</si>
  <si>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</si>
  <si>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</si>
  <si>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</si>
  <si>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</si>
  <si>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</si>
  <si>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</si>
  <si>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</si>
  <si>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</si>
  <si>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</si>
  <si>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</si>
  <si>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</si>
  <si>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</si>
  <si>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</si>
  <si>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</si>
  <si>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</si>
  <si>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</si>
  <si>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</si>
  <si>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</si>
  <si>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</si>
  <si>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</si>
  <si>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</si>
  <si>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</si>
  <si>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</si>
  <si>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</si>
  <si>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</si>
  <si>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</si>
  <si>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</si>
  <si>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</si>
  <si>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</si>
  <si>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</si>
  <si>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</si>
  <si>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</si>
  <si>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</si>
  <si>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</si>
  <si>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</si>
  <si>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</si>
  <si>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</si>
  <si>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</si>
  <si>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</si>
  <si>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</si>
  <si>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</si>
  <si>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</si>
  <si>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</si>
  <si>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</si>
  <si>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</si>
  <si>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</si>
  <si>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</si>
  <si>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</si>
  <si>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</si>
  <si>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</si>
  <si>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</si>
  <si>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</si>
  <si>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</si>
  <si>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</si>
  <si>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</si>
  <si>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</si>
  <si>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</si>
  <si>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</si>
  <si>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</si>
  <si>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</si>
  <si>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</si>
  <si>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</si>
  <si>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</si>
  <si>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</si>
  <si>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</si>
  <si>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</si>
  <si>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</si>
  <si>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</si>
  <si>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</si>
  <si>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</si>
  <si>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</si>
  <si>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</si>
  <si>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</si>
  <si>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</si>
  <si>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</si>
  <si>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</si>
  <si>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</si>
  <si>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</si>
  <si>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</si>
  <si>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</si>
  <si>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</si>
  <si>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</si>
  <si>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</si>
  <si>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</si>
  <si>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</si>
  <si>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</si>
  <si>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</si>
  <si>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</si>
  <si>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</si>
  <si>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</si>
  <si>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</si>
  <si>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</si>
  <si>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</si>
  <si>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</si>
  <si>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</si>
  <si>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</si>
  <si>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</si>
  <si>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</si>
  <si>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</si>
  <si>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</si>
  <si>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</si>
  <si>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</si>
  <si>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</si>
  <si>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</si>
  <si>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</si>
  <si>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</si>
  <si>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</si>
  <si>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</si>
  <si>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</si>
  <si>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</si>
  <si>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</si>
  <si>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</si>
  <si>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</si>
  <si>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</si>
  <si>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</si>
  <si>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</si>
  <si>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</si>
  <si>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</si>
  <si>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</si>
  <si>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</si>
  <si>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</si>
  <si>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</si>
  <si>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</si>
  <si>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</si>
  <si>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</si>
  <si>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</si>
  <si>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</si>
  <si>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</si>
  <si>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</si>
  <si>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</si>
  <si>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</si>
  <si>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</si>
  <si>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</si>
  <si>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</si>
  <si>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</si>
  <si>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</si>
  <si>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</si>
  <si>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</si>
  <si>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</si>
  <si>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</si>
  <si>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</si>
  <si>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</si>
  <si>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</si>
  <si>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</si>
  <si>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</si>
  <si>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</si>
  <si>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</si>
  <si>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</si>
  <si>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</si>
  <si>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</si>
  <si>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</si>
  <si>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</si>
  <si>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</si>
  <si>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</si>
  <si>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</si>
  <si>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</si>
  <si>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</si>
  <si>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</si>
  <si>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</si>
  <si>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</si>
  <si>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</si>
  <si>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</si>
  <si>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</si>
  <si>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</si>
  <si>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</si>
  <si>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</si>
  <si>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</si>
  <si>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</si>
  <si>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</si>
  <si>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</si>
  <si>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</si>
  <si>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</si>
  <si>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</si>
  <si>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</si>
  <si>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</si>
  <si>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</si>
  <si>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</si>
  <si>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</si>
  <si>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</si>
  <si>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</si>
  <si>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</si>
  <si>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</si>
  <si>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</si>
  <si>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</si>
  <si>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</si>
  <si>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</si>
  <si>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</si>
  <si>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</si>
  <si>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</si>
  <si>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</si>
  <si>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</si>
  <si>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</si>
  <si>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</si>
  <si>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</si>
  <si>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</si>
  <si>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</si>
  <si>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</si>
  <si>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</si>
  <si>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</si>
  <si>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</si>
  <si>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</si>
  <si>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</si>
  <si>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</si>
  <si>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</si>
  <si>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</si>
  <si>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</si>
  <si>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</si>
  <si>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</si>
  <si>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</si>
  <si>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</si>
  <si>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</si>
  <si>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</si>
  <si>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</si>
  <si>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</si>
  <si>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</si>
  <si>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</si>
  <si>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</si>
  <si>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</si>
  <si>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</si>
  <si>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</si>
  <si>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</si>
  <si>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</si>
  <si>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</si>
  <si>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</si>
  <si>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</si>
  <si>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</si>
  <si>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</si>
  <si>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</si>
  <si>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</si>
  <si>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</si>
  <si>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</si>
  <si>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</si>
  <si>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</si>
  <si>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</si>
  <si>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</si>
  <si>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</si>
  <si>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</si>
  <si>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</si>
  <si>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</si>
  <si>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</si>
  <si>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</si>
  <si>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</si>
  <si>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</si>
  <si>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</si>
  <si>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</si>
  <si>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</si>
  <si>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</si>
  <si>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</si>
  <si>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</si>
  <si>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</si>
  <si>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</si>
  <si>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</si>
  <si>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</si>
  <si>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</si>
  <si>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</si>
  <si>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</si>
  <si>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</si>
  <si>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</si>
  <si>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</si>
  <si>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</si>
  <si>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</si>
  <si>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</si>
  <si>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</si>
  <si>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</si>
  <si>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</si>
  <si>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</si>
  <si>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</si>
  <si>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</si>
  <si>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</si>
  <si>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</si>
  <si>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</si>
  <si>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</si>
  <si>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</si>
  <si>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</si>
  <si>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</si>
  <si>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</si>
  <si>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</si>
  <si>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</si>
  <si>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</si>
  <si>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</si>
  <si>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</si>
  <si>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</si>
  <si>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</si>
  <si>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</si>
  <si>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</si>
  <si>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</si>
  <si>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</si>
  <si>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</si>
  <si>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</si>
  <si>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</si>
  <si>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</si>
  <si>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</si>
  <si>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</si>
  <si>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</si>
  <si>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</si>
  <si>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</si>
  <si>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</si>
  <si>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</si>
  <si>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</si>
  <si>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</si>
  <si>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</si>
  <si>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</si>
  <si>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</si>
  <si>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</si>
  <si>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</si>
  <si>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</si>
  <si>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</si>
  <si>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</si>
  <si>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</si>
  <si>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</si>
  <si>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</si>
  <si>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</si>
  <si>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</si>
  <si>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</si>
  <si>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</si>
  <si>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</si>
  <si>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</si>
  <si>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</si>
  <si>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</si>
  <si>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</si>
  <si>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</si>
  <si>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</si>
  <si>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</si>
  <si>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</si>
  <si>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</si>
  <si>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</si>
  <si>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</si>
  <si>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</si>
  <si>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</si>
  <si>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</si>
  <si>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</si>
  <si>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</si>
  <si>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</si>
  <si>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</si>
  <si>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</si>
  <si>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</si>
  <si>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</si>
  <si>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</si>
  <si>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</si>
  <si>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</si>
  <si>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</si>
  <si>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</si>
  <si>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</si>
  <si>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</si>
  <si>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</si>
  <si>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</si>
  <si>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</si>
  <si>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</si>
  <si>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</si>
  <si>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</si>
  <si>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</si>
  <si>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</si>
  <si>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</si>
  <si>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</si>
  <si>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</si>
  <si>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</si>
  <si>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</si>
  <si>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</si>
  <si>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</si>
  <si>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</si>
  <si>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</si>
  <si>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</si>
  <si>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</si>
  <si>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</si>
  <si>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</si>
  <si>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</si>
  <si>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</si>
  <si>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</si>
  <si>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</si>
  <si>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</si>
  <si>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</si>
  <si>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</si>
  <si>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</si>
  <si>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</si>
  <si>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</si>
  <si>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</si>
  <si>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</si>
  <si>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</si>
  <si>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</si>
  <si>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</si>
  <si>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</si>
  <si>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</si>
  <si>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</si>
  <si>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</si>
  <si>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</si>
  <si>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</si>
  <si>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</si>
  <si>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</si>
  <si>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</si>
  <si>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</si>
  <si>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</si>
  <si>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</si>
  <si>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</si>
  <si>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</si>
  <si>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</si>
  <si>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</si>
  <si>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</si>
  <si>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</si>
  <si>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</si>
  <si>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</si>
  <si>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</si>
  <si>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</si>
  <si>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</si>
  <si>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</si>
  <si>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</si>
  <si>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</si>
  <si>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</si>
  <si>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</si>
  <si>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</si>
  <si>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</si>
  <si>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</si>
  <si>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</si>
  <si>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</si>
  <si>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</si>
  <si>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</si>
  <si>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</si>
  <si>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</si>
  <si>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</si>
  <si>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</si>
  <si>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</si>
  <si>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</si>
  <si>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</si>
  <si>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</si>
  <si>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</si>
  <si>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</si>
  <si>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</si>
  <si>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</si>
  <si>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</si>
  <si>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</si>
  <si>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</si>
  <si>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</si>
  <si>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</si>
  <si>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</si>
  <si>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</si>
  <si>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</si>
  <si>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</si>
  <si>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</si>
  <si>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</si>
  <si>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</si>
  <si>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</si>
  <si>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</si>
  <si>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</si>
  <si>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</si>
  <si>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</si>
  <si>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</si>
  <si>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</si>
  <si>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</si>
  <si>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</si>
  <si>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</si>
  <si>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</si>
  <si>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</si>
  <si>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</si>
  <si>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</si>
  <si>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</si>
  <si>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</si>
  <si>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</si>
  <si>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</si>
  <si>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</si>
  <si>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</si>
  <si>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</si>
  <si>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</si>
  <si>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</si>
  <si>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</si>
  <si>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</si>
  <si>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</si>
  <si>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</si>
  <si>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</si>
  <si>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</si>
  <si>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</si>
  <si>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</si>
  <si>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</si>
  <si>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</si>
  <si>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</si>
  <si>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</si>
  <si>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</si>
  <si>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</si>
  <si>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</si>
  <si>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</si>
  <si>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</si>
  <si>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</si>
  <si>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</si>
  <si>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</si>
  <si>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</si>
  <si>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</si>
  <si>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</si>
  <si>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</si>
  <si>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</si>
  <si>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</si>
  <si>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</si>
  <si>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</si>
  <si>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</si>
  <si>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</si>
  <si>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</si>
  <si>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</si>
  <si>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</si>
  <si>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</si>
  <si>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</si>
  <si>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</si>
  <si>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</si>
  <si>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</si>
  <si>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</si>
  <si>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</si>
  <si>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</si>
  <si>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</si>
  <si>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</si>
  <si>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</si>
  <si>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</si>
  <si>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</si>
  <si>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</si>
  <si>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</si>
  <si>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</si>
  <si>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</si>
  <si>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</si>
  <si>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</si>
  <si>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</si>
  <si>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</si>
  <si>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</si>
  <si>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</si>
  <si>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</si>
  <si>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</si>
  <si>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</si>
  <si>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</si>
  <si>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</si>
  <si>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</si>
  <si>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</si>
  <si>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</si>
  <si>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</si>
  <si>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</si>
  <si>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</si>
  <si>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</si>
  <si>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</si>
  <si>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</si>
  <si>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</si>
  <si>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</si>
  <si>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</si>
  <si>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</si>
  <si>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</si>
  <si>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</si>
  <si>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</si>
  <si>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</si>
  <si>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</si>
  <si>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</si>
  <si>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</si>
  <si>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</si>
  <si>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</si>
  <si>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</si>
  <si>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</si>
  <si>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</si>
  <si>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</si>
  <si>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</si>
  <si>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</si>
  <si>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</si>
  <si>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</si>
  <si>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</si>
  <si>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</si>
  <si>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</si>
  <si>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</si>
  <si>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</si>
  <si>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</si>
  <si>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</si>
  <si>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</si>
  <si>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</si>
  <si>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</si>
  <si>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</si>
  <si>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</si>
  <si>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</si>
  <si>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</si>
  <si>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</si>
  <si>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</si>
  <si>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</si>
  <si>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</si>
  <si>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</si>
  <si>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</si>
  <si>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</si>
  <si>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</si>
  <si>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</si>
  <si>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</si>
  <si>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</si>
  <si>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</si>
  <si>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</si>
  <si>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</si>
  <si>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</si>
  <si>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</si>
  <si>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</si>
  <si>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</si>
  <si>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</si>
  <si>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</si>
  <si>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</si>
  <si>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</si>
  <si>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</si>
  <si>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</si>
  <si>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</si>
  <si>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</si>
  <si>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</si>
  <si>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</si>
  <si>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</si>
  <si>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</si>
  <si>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</si>
  <si>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</si>
  <si>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</si>
  <si>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</si>
  <si>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</si>
  <si>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</si>
  <si>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</si>
  <si>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</si>
  <si>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</si>
  <si>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</si>
  <si>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</si>
  <si>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</si>
  <si>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</si>
  <si>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</si>
  <si>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</si>
  <si>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</si>
  <si>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</si>
  <si>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</si>
  <si>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</si>
  <si>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</si>
  <si>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</si>
  <si>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</si>
  <si>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</si>
  <si>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</si>
  <si>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</si>
  <si>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</si>
  <si>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</si>
  <si>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</si>
  <si>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</si>
  <si>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</si>
  <si>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</si>
  <si>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</si>
  <si>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</si>
  <si>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</si>
  <si>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</si>
  <si>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</si>
  <si>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</si>
  <si>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</si>
  <si>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</si>
  <si>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</si>
  <si>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</si>
  <si>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</si>
  <si>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</si>
  <si>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</si>
  <si>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</si>
  <si>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</si>
  <si>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</si>
  <si>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</si>
  <si>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</si>
  <si>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</si>
  <si>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</si>
  <si>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</si>
  <si>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</si>
  <si>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</si>
  <si>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</si>
  <si>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</si>
  <si>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</si>
  <si>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</si>
  <si>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</si>
  <si>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</si>
  <si>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</si>
  <si>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</si>
  <si>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</si>
  <si>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</si>
  <si>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</si>
  <si>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</si>
  <si>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</si>
  <si>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</si>
  <si>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</si>
  <si>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</si>
  <si>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</si>
  <si>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</si>
  <si>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</si>
  <si>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</si>
  <si>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</si>
  <si>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</si>
  <si>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</si>
  <si>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</si>
  <si>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</si>
  <si>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</si>
  <si>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</si>
  <si>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</si>
  <si>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</si>
  <si>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</si>
  <si>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</si>
  <si>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</si>
  <si>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</si>
  <si>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</si>
  <si>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</si>
  <si>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</si>
  <si>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</si>
  <si>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</si>
  <si>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</si>
  <si>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</si>
  <si>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</si>
  <si>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</si>
  <si>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</si>
  <si>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</si>
  <si>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</si>
  <si>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</si>
  <si>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</si>
  <si>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</si>
  <si>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</si>
  <si>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</si>
  <si>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</si>
  <si>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</si>
  <si>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</si>
  <si>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</si>
  <si>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</si>
  <si>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</si>
  <si>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</si>
  <si>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</si>
  <si>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</si>
  <si>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</si>
  <si>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</si>
  <si>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</si>
  <si>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</si>
  <si>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</si>
  <si>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</si>
  <si>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</si>
  <si>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</si>
  <si>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</si>
  <si>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</si>
  <si>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</si>
  <si>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</si>
  <si>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</si>
  <si>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</si>
  <si>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</si>
  <si>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</si>
  <si>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</si>
  <si>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</si>
  <si>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</si>
  <si>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</si>
  <si>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</si>
  <si>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</si>
  <si>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</si>
  <si>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</si>
  <si>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</si>
  <si>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</si>
  <si>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</si>
  <si>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</si>
  <si>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</si>
  <si>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</si>
  <si>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</si>
  <si>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</si>
  <si>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</si>
  <si>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</si>
  <si>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</si>
  <si>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</si>
  <si>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</si>
  <si>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</si>
  <si>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</si>
  <si>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</si>
  <si>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</si>
  <si>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</si>
  <si>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</si>
  <si>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</si>
  <si>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</si>
  <si>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</si>
  <si>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</si>
  <si>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</si>
  <si>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</si>
  <si>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</si>
  <si>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</si>
  <si>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</si>
  <si>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</si>
  <si>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</si>
  <si>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</si>
  <si>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</si>
  <si>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r>
      <t xml:space="preserve">TRƯỜNG CAO ĐẲNG LÝ TỰ TRỌNG
 THÀNH PHỐ HỒ CHÍ MINH
</t>
    </r>
    <r>
      <rPr>
        <b/>
        <sz val="12"/>
        <color indexed="8"/>
        <rFont val="Times New Roman"/>
        <family val="1"/>
      </rPr>
      <t xml:space="preserve">ĐƠN VỊ: PHÒNG QUẢN TRỊ -DỊCH VỤ </t>
    </r>
  </si>
  <si>
    <t xml:space="preserve">Xuất sắc </t>
  </si>
  <si>
    <t>Dám nghĩ, dám làm, tinh thần trách nhiệm cao</t>
  </si>
  <si>
    <t>Có tinh thần trách nhiệm cao, nhiệt tình làm việc</t>
  </si>
  <si>
    <t xml:space="preserve">Dám nghĩ, dám làm, tinh thần trách nhiệm cao.
Luôn vì tập thể </t>
  </si>
  <si>
    <t xml:space="preserve">Hoàn thành tốt nhiệm vụ phân công </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</si>
</sst>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u/>
      <sz val="12"/>
      <color theme="1"/>
      <name val="Times New Roman"/>
      <family val="1"/>
    </font>
    <font>
      <b/>
      <sz val="11"/>
      <color indexed="8"/>
      <name val="Times New Roman"/>
      <family val="1"/>
    </font>
    <font>
      <sz val="11"/>
      <color theme="1"/>
      <name val="Times New Roman"/>
      <family val="1"/>
    </font>
    <font>
      <b/>
      <sz val="11"/>
      <color theme="1"/>
      <name val="Times New Roman"/>
      <family val="1"/>
    </font>
    <font>
      <sz val="11"/>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26">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4" fontId="5" fillId="3" borderId="0" xfId="0" applyNumberFormat="1" applyFont="1" applyFill="1" applyAlignment="1">
      <alignment vertical="center" wrapText="1"/>
    </xf>
    <xf numFmtId="4" fontId="27" fillId="3" borderId="0" xfId="0" applyNumberFormat="1" applyFont="1" applyFill="1"/>
    <xf numFmtId="0" fontId="11"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xf numFmtId="0" fontId="11" fillId="3" borderId="1" xfId="0" quotePrefix="1" applyFont="1" applyFill="1" applyBorder="1" applyAlignment="1">
      <alignment horizontal="center" vertical="center" wrapText="1"/>
    </xf>
    <xf numFmtId="0" fontId="43" fillId="3" borderId="1" xfId="0" applyFont="1" applyFill="1" applyBorder="1" applyAlignment="1">
      <alignment vertical="center" wrapText="1"/>
    </xf>
    <xf numFmtId="0" fontId="43" fillId="3" borderId="1" xfId="0"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4" fontId="43" fillId="3" borderId="1" xfId="0" quotePrefix="1" applyNumberFormat="1" applyFont="1" applyFill="1" applyBorder="1" applyAlignment="1">
      <alignment horizontal="center" vertical="center" wrapText="1"/>
    </xf>
    <xf numFmtId="0" fontId="8" fillId="3" borderId="1" xfId="0" applyFont="1" applyFill="1" applyBorder="1" applyAlignment="1"/>
    <xf numFmtId="0" fontId="8" fillId="3" borderId="1" xfId="0" applyFont="1" applyFill="1" applyBorder="1" applyAlignment="1">
      <alignment vertical="center" wrapText="1"/>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44" fillId="13" borderId="1" xfId="0" applyFont="1" applyFill="1" applyBorder="1" applyAlignment="1">
      <alignment horizontal="center" vertical="center" wrapText="1"/>
    </xf>
    <xf numFmtId="0" fontId="44" fillId="3" borderId="1" xfId="0" applyFont="1" applyFill="1" applyBorder="1" applyAlignment="1">
      <alignment horizontal="center" vertical="center" wrapText="1"/>
    </xf>
    <xf numFmtId="0" fontId="44" fillId="3" borderId="1" xfId="0" applyFont="1" applyFill="1" applyBorder="1" applyAlignment="1">
      <alignment vertical="center"/>
    </xf>
    <xf numFmtId="0" fontId="45" fillId="3" borderId="1" xfId="0" quotePrefix="1" applyFont="1" applyFill="1" applyBorder="1" applyAlignment="1">
      <alignment horizontal="center" vertical="center" wrapText="1"/>
    </xf>
    <xf numFmtId="4" fontId="45" fillId="3" borderId="1" xfId="0" quotePrefix="1" applyNumberFormat="1"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27" xfId="0" applyFont="1" applyFill="1" applyBorder="1" applyAlignment="1" applyProtection="1">
      <alignment horizontal="center" vertical="center" wrapText="1"/>
      <protection locked="0"/>
    </xf>
    <xf numFmtId="0" fontId="8" fillId="3" borderId="1" xfId="0" applyNumberFormat="1" applyFont="1" applyFill="1" applyBorder="1" applyAlignment="1" applyProtection="1">
      <alignment horizontal="left" vertical="center" wrapText="1"/>
      <protection locked="0"/>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13" fillId="0"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0" fontId="8" fillId="3" borderId="1" xfId="0" applyFont="1" applyFill="1" applyBorder="1" applyAlignment="1">
      <alignment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363" t="s">
        <v>426</v>
      </c>
      <c r="B1" s="363"/>
      <c r="C1" s="363"/>
      <c r="D1" s="363"/>
      <c r="E1" s="363"/>
    </row>
    <row r="2" spans="1:10" x14ac:dyDescent="0.25">
      <c r="A2" s="364" t="s">
        <v>402</v>
      </c>
      <c r="B2" s="364"/>
      <c r="C2" s="364"/>
      <c r="D2" s="364"/>
      <c r="E2" s="364"/>
    </row>
    <row r="4" spans="1:10" ht="18.75" x14ac:dyDescent="0.3">
      <c r="A4" s="365" t="s">
        <v>894</v>
      </c>
      <c r="B4" s="365"/>
      <c r="C4" s="365"/>
      <c r="D4" s="365"/>
      <c r="E4" s="365"/>
      <c r="F4" s="365"/>
      <c r="G4" s="365"/>
      <c r="H4" s="365"/>
      <c r="I4" s="365"/>
    </row>
    <row r="6" spans="1:10" s="8" customFormat="1" x14ac:dyDescent="0.25">
      <c r="A6" s="366" t="s">
        <v>1</v>
      </c>
      <c r="B6" s="366" t="s">
        <v>19</v>
      </c>
      <c r="C6" s="367" t="s">
        <v>9</v>
      </c>
      <c r="D6" s="368"/>
      <c r="E6" s="368"/>
      <c r="F6" s="369"/>
      <c r="G6" s="370" t="s">
        <v>398</v>
      </c>
      <c r="H6" s="372" t="s">
        <v>346</v>
      </c>
      <c r="I6" s="374" t="s">
        <v>404</v>
      </c>
    </row>
    <row r="7" spans="1:10" s="8" customFormat="1" ht="44.25" customHeight="1" x14ac:dyDescent="0.25">
      <c r="A7" s="366"/>
      <c r="B7" s="366"/>
      <c r="C7" s="15" t="s">
        <v>7</v>
      </c>
      <c r="D7" s="15" t="s">
        <v>395</v>
      </c>
      <c r="E7" s="15" t="s">
        <v>8</v>
      </c>
      <c r="F7" s="197" t="s">
        <v>3</v>
      </c>
      <c r="G7" s="371"/>
      <c r="H7" s="373"/>
      <c r="I7" s="375"/>
    </row>
    <row r="8" spans="1:10" s="78" customFormat="1" ht="18.75" x14ac:dyDescent="0.25">
      <c r="A8" s="376">
        <v>1</v>
      </c>
      <c r="B8" s="376" t="s">
        <v>31</v>
      </c>
      <c r="C8" s="19">
        <v>4</v>
      </c>
      <c r="D8" s="19">
        <v>4</v>
      </c>
      <c r="E8" s="19"/>
      <c r="F8" s="77"/>
      <c r="G8" s="378"/>
      <c r="H8" s="380"/>
      <c r="I8" s="382"/>
    </row>
    <row r="9" spans="1:10" s="79" customFormat="1" x14ac:dyDescent="0.25">
      <c r="A9" s="377"/>
      <c r="B9" s="377"/>
      <c r="C9" s="20" t="s">
        <v>377</v>
      </c>
      <c r="D9" s="20" t="s">
        <v>377</v>
      </c>
      <c r="E9" s="21"/>
      <c r="F9" s="215"/>
      <c r="G9" s="379"/>
      <c r="H9" s="381"/>
      <c r="I9" s="383"/>
    </row>
    <row r="10" spans="1:10" s="78" customFormat="1" ht="18.75" x14ac:dyDescent="0.25">
      <c r="A10" s="384">
        <v>2</v>
      </c>
      <c r="B10" s="387" t="s">
        <v>365</v>
      </c>
      <c r="C10" s="17">
        <v>27</v>
      </c>
      <c r="D10" s="17">
        <v>16</v>
      </c>
      <c r="E10" s="17">
        <v>11</v>
      </c>
      <c r="F10" s="80"/>
      <c r="G10" s="81"/>
      <c r="H10" s="81"/>
      <c r="I10" s="390"/>
    </row>
    <row r="11" spans="1:10" s="78" customFormat="1" x14ac:dyDescent="0.25">
      <c r="A11" s="385"/>
      <c r="B11" s="388"/>
      <c r="C11" s="204" t="s">
        <v>443</v>
      </c>
      <c r="D11" s="204" t="s">
        <v>388</v>
      </c>
      <c r="E11" s="202" t="s">
        <v>371</v>
      </c>
      <c r="F11" s="83"/>
      <c r="G11" s="84"/>
      <c r="H11" s="84"/>
      <c r="I11" s="391"/>
    </row>
    <row r="12" spans="1:10" s="78" customFormat="1" ht="31.5" x14ac:dyDescent="0.25">
      <c r="A12" s="385"/>
      <c r="B12" s="388"/>
      <c r="C12" s="205" t="s">
        <v>369</v>
      </c>
      <c r="D12" s="204" t="s">
        <v>382</v>
      </c>
      <c r="E12" s="206"/>
      <c r="F12" s="207" t="s">
        <v>895</v>
      </c>
      <c r="G12" s="140"/>
      <c r="H12" s="141"/>
      <c r="I12" s="194"/>
    </row>
    <row r="13" spans="1:10" s="78" customFormat="1" ht="47.25" x14ac:dyDescent="0.25">
      <c r="A13" s="386"/>
      <c r="B13" s="389"/>
      <c r="C13" s="24" t="s">
        <v>492</v>
      </c>
      <c r="D13" s="204"/>
      <c r="E13" s="21" t="s">
        <v>492</v>
      </c>
      <c r="F13" s="208" t="s">
        <v>896</v>
      </c>
      <c r="G13" s="140"/>
      <c r="H13" s="141"/>
      <c r="I13" s="195"/>
    </row>
    <row r="14" spans="1:10" s="78" customFormat="1" ht="18.75" x14ac:dyDescent="0.25">
      <c r="A14" s="384">
        <v>3</v>
      </c>
      <c r="B14" s="392" t="s">
        <v>27</v>
      </c>
      <c r="C14" s="17">
        <v>10</v>
      </c>
      <c r="D14" s="17">
        <v>7</v>
      </c>
      <c r="E14" s="17">
        <v>3</v>
      </c>
      <c r="F14" s="203"/>
      <c r="G14" s="394"/>
      <c r="H14" s="396"/>
      <c r="I14" s="382"/>
      <c r="J14" s="78" t="s">
        <v>508</v>
      </c>
    </row>
    <row r="15" spans="1:10" s="78" customFormat="1" ht="31.5" x14ac:dyDescent="0.25">
      <c r="A15" s="385"/>
      <c r="B15" s="393"/>
      <c r="C15" s="85" t="s">
        <v>380</v>
      </c>
      <c r="D15" s="18" t="s">
        <v>378</v>
      </c>
      <c r="E15" s="18" t="s">
        <v>370</v>
      </c>
      <c r="F15" s="134" t="s">
        <v>493</v>
      </c>
      <c r="G15" s="395"/>
      <c r="H15" s="397"/>
      <c r="I15" s="398"/>
    </row>
    <row r="16" spans="1:10" s="78" customFormat="1" ht="18.75" x14ac:dyDescent="0.25">
      <c r="A16" s="376">
        <v>4</v>
      </c>
      <c r="B16" s="399" t="s">
        <v>399</v>
      </c>
      <c r="C16" s="17">
        <v>18</v>
      </c>
      <c r="D16" s="17">
        <v>12</v>
      </c>
      <c r="E16" s="17">
        <v>6</v>
      </c>
      <c r="F16" s="198"/>
      <c r="G16" s="401"/>
      <c r="H16" s="404"/>
      <c r="I16" s="407"/>
    </row>
    <row r="17" spans="1:10" s="78" customFormat="1" ht="18.75" x14ac:dyDescent="0.25">
      <c r="A17" s="385"/>
      <c r="B17" s="388"/>
      <c r="C17" s="86" t="s">
        <v>389</v>
      </c>
      <c r="D17" s="86" t="s">
        <v>386</v>
      </c>
      <c r="E17" s="86" t="s">
        <v>381</v>
      </c>
      <c r="F17" s="201"/>
      <c r="G17" s="402"/>
      <c r="H17" s="405"/>
      <c r="I17" s="408"/>
    </row>
    <row r="18" spans="1:10" s="78" customFormat="1" ht="31.5" x14ac:dyDescent="0.25">
      <c r="A18" s="377"/>
      <c r="B18" s="400"/>
      <c r="C18" s="24" t="s">
        <v>407</v>
      </c>
      <c r="D18" s="21"/>
      <c r="E18" s="87" t="s">
        <v>408</v>
      </c>
      <c r="F18" s="199" t="s">
        <v>494</v>
      </c>
      <c r="G18" s="403"/>
      <c r="H18" s="406"/>
      <c r="I18" s="409"/>
    </row>
    <row r="19" spans="1:10" s="78" customFormat="1" ht="18.75" x14ac:dyDescent="0.25">
      <c r="A19" s="410">
        <v>5</v>
      </c>
      <c r="B19" s="411" t="s">
        <v>21</v>
      </c>
      <c r="C19" s="88">
        <v>5</v>
      </c>
      <c r="D19" s="88">
        <v>5</v>
      </c>
      <c r="E19" s="88"/>
      <c r="F19" s="142"/>
      <c r="G19" s="412"/>
      <c r="H19" s="380"/>
      <c r="I19" s="414"/>
      <c r="J19" s="78" t="s">
        <v>508</v>
      </c>
    </row>
    <row r="20" spans="1:10" s="78" customFormat="1" ht="47.25" x14ac:dyDescent="0.25">
      <c r="A20" s="410"/>
      <c r="B20" s="411"/>
      <c r="C20" s="173" t="s">
        <v>381</v>
      </c>
      <c r="D20" s="173" t="s">
        <v>381</v>
      </c>
      <c r="E20" s="143"/>
      <c r="F20" s="144" t="s">
        <v>495</v>
      </c>
      <c r="G20" s="413"/>
      <c r="H20" s="413"/>
      <c r="I20" s="414"/>
    </row>
    <row r="21" spans="1:10" s="78" customFormat="1" ht="18.75" x14ac:dyDescent="0.25">
      <c r="A21" s="376">
        <v>6</v>
      </c>
      <c r="B21" s="399" t="s">
        <v>394</v>
      </c>
      <c r="C21" s="17">
        <v>20</v>
      </c>
      <c r="D21" s="17">
        <v>13</v>
      </c>
      <c r="E21" s="17">
        <v>7</v>
      </c>
      <c r="F21" s="90"/>
      <c r="G21" s="415"/>
      <c r="H21" s="418"/>
      <c r="I21" s="382"/>
    </row>
    <row r="22" spans="1:10" s="78" customFormat="1" ht="18.75" x14ac:dyDescent="0.25">
      <c r="A22" s="385"/>
      <c r="B22" s="388"/>
      <c r="C22" s="92" t="s">
        <v>425</v>
      </c>
      <c r="D22" s="92" t="s">
        <v>371</v>
      </c>
      <c r="E22" s="92" t="s">
        <v>374</v>
      </c>
      <c r="F22" s="145"/>
      <c r="G22" s="416"/>
      <c r="H22" s="419"/>
      <c r="I22" s="398"/>
    </row>
    <row r="23" spans="1:10" s="78" customFormat="1" ht="31.5" x14ac:dyDescent="0.25">
      <c r="A23" s="377"/>
      <c r="B23" s="400"/>
      <c r="C23" s="24" t="s">
        <v>407</v>
      </c>
      <c r="D23" s="21"/>
      <c r="E23" s="87" t="s">
        <v>408</v>
      </c>
      <c r="F23" s="91" t="s">
        <v>496</v>
      </c>
      <c r="G23" s="417"/>
      <c r="H23" s="420"/>
      <c r="I23" s="383"/>
    </row>
    <row r="24" spans="1:10" s="78" customFormat="1" ht="18.75" x14ac:dyDescent="0.25">
      <c r="A24" s="376">
        <v>7</v>
      </c>
      <c r="B24" s="399" t="s">
        <v>356</v>
      </c>
      <c r="C24" s="22">
        <v>8</v>
      </c>
      <c r="D24" s="22">
        <v>7</v>
      </c>
      <c r="E24" s="17">
        <v>1</v>
      </c>
      <c r="F24" s="198"/>
      <c r="G24" s="421"/>
      <c r="H24" s="423"/>
      <c r="I24" s="382"/>
    </row>
    <row r="25" spans="1:10" s="78" customFormat="1" x14ac:dyDescent="0.25">
      <c r="A25" s="377"/>
      <c r="B25" s="400"/>
      <c r="C25" s="24" t="s">
        <v>373</v>
      </c>
      <c r="D25" s="21" t="s">
        <v>378</v>
      </c>
      <c r="E25" s="21" t="s">
        <v>376</v>
      </c>
      <c r="F25" s="199"/>
      <c r="G25" s="422"/>
      <c r="H25" s="424"/>
      <c r="I25" s="383"/>
    </row>
    <row r="26" spans="1:10" s="78" customFormat="1" ht="18.75" x14ac:dyDescent="0.25">
      <c r="A26" s="384">
        <v>8</v>
      </c>
      <c r="B26" s="387" t="s">
        <v>22</v>
      </c>
      <c r="C26" s="22">
        <v>4</v>
      </c>
      <c r="D26" s="17">
        <v>2</v>
      </c>
      <c r="E26" s="17">
        <v>2</v>
      </c>
      <c r="F26" s="10"/>
      <c r="G26" s="425"/>
      <c r="H26" s="427"/>
      <c r="I26" s="384"/>
    </row>
    <row r="27" spans="1:10" s="78" customFormat="1" x14ac:dyDescent="0.25">
      <c r="A27" s="386"/>
      <c r="B27" s="389"/>
      <c r="C27" s="216" t="s">
        <v>377</v>
      </c>
      <c r="D27" s="205" t="s">
        <v>375</v>
      </c>
      <c r="E27" s="205" t="s">
        <v>375</v>
      </c>
      <c r="F27" s="93"/>
      <c r="G27" s="426"/>
      <c r="H27" s="426"/>
      <c r="I27" s="385"/>
    </row>
    <row r="28" spans="1:10" s="78" customFormat="1" ht="18.75" x14ac:dyDescent="0.25">
      <c r="A28" s="376">
        <v>9</v>
      </c>
      <c r="B28" s="399" t="s">
        <v>28</v>
      </c>
      <c r="C28" s="22">
        <v>32</v>
      </c>
      <c r="D28" s="17">
        <v>13</v>
      </c>
      <c r="E28" s="17">
        <v>19</v>
      </c>
      <c r="F28" s="94"/>
      <c r="G28" s="430"/>
      <c r="H28" s="432"/>
      <c r="I28" s="435"/>
    </row>
    <row r="29" spans="1:10" s="78" customFormat="1" x14ac:dyDescent="0.25">
      <c r="A29" s="428"/>
      <c r="B29" s="429"/>
      <c r="C29" s="85" t="s">
        <v>385</v>
      </c>
      <c r="D29" s="18" t="s">
        <v>371</v>
      </c>
      <c r="E29" s="18" t="s">
        <v>392</v>
      </c>
      <c r="F29" s="96"/>
      <c r="G29" s="405"/>
      <c r="H29" s="433"/>
      <c r="I29" s="436"/>
    </row>
    <row r="30" spans="1:10" s="78" customFormat="1" ht="31.5" x14ac:dyDescent="0.25">
      <c r="A30" s="377"/>
      <c r="B30" s="400"/>
      <c r="C30" s="24" t="s">
        <v>406</v>
      </c>
      <c r="D30" s="21"/>
      <c r="E30" s="24" t="s">
        <v>406</v>
      </c>
      <c r="F30" s="200" t="s">
        <v>497</v>
      </c>
      <c r="G30" s="431"/>
      <c r="H30" s="434"/>
      <c r="I30" s="437"/>
    </row>
    <row r="31" spans="1:10" s="78" customFormat="1" ht="18.75" x14ac:dyDescent="0.25">
      <c r="A31" s="384">
        <v>10</v>
      </c>
      <c r="B31" s="392" t="s">
        <v>23</v>
      </c>
      <c r="C31" s="146">
        <v>32</v>
      </c>
      <c r="D31" s="147">
        <v>32</v>
      </c>
      <c r="E31" s="25"/>
      <c r="F31" s="97"/>
      <c r="G31" s="430" t="s">
        <v>464</v>
      </c>
      <c r="H31" s="440"/>
      <c r="I31" s="442" t="s">
        <v>465</v>
      </c>
      <c r="J31" s="78" t="s">
        <v>508</v>
      </c>
    </row>
    <row r="32" spans="1:10" s="78" customFormat="1" ht="18.75" x14ac:dyDescent="0.25">
      <c r="A32" s="385"/>
      <c r="B32" s="438"/>
      <c r="C32" s="148" t="s">
        <v>384</v>
      </c>
      <c r="D32" s="149" t="s">
        <v>384</v>
      </c>
      <c r="E32" s="99"/>
      <c r="F32" s="100"/>
      <c r="G32" s="405"/>
      <c r="H32" s="441"/>
      <c r="I32" s="408"/>
    </row>
    <row r="33" spans="1:10" s="78" customFormat="1" ht="78.75" x14ac:dyDescent="0.25">
      <c r="A33" s="386"/>
      <c r="B33" s="439"/>
      <c r="C33" s="26" t="s">
        <v>438</v>
      </c>
      <c r="D33" s="150" t="s">
        <v>438</v>
      </c>
      <c r="E33" s="151"/>
      <c r="F33" s="209" t="s">
        <v>498</v>
      </c>
      <c r="G33" s="152"/>
      <c r="H33" s="196" t="s">
        <v>444</v>
      </c>
      <c r="I33" s="409"/>
    </row>
    <row r="34" spans="1:10" s="78" customFormat="1" ht="18.75" x14ac:dyDescent="0.25">
      <c r="A34" s="384">
        <v>11</v>
      </c>
      <c r="B34" s="387" t="s">
        <v>323</v>
      </c>
      <c r="C34" s="153">
        <v>16</v>
      </c>
      <c r="D34" s="88">
        <v>16</v>
      </c>
      <c r="E34" s="88"/>
      <c r="F34" s="103"/>
      <c r="G34" s="104"/>
      <c r="H34" s="443" t="s">
        <v>439</v>
      </c>
      <c r="I34" s="442" t="s">
        <v>466</v>
      </c>
    </row>
    <row r="35" spans="1:10" s="78" customFormat="1" ht="31.5" x14ac:dyDescent="0.25">
      <c r="A35" s="385"/>
      <c r="B35" s="388"/>
      <c r="C35" s="154" t="s">
        <v>391</v>
      </c>
      <c r="D35" s="155" t="s">
        <v>391</v>
      </c>
      <c r="E35" s="156"/>
      <c r="F35" s="157" t="s">
        <v>499</v>
      </c>
      <c r="G35" s="157"/>
      <c r="H35" s="444"/>
      <c r="I35" s="445"/>
    </row>
    <row r="36" spans="1:10" s="78" customFormat="1" ht="18.75" x14ac:dyDescent="0.25">
      <c r="A36" s="376">
        <v>12</v>
      </c>
      <c r="B36" s="399" t="s">
        <v>32</v>
      </c>
      <c r="C36" s="22">
        <v>24</v>
      </c>
      <c r="D36" s="17">
        <v>24</v>
      </c>
      <c r="E36" s="17"/>
      <c r="F36" s="106"/>
      <c r="G36" s="159" t="s">
        <v>440</v>
      </c>
      <c r="H36" s="448" t="s">
        <v>441</v>
      </c>
      <c r="I36" s="412" t="s">
        <v>468</v>
      </c>
    </row>
    <row r="37" spans="1:10" s="78" customFormat="1" ht="18.75" x14ac:dyDescent="0.25">
      <c r="A37" s="446"/>
      <c r="B37" s="447"/>
      <c r="C37" s="98" t="s">
        <v>372</v>
      </c>
      <c r="D37" s="112" t="s">
        <v>372</v>
      </c>
      <c r="E37" s="112"/>
      <c r="F37" s="160"/>
      <c r="G37" s="158"/>
      <c r="H37" s="449"/>
      <c r="I37" s="450"/>
    </row>
    <row r="38" spans="1:10" s="78" customFormat="1" ht="18.75" x14ac:dyDescent="0.25">
      <c r="A38" s="118">
        <v>13</v>
      </c>
      <c r="B38" s="117" t="s">
        <v>29</v>
      </c>
      <c r="C38" s="22">
        <v>26</v>
      </c>
      <c r="D38" s="27">
        <v>26</v>
      </c>
      <c r="E38" s="27"/>
      <c r="F38" s="107"/>
      <c r="G38" s="430" t="s">
        <v>445</v>
      </c>
      <c r="H38" s="430" t="s">
        <v>467</v>
      </c>
      <c r="I38" s="442" t="s">
        <v>477</v>
      </c>
    </row>
    <row r="39" spans="1:10" s="78" customFormat="1" ht="18.75" x14ac:dyDescent="0.25">
      <c r="A39" s="145"/>
      <c r="B39" s="109"/>
      <c r="C39" s="174" t="s">
        <v>424</v>
      </c>
      <c r="D39" s="175" t="s">
        <v>424</v>
      </c>
      <c r="E39" s="175"/>
      <c r="F39" s="176"/>
      <c r="G39" s="405"/>
      <c r="H39" s="405"/>
      <c r="I39" s="408"/>
    </row>
    <row r="40" spans="1:10" s="78" customFormat="1" ht="18.75" x14ac:dyDescent="0.25">
      <c r="A40" s="384">
        <v>14</v>
      </c>
      <c r="B40" s="451" t="s">
        <v>30</v>
      </c>
      <c r="C40" s="22">
        <v>17</v>
      </c>
      <c r="D40" s="17">
        <v>17</v>
      </c>
      <c r="E40" s="17"/>
      <c r="F40" s="198"/>
      <c r="G40" s="425" t="s">
        <v>461</v>
      </c>
      <c r="H40" s="443" t="s">
        <v>441</v>
      </c>
      <c r="I40" s="407" t="s">
        <v>476</v>
      </c>
      <c r="J40" s="78" t="s">
        <v>508</v>
      </c>
    </row>
    <row r="41" spans="1:10" s="78" customFormat="1" ht="18.75" x14ac:dyDescent="0.25">
      <c r="A41" s="385"/>
      <c r="B41" s="452"/>
      <c r="C41" s="171" t="s">
        <v>389</v>
      </c>
      <c r="D41" s="172" t="s">
        <v>389</v>
      </c>
      <c r="E41" s="111"/>
      <c r="F41" s="199"/>
      <c r="G41" s="453"/>
      <c r="H41" s="454"/>
      <c r="I41" s="409"/>
    </row>
    <row r="42" spans="1:10" s="78" customFormat="1" ht="18.75" x14ac:dyDescent="0.25">
      <c r="A42" s="384">
        <v>15</v>
      </c>
      <c r="B42" s="455" t="s">
        <v>24</v>
      </c>
      <c r="C42" s="22">
        <v>30</v>
      </c>
      <c r="D42" s="17">
        <v>30</v>
      </c>
      <c r="E42" s="17"/>
      <c r="F42" s="198"/>
      <c r="G42" s="161"/>
      <c r="H42" s="159"/>
      <c r="I42" s="390" t="s">
        <v>469</v>
      </c>
    </row>
    <row r="43" spans="1:10" s="78" customFormat="1" ht="18.75" x14ac:dyDescent="0.25">
      <c r="A43" s="385"/>
      <c r="B43" s="456"/>
      <c r="C43" s="98" t="s">
        <v>383</v>
      </c>
      <c r="D43" s="112" t="s">
        <v>383</v>
      </c>
      <c r="E43" s="112"/>
      <c r="F43" s="110"/>
      <c r="G43" s="162"/>
      <c r="H43" s="158"/>
      <c r="I43" s="391"/>
    </row>
    <row r="44" spans="1:10" s="78" customFormat="1" ht="31.5" x14ac:dyDescent="0.25">
      <c r="A44" s="385"/>
      <c r="B44" s="456"/>
      <c r="C44" s="101" t="s">
        <v>369</v>
      </c>
      <c r="D44" s="101" t="s">
        <v>369</v>
      </c>
      <c r="E44" s="113"/>
      <c r="F44" s="207" t="s">
        <v>500</v>
      </c>
      <c r="G44" s="160"/>
      <c r="H44" s="114"/>
      <c r="I44" s="391"/>
    </row>
    <row r="45" spans="1:10" s="78" customFormat="1" ht="18.75" x14ac:dyDescent="0.25">
      <c r="A45" s="384">
        <v>16</v>
      </c>
      <c r="B45" s="455" t="s">
        <v>33</v>
      </c>
      <c r="C45" s="22">
        <v>9</v>
      </c>
      <c r="D45" s="17">
        <v>9</v>
      </c>
      <c r="E45" s="17"/>
      <c r="F45" s="95"/>
      <c r="G45" s="457" t="s">
        <v>462</v>
      </c>
      <c r="H45" s="430"/>
      <c r="I45" s="440" t="s">
        <v>470</v>
      </c>
    </row>
    <row r="46" spans="1:10" s="78" customFormat="1" ht="63" x14ac:dyDescent="0.25">
      <c r="A46" s="385"/>
      <c r="B46" s="456"/>
      <c r="C46" s="98" t="s">
        <v>373</v>
      </c>
      <c r="D46" s="112" t="s">
        <v>373</v>
      </c>
      <c r="E46" s="112"/>
      <c r="F46" s="211" t="s">
        <v>502</v>
      </c>
      <c r="G46" s="458"/>
      <c r="H46" s="405"/>
      <c r="I46" s="441"/>
    </row>
    <row r="47" spans="1:10" s="78" customFormat="1" ht="31.5" x14ac:dyDescent="0.25">
      <c r="A47" s="385"/>
      <c r="B47" s="456"/>
      <c r="C47" s="101" t="s">
        <v>369</v>
      </c>
      <c r="D47" s="101" t="s">
        <v>369</v>
      </c>
      <c r="E47" s="82"/>
      <c r="F47" s="210" t="s">
        <v>501</v>
      </c>
      <c r="G47" s="459"/>
      <c r="H47" s="431"/>
      <c r="I47" s="460"/>
    </row>
    <row r="48" spans="1:10" s="78" customFormat="1" ht="18.75" x14ac:dyDescent="0.25">
      <c r="A48" s="384">
        <v>17</v>
      </c>
      <c r="B48" s="384" t="s">
        <v>20</v>
      </c>
      <c r="C48" s="102">
        <v>9</v>
      </c>
      <c r="D48" s="115">
        <v>9</v>
      </c>
      <c r="E48" s="115"/>
      <c r="F48" s="116"/>
      <c r="G48" s="425" t="s">
        <v>442</v>
      </c>
      <c r="H48" s="425" t="s">
        <v>460</v>
      </c>
      <c r="I48" s="407" t="s">
        <v>471</v>
      </c>
    </row>
    <row r="49" spans="1:10" s="78" customFormat="1" ht="18.75" x14ac:dyDescent="0.25">
      <c r="A49" s="386"/>
      <c r="B49" s="386"/>
      <c r="C49" s="163" t="s">
        <v>388</v>
      </c>
      <c r="D49" s="164" t="s">
        <v>388</v>
      </c>
      <c r="E49" s="164"/>
      <c r="F49" s="165"/>
      <c r="G49" s="426"/>
      <c r="H49" s="426"/>
      <c r="I49" s="408"/>
    </row>
    <row r="50" spans="1:10" s="78" customFormat="1" x14ac:dyDescent="0.25">
      <c r="A50" s="384">
        <v>18</v>
      </c>
      <c r="B50" s="461" t="s">
        <v>25</v>
      </c>
      <c r="C50" s="119">
        <v>13</v>
      </c>
      <c r="D50" s="120">
        <v>13</v>
      </c>
      <c r="E50" s="119"/>
      <c r="F50" s="121"/>
      <c r="G50" s="463" t="s">
        <v>472</v>
      </c>
      <c r="H50" s="425" t="s">
        <v>473</v>
      </c>
      <c r="I50" s="407" t="s">
        <v>474</v>
      </c>
    </row>
    <row r="51" spans="1:10" s="78" customFormat="1" ht="94.5" x14ac:dyDescent="0.25">
      <c r="A51" s="385"/>
      <c r="B51" s="462"/>
      <c r="C51" s="166" t="s">
        <v>371</v>
      </c>
      <c r="D51" s="167" t="s">
        <v>371</v>
      </c>
      <c r="E51" s="166"/>
      <c r="F51" s="212" t="s">
        <v>503</v>
      </c>
      <c r="G51" s="464"/>
      <c r="H51" s="426"/>
      <c r="I51" s="408"/>
    </row>
    <row r="52" spans="1:10" s="78" customFormat="1" ht="18.75" x14ac:dyDescent="0.25">
      <c r="A52" s="376">
        <v>19</v>
      </c>
      <c r="B52" s="399" t="s">
        <v>26</v>
      </c>
      <c r="C52" s="22">
        <v>8</v>
      </c>
      <c r="D52" s="23">
        <v>6</v>
      </c>
      <c r="E52" s="23">
        <v>2</v>
      </c>
      <c r="F52" s="122"/>
      <c r="G52" s="463"/>
      <c r="H52" s="425"/>
      <c r="I52" s="105"/>
    </row>
    <row r="53" spans="1:10" s="78" customFormat="1" ht="31.5" x14ac:dyDescent="0.25">
      <c r="A53" s="385"/>
      <c r="B53" s="388"/>
      <c r="C53" s="108" t="s">
        <v>378</v>
      </c>
      <c r="D53" s="123" t="s">
        <v>374</v>
      </c>
      <c r="E53" s="108" t="s">
        <v>376</v>
      </c>
      <c r="F53" s="213" t="s">
        <v>504</v>
      </c>
      <c r="G53" s="464"/>
      <c r="H53" s="426"/>
      <c r="I53" s="100"/>
    </row>
    <row r="54" spans="1:10" s="78" customFormat="1" ht="31.5" x14ac:dyDescent="0.25">
      <c r="A54" s="377"/>
      <c r="B54" s="400"/>
      <c r="C54" s="24" t="s">
        <v>397</v>
      </c>
      <c r="D54" s="21"/>
      <c r="E54" s="21" t="s">
        <v>397</v>
      </c>
      <c r="F54" s="214" t="s">
        <v>505</v>
      </c>
      <c r="G54" s="465"/>
      <c r="H54" s="453"/>
      <c r="I54" s="168"/>
    </row>
    <row r="55" spans="1:10" s="78" customFormat="1" ht="18.75" x14ac:dyDescent="0.25">
      <c r="A55" s="410">
        <v>20</v>
      </c>
      <c r="B55" s="423" t="s">
        <v>34</v>
      </c>
      <c r="C55" s="22">
        <f>D55+E55</f>
        <v>3</v>
      </c>
      <c r="D55" s="23">
        <v>2</v>
      </c>
      <c r="E55" s="23">
        <v>1</v>
      </c>
      <c r="F55" s="455"/>
      <c r="G55" s="412"/>
      <c r="H55" s="380"/>
      <c r="I55" s="382"/>
    </row>
    <row r="56" spans="1:10" s="78" customFormat="1" x14ac:dyDescent="0.25">
      <c r="A56" s="410"/>
      <c r="B56" s="424"/>
      <c r="C56" s="24" t="s">
        <v>370</v>
      </c>
      <c r="D56" s="21" t="s">
        <v>375</v>
      </c>
      <c r="E56" s="21" t="s">
        <v>376</v>
      </c>
      <c r="F56" s="466"/>
      <c r="G56" s="413"/>
      <c r="H56" s="381"/>
      <c r="I56" s="383"/>
    </row>
    <row r="57" spans="1:10" s="78" customFormat="1" ht="18.75" x14ac:dyDescent="0.25">
      <c r="A57" s="384">
        <v>21</v>
      </c>
      <c r="B57" s="423" t="s">
        <v>35</v>
      </c>
      <c r="C57" s="22">
        <f>D57+E57</f>
        <v>4</v>
      </c>
      <c r="D57" s="29">
        <v>3</v>
      </c>
      <c r="E57" s="29">
        <v>1</v>
      </c>
      <c r="F57" s="198"/>
      <c r="G57" s="378"/>
      <c r="H57" s="380"/>
      <c r="I57" s="382"/>
    </row>
    <row r="58" spans="1:10" s="78" customFormat="1" x14ac:dyDescent="0.25">
      <c r="A58" s="386"/>
      <c r="B58" s="424"/>
      <c r="C58" s="89" t="s">
        <v>377</v>
      </c>
      <c r="D58" s="21" t="s">
        <v>370</v>
      </c>
      <c r="E58" s="21" t="s">
        <v>376</v>
      </c>
      <c r="F58" s="199"/>
      <c r="G58" s="379"/>
      <c r="H58" s="381"/>
      <c r="I58" s="383"/>
    </row>
    <row r="59" spans="1:10" s="78" customFormat="1" ht="18.75" x14ac:dyDescent="0.25">
      <c r="A59" s="410">
        <v>22</v>
      </c>
      <c r="B59" s="467" t="s">
        <v>387</v>
      </c>
      <c r="C59" s="28">
        <v>1</v>
      </c>
      <c r="D59" s="19"/>
      <c r="E59" s="28">
        <v>1</v>
      </c>
      <c r="F59" s="135"/>
      <c r="G59" s="425"/>
      <c r="H59" s="425"/>
      <c r="I59" s="382"/>
      <c r="J59" s="78" t="s">
        <v>508</v>
      </c>
    </row>
    <row r="60" spans="1:10" s="78" customFormat="1" ht="18.75" x14ac:dyDescent="0.25">
      <c r="A60" s="410"/>
      <c r="B60" s="468"/>
      <c r="C60" s="169" t="s">
        <v>393</v>
      </c>
      <c r="D60" s="170"/>
      <c r="E60" s="169" t="s">
        <v>376</v>
      </c>
      <c r="F60" s="12"/>
      <c r="G60" s="453"/>
      <c r="H60" s="453"/>
      <c r="I60" s="383"/>
    </row>
    <row r="61" spans="1:10" s="78" customFormat="1" ht="18.75" x14ac:dyDescent="0.25">
      <c r="A61" s="384">
        <v>23</v>
      </c>
      <c r="B61" s="469" t="s">
        <v>390</v>
      </c>
      <c r="C61" s="28">
        <v>10</v>
      </c>
      <c r="D61" s="19">
        <v>5</v>
      </c>
      <c r="E61" s="28">
        <v>5</v>
      </c>
      <c r="F61" s="135"/>
      <c r="G61" s="425" t="s">
        <v>447</v>
      </c>
      <c r="H61" s="471" t="s">
        <v>446</v>
      </c>
      <c r="I61" s="407" t="s">
        <v>475</v>
      </c>
      <c r="J61" s="78" t="s">
        <v>508</v>
      </c>
    </row>
    <row r="62" spans="1:10" s="78" customFormat="1" ht="31.5" x14ac:dyDescent="0.25">
      <c r="A62" s="385"/>
      <c r="B62" s="470"/>
      <c r="C62" s="85" t="s">
        <v>388</v>
      </c>
      <c r="D62" s="18" t="s">
        <v>381</v>
      </c>
      <c r="E62" s="85" t="s">
        <v>377</v>
      </c>
      <c r="F62" s="214" t="s">
        <v>507</v>
      </c>
      <c r="G62" s="426"/>
      <c r="H62" s="472"/>
      <c r="I62" s="408"/>
    </row>
    <row r="63" spans="1:10" s="78" customFormat="1" x14ac:dyDescent="0.25">
      <c r="A63" s="386"/>
      <c r="B63" s="468"/>
      <c r="C63" s="24" t="s">
        <v>379</v>
      </c>
      <c r="D63" s="21"/>
      <c r="E63" s="24" t="s">
        <v>379</v>
      </c>
      <c r="F63" s="12" t="s">
        <v>506</v>
      </c>
      <c r="G63" s="426"/>
      <c r="H63" s="472"/>
      <c r="I63" s="408"/>
    </row>
    <row r="64" spans="1:10" s="36" customFormat="1" ht="36" customHeight="1" x14ac:dyDescent="0.25">
      <c r="A64" s="473" t="s">
        <v>403</v>
      </c>
      <c r="B64" s="473"/>
      <c r="C64" s="44">
        <f>C61+C59+C57+C55+C52+C50+C48+C45+C42+C40+C38+C36+C34+C31+C28+C26+C24+C21+C19+C16+C14+C10+C8</f>
        <v>330</v>
      </c>
      <c r="D64" s="474"/>
      <c r="E64" s="474"/>
      <c r="F64" s="45" t="s">
        <v>463</v>
      </c>
      <c r="G64" s="46"/>
      <c r="H64" s="47"/>
      <c r="I64" s="48"/>
    </row>
    <row r="65" spans="1:9" s="36" customFormat="1" ht="21.75" hidden="1" customHeight="1" x14ac:dyDescent="0.25">
      <c r="A65" s="49"/>
      <c r="B65" s="44"/>
      <c r="C65" s="44"/>
      <c r="D65" s="44"/>
      <c r="E65" s="45"/>
      <c r="F65" s="475" t="s">
        <v>347</v>
      </c>
      <c r="G65" s="475"/>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476" t="s">
        <v>430</v>
      </c>
      <c r="C70" s="476"/>
      <c r="D70" s="476"/>
      <c r="E70" s="124"/>
      <c r="F70" s="124"/>
      <c r="G70" s="125"/>
      <c r="H70" s="126"/>
      <c r="I70" s="50"/>
    </row>
    <row r="71" spans="1:9" s="32" customFormat="1" ht="33.75" customHeight="1" x14ac:dyDescent="0.25">
      <c r="A71" s="131" t="s">
        <v>1</v>
      </c>
      <c r="B71" s="477" t="s">
        <v>434</v>
      </c>
      <c r="C71" s="478"/>
      <c r="D71" s="479" t="s">
        <v>435</v>
      </c>
      <c r="E71" s="480"/>
      <c r="F71" s="481" t="s">
        <v>436</v>
      </c>
      <c r="G71" s="482"/>
      <c r="H71" s="132" t="s">
        <v>437</v>
      </c>
      <c r="I71" s="50"/>
    </row>
    <row r="72" spans="1:9" s="32" customFormat="1" ht="30" customHeight="1" x14ac:dyDescent="0.25">
      <c r="A72" s="133">
        <v>1</v>
      </c>
      <c r="B72" s="483" t="s">
        <v>448</v>
      </c>
      <c r="C72" s="484"/>
      <c r="D72" s="136" t="s">
        <v>449</v>
      </c>
      <c r="E72" s="137"/>
      <c r="F72" s="127" t="s">
        <v>451</v>
      </c>
      <c r="G72" s="128"/>
      <c r="H72" s="130" t="s">
        <v>432</v>
      </c>
    </row>
    <row r="73" spans="1:9" s="32" customFormat="1" ht="30" customHeight="1" x14ac:dyDescent="0.25">
      <c r="A73" s="485">
        <v>2</v>
      </c>
      <c r="B73" s="487" t="s">
        <v>450</v>
      </c>
      <c r="C73" s="488"/>
      <c r="D73" s="493" t="s">
        <v>431</v>
      </c>
      <c r="E73" s="494"/>
      <c r="F73" s="497" t="s">
        <v>452</v>
      </c>
      <c r="G73" s="498"/>
      <c r="H73" s="130" t="s">
        <v>433</v>
      </c>
    </row>
    <row r="74" spans="1:9" s="32" customFormat="1" ht="40.5" customHeight="1" x14ac:dyDescent="0.25">
      <c r="A74" s="486"/>
      <c r="B74" s="489"/>
      <c r="C74" s="490"/>
      <c r="D74" s="495"/>
      <c r="E74" s="496"/>
      <c r="F74" s="499" t="s">
        <v>453</v>
      </c>
      <c r="G74" s="500"/>
      <c r="H74" s="129" t="s">
        <v>454</v>
      </c>
    </row>
    <row r="75" spans="1:9" s="32" customFormat="1" ht="34.5" customHeight="1" x14ac:dyDescent="0.25">
      <c r="A75" s="486"/>
      <c r="B75" s="491"/>
      <c r="C75" s="492"/>
      <c r="D75" s="495"/>
      <c r="E75" s="496"/>
      <c r="F75" s="501" t="s">
        <v>455</v>
      </c>
      <c r="G75" s="502"/>
      <c r="H75" s="11"/>
    </row>
    <row r="76" spans="1:9" s="32" customFormat="1" x14ac:dyDescent="0.25">
      <c r="A76" s="43">
        <v>3</v>
      </c>
      <c r="B76" s="503" t="s">
        <v>456</v>
      </c>
      <c r="C76" s="504"/>
      <c r="D76" s="505" t="s">
        <v>23</v>
      </c>
      <c r="E76" s="506"/>
      <c r="F76" s="507" t="s">
        <v>457</v>
      </c>
      <c r="G76" s="508"/>
      <c r="H76" s="130" t="s">
        <v>432</v>
      </c>
    </row>
    <row r="77" spans="1:9" s="32" customFormat="1" x14ac:dyDescent="0.25">
      <c r="A77" s="139">
        <v>4</v>
      </c>
      <c r="B77" s="503" t="s">
        <v>458</v>
      </c>
      <c r="C77" s="504"/>
      <c r="D77" s="505" t="s">
        <v>23</v>
      </c>
      <c r="E77" s="506"/>
      <c r="F77" s="507" t="s">
        <v>459</v>
      </c>
      <c r="G77" s="508"/>
      <c r="H77" s="138"/>
    </row>
    <row r="78" spans="1:9" s="8" customFormat="1" x14ac:dyDescent="0.25">
      <c r="A78" s="30"/>
      <c r="B78" s="1"/>
      <c r="C78" s="16"/>
      <c r="D78" s="16"/>
      <c r="E78" s="16"/>
      <c r="F78" s="1"/>
      <c r="H78" s="7"/>
    </row>
    <row r="80" spans="1:9" x14ac:dyDescent="0.25">
      <c r="A80" s="364" t="s">
        <v>480</v>
      </c>
      <c r="B80" s="364"/>
      <c r="C80" s="364"/>
      <c r="D80" s="177"/>
      <c r="E80" s="177"/>
      <c r="F80" s="178"/>
      <c r="G80" s="179"/>
    </row>
    <row r="81" spans="1:7" x14ac:dyDescent="0.25">
      <c r="A81" s="178"/>
      <c r="B81" s="178" t="s">
        <v>478</v>
      </c>
      <c r="C81" s="177"/>
      <c r="D81" s="177" t="s">
        <v>479</v>
      </c>
      <c r="E81" s="177"/>
      <c r="F81" s="364" t="s">
        <v>481</v>
      </c>
      <c r="G81" s="364"/>
    </row>
    <row r="82" spans="1:7" x14ac:dyDescent="0.25">
      <c r="A82" s="178"/>
      <c r="B82" s="178" t="s">
        <v>482</v>
      </c>
      <c r="C82" s="177"/>
      <c r="D82" s="177" t="s">
        <v>479</v>
      </c>
      <c r="E82" s="177"/>
      <c r="F82" s="364" t="s">
        <v>481</v>
      </c>
      <c r="G82" s="364"/>
    </row>
    <row r="83" spans="1:7" x14ac:dyDescent="0.25">
      <c r="A83" s="178"/>
      <c r="B83" s="178" t="s">
        <v>483</v>
      </c>
      <c r="C83" s="177"/>
      <c r="D83" s="177" t="s">
        <v>484</v>
      </c>
      <c r="E83" s="177" t="s">
        <v>487</v>
      </c>
      <c r="F83" s="364" t="s">
        <v>488</v>
      </c>
      <c r="G83" s="364"/>
    </row>
    <row r="84" spans="1:7" x14ac:dyDescent="0.25">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11" t="s">
        <v>333</v>
      </c>
      <c r="B1" s="511"/>
      <c r="C1" s="511"/>
      <c r="D1" s="511"/>
      <c r="J1" s="231"/>
      <c r="N1" s="510"/>
      <c r="O1" s="510"/>
      <c r="P1" s="231"/>
      <c r="Q1" s="231"/>
      <c r="R1" s="231"/>
      <c r="S1" s="231"/>
      <c r="T1" s="231"/>
      <c r="U1" s="219"/>
      <c r="V1" s="222"/>
    </row>
    <row r="2" spans="1:25" s="5" customFormat="1" x14ac:dyDescent="0.25">
      <c r="A2" s="511" t="s">
        <v>519</v>
      </c>
      <c r="B2" s="511"/>
      <c r="C2" s="511"/>
      <c r="D2" s="511"/>
      <c r="J2" s="231"/>
      <c r="N2" s="510"/>
      <c r="O2" s="510"/>
      <c r="P2" s="231"/>
      <c r="Q2" s="231"/>
      <c r="R2" s="231"/>
      <c r="S2" s="231"/>
      <c r="T2" s="231"/>
      <c r="U2" s="219"/>
      <c r="V2" s="222"/>
    </row>
    <row r="3" spans="1:25" s="5" customFormat="1" x14ac:dyDescent="0.25">
      <c r="A3" s="511" t="s">
        <v>0</v>
      </c>
      <c r="B3" s="511"/>
      <c r="C3" s="511"/>
      <c r="D3" s="511"/>
      <c r="J3" s="231"/>
      <c r="N3" s="510"/>
      <c r="O3" s="510"/>
      <c r="P3" s="231"/>
      <c r="Q3" s="231"/>
      <c r="R3" s="231"/>
      <c r="S3" s="231"/>
      <c r="T3" s="231"/>
      <c r="U3" s="219"/>
      <c r="V3" s="222"/>
    </row>
    <row r="4" spans="1:25" s="5" customFormat="1" ht="15.6" customHeight="1" x14ac:dyDescent="0.25">
      <c r="A4" s="512" t="s">
        <v>978</v>
      </c>
      <c r="B4" s="512"/>
      <c r="C4" s="512"/>
      <c r="D4" s="512"/>
      <c r="E4" s="512"/>
      <c r="F4" s="512"/>
      <c r="G4" s="512"/>
      <c r="H4" s="512"/>
      <c r="I4" s="512"/>
      <c r="J4" s="512"/>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48"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509"/>
      <c r="Q343" s="509"/>
      <c r="R343" s="509"/>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13" t="s">
        <v>333</v>
      </c>
      <c r="B1" s="513"/>
      <c r="C1" s="513"/>
      <c r="D1" s="513"/>
      <c r="J1" s="293"/>
      <c r="O1" s="513" t="s">
        <v>1046</v>
      </c>
      <c r="P1" s="513"/>
      <c r="Q1" s="513"/>
      <c r="R1" s="513"/>
      <c r="S1" s="513"/>
      <c r="T1" s="513"/>
      <c r="U1" s="513"/>
      <c r="V1" s="513"/>
      <c r="W1" s="513"/>
      <c r="X1" s="513"/>
      <c r="Y1" s="513"/>
    </row>
    <row r="2" spans="1:25" s="52" customFormat="1" x14ac:dyDescent="0.25">
      <c r="A2" s="514" t="s">
        <v>980</v>
      </c>
      <c r="B2" s="514"/>
      <c r="C2" s="514"/>
      <c r="D2" s="514"/>
      <c r="J2" s="293"/>
      <c r="O2" s="513" t="s">
        <v>1047</v>
      </c>
      <c r="P2" s="513"/>
      <c r="Q2" s="513"/>
      <c r="R2" s="513"/>
      <c r="S2" s="513"/>
      <c r="T2" s="513"/>
      <c r="U2" s="513"/>
      <c r="V2" s="513"/>
      <c r="W2" s="513"/>
      <c r="X2" s="513"/>
      <c r="Y2" s="513"/>
    </row>
    <row r="3" spans="1:25" s="52" customFormat="1" x14ac:dyDescent="0.25">
      <c r="A3" s="514" t="s">
        <v>981</v>
      </c>
      <c r="B3" s="514"/>
      <c r="C3" s="514"/>
      <c r="D3" s="514"/>
      <c r="J3" s="293"/>
      <c r="P3" s="293"/>
      <c r="Q3" s="293"/>
      <c r="R3" s="293"/>
      <c r="S3" s="293"/>
      <c r="T3" s="293"/>
      <c r="U3" s="293"/>
      <c r="W3" s="293"/>
      <c r="X3" s="299"/>
      <c r="Y3" s="300"/>
    </row>
    <row r="4" spans="1:25" s="52" customFormat="1" ht="15.6" customHeight="1" x14ac:dyDescent="0.25">
      <c r="A4" s="514" t="s">
        <v>991</v>
      </c>
      <c r="B4" s="514"/>
      <c r="C4" s="514"/>
      <c r="D4" s="514"/>
      <c r="E4" s="514"/>
      <c r="F4" s="514"/>
      <c r="G4" s="514"/>
      <c r="H4" s="514"/>
      <c r="I4" s="514"/>
      <c r="J4" s="514"/>
      <c r="K4" s="514"/>
      <c r="L4" s="514"/>
      <c r="M4" s="514"/>
      <c r="N4" s="514"/>
      <c r="O4" s="514"/>
      <c r="P4" s="514"/>
      <c r="Q4" s="514"/>
      <c r="R4" s="514"/>
      <c r="S4" s="514"/>
      <c r="T4" s="514"/>
      <c r="U4" s="514"/>
      <c r="V4" s="514"/>
      <c r="W4" s="514"/>
      <c r="X4" s="514"/>
      <c r="Y4" s="514"/>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15"/>
      <c r="S329" s="515"/>
      <c r="T329" s="515"/>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topLeftCell="C1" zoomScale="85" zoomScaleNormal="85" workbookViewId="0">
      <pane ySplit="5" topLeftCell="A6" activePane="bottomLeft" state="frozen"/>
      <selection pane="bottomLeft" activeCell="C11" sqref="A11:XFD11"/>
    </sheetView>
  </sheetViews>
  <sheetFormatPr defaultColWidth="8.85546875" defaultRowHeight="15.75" x14ac:dyDescent="0.25"/>
  <cols>
    <col min="1" max="1" width="4.7109375" style="296" customWidth="1"/>
    <col min="2" max="2" width="4.85546875" style="296" hidden="1" customWidth="1"/>
    <col min="3" max="3" width="21.7109375" style="329" customWidth="1"/>
    <col min="4" max="4" width="13.140625" style="330" hidden="1" customWidth="1"/>
    <col min="5" max="5" width="17.42578125" style="296" customWidth="1"/>
    <col min="6" max="9" width="5.85546875" style="296" customWidth="1"/>
    <col min="10" max="19" width="6.42578125" style="296" customWidth="1"/>
    <col min="20" max="20" width="6.42578125" style="234" customWidth="1"/>
    <col min="21" max="27" width="6.42578125" style="296" customWidth="1"/>
    <col min="28" max="28" width="7.5703125" style="335" customWidth="1"/>
    <col min="29" max="29" width="7.5703125" style="296" customWidth="1"/>
    <col min="30" max="30" width="8.7109375" style="296" customWidth="1"/>
    <col min="31" max="31" width="8" style="296" customWidth="1"/>
    <col min="32" max="32" width="39.85546875" style="321" customWidth="1"/>
    <col min="33" max="33" width="14.42578125" style="321" hidden="1" customWidth="1"/>
    <col min="34" max="34" width="14.7109375" style="296" hidden="1" customWidth="1"/>
    <col min="35" max="35" width="0.42578125" style="296" hidden="1" customWidth="1"/>
    <col min="36" max="36" width="1.5703125" style="296" hidden="1" customWidth="1"/>
    <col min="37" max="16384" width="8.85546875" style="296"/>
  </cols>
  <sheetData>
    <row r="1" spans="1:36" s="52" customFormat="1" ht="53.25" customHeight="1" x14ac:dyDescent="0.25">
      <c r="A1" s="513" t="s">
        <v>1137</v>
      </c>
      <c r="B1" s="513"/>
      <c r="C1" s="513"/>
      <c r="D1" s="513"/>
      <c r="E1" s="513"/>
      <c r="F1" s="325"/>
      <c r="G1" s="325"/>
      <c r="H1" s="325"/>
      <c r="I1" s="325"/>
      <c r="T1" s="231"/>
      <c r="U1" s="293"/>
      <c r="Z1" s="513"/>
      <c r="AA1" s="513"/>
      <c r="AB1" s="334"/>
      <c r="AC1" s="293"/>
      <c r="AD1" s="293"/>
      <c r="AE1" s="293"/>
      <c r="AF1" s="300"/>
      <c r="AG1" s="300"/>
    </row>
    <row r="2" spans="1:36" s="52" customFormat="1" ht="32.25" customHeight="1" x14ac:dyDescent="0.25">
      <c r="A2" s="514" t="s">
        <v>1134</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row>
    <row r="3" spans="1:36" s="52" customFormat="1" x14ac:dyDescent="0.25">
      <c r="D3" s="326"/>
      <c r="E3" s="13"/>
      <c r="F3" s="13"/>
      <c r="G3" s="13"/>
      <c r="H3" s="13"/>
      <c r="I3" s="13"/>
      <c r="T3" s="231"/>
      <c r="U3" s="293"/>
      <c r="AB3" s="334"/>
      <c r="AC3" s="293"/>
      <c r="AD3" s="293"/>
      <c r="AE3" s="293"/>
      <c r="AF3" s="300"/>
      <c r="AG3" s="300"/>
    </row>
    <row r="4" spans="1:36" s="52" customFormat="1" ht="55.9" customHeight="1" x14ac:dyDescent="0.25">
      <c r="A4" s="521" t="s">
        <v>1</v>
      </c>
      <c r="B4" s="336"/>
      <c r="C4" s="521" t="s">
        <v>2</v>
      </c>
      <c r="D4" s="337"/>
      <c r="E4" s="521" t="s">
        <v>19</v>
      </c>
      <c r="F4" s="517" t="s">
        <v>1132</v>
      </c>
      <c r="G4" s="517"/>
      <c r="H4" s="517" t="s">
        <v>1133</v>
      </c>
      <c r="I4" s="517"/>
      <c r="J4" s="517" t="s">
        <v>1054</v>
      </c>
      <c r="K4" s="517"/>
      <c r="L4" s="517" t="s">
        <v>1057</v>
      </c>
      <c r="M4" s="517"/>
      <c r="N4" s="517" t="s">
        <v>1058</v>
      </c>
      <c r="O4" s="517"/>
      <c r="P4" s="517" t="s">
        <v>1059</v>
      </c>
      <c r="Q4" s="517"/>
      <c r="R4" s="517" t="s">
        <v>1060</v>
      </c>
      <c r="S4" s="517"/>
      <c r="T4" s="516" t="s">
        <v>1068</v>
      </c>
      <c r="U4" s="517"/>
      <c r="V4" s="517" t="s">
        <v>1109</v>
      </c>
      <c r="W4" s="517"/>
      <c r="X4" s="517" t="s">
        <v>1111</v>
      </c>
      <c r="Y4" s="517"/>
      <c r="Z4" s="517" t="s">
        <v>1112</v>
      </c>
      <c r="AA4" s="517"/>
      <c r="AB4" s="524" t="s">
        <v>1115</v>
      </c>
      <c r="AC4" s="523" t="s">
        <v>1121</v>
      </c>
      <c r="AD4" s="518" t="s">
        <v>1125</v>
      </c>
      <c r="AE4" s="518"/>
      <c r="AF4" s="518"/>
      <c r="AG4" s="519" t="s">
        <v>1126</v>
      </c>
      <c r="AH4" s="519"/>
      <c r="AI4" s="520" t="s">
        <v>1129</v>
      </c>
      <c r="AJ4" s="520"/>
    </row>
    <row r="5" spans="1:36" s="52" customFormat="1" ht="80.25" customHeight="1" x14ac:dyDescent="0.25">
      <c r="A5" s="521"/>
      <c r="B5" s="338"/>
      <c r="C5" s="521"/>
      <c r="D5" s="339" t="s">
        <v>1067</v>
      </c>
      <c r="E5" s="521"/>
      <c r="F5" s="339" t="s">
        <v>1113</v>
      </c>
      <c r="G5" s="339" t="s">
        <v>1114</v>
      </c>
      <c r="H5" s="339" t="s">
        <v>1113</v>
      </c>
      <c r="I5" s="339" t="s">
        <v>1114</v>
      </c>
      <c r="J5" s="339" t="s">
        <v>1113</v>
      </c>
      <c r="K5" s="339" t="s">
        <v>1114</v>
      </c>
      <c r="L5" s="339" t="s">
        <v>1113</v>
      </c>
      <c r="M5" s="339" t="s">
        <v>1114</v>
      </c>
      <c r="N5" s="339" t="s">
        <v>1113</v>
      </c>
      <c r="O5" s="339" t="s">
        <v>1114</v>
      </c>
      <c r="P5" s="339" t="s">
        <v>1113</v>
      </c>
      <c r="Q5" s="339" t="s">
        <v>1114</v>
      </c>
      <c r="R5" s="339" t="s">
        <v>1113</v>
      </c>
      <c r="S5" s="339" t="s">
        <v>1114</v>
      </c>
      <c r="T5" s="340" t="s">
        <v>1113</v>
      </c>
      <c r="U5" s="339" t="s">
        <v>1114</v>
      </c>
      <c r="V5" s="339" t="s">
        <v>1113</v>
      </c>
      <c r="W5" s="339" t="s">
        <v>1114</v>
      </c>
      <c r="X5" s="339" t="s">
        <v>1113</v>
      </c>
      <c r="Y5" s="339" t="s">
        <v>1114</v>
      </c>
      <c r="Z5" s="339" t="s">
        <v>1113</v>
      </c>
      <c r="AA5" s="339" t="s">
        <v>1114</v>
      </c>
      <c r="AB5" s="524"/>
      <c r="AC5" s="523"/>
      <c r="AD5" s="341" t="s">
        <v>1123</v>
      </c>
      <c r="AE5" s="341" t="s">
        <v>1122</v>
      </c>
      <c r="AF5" s="342" t="s">
        <v>1124</v>
      </c>
      <c r="AG5" s="343" t="s">
        <v>1127</v>
      </c>
      <c r="AH5" s="344" t="s">
        <v>1128</v>
      </c>
      <c r="AI5" s="345" t="s">
        <v>1131</v>
      </c>
      <c r="AJ5" s="345" t="s">
        <v>1130</v>
      </c>
    </row>
    <row r="6" spans="1:36" s="52" customFormat="1" ht="45" x14ac:dyDescent="0.25">
      <c r="A6" s="346" t="s">
        <v>575</v>
      </c>
      <c r="B6" s="346" t="s">
        <v>575</v>
      </c>
      <c r="C6" s="347" t="s">
        <v>277</v>
      </c>
      <c r="D6" s="337" t="s">
        <v>1070</v>
      </c>
      <c r="E6" s="348" t="s">
        <v>1053</v>
      </c>
      <c r="F6" s="348" t="s">
        <v>539</v>
      </c>
      <c r="G6" s="348">
        <v>10</v>
      </c>
      <c r="H6" s="348" t="s">
        <v>539</v>
      </c>
      <c r="I6" s="348">
        <v>10</v>
      </c>
      <c r="J6" s="348" t="s">
        <v>539</v>
      </c>
      <c r="K6" s="348">
        <v>10</v>
      </c>
      <c r="L6" s="348" t="s">
        <v>539</v>
      </c>
      <c r="M6" s="348">
        <v>10</v>
      </c>
      <c r="N6" s="348" t="s">
        <v>539</v>
      </c>
      <c r="O6" s="348">
        <v>10</v>
      </c>
      <c r="P6" s="348" t="s">
        <v>539</v>
      </c>
      <c r="Q6" s="348">
        <v>10</v>
      </c>
      <c r="R6" s="348" t="s">
        <v>1061</v>
      </c>
      <c r="S6" s="337">
        <f>VLOOKUP(R6,Sheet1!$B$2:$C$12,2,TRUE)</f>
        <v>10</v>
      </c>
      <c r="T6" s="349" t="s">
        <v>1061</v>
      </c>
      <c r="U6" s="337">
        <f>VLOOKUP(T6,Sheet1!$B$2:$C$12,2,TRUE)</f>
        <v>10</v>
      </c>
      <c r="V6" s="348" t="str">
        <f>IFERROR(VLOOKUP($D6,'[1]Chi tiet'!$D$7:$L$389,8,0),0)</f>
        <v>A1</v>
      </c>
      <c r="W6" s="337">
        <f>VLOOKUP(V6,Sheet1!$B$2:$C$12,2,TRUE)</f>
        <v>10</v>
      </c>
      <c r="X6" s="348" t="str">
        <f>IFERROR(VLOOKUP($D6,'[2]Gui chi Quynh'!D$7:K$393,7,0),0)</f>
        <v>A1</v>
      </c>
      <c r="Y6" s="337">
        <f>VLOOKUP(X6,Sheet1!$B$2:$C$12,2,TRUE)</f>
        <v>10</v>
      </c>
      <c r="Z6" s="348" t="s">
        <v>1061</v>
      </c>
      <c r="AA6" s="337">
        <v>10</v>
      </c>
      <c r="AB6" s="350">
        <f t="shared" ref="AB6:AB38" si="0">AVERAGE(F6:AA6)</f>
        <v>10</v>
      </c>
      <c r="AC6" s="337" t="s">
        <v>1119</v>
      </c>
      <c r="AD6" s="337" t="s">
        <v>1138</v>
      </c>
      <c r="AE6" s="337" t="s">
        <v>1138</v>
      </c>
      <c r="AF6" s="525" t="s">
        <v>1141</v>
      </c>
      <c r="AG6" s="351"/>
      <c r="AH6" s="336"/>
      <c r="AI6" s="336"/>
      <c r="AJ6" s="336"/>
    </row>
    <row r="7" spans="1:36" s="52" customFormat="1" ht="30" x14ac:dyDescent="0.25">
      <c r="A7" s="346" t="s">
        <v>576</v>
      </c>
      <c r="B7" s="346" t="s">
        <v>576</v>
      </c>
      <c r="C7" s="347" t="s">
        <v>278</v>
      </c>
      <c r="D7" s="337" t="s">
        <v>1071</v>
      </c>
      <c r="E7" s="348" t="s">
        <v>1053</v>
      </c>
      <c r="F7" s="348" t="s">
        <v>539</v>
      </c>
      <c r="G7" s="348">
        <v>10</v>
      </c>
      <c r="H7" s="348" t="s">
        <v>539</v>
      </c>
      <c r="I7" s="348">
        <v>10</v>
      </c>
      <c r="J7" s="348" t="s">
        <v>539</v>
      </c>
      <c r="K7" s="348">
        <v>10</v>
      </c>
      <c r="L7" s="348" t="s">
        <v>539</v>
      </c>
      <c r="M7" s="348">
        <v>10</v>
      </c>
      <c r="N7" s="348" t="s">
        <v>539</v>
      </c>
      <c r="O7" s="348">
        <v>10</v>
      </c>
      <c r="P7" s="348" t="s">
        <v>539</v>
      </c>
      <c r="Q7" s="348">
        <v>10</v>
      </c>
      <c r="R7" s="348" t="s">
        <v>1062</v>
      </c>
      <c r="S7" s="337">
        <f>VLOOKUP(R7,Sheet1!$B$2:$C$12,2,TRUE)</f>
        <v>9</v>
      </c>
      <c r="T7" s="349" t="s">
        <v>1062</v>
      </c>
      <c r="U7" s="337">
        <f>VLOOKUP(T7,Sheet1!$B$2:$C$12,2,TRUE)</f>
        <v>9</v>
      </c>
      <c r="V7" s="348" t="str">
        <f>IFERROR(VLOOKUP($D7,'[1]Chi tiet'!$D$7:$L$389,8,0),0)</f>
        <v>A2</v>
      </c>
      <c r="W7" s="337">
        <f>VLOOKUP(V7,Sheet1!$B$2:$C$12,2,TRUE)</f>
        <v>9</v>
      </c>
      <c r="X7" s="348" t="str">
        <f>IFERROR(VLOOKUP($D7,'[2]Gui chi Quynh'!D$7:K$393,7,0),0)</f>
        <v>A2</v>
      </c>
      <c r="Y7" s="337">
        <f>VLOOKUP(X7,Sheet1!$B$2:$C$12,2,TRUE)</f>
        <v>9</v>
      </c>
      <c r="Z7" s="348" t="s">
        <v>1062</v>
      </c>
      <c r="AA7" s="337">
        <v>9</v>
      </c>
      <c r="AB7" s="350">
        <f t="shared" si="0"/>
        <v>9.545454545454545</v>
      </c>
      <c r="AC7" s="337" t="s">
        <v>1119</v>
      </c>
      <c r="AD7" s="337" t="s">
        <v>1138</v>
      </c>
      <c r="AE7" s="337" t="s">
        <v>1138</v>
      </c>
      <c r="AF7" s="351" t="s">
        <v>1139</v>
      </c>
      <c r="AG7" s="352"/>
      <c r="AH7" s="336"/>
      <c r="AI7" s="336"/>
      <c r="AJ7" s="336"/>
    </row>
    <row r="8" spans="1:36" s="52" customFormat="1" ht="30" x14ac:dyDescent="0.25">
      <c r="A8" s="346" t="s">
        <v>577</v>
      </c>
      <c r="B8" s="346" t="s">
        <v>577</v>
      </c>
      <c r="C8" s="353" t="s">
        <v>255</v>
      </c>
      <c r="D8" s="354" t="s">
        <v>1072</v>
      </c>
      <c r="E8" s="348" t="s">
        <v>1053</v>
      </c>
      <c r="F8" s="348" t="s">
        <v>539</v>
      </c>
      <c r="G8" s="348">
        <v>10</v>
      </c>
      <c r="H8" s="348" t="s">
        <v>539</v>
      </c>
      <c r="I8" s="348">
        <v>10</v>
      </c>
      <c r="J8" s="348" t="s">
        <v>539</v>
      </c>
      <c r="K8" s="348">
        <v>10</v>
      </c>
      <c r="L8" s="348" t="s">
        <v>539</v>
      </c>
      <c r="M8" s="348">
        <v>10</v>
      </c>
      <c r="N8" s="348" t="s">
        <v>539</v>
      </c>
      <c r="O8" s="348">
        <v>10</v>
      </c>
      <c r="P8" s="348" t="s">
        <v>539</v>
      </c>
      <c r="Q8" s="348">
        <v>10</v>
      </c>
      <c r="R8" s="348" t="s">
        <v>1062</v>
      </c>
      <c r="S8" s="337">
        <f>VLOOKUP(R8,Sheet1!$B$2:$C$12,2,TRUE)</f>
        <v>9</v>
      </c>
      <c r="T8" s="349" t="s">
        <v>1062</v>
      </c>
      <c r="U8" s="337">
        <f>VLOOKUP(T8,Sheet1!$B$2:$C$12,2,TRUE)</f>
        <v>9</v>
      </c>
      <c r="V8" s="348" t="str">
        <f>IFERROR(VLOOKUP($D8,'[1]Chi tiet'!$D$7:$L$389,8,0),0)</f>
        <v>A2</v>
      </c>
      <c r="W8" s="337">
        <f>VLOOKUP(V8,Sheet1!$B$2:$C$12,2,TRUE)</f>
        <v>9</v>
      </c>
      <c r="X8" s="348" t="str">
        <f>IFERROR(VLOOKUP($D8,'[2]Gui chi Quynh'!D$7:K$393,7,0),0)</f>
        <v>A2</v>
      </c>
      <c r="Y8" s="337">
        <f>VLOOKUP(X8,Sheet1!$B$2:$C$12,2,TRUE)</f>
        <v>9</v>
      </c>
      <c r="Z8" s="348" t="s">
        <v>1062</v>
      </c>
      <c r="AA8" s="337">
        <v>9</v>
      </c>
      <c r="AB8" s="350">
        <f t="shared" si="0"/>
        <v>9.545454545454545</v>
      </c>
      <c r="AC8" s="337" t="s">
        <v>1119</v>
      </c>
      <c r="AD8" s="337" t="s">
        <v>1120</v>
      </c>
      <c r="AE8" s="337" t="s">
        <v>1120</v>
      </c>
      <c r="AF8" s="351" t="s">
        <v>1139</v>
      </c>
      <c r="AG8" s="352"/>
      <c r="AH8" s="336"/>
      <c r="AI8" s="336"/>
      <c r="AJ8" s="336"/>
    </row>
    <row r="9" spans="1:36" s="52" customFormat="1" ht="30" x14ac:dyDescent="0.25">
      <c r="A9" s="346" t="s">
        <v>578</v>
      </c>
      <c r="B9" s="346" t="s">
        <v>578</v>
      </c>
      <c r="C9" s="347" t="s">
        <v>279</v>
      </c>
      <c r="D9" s="337" t="s">
        <v>1073</v>
      </c>
      <c r="E9" s="348" t="s">
        <v>1053</v>
      </c>
      <c r="F9" s="348" t="s">
        <v>539</v>
      </c>
      <c r="G9" s="348">
        <v>10</v>
      </c>
      <c r="H9" s="348" t="s">
        <v>539</v>
      </c>
      <c r="I9" s="348">
        <v>10</v>
      </c>
      <c r="J9" s="348" t="s">
        <v>539</v>
      </c>
      <c r="K9" s="348">
        <v>10</v>
      </c>
      <c r="L9" s="348" t="s">
        <v>539</v>
      </c>
      <c r="M9" s="348">
        <v>10</v>
      </c>
      <c r="N9" s="348" t="s">
        <v>539</v>
      </c>
      <c r="O9" s="348">
        <v>10</v>
      </c>
      <c r="P9" s="348" t="s">
        <v>539</v>
      </c>
      <c r="Q9" s="348">
        <v>10</v>
      </c>
      <c r="R9" s="348" t="s">
        <v>1062</v>
      </c>
      <c r="S9" s="337">
        <f>VLOOKUP(R9,Sheet1!$B$2:$C$12,2,TRUE)</f>
        <v>9</v>
      </c>
      <c r="T9" s="349" t="s">
        <v>1062</v>
      </c>
      <c r="U9" s="337">
        <f>VLOOKUP(T9,Sheet1!$B$2:$C$12,2,TRUE)</f>
        <v>9</v>
      </c>
      <c r="V9" s="348" t="str">
        <f>IFERROR(VLOOKUP($D9,'[1]Chi tiet'!$D$7:$L$389,8,0),0)</f>
        <v>A2</v>
      </c>
      <c r="W9" s="337">
        <f>VLOOKUP(V9,Sheet1!$B$2:$C$12,2,TRUE)</f>
        <v>9</v>
      </c>
      <c r="X9" s="348" t="str">
        <f>IFERROR(VLOOKUP($D9,'[2]Gui chi Quynh'!D$7:K$393,7,0),0)</f>
        <v>A2</v>
      </c>
      <c r="Y9" s="337">
        <f>VLOOKUP(X9,Sheet1!$B$2:$C$12,2,TRUE)</f>
        <v>9</v>
      </c>
      <c r="Z9" s="348" t="s">
        <v>1062</v>
      </c>
      <c r="AA9" s="337">
        <v>9</v>
      </c>
      <c r="AB9" s="350">
        <f t="shared" si="0"/>
        <v>9.545454545454545</v>
      </c>
      <c r="AC9" s="337" t="s">
        <v>1119</v>
      </c>
      <c r="AD9" s="337" t="s">
        <v>1138</v>
      </c>
      <c r="AE9" s="337" t="s">
        <v>1138</v>
      </c>
      <c r="AF9" s="352" t="s">
        <v>1140</v>
      </c>
      <c r="AG9" s="352"/>
      <c r="AH9" s="336"/>
      <c r="AI9" s="336"/>
      <c r="AJ9" s="336"/>
    </row>
    <row r="10" spans="1:36" s="52" customFormat="1" ht="30" x14ac:dyDescent="0.25">
      <c r="A10" s="346" t="s">
        <v>579</v>
      </c>
      <c r="B10" s="346" t="s">
        <v>579</v>
      </c>
      <c r="C10" s="347" t="s">
        <v>280</v>
      </c>
      <c r="D10" s="337" t="s">
        <v>1074</v>
      </c>
      <c r="E10" s="348" t="s">
        <v>1053</v>
      </c>
      <c r="F10" s="348" t="s">
        <v>539</v>
      </c>
      <c r="G10" s="348">
        <v>10</v>
      </c>
      <c r="H10" s="348" t="s">
        <v>539</v>
      </c>
      <c r="I10" s="348">
        <v>10</v>
      </c>
      <c r="J10" s="348" t="s">
        <v>539</v>
      </c>
      <c r="K10" s="348">
        <v>10</v>
      </c>
      <c r="L10" s="348" t="s">
        <v>539</v>
      </c>
      <c r="M10" s="348">
        <v>10</v>
      </c>
      <c r="N10" s="348" t="s">
        <v>539</v>
      </c>
      <c r="O10" s="348">
        <v>10</v>
      </c>
      <c r="P10" s="348" t="s">
        <v>539</v>
      </c>
      <c r="Q10" s="348">
        <v>10</v>
      </c>
      <c r="R10" s="348" t="s">
        <v>1063</v>
      </c>
      <c r="S10" s="337">
        <f>VLOOKUP(R10,Sheet1!$B$2:$C$12,2,TRUE)</f>
        <v>8</v>
      </c>
      <c r="T10" s="349" t="s">
        <v>1063</v>
      </c>
      <c r="U10" s="337">
        <f>VLOOKUP(T10,Sheet1!$B$2:$C$12,2,TRUE)</f>
        <v>8</v>
      </c>
      <c r="V10" s="348" t="str">
        <f>IFERROR(VLOOKUP($D10,'[1]Chi tiet'!$D$7:$L$389,8,0),0)</f>
        <v>A2</v>
      </c>
      <c r="W10" s="337">
        <f>VLOOKUP(V10,Sheet1!$B$2:$C$12,2,TRUE)</f>
        <v>9</v>
      </c>
      <c r="X10" s="348" t="str">
        <f>IFERROR(VLOOKUP($D10,'[2]Gui chi Quynh'!D$7:K$393,7,0),0)</f>
        <v>A2</v>
      </c>
      <c r="Y10" s="337">
        <f>VLOOKUP(X10,Sheet1!$B$2:$C$12,2,TRUE)</f>
        <v>9</v>
      </c>
      <c r="Z10" s="348" t="s">
        <v>1064</v>
      </c>
      <c r="AA10" s="337">
        <v>7</v>
      </c>
      <c r="AB10" s="350">
        <f t="shared" si="0"/>
        <v>9.1818181818181817</v>
      </c>
      <c r="AC10" s="337" t="s">
        <v>1119</v>
      </c>
      <c r="AD10" s="337" t="s">
        <v>1120</v>
      </c>
      <c r="AE10" s="337" t="s">
        <v>1120</v>
      </c>
      <c r="AF10" s="352" t="s">
        <v>1142</v>
      </c>
      <c r="AG10" s="352"/>
      <c r="AH10" s="336"/>
      <c r="AI10" s="336"/>
      <c r="AJ10" s="336"/>
    </row>
    <row r="11" spans="1:36" s="52" customFormat="1" ht="30" x14ac:dyDescent="0.25">
      <c r="A11" s="346" t="s">
        <v>580</v>
      </c>
      <c r="B11" s="346" t="s">
        <v>580</v>
      </c>
      <c r="C11" s="347" t="s">
        <v>281</v>
      </c>
      <c r="D11" s="337" t="s">
        <v>1075</v>
      </c>
      <c r="E11" s="348" t="s">
        <v>1053</v>
      </c>
      <c r="F11" s="348" t="s">
        <v>539</v>
      </c>
      <c r="G11" s="348">
        <v>10</v>
      </c>
      <c r="H11" s="348" t="s">
        <v>539</v>
      </c>
      <c r="I11" s="348">
        <v>10</v>
      </c>
      <c r="J11" s="348" t="s">
        <v>539</v>
      </c>
      <c r="K11" s="348">
        <v>10</v>
      </c>
      <c r="L11" s="348" t="s">
        <v>539</v>
      </c>
      <c r="M11" s="348">
        <v>10</v>
      </c>
      <c r="N11" s="348" t="s">
        <v>539</v>
      </c>
      <c r="O11" s="348">
        <v>10</v>
      </c>
      <c r="P11" s="348" t="s">
        <v>539</v>
      </c>
      <c r="Q11" s="348">
        <v>10</v>
      </c>
      <c r="R11" s="348" t="s">
        <v>1063</v>
      </c>
      <c r="S11" s="337">
        <f>VLOOKUP(R11,Sheet1!$B$2:$C$12,2,TRUE)</f>
        <v>8</v>
      </c>
      <c r="T11" s="349" t="s">
        <v>1063</v>
      </c>
      <c r="U11" s="337">
        <f>VLOOKUP(T11,Sheet1!$B$2:$C$12,2,TRUE)</f>
        <v>8</v>
      </c>
      <c r="V11" s="348" t="str">
        <f>IFERROR(VLOOKUP($D11,'[1]Chi tiet'!$D$7:$L$389,8,0),0)</f>
        <v>A4</v>
      </c>
      <c r="W11" s="337">
        <f>VLOOKUP(V11,Sheet1!$B$2:$C$12,2,TRUE)</f>
        <v>7</v>
      </c>
      <c r="X11" s="348" t="str">
        <f>IFERROR(VLOOKUP($D11,'[2]Gui chi Quynh'!D$7:K$393,7,0),0)</f>
        <v>A3</v>
      </c>
      <c r="Y11" s="337">
        <f>VLOOKUP(X11,Sheet1!$B$2:$C$12,2,TRUE)</f>
        <v>8</v>
      </c>
      <c r="Z11" s="348" t="s">
        <v>1063</v>
      </c>
      <c r="AA11" s="337">
        <v>8</v>
      </c>
      <c r="AB11" s="350">
        <f t="shared" si="0"/>
        <v>9</v>
      </c>
      <c r="AC11" s="337" t="s">
        <v>1119</v>
      </c>
      <c r="AD11" s="337" t="s">
        <v>1138</v>
      </c>
      <c r="AE11" s="337" t="s">
        <v>1138</v>
      </c>
      <c r="AF11" s="352" t="s">
        <v>1140</v>
      </c>
      <c r="AG11" s="352"/>
      <c r="AH11" s="336"/>
      <c r="AI11" s="336"/>
      <c r="AJ11" s="336"/>
    </row>
    <row r="12" spans="1:36" s="290" customFormat="1" ht="30" x14ac:dyDescent="0.25">
      <c r="A12" s="346" t="s">
        <v>581</v>
      </c>
      <c r="B12" s="346" t="s">
        <v>581</v>
      </c>
      <c r="C12" s="347" t="s">
        <v>417</v>
      </c>
      <c r="D12" s="337" t="s">
        <v>1076</v>
      </c>
      <c r="E12" s="348" t="s">
        <v>1053</v>
      </c>
      <c r="F12" s="348" t="s">
        <v>539</v>
      </c>
      <c r="G12" s="348">
        <v>10</v>
      </c>
      <c r="H12" s="348" t="s">
        <v>539</v>
      </c>
      <c r="I12" s="348">
        <v>10</v>
      </c>
      <c r="J12" s="348" t="s">
        <v>539</v>
      </c>
      <c r="K12" s="348">
        <v>10</v>
      </c>
      <c r="L12" s="348" t="s">
        <v>539</v>
      </c>
      <c r="M12" s="348">
        <v>10</v>
      </c>
      <c r="N12" s="348" t="s">
        <v>539</v>
      </c>
      <c r="O12" s="348">
        <v>10</v>
      </c>
      <c r="P12" s="348" t="s">
        <v>539</v>
      </c>
      <c r="Q12" s="348">
        <v>10</v>
      </c>
      <c r="R12" s="348" t="s">
        <v>1063</v>
      </c>
      <c r="S12" s="337">
        <f>VLOOKUP(R12,Sheet1!$B$2:$C$12,2,TRUE)</f>
        <v>8</v>
      </c>
      <c r="T12" s="349" t="s">
        <v>1064</v>
      </c>
      <c r="U12" s="337">
        <f>VLOOKUP(T12,Sheet1!$B$2:$C$12,2,TRUE)</f>
        <v>7</v>
      </c>
      <c r="V12" s="348" t="str">
        <f>IFERROR(VLOOKUP($D12,'[1]Chi tiet'!$D$7:$L$389,8,0),0)</f>
        <v>A4</v>
      </c>
      <c r="W12" s="337">
        <f>VLOOKUP(V12,Sheet1!$B$2:$C$12,2,TRUE)</f>
        <v>7</v>
      </c>
      <c r="X12" s="348" t="str">
        <f>IFERROR(VLOOKUP($D12,'[2]Gui chi Quynh'!D$7:K$393,7,0),0)</f>
        <v>A3</v>
      </c>
      <c r="Y12" s="337">
        <f>VLOOKUP(X12,Sheet1!$B$2:$C$12,2,TRUE)</f>
        <v>8</v>
      </c>
      <c r="Z12" s="348" t="s">
        <v>1063</v>
      </c>
      <c r="AA12" s="337">
        <v>8</v>
      </c>
      <c r="AB12" s="350">
        <f t="shared" si="0"/>
        <v>8.9090909090909083</v>
      </c>
      <c r="AC12" s="348" t="s">
        <v>1119</v>
      </c>
      <c r="AD12" s="337" t="s">
        <v>1138</v>
      </c>
      <c r="AE12" s="337" t="s">
        <v>1138</v>
      </c>
      <c r="AF12" s="352" t="s">
        <v>1140</v>
      </c>
      <c r="AG12" s="352"/>
      <c r="AH12" s="352"/>
      <c r="AI12" s="352"/>
      <c r="AJ12" s="352"/>
    </row>
    <row r="13" spans="1:36" s="52" customFormat="1" ht="30" x14ac:dyDescent="0.25">
      <c r="A13" s="346" t="s">
        <v>582</v>
      </c>
      <c r="B13" s="346" t="s">
        <v>583</v>
      </c>
      <c r="C13" s="336" t="s">
        <v>107</v>
      </c>
      <c r="D13" s="337" t="s">
        <v>1077</v>
      </c>
      <c r="E13" s="348" t="s">
        <v>1053</v>
      </c>
      <c r="F13" s="348" t="s">
        <v>539</v>
      </c>
      <c r="G13" s="348">
        <v>10</v>
      </c>
      <c r="H13" s="348" t="s">
        <v>539</v>
      </c>
      <c r="I13" s="348">
        <v>10</v>
      </c>
      <c r="J13" s="348" t="s">
        <v>539</v>
      </c>
      <c r="K13" s="348">
        <v>10</v>
      </c>
      <c r="L13" s="348" t="s">
        <v>539</v>
      </c>
      <c r="M13" s="348">
        <v>10</v>
      </c>
      <c r="N13" s="348" t="s">
        <v>539</v>
      </c>
      <c r="O13" s="348">
        <v>10</v>
      </c>
      <c r="P13" s="348" t="s">
        <v>539</v>
      </c>
      <c r="Q13" s="348">
        <v>10</v>
      </c>
      <c r="R13" s="348" t="s">
        <v>1062</v>
      </c>
      <c r="S13" s="337">
        <f>VLOOKUP(R13,Sheet1!$B$2:$C$12,2,TRUE)</f>
        <v>9</v>
      </c>
      <c r="T13" s="349" t="s">
        <v>1062</v>
      </c>
      <c r="U13" s="337">
        <f>VLOOKUP(T13,Sheet1!$B$2:$C$12,2,TRUE)</f>
        <v>9</v>
      </c>
      <c r="V13" s="348" t="str">
        <f>IFERROR(VLOOKUP($D13,'[1]Chi tiet'!$D$7:$L$389,8,0),0)</f>
        <v>A2</v>
      </c>
      <c r="W13" s="337">
        <f>VLOOKUP(V13,Sheet1!$B$2:$C$12,2,TRUE)</f>
        <v>9</v>
      </c>
      <c r="X13" s="348" t="str">
        <f>IFERROR(VLOOKUP($D13,'[2]Gui chi Quynh'!D$7:K$393,7,0),0)</f>
        <v>A2</v>
      </c>
      <c r="Y13" s="337">
        <f>VLOOKUP(X13,Sheet1!$B$2:$C$12,2,TRUE)</f>
        <v>9</v>
      </c>
      <c r="Z13" s="348" t="s">
        <v>1062</v>
      </c>
      <c r="AA13" s="337">
        <v>9</v>
      </c>
      <c r="AB13" s="350">
        <f t="shared" si="0"/>
        <v>9.545454545454545</v>
      </c>
      <c r="AC13" s="337" t="s">
        <v>1119</v>
      </c>
      <c r="AD13" s="337" t="s">
        <v>1138</v>
      </c>
      <c r="AE13" s="337" t="s">
        <v>1138</v>
      </c>
      <c r="AF13" s="352" t="s">
        <v>1140</v>
      </c>
      <c r="AG13" s="352"/>
      <c r="AH13" s="336"/>
      <c r="AI13" s="336"/>
      <c r="AJ13" s="336"/>
    </row>
    <row r="14" spans="1:36" s="52" customFormat="1" ht="30" x14ac:dyDescent="0.25">
      <c r="A14" s="346" t="s">
        <v>583</v>
      </c>
      <c r="B14" s="346" t="s">
        <v>51</v>
      </c>
      <c r="C14" s="347" t="s">
        <v>283</v>
      </c>
      <c r="D14" s="337" t="s">
        <v>1078</v>
      </c>
      <c r="E14" s="348" t="s">
        <v>1053</v>
      </c>
      <c r="F14" s="348" t="s">
        <v>539</v>
      </c>
      <c r="G14" s="348">
        <v>10</v>
      </c>
      <c r="H14" s="348" t="s">
        <v>539</v>
      </c>
      <c r="I14" s="348">
        <v>10</v>
      </c>
      <c r="J14" s="348" t="s">
        <v>539</v>
      </c>
      <c r="K14" s="348">
        <v>10</v>
      </c>
      <c r="L14" s="348" t="s">
        <v>539</v>
      </c>
      <c r="M14" s="348">
        <v>10</v>
      </c>
      <c r="N14" s="348" t="s">
        <v>539</v>
      </c>
      <c r="O14" s="348">
        <v>10</v>
      </c>
      <c r="P14" s="348" t="s">
        <v>539</v>
      </c>
      <c r="Q14" s="348">
        <v>10</v>
      </c>
      <c r="R14" s="348" t="s">
        <v>1063</v>
      </c>
      <c r="S14" s="337">
        <f>VLOOKUP(R14,Sheet1!$B$2:$C$12,2,TRUE)</f>
        <v>8</v>
      </c>
      <c r="T14" s="349" t="s">
        <v>1062</v>
      </c>
      <c r="U14" s="337">
        <f>VLOOKUP(T14,Sheet1!$B$2:$C$12,2,TRUE)</f>
        <v>9</v>
      </c>
      <c r="V14" s="348" t="str">
        <f>IFERROR(VLOOKUP($D14,'[1]Chi tiet'!$D$7:$L$389,8,0),0)</f>
        <v>A3</v>
      </c>
      <c r="W14" s="337">
        <f>VLOOKUP(V14,Sheet1!$B$2:$C$12,2,TRUE)</f>
        <v>8</v>
      </c>
      <c r="X14" s="348" t="str">
        <f>IFERROR(VLOOKUP($D14,'[2]Gui chi Quynh'!D$7:K$393,7,0),0)</f>
        <v>A2</v>
      </c>
      <c r="Y14" s="337">
        <f>VLOOKUP(X14,Sheet1!$B$2:$C$12,2,TRUE)</f>
        <v>9</v>
      </c>
      <c r="Z14" s="348" t="s">
        <v>1062</v>
      </c>
      <c r="AA14" s="337">
        <v>9</v>
      </c>
      <c r="AB14" s="350">
        <f t="shared" si="0"/>
        <v>9.3636363636363633</v>
      </c>
      <c r="AC14" s="337" t="s">
        <v>1119</v>
      </c>
      <c r="AD14" s="337" t="s">
        <v>1138</v>
      </c>
      <c r="AE14" s="337" t="s">
        <v>1138</v>
      </c>
      <c r="AF14" s="352" t="s">
        <v>1140</v>
      </c>
      <c r="AG14" s="352"/>
      <c r="AH14" s="336"/>
      <c r="AI14" s="336"/>
      <c r="AJ14" s="336"/>
    </row>
    <row r="15" spans="1:36" s="52" customFormat="1" ht="30" x14ac:dyDescent="0.25">
      <c r="A15" s="346" t="s">
        <v>51</v>
      </c>
      <c r="B15" s="346" t="s">
        <v>53</v>
      </c>
      <c r="C15" s="347" t="s">
        <v>284</v>
      </c>
      <c r="D15" s="337" t="s">
        <v>1079</v>
      </c>
      <c r="E15" s="348" t="s">
        <v>1053</v>
      </c>
      <c r="F15" s="348" t="s">
        <v>539</v>
      </c>
      <c r="G15" s="348">
        <v>10</v>
      </c>
      <c r="H15" s="348" t="s">
        <v>539</v>
      </c>
      <c r="I15" s="348">
        <v>10</v>
      </c>
      <c r="J15" s="348" t="s">
        <v>539</v>
      </c>
      <c r="K15" s="348">
        <v>10</v>
      </c>
      <c r="L15" s="348" t="s">
        <v>539</v>
      </c>
      <c r="M15" s="348">
        <v>10</v>
      </c>
      <c r="N15" s="348" t="s">
        <v>539</v>
      </c>
      <c r="O15" s="348">
        <v>10</v>
      </c>
      <c r="P15" s="348" t="s">
        <v>539</v>
      </c>
      <c r="Q15" s="348">
        <v>10</v>
      </c>
      <c r="R15" s="348" t="s">
        <v>1063</v>
      </c>
      <c r="S15" s="337">
        <f>VLOOKUP(R15,Sheet1!$B$2:$C$12,2,TRUE)</f>
        <v>8</v>
      </c>
      <c r="T15" s="349" t="s">
        <v>1063</v>
      </c>
      <c r="U15" s="337">
        <f>VLOOKUP(T15,Sheet1!$B$2:$C$12,2,TRUE)</f>
        <v>8</v>
      </c>
      <c r="V15" s="348" t="str">
        <f>IFERROR(VLOOKUP($D15,'[1]Chi tiet'!$D$7:$L$389,8,0),0)</f>
        <v>A2</v>
      </c>
      <c r="W15" s="337">
        <f>VLOOKUP(V15,Sheet1!$B$2:$C$12,2,TRUE)</f>
        <v>9</v>
      </c>
      <c r="X15" s="348" t="str">
        <f>IFERROR(VLOOKUP($D15,'[2]Gui chi Quynh'!D$7:K$393,7,0),0)</f>
        <v>A2</v>
      </c>
      <c r="Y15" s="337">
        <f>VLOOKUP(X15,Sheet1!$B$2:$C$12,2,TRUE)</f>
        <v>9</v>
      </c>
      <c r="Z15" s="348" t="s">
        <v>1062</v>
      </c>
      <c r="AA15" s="337">
        <v>9</v>
      </c>
      <c r="AB15" s="350">
        <f t="shared" si="0"/>
        <v>9.3636363636363633</v>
      </c>
      <c r="AC15" s="337" t="s">
        <v>1119</v>
      </c>
      <c r="AD15" s="337" t="s">
        <v>1138</v>
      </c>
      <c r="AE15" s="337" t="s">
        <v>1138</v>
      </c>
      <c r="AF15" s="352" t="s">
        <v>1140</v>
      </c>
      <c r="AG15" s="352"/>
      <c r="AH15" s="336"/>
      <c r="AI15" s="336"/>
      <c r="AJ15" s="336"/>
    </row>
    <row r="16" spans="1:36" s="290" customFormat="1" ht="30" x14ac:dyDescent="0.25">
      <c r="A16" s="346" t="s">
        <v>53</v>
      </c>
      <c r="B16" s="346" t="s">
        <v>55</v>
      </c>
      <c r="C16" s="347" t="s">
        <v>62</v>
      </c>
      <c r="D16" s="337" t="s">
        <v>1080</v>
      </c>
      <c r="E16" s="348" t="s">
        <v>1053</v>
      </c>
      <c r="F16" s="348" t="s">
        <v>539</v>
      </c>
      <c r="G16" s="348">
        <v>10</v>
      </c>
      <c r="H16" s="348" t="s">
        <v>539</v>
      </c>
      <c r="I16" s="348">
        <v>10</v>
      </c>
      <c r="J16" s="348" t="s">
        <v>539</v>
      </c>
      <c r="K16" s="348">
        <v>10</v>
      </c>
      <c r="L16" s="348" t="s">
        <v>539</v>
      </c>
      <c r="M16" s="348">
        <v>10</v>
      </c>
      <c r="N16" s="348" t="s">
        <v>539</v>
      </c>
      <c r="O16" s="348">
        <v>10</v>
      </c>
      <c r="P16" s="348" t="s">
        <v>539</v>
      </c>
      <c r="Q16" s="348">
        <v>10</v>
      </c>
      <c r="R16" s="348" t="s">
        <v>1062</v>
      </c>
      <c r="S16" s="337">
        <f>VLOOKUP(R16,Sheet1!$B$2:$C$12,2,TRUE)</f>
        <v>9</v>
      </c>
      <c r="T16" s="349" t="s">
        <v>1062</v>
      </c>
      <c r="U16" s="337">
        <f>VLOOKUP(T16,Sheet1!$B$2:$C$12,2,TRUE)</f>
        <v>9</v>
      </c>
      <c r="V16" s="348" t="str">
        <f>IFERROR(VLOOKUP($D16,'[1]Chi tiet'!$D$7:$L$389,8,0),0)</f>
        <v>A2</v>
      </c>
      <c r="W16" s="337">
        <f>VLOOKUP(V16,Sheet1!$B$2:$C$12,2,TRUE)</f>
        <v>9</v>
      </c>
      <c r="X16" s="348" t="str">
        <f>IFERROR(VLOOKUP($D16,'[2]Gui chi Quynh'!D$7:K$393,7,0),0)</f>
        <v>A2</v>
      </c>
      <c r="Y16" s="337">
        <f>VLOOKUP(X16,Sheet1!$B$2:$C$12,2,TRUE)</f>
        <v>9</v>
      </c>
      <c r="Z16" s="348" t="s">
        <v>1062</v>
      </c>
      <c r="AA16" s="337">
        <v>9</v>
      </c>
      <c r="AB16" s="350">
        <f t="shared" si="0"/>
        <v>9.545454545454545</v>
      </c>
      <c r="AC16" s="337" t="s">
        <v>1119</v>
      </c>
      <c r="AD16" s="337" t="s">
        <v>1138</v>
      </c>
      <c r="AE16" s="337" t="s">
        <v>1138</v>
      </c>
      <c r="AF16" s="352" t="s">
        <v>1140</v>
      </c>
      <c r="AG16" s="352"/>
      <c r="AH16" s="352"/>
      <c r="AI16" s="352"/>
      <c r="AJ16" s="352"/>
    </row>
    <row r="17" spans="1:36" s="52" customFormat="1" ht="30" x14ac:dyDescent="0.25">
      <c r="A17" s="346" t="s">
        <v>55</v>
      </c>
      <c r="B17" s="346" t="s">
        <v>57</v>
      </c>
      <c r="C17" s="352" t="s">
        <v>574</v>
      </c>
      <c r="D17" s="337" t="s">
        <v>1081</v>
      </c>
      <c r="E17" s="348" t="s">
        <v>1053</v>
      </c>
      <c r="F17" s="348" t="s">
        <v>539</v>
      </c>
      <c r="G17" s="348">
        <v>10</v>
      </c>
      <c r="H17" s="348" t="s">
        <v>539</v>
      </c>
      <c r="I17" s="348">
        <v>10</v>
      </c>
      <c r="J17" s="348" t="s">
        <v>539</v>
      </c>
      <c r="K17" s="348">
        <v>10</v>
      </c>
      <c r="L17" s="348" t="s">
        <v>539</v>
      </c>
      <c r="M17" s="348">
        <v>10</v>
      </c>
      <c r="N17" s="348" t="s">
        <v>539</v>
      </c>
      <c r="O17" s="348">
        <v>10</v>
      </c>
      <c r="P17" s="348" t="s">
        <v>539</v>
      </c>
      <c r="Q17" s="348">
        <v>10</v>
      </c>
      <c r="R17" s="348" t="s">
        <v>1063</v>
      </c>
      <c r="S17" s="337">
        <f>VLOOKUP(R17,Sheet1!$B$2:$C$12,2,TRUE)</f>
        <v>8</v>
      </c>
      <c r="T17" s="349" t="s">
        <v>1064</v>
      </c>
      <c r="U17" s="337">
        <f>VLOOKUP(T17,Sheet1!$B$2:$C$12,2,TRUE)</f>
        <v>7</v>
      </c>
      <c r="V17" s="348" t="str">
        <f>IFERROR(VLOOKUP($D17,'[1]Chi tiet'!$D$7:$L$389,8,0),0)</f>
        <v>A4</v>
      </c>
      <c r="W17" s="337">
        <f>VLOOKUP(V17,Sheet1!$B$2:$C$12,2,TRUE)</f>
        <v>7</v>
      </c>
      <c r="X17" s="348" t="str">
        <f>IFERROR(VLOOKUP($D17,'[2]Gui chi Quynh'!D$7:K$393,7,0),0)</f>
        <v>A4</v>
      </c>
      <c r="Y17" s="337">
        <f>VLOOKUP(X17,Sheet1!$B$2:$C$12,2,TRUE)</f>
        <v>7</v>
      </c>
      <c r="Z17" s="348" t="s">
        <v>1063</v>
      </c>
      <c r="AA17" s="337">
        <v>8</v>
      </c>
      <c r="AB17" s="350">
        <f t="shared" si="0"/>
        <v>8.8181818181818183</v>
      </c>
      <c r="AC17" s="337" t="s">
        <v>1119</v>
      </c>
      <c r="AD17" s="337" t="s">
        <v>1120</v>
      </c>
      <c r="AE17" s="337" t="s">
        <v>1120</v>
      </c>
      <c r="AF17" s="352" t="s">
        <v>1142</v>
      </c>
      <c r="AG17" s="352"/>
      <c r="AH17" s="336"/>
      <c r="AI17" s="336"/>
      <c r="AJ17" s="336"/>
    </row>
    <row r="18" spans="1:36" s="52" customFormat="1" ht="30" x14ac:dyDescent="0.25">
      <c r="A18" s="346" t="s">
        <v>57</v>
      </c>
      <c r="B18" s="346" t="s">
        <v>59</v>
      </c>
      <c r="C18" s="347" t="s">
        <v>359</v>
      </c>
      <c r="D18" s="337" t="s">
        <v>1082</v>
      </c>
      <c r="E18" s="348" t="s">
        <v>1053</v>
      </c>
      <c r="F18" s="348" t="s">
        <v>539</v>
      </c>
      <c r="G18" s="348">
        <v>10</v>
      </c>
      <c r="H18" s="348" t="s">
        <v>539</v>
      </c>
      <c r="I18" s="348">
        <v>10</v>
      </c>
      <c r="J18" s="348" t="s">
        <v>539</v>
      </c>
      <c r="K18" s="348">
        <v>10</v>
      </c>
      <c r="L18" s="348" t="s">
        <v>539</v>
      </c>
      <c r="M18" s="348">
        <v>10</v>
      </c>
      <c r="N18" s="348" t="s">
        <v>539</v>
      </c>
      <c r="O18" s="348">
        <v>10</v>
      </c>
      <c r="P18" s="348" t="s">
        <v>539</v>
      </c>
      <c r="Q18" s="348">
        <v>10</v>
      </c>
      <c r="R18" s="348" t="s">
        <v>1063</v>
      </c>
      <c r="S18" s="337">
        <f>VLOOKUP(R18,Sheet1!$B$2:$C$12,2,TRUE)</f>
        <v>8</v>
      </c>
      <c r="T18" s="349" t="s">
        <v>1063</v>
      </c>
      <c r="U18" s="337">
        <f>VLOOKUP(T18,Sheet1!$B$2:$C$12,2,TRUE)</f>
        <v>8</v>
      </c>
      <c r="V18" s="348" t="str">
        <f>IFERROR(VLOOKUP($D18,'[1]Chi tiet'!$D$7:$L$389,8,0),0)</f>
        <v>A3</v>
      </c>
      <c r="W18" s="337">
        <f>VLOOKUP(V18,Sheet1!$B$2:$C$12,2,TRUE)</f>
        <v>8</v>
      </c>
      <c r="X18" s="348" t="str">
        <f>IFERROR(VLOOKUP($D18,'[2]Gui chi Quynh'!D$7:K$393,7,0),0)</f>
        <v>A2</v>
      </c>
      <c r="Y18" s="337">
        <f>VLOOKUP(X18,Sheet1!$B$2:$C$12,2,TRUE)</f>
        <v>9</v>
      </c>
      <c r="Z18" s="348" t="s">
        <v>1062</v>
      </c>
      <c r="AA18" s="337">
        <v>9</v>
      </c>
      <c r="AB18" s="350">
        <f t="shared" si="0"/>
        <v>9.2727272727272734</v>
      </c>
      <c r="AC18" s="337" t="s">
        <v>1119</v>
      </c>
      <c r="AD18" s="337" t="s">
        <v>1138</v>
      </c>
      <c r="AE18" s="337" t="s">
        <v>1138</v>
      </c>
      <c r="AF18" s="352" t="s">
        <v>1140</v>
      </c>
      <c r="AG18" s="352"/>
      <c r="AH18" s="336"/>
      <c r="AI18" s="336"/>
      <c r="AJ18" s="336"/>
    </row>
    <row r="19" spans="1:36" s="52" customFormat="1" ht="30" x14ac:dyDescent="0.25">
      <c r="A19" s="346" t="s">
        <v>59</v>
      </c>
      <c r="B19" s="346" t="s">
        <v>61</v>
      </c>
      <c r="C19" s="336" t="s">
        <v>113</v>
      </c>
      <c r="D19" s="337" t="s">
        <v>1083</v>
      </c>
      <c r="E19" s="348" t="s">
        <v>1053</v>
      </c>
      <c r="F19" s="348" t="s">
        <v>539</v>
      </c>
      <c r="G19" s="348">
        <v>10</v>
      </c>
      <c r="H19" s="355" t="s">
        <v>549</v>
      </c>
      <c r="I19" s="356">
        <v>6</v>
      </c>
      <c r="J19" s="348" t="s">
        <v>539</v>
      </c>
      <c r="K19" s="348">
        <v>10</v>
      </c>
      <c r="L19" s="348" t="s">
        <v>539</v>
      </c>
      <c r="M19" s="348">
        <v>10</v>
      </c>
      <c r="N19" s="348" t="s">
        <v>539</v>
      </c>
      <c r="O19" s="348">
        <v>10</v>
      </c>
      <c r="P19" s="348" t="s">
        <v>539</v>
      </c>
      <c r="Q19" s="348">
        <v>10</v>
      </c>
      <c r="R19" s="348" t="s">
        <v>1064</v>
      </c>
      <c r="S19" s="337">
        <f>VLOOKUP(R19,Sheet1!$B$2:$C$12,2,TRUE)</f>
        <v>7</v>
      </c>
      <c r="T19" s="349" t="s">
        <v>1064</v>
      </c>
      <c r="U19" s="337">
        <f>VLOOKUP(T19,Sheet1!$B$2:$C$12,2,TRUE)</f>
        <v>7</v>
      </c>
      <c r="V19" s="348" t="str">
        <f>IFERROR(VLOOKUP($D19,'[1]Chi tiet'!$D$7:$L$389,8,0),0)</f>
        <v>A4</v>
      </c>
      <c r="W19" s="337">
        <f>VLOOKUP(V19,Sheet1!$B$2:$C$12,2,TRUE)</f>
        <v>7</v>
      </c>
      <c r="X19" s="348" t="str">
        <f>IFERROR(VLOOKUP($D19,'[2]Gui chi Quynh'!D$7:K$393,7,0),0)</f>
        <v>A4</v>
      </c>
      <c r="Y19" s="337">
        <f>VLOOKUP(X19,Sheet1!$B$2:$C$12,2,TRUE)</f>
        <v>7</v>
      </c>
      <c r="Z19" s="348" t="s">
        <v>1064</v>
      </c>
      <c r="AA19" s="337">
        <v>7</v>
      </c>
      <c r="AB19" s="350">
        <f t="shared" si="0"/>
        <v>8.2727272727272734</v>
      </c>
      <c r="AC19" s="337" t="s">
        <v>1120</v>
      </c>
      <c r="AD19" s="337" t="s">
        <v>1120</v>
      </c>
      <c r="AE19" s="337" t="s">
        <v>1120</v>
      </c>
      <c r="AF19" s="352" t="s">
        <v>1142</v>
      </c>
      <c r="AG19" s="352"/>
      <c r="AH19" s="336"/>
      <c r="AI19" s="336"/>
      <c r="AJ19" s="336"/>
    </row>
    <row r="20" spans="1:36" s="52" customFormat="1" ht="30" x14ac:dyDescent="0.25">
      <c r="A20" s="346" t="s">
        <v>61</v>
      </c>
      <c r="B20" s="346" t="s">
        <v>63</v>
      </c>
      <c r="C20" s="336" t="s">
        <v>110</v>
      </c>
      <c r="D20" s="337" t="s">
        <v>1084</v>
      </c>
      <c r="E20" s="348" t="s">
        <v>1053</v>
      </c>
      <c r="F20" s="348" t="s">
        <v>539</v>
      </c>
      <c r="G20" s="348">
        <v>10</v>
      </c>
      <c r="H20" s="348" t="s">
        <v>539</v>
      </c>
      <c r="I20" s="348">
        <v>10</v>
      </c>
      <c r="J20" s="348" t="s">
        <v>539</v>
      </c>
      <c r="K20" s="348">
        <v>10</v>
      </c>
      <c r="L20" s="348" t="s">
        <v>539</v>
      </c>
      <c r="M20" s="348">
        <v>10</v>
      </c>
      <c r="N20" s="348" t="s">
        <v>539</v>
      </c>
      <c r="O20" s="348">
        <v>10</v>
      </c>
      <c r="P20" s="348" t="s">
        <v>539</v>
      </c>
      <c r="Q20" s="348">
        <v>10</v>
      </c>
      <c r="R20" s="348" t="s">
        <v>1064</v>
      </c>
      <c r="S20" s="337">
        <f>VLOOKUP(R20,Sheet1!$B$2:$C$12,2,TRUE)</f>
        <v>7</v>
      </c>
      <c r="T20" s="349" t="s">
        <v>1063</v>
      </c>
      <c r="U20" s="337">
        <f>VLOOKUP(T20,Sheet1!$B$2:$C$12,2,TRUE)</f>
        <v>8</v>
      </c>
      <c r="V20" s="348" t="str">
        <f>IFERROR(VLOOKUP($D20,'[1]Chi tiet'!$D$7:$L$389,8,0),0)</f>
        <v>A4</v>
      </c>
      <c r="W20" s="337">
        <f>VLOOKUP(V20,Sheet1!$B$2:$C$12,2,TRUE)</f>
        <v>7</v>
      </c>
      <c r="X20" s="348" t="str">
        <f>IFERROR(VLOOKUP($D20,'[2]Gui chi Quynh'!D$7:K$393,7,0),0)</f>
        <v>A3</v>
      </c>
      <c r="Y20" s="337">
        <f>VLOOKUP(X20,Sheet1!$B$2:$C$12,2,TRUE)</f>
        <v>8</v>
      </c>
      <c r="Z20" s="348" t="s">
        <v>1063</v>
      </c>
      <c r="AA20" s="337">
        <v>8</v>
      </c>
      <c r="AB20" s="350">
        <f t="shared" si="0"/>
        <v>8.9090909090909083</v>
      </c>
      <c r="AC20" s="337" t="s">
        <v>1119</v>
      </c>
      <c r="AD20" s="337" t="s">
        <v>1120</v>
      </c>
      <c r="AE20" s="337" t="s">
        <v>1120</v>
      </c>
      <c r="AF20" s="352" t="s">
        <v>1142</v>
      </c>
      <c r="AG20" s="352"/>
      <c r="AH20" s="336"/>
      <c r="AI20" s="336"/>
      <c r="AJ20" s="336"/>
    </row>
    <row r="21" spans="1:36" s="52" customFormat="1" ht="30" x14ac:dyDescent="0.25">
      <c r="A21" s="346" t="s">
        <v>63</v>
      </c>
      <c r="B21" s="346" t="s">
        <v>65</v>
      </c>
      <c r="C21" s="336" t="s">
        <v>112</v>
      </c>
      <c r="D21" s="337" t="s">
        <v>1085</v>
      </c>
      <c r="E21" s="348" t="s">
        <v>1053</v>
      </c>
      <c r="F21" s="348" t="s">
        <v>539</v>
      </c>
      <c r="G21" s="348">
        <v>10</v>
      </c>
      <c r="H21" s="355" t="s">
        <v>549</v>
      </c>
      <c r="I21" s="356">
        <v>6</v>
      </c>
      <c r="J21" s="348" t="s">
        <v>539</v>
      </c>
      <c r="K21" s="348">
        <v>10</v>
      </c>
      <c r="L21" s="348" t="s">
        <v>539</v>
      </c>
      <c r="M21" s="348">
        <v>10</v>
      </c>
      <c r="N21" s="348" t="s">
        <v>539</v>
      </c>
      <c r="O21" s="348">
        <v>10</v>
      </c>
      <c r="P21" s="348" t="s">
        <v>539</v>
      </c>
      <c r="Q21" s="348">
        <v>10</v>
      </c>
      <c r="R21" s="348" t="s">
        <v>1064</v>
      </c>
      <c r="S21" s="337">
        <f>VLOOKUP(R21,Sheet1!$B$2:$C$12,2,TRUE)</f>
        <v>7</v>
      </c>
      <c r="T21" s="349" t="s">
        <v>1064</v>
      </c>
      <c r="U21" s="337">
        <f>VLOOKUP(T21,Sheet1!$B$2:$C$12,2,TRUE)</f>
        <v>7</v>
      </c>
      <c r="V21" s="348" t="str">
        <f>IFERROR(VLOOKUP($D21,'[1]Chi tiet'!$D$7:$L$389,8,0),0)</f>
        <v>A4</v>
      </c>
      <c r="W21" s="337">
        <f>VLOOKUP(V21,Sheet1!$B$2:$C$12,2,TRUE)</f>
        <v>7</v>
      </c>
      <c r="X21" s="348" t="str">
        <f>IFERROR(VLOOKUP($D21,'[2]Gui chi Quynh'!D$7:K$393,7,0),0)</f>
        <v>A4</v>
      </c>
      <c r="Y21" s="337">
        <f>VLOOKUP(X21,Sheet1!$B$2:$C$12,2,TRUE)</f>
        <v>7</v>
      </c>
      <c r="Z21" s="348" t="s">
        <v>1064</v>
      </c>
      <c r="AA21" s="337">
        <v>7</v>
      </c>
      <c r="AB21" s="350">
        <f t="shared" si="0"/>
        <v>8.2727272727272734</v>
      </c>
      <c r="AC21" s="337" t="s">
        <v>1120</v>
      </c>
      <c r="AD21" s="337" t="s">
        <v>1120</v>
      </c>
      <c r="AE21" s="337" t="s">
        <v>1120</v>
      </c>
      <c r="AF21" s="352" t="s">
        <v>1142</v>
      </c>
      <c r="AG21" s="352"/>
      <c r="AH21" s="336"/>
      <c r="AI21" s="336"/>
      <c r="AJ21" s="336"/>
    </row>
    <row r="22" spans="1:36" s="52" customFormat="1" ht="30" x14ac:dyDescent="0.25">
      <c r="A22" s="346" t="s">
        <v>65</v>
      </c>
      <c r="B22" s="346" t="s">
        <v>66</v>
      </c>
      <c r="C22" s="352" t="s">
        <v>195</v>
      </c>
      <c r="D22" s="337" t="s">
        <v>1086</v>
      </c>
      <c r="E22" s="348" t="s">
        <v>1053</v>
      </c>
      <c r="F22" s="348" t="s">
        <v>539</v>
      </c>
      <c r="G22" s="348">
        <v>10</v>
      </c>
      <c r="H22" s="355" t="s">
        <v>549</v>
      </c>
      <c r="I22" s="356">
        <v>6</v>
      </c>
      <c r="J22" s="348" t="s">
        <v>539</v>
      </c>
      <c r="K22" s="348">
        <v>10</v>
      </c>
      <c r="L22" s="348" t="s">
        <v>539</v>
      </c>
      <c r="M22" s="348">
        <v>10</v>
      </c>
      <c r="N22" s="348" t="s">
        <v>539</v>
      </c>
      <c r="O22" s="348">
        <v>10</v>
      </c>
      <c r="P22" s="348" t="s">
        <v>539</v>
      </c>
      <c r="Q22" s="348">
        <v>10</v>
      </c>
      <c r="R22" s="348" t="s">
        <v>1063</v>
      </c>
      <c r="S22" s="337">
        <f>VLOOKUP(R22,Sheet1!$B$2:$C$12,2,TRUE)</f>
        <v>8</v>
      </c>
      <c r="T22" s="349" t="s">
        <v>1063</v>
      </c>
      <c r="U22" s="337">
        <f>VLOOKUP(T22,Sheet1!$B$2:$C$12,2,TRUE)</f>
        <v>8</v>
      </c>
      <c r="V22" s="348" t="str">
        <f>IFERROR(VLOOKUP($D22,'[1]Chi tiet'!$D$7:$L$389,8,0),0)</f>
        <v>A3</v>
      </c>
      <c r="W22" s="337">
        <f>VLOOKUP(V22,Sheet1!$B$2:$C$12,2,TRUE)</f>
        <v>8</v>
      </c>
      <c r="X22" s="348" t="str">
        <f>IFERROR(VLOOKUP($D22,'[2]Gui chi Quynh'!D$7:K$393,7,0),0)</f>
        <v>A3</v>
      </c>
      <c r="Y22" s="337">
        <f>VLOOKUP(X22,Sheet1!$B$2:$C$12,2,TRUE)</f>
        <v>8</v>
      </c>
      <c r="Z22" s="348" t="s">
        <v>1063</v>
      </c>
      <c r="AA22" s="337">
        <v>8</v>
      </c>
      <c r="AB22" s="350">
        <f t="shared" si="0"/>
        <v>8.7272727272727266</v>
      </c>
      <c r="AC22" s="337" t="s">
        <v>1120</v>
      </c>
      <c r="AD22" s="337" t="s">
        <v>1120</v>
      </c>
      <c r="AE22" s="337" t="s">
        <v>1120</v>
      </c>
      <c r="AF22" s="352" t="s">
        <v>1142</v>
      </c>
      <c r="AG22" s="352"/>
      <c r="AH22" s="336"/>
      <c r="AI22" s="336"/>
      <c r="AJ22" s="336"/>
    </row>
    <row r="23" spans="1:36" s="52" customFormat="1" ht="30" x14ac:dyDescent="0.25">
      <c r="A23" s="346" t="s">
        <v>66</v>
      </c>
      <c r="B23" s="346" t="s">
        <v>68</v>
      </c>
      <c r="C23" s="347" t="s">
        <v>291</v>
      </c>
      <c r="D23" s="337" t="s">
        <v>1087</v>
      </c>
      <c r="E23" s="348" t="s">
        <v>1053</v>
      </c>
      <c r="F23" s="348" t="s">
        <v>539</v>
      </c>
      <c r="G23" s="348">
        <v>10</v>
      </c>
      <c r="H23" s="348" t="s">
        <v>539</v>
      </c>
      <c r="I23" s="348">
        <v>10</v>
      </c>
      <c r="J23" s="348" t="s">
        <v>539</v>
      </c>
      <c r="K23" s="348">
        <v>10</v>
      </c>
      <c r="L23" s="348" t="s">
        <v>539</v>
      </c>
      <c r="M23" s="348">
        <v>10</v>
      </c>
      <c r="N23" s="348" t="s">
        <v>539</v>
      </c>
      <c r="O23" s="348">
        <v>10</v>
      </c>
      <c r="P23" s="348" t="s">
        <v>539</v>
      </c>
      <c r="Q23" s="348">
        <v>10</v>
      </c>
      <c r="R23" s="348" t="s">
        <v>1064</v>
      </c>
      <c r="S23" s="337">
        <f>VLOOKUP(R23,Sheet1!$B$2:$C$12,2,TRUE)</f>
        <v>7</v>
      </c>
      <c r="T23" s="349" t="s">
        <v>1063</v>
      </c>
      <c r="U23" s="337">
        <f>VLOOKUP(T23,Sheet1!$B$2:$C$12,2,TRUE)</f>
        <v>8</v>
      </c>
      <c r="V23" s="348" t="str">
        <f>IFERROR(VLOOKUP($D23,'[1]Chi tiet'!$D$7:$L$389,8,0),0)</f>
        <v>A4</v>
      </c>
      <c r="W23" s="337">
        <f>VLOOKUP(V23,Sheet1!$B$2:$C$12,2,TRUE)</f>
        <v>7</v>
      </c>
      <c r="X23" s="348" t="str">
        <f>IFERROR(VLOOKUP($D23,'[2]Gui chi Quynh'!D$7:K$393,7,0),0)</f>
        <v>A3</v>
      </c>
      <c r="Y23" s="337">
        <f>VLOOKUP(X23,Sheet1!$B$2:$C$12,2,TRUE)</f>
        <v>8</v>
      </c>
      <c r="Z23" s="348" t="s">
        <v>1063</v>
      </c>
      <c r="AA23" s="337">
        <v>8</v>
      </c>
      <c r="AB23" s="350">
        <f t="shared" si="0"/>
        <v>8.9090909090909083</v>
      </c>
      <c r="AC23" s="337" t="s">
        <v>1119</v>
      </c>
      <c r="AD23" s="337" t="s">
        <v>1120</v>
      </c>
      <c r="AE23" s="337" t="s">
        <v>1120</v>
      </c>
      <c r="AF23" s="352" t="s">
        <v>1142</v>
      </c>
      <c r="AG23" s="352"/>
      <c r="AH23" s="336"/>
      <c r="AI23" s="336"/>
      <c r="AJ23" s="336"/>
    </row>
    <row r="24" spans="1:36" s="52" customFormat="1" ht="30" x14ac:dyDescent="0.25">
      <c r="A24" s="346" t="s">
        <v>68</v>
      </c>
      <c r="B24" s="346" t="s">
        <v>70</v>
      </c>
      <c r="C24" s="347" t="s">
        <v>290</v>
      </c>
      <c r="D24" s="337" t="s">
        <v>1088</v>
      </c>
      <c r="E24" s="348" t="s">
        <v>1053</v>
      </c>
      <c r="F24" s="348" t="s">
        <v>539</v>
      </c>
      <c r="G24" s="348">
        <v>10</v>
      </c>
      <c r="H24" s="348" t="s">
        <v>539</v>
      </c>
      <c r="I24" s="348">
        <v>10</v>
      </c>
      <c r="J24" s="348" t="s">
        <v>539</v>
      </c>
      <c r="K24" s="348">
        <v>10</v>
      </c>
      <c r="L24" s="348" t="s">
        <v>539</v>
      </c>
      <c r="M24" s="348">
        <v>10</v>
      </c>
      <c r="N24" s="348" t="s">
        <v>539</v>
      </c>
      <c r="O24" s="348">
        <v>10</v>
      </c>
      <c r="P24" s="348" t="s">
        <v>539</v>
      </c>
      <c r="Q24" s="348">
        <v>10</v>
      </c>
      <c r="R24" s="348" t="s">
        <v>1064</v>
      </c>
      <c r="S24" s="337">
        <f>VLOOKUP(R24,Sheet1!$B$2:$C$12,2,TRUE)</f>
        <v>7</v>
      </c>
      <c r="T24" s="349" t="s">
        <v>1064</v>
      </c>
      <c r="U24" s="337">
        <f>VLOOKUP(T24,Sheet1!$B$2:$C$12,2,TRUE)</f>
        <v>7</v>
      </c>
      <c r="V24" s="348" t="str">
        <f>IFERROR(VLOOKUP($D24,'[1]Chi tiet'!$D$7:$L$389,8,0),0)</f>
        <v>A4</v>
      </c>
      <c r="W24" s="337">
        <f>VLOOKUP(V24,Sheet1!$B$2:$C$12,2,TRUE)</f>
        <v>7</v>
      </c>
      <c r="X24" s="348" t="str">
        <f>IFERROR(VLOOKUP($D24,'[2]Gui chi Quynh'!D$7:K$393,7,0),0)</f>
        <v>A4</v>
      </c>
      <c r="Y24" s="337">
        <f>VLOOKUP(X24,Sheet1!$B$2:$C$12,2,TRUE)</f>
        <v>7</v>
      </c>
      <c r="Z24" s="348" t="s">
        <v>1064</v>
      </c>
      <c r="AA24" s="337">
        <v>7</v>
      </c>
      <c r="AB24" s="350">
        <f t="shared" si="0"/>
        <v>8.6363636363636367</v>
      </c>
      <c r="AC24" s="337" t="s">
        <v>1119</v>
      </c>
      <c r="AD24" s="337" t="s">
        <v>1120</v>
      </c>
      <c r="AE24" s="337" t="s">
        <v>1120</v>
      </c>
      <c r="AF24" s="352" t="s">
        <v>1142</v>
      </c>
      <c r="AG24" s="352"/>
      <c r="AH24" s="336"/>
      <c r="AI24" s="336"/>
      <c r="AJ24" s="336"/>
    </row>
    <row r="25" spans="1:36" s="52" customFormat="1" ht="30" x14ac:dyDescent="0.25">
      <c r="A25" s="346" t="s">
        <v>70</v>
      </c>
      <c r="B25" s="346" t="s">
        <v>72</v>
      </c>
      <c r="C25" s="347" t="s">
        <v>292</v>
      </c>
      <c r="D25" s="337" t="s">
        <v>1089</v>
      </c>
      <c r="E25" s="348" t="s">
        <v>1053</v>
      </c>
      <c r="F25" s="348" t="s">
        <v>539</v>
      </c>
      <c r="G25" s="348">
        <v>10</v>
      </c>
      <c r="H25" s="348" t="s">
        <v>539</v>
      </c>
      <c r="I25" s="348">
        <v>10</v>
      </c>
      <c r="J25" s="348" t="s">
        <v>539</v>
      </c>
      <c r="K25" s="348">
        <v>10</v>
      </c>
      <c r="L25" s="348" t="s">
        <v>539</v>
      </c>
      <c r="M25" s="348">
        <v>10</v>
      </c>
      <c r="N25" s="348" t="s">
        <v>539</v>
      </c>
      <c r="O25" s="348">
        <v>10</v>
      </c>
      <c r="P25" s="348" t="s">
        <v>539</v>
      </c>
      <c r="Q25" s="348">
        <v>10</v>
      </c>
      <c r="R25" s="348" t="s">
        <v>1064</v>
      </c>
      <c r="S25" s="337">
        <f>VLOOKUP(R25,Sheet1!$B$2:$C$12,2,TRUE)</f>
        <v>7</v>
      </c>
      <c r="T25" s="349" t="s">
        <v>1064</v>
      </c>
      <c r="U25" s="337">
        <f>VLOOKUP(T25,Sheet1!$B$2:$C$12,2,TRUE)</f>
        <v>7</v>
      </c>
      <c r="V25" s="348" t="str">
        <f>IFERROR(VLOOKUP($D25,'[1]Chi tiet'!$D$7:$L$389,8,0),0)</f>
        <v>A4</v>
      </c>
      <c r="W25" s="337">
        <f>VLOOKUP(V25,Sheet1!$B$2:$C$12,2,TRUE)</f>
        <v>7</v>
      </c>
      <c r="X25" s="348" t="str">
        <f>IFERROR(VLOOKUP($D25,'[2]Gui chi Quynh'!D$7:K$393,7,0),0)</f>
        <v>A4</v>
      </c>
      <c r="Y25" s="337">
        <f>VLOOKUP(X25,Sheet1!$B$2:$C$12,2,TRUE)</f>
        <v>7</v>
      </c>
      <c r="Z25" s="348" t="s">
        <v>1064</v>
      </c>
      <c r="AA25" s="337">
        <v>7</v>
      </c>
      <c r="AB25" s="350">
        <f t="shared" si="0"/>
        <v>8.6363636363636367</v>
      </c>
      <c r="AC25" s="337" t="s">
        <v>1119</v>
      </c>
      <c r="AD25" s="337" t="s">
        <v>1120</v>
      </c>
      <c r="AE25" s="337" t="s">
        <v>1120</v>
      </c>
      <c r="AF25" s="352" t="s">
        <v>1142</v>
      </c>
      <c r="AG25" s="352"/>
      <c r="AH25" s="336"/>
      <c r="AI25" s="336"/>
      <c r="AJ25" s="336"/>
    </row>
    <row r="26" spans="1:36" s="52" customFormat="1" ht="30" x14ac:dyDescent="0.25">
      <c r="A26" s="346" t="s">
        <v>72</v>
      </c>
      <c r="B26" s="346" t="s">
        <v>74</v>
      </c>
      <c r="C26" s="347" t="s">
        <v>344</v>
      </c>
      <c r="D26" s="337" t="s">
        <v>1090</v>
      </c>
      <c r="E26" s="348" t="s">
        <v>1053</v>
      </c>
      <c r="F26" s="348" t="s">
        <v>539</v>
      </c>
      <c r="G26" s="348">
        <v>10</v>
      </c>
      <c r="H26" s="348" t="s">
        <v>539</v>
      </c>
      <c r="I26" s="348">
        <v>10</v>
      </c>
      <c r="J26" s="348" t="s">
        <v>539</v>
      </c>
      <c r="K26" s="348">
        <v>10</v>
      </c>
      <c r="L26" s="348" t="s">
        <v>539</v>
      </c>
      <c r="M26" s="348">
        <v>10</v>
      </c>
      <c r="N26" s="348" t="s">
        <v>539</v>
      </c>
      <c r="O26" s="348">
        <v>10</v>
      </c>
      <c r="P26" s="348" t="s">
        <v>539</v>
      </c>
      <c r="Q26" s="348">
        <v>10</v>
      </c>
      <c r="R26" s="348" t="s">
        <v>1064</v>
      </c>
      <c r="S26" s="337">
        <f>VLOOKUP(R26,Sheet1!$B$2:$C$12,2,TRUE)</f>
        <v>7</v>
      </c>
      <c r="T26" s="349" t="s">
        <v>1064</v>
      </c>
      <c r="U26" s="337">
        <f>VLOOKUP(T26,Sheet1!$B$2:$C$12,2,TRUE)</f>
        <v>7</v>
      </c>
      <c r="V26" s="348" t="str">
        <f>IFERROR(VLOOKUP($D26,'[1]Chi tiet'!$D$7:$L$389,8,0),0)</f>
        <v>A4</v>
      </c>
      <c r="W26" s="337">
        <f>VLOOKUP(V26,Sheet1!$B$2:$C$12,2,TRUE)</f>
        <v>7</v>
      </c>
      <c r="X26" s="348" t="str">
        <f>IFERROR(VLOOKUP($D26,'[2]Gui chi Quynh'!D$7:K$393,7,0),0)</f>
        <v>A4</v>
      </c>
      <c r="Y26" s="337">
        <f>VLOOKUP(X26,Sheet1!$B$2:$C$12,2,TRUE)</f>
        <v>7</v>
      </c>
      <c r="Z26" s="348" t="s">
        <v>1064</v>
      </c>
      <c r="AA26" s="337">
        <v>7</v>
      </c>
      <c r="AB26" s="350">
        <f t="shared" si="0"/>
        <v>8.6363636363636367</v>
      </c>
      <c r="AC26" s="348" t="s">
        <v>1119</v>
      </c>
      <c r="AD26" s="337" t="s">
        <v>1120</v>
      </c>
      <c r="AE26" s="337" t="s">
        <v>1120</v>
      </c>
      <c r="AF26" s="352" t="s">
        <v>1142</v>
      </c>
      <c r="AG26" s="352"/>
      <c r="AH26" s="336"/>
      <c r="AI26" s="336"/>
      <c r="AJ26" s="336"/>
    </row>
    <row r="27" spans="1:36" s="52" customFormat="1" ht="30" x14ac:dyDescent="0.25">
      <c r="A27" s="346" t="s">
        <v>74</v>
      </c>
      <c r="B27" s="346" t="s">
        <v>76</v>
      </c>
      <c r="C27" s="347" t="s">
        <v>285</v>
      </c>
      <c r="D27" s="337" t="s">
        <v>1091</v>
      </c>
      <c r="E27" s="348" t="s">
        <v>1053</v>
      </c>
      <c r="F27" s="348" t="s">
        <v>539</v>
      </c>
      <c r="G27" s="348">
        <v>10</v>
      </c>
      <c r="H27" s="348" t="s">
        <v>539</v>
      </c>
      <c r="I27" s="348">
        <v>10</v>
      </c>
      <c r="J27" s="348" t="s">
        <v>539</v>
      </c>
      <c r="K27" s="348">
        <v>10</v>
      </c>
      <c r="L27" s="348" t="s">
        <v>539</v>
      </c>
      <c r="M27" s="348">
        <v>10</v>
      </c>
      <c r="N27" s="348" t="s">
        <v>539</v>
      </c>
      <c r="O27" s="348">
        <v>10</v>
      </c>
      <c r="P27" s="348" t="s">
        <v>539</v>
      </c>
      <c r="Q27" s="348">
        <v>10</v>
      </c>
      <c r="R27" s="348" t="s">
        <v>1064</v>
      </c>
      <c r="S27" s="337">
        <f>VLOOKUP(R27,Sheet1!$B$2:$C$12,2,TRUE)</f>
        <v>7</v>
      </c>
      <c r="T27" s="349" t="s">
        <v>1064</v>
      </c>
      <c r="U27" s="337">
        <f>VLOOKUP(T27,Sheet1!$B$2:$C$12,2,TRUE)</f>
        <v>7</v>
      </c>
      <c r="V27" s="348" t="str">
        <f>IFERROR(VLOOKUP($D27,'[1]Chi tiet'!$D$7:$L$389,8,0),0)</f>
        <v>A3</v>
      </c>
      <c r="W27" s="337">
        <f>VLOOKUP(V27,Sheet1!$B$2:$C$12,2,TRUE)</f>
        <v>8</v>
      </c>
      <c r="X27" s="348" t="str">
        <f>IFERROR(VLOOKUP($D27,'[2]Gui chi Quynh'!D$7:K$393,7,0),0)</f>
        <v>A3</v>
      </c>
      <c r="Y27" s="337">
        <f>VLOOKUP(X27,Sheet1!$B$2:$C$12,2,TRUE)</f>
        <v>8</v>
      </c>
      <c r="Z27" s="348" t="s">
        <v>1063</v>
      </c>
      <c r="AA27" s="337">
        <v>8</v>
      </c>
      <c r="AB27" s="350">
        <f t="shared" si="0"/>
        <v>8.9090909090909083</v>
      </c>
      <c r="AC27" s="337" t="s">
        <v>1119</v>
      </c>
      <c r="AD27" s="337" t="s">
        <v>1138</v>
      </c>
      <c r="AE27" s="337" t="s">
        <v>1138</v>
      </c>
      <c r="AF27" s="352" t="s">
        <v>1140</v>
      </c>
      <c r="AG27" s="352"/>
      <c r="AH27" s="336"/>
      <c r="AI27" s="336"/>
      <c r="AJ27" s="336"/>
    </row>
    <row r="28" spans="1:36" s="52" customFormat="1" ht="30" x14ac:dyDescent="0.25">
      <c r="A28" s="346" t="s">
        <v>76</v>
      </c>
      <c r="B28" s="346" t="s">
        <v>584</v>
      </c>
      <c r="C28" s="347" t="s">
        <v>422</v>
      </c>
      <c r="D28" s="337" t="s">
        <v>1092</v>
      </c>
      <c r="E28" s="348" t="s">
        <v>1053</v>
      </c>
      <c r="F28" s="348" t="s">
        <v>539</v>
      </c>
      <c r="G28" s="348">
        <v>10</v>
      </c>
      <c r="H28" s="348" t="s">
        <v>539</v>
      </c>
      <c r="I28" s="348">
        <v>10</v>
      </c>
      <c r="J28" s="348" t="s">
        <v>539</v>
      </c>
      <c r="K28" s="348">
        <v>10</v>
      </c>
      <c r="L28" s="348" t="s">
        <v>539</v>
      </c>
      <c r="M28" s="348">
        <v>10</v>
      </c>
      <c r="N28" s="348" t="s">
        <v>539</v>
      </c>
      <c r="O28" s="348">
        <v>10</v>
      </c>
      <c r="P28" s="348" t="s">
        <v>539</v>
      </c>
      <c r="Q28" s="348">
        <v>10</v>
      </c>
      <c r="R28" s="348" t="s">
        <v>1064</v>
      </c>
      <c r="S28" s="337">
        <f>VLOOKUP(R28,Sheet1!$B$2:$C$12,2,TRUE)</f>
        <v>7</v>
      </c>
      <c r="T28" s="349" t="s">
        <v>1064</v>
      </c>
      <c r="U28" s="337">
        <f>VLOOKUP(T28,Sheet1!$B$2:$C$12,2,TRUE)</f>
        <v>7</v>
      </c>
      <c r="V28" s="348" t="str">
        <f>IFERROR(VLOOKUP($D28,'[1]Chi tiet'!$D$7:$L$389,8,0),0)</f>
        <v>A4</v>
      </c>
      <c r="W28" s="337">
        <f>VLOOKUP(V28,Sheet1!$B$2:$C$12,2,TRUE)</f>
        <v>7</v>
      </c>
      <c r="X28" s="348" t="str">
        <f>IFERROR(VLOOKUP($D28,'[2]Gui chi Quynh'!D$7:K$393,7,0),0)</f>
        <v>A4</v>
      </c>
      <c r="Y28" s="337">
        <f>VLOOKUP(X28,Sheet1!$B$2:$C$12,2,TRUE)</f>
        <v>7</v>
      </c>
      <c r="Z28" s="348" t="s">
        <v>1064</v>
      </c>
      <c r="AA28" s="337">
        <v>7</v>
      </c>
      <c r="AB28" s="350">
        <f t="shared" si="0"/>
        <v>8.6363636363636367</v>
      </c>
      <c r="AC28" s="337" t="s">
        <v>1119</v>
      </c>
      <c r="AD28" s="337" t="s">
        <v>1138</v>
      </c>
      <c r="AE28" s="337" t="s">
        <v>1138</v>
      </c>
      <c r="AF28" s="352" t="s">
        <v>1140</v>
      </c>
      <c r="AG28" s="352"/>
      <c r="AH28" s="336"/>
      <c r="AI28" s="336"/>
      <c r="AJ28" s="336"/>
    </row>
    <row r="29" spans="1:36" s="52" customFormat="1" ht="30" x14ac:dyDescent="0.25">
      <c r="A29" s="346" t="s">
        <v>584</v>
      </c>
      <c r="B29" s="346" t="s">
        <v>585</v>
      </c>
      <c r="C29" s="347" t="s">
        <v>286</v>
      </c>
      <c r="D29" s="337" t="s">
        <v>1093</v>
      </c>
      <c r="E29" s="348" t="s">
        <v>1053</v>
      </c>
      <c r="F29" s="348" t="s">
        <v>539</v>
      </c>
      <c r="G29" s="348">
        <v>10</v>
      </c>
      <c r="H29" s="348" t="s">
        <v>539</v>
      </c>
      <c r="I29" s="348">
        <v>10</v>
      </c>
      <c r="J29" s="348" t="s">
        <v>539</v>
      </c>
      <c r="K29" s="348">
        <v>10</v>
      </c>
      <c r="L29" s="348" t="s">
        <v>539</v>
      </c>
      <c r="M29" s="348">
        <v>10</v>
      </c>
      <c r="N29" s="348" t="s">
        <v>539</v>
      </c>
      <c r="O29" s="348">
        <v>10</v>
      </c>
      <c r="P29" s="348" t="s">
        <v>539</v>
      </c>
      <c r="Q29" s="348">
        <v>10</v>
      </c>
      <c r="R29" s="348" t="s">
        <v>1064</v>
      </c>
      <c r="S29" s="337">
        <f>VLOOKUP(R29,Sheet1!$B$2:$C$12,2,TRUE)</f>
        <v>7</v>
      </c>
      <c r="T29" s="349" t="s">
        <v>1064</v>
      </c>
      <c r="U29" s="337">
        <f>VLOOKUP(T29,Sheet1!$B$2:$C$12,2,TRUE)</f>
        <v>7</v>
      </c>
      <c r="V29" s="348" t="str">
        <f>IFERROR(VLOOKUP($D29,'[1]Chi tiet'!$D$7:$L$389,8,0),0)</f>
        <v>A3</v>
      </c>
      <c r="W29" s="337">
        <f>VLOOKUP(V29,Sheet1!$B$2:$C$12,2,TRUE)</f>
        <v>8</v>
      </c>
      <c r="X29" s="348" t="str">
        <f>IFERROR(VLOOKUP($D29,'[2]Gui chi Quynh'!D$7:K$393,7,0),0)</f>
        <v>A3</v>
      </c>
      <c r="Y29" s="337">
        <f>VLOOKUP(X29,Sheet1!$B$2:$C$12,2,TRUE)</f>
        <v>8</v>
      </c>
      <c r="Z29" s="348" t="s">
        <v>1063</v>
      </c>
      <c r="AA29" s="337">
        <v>8</v>
      </c>
      <c r="AB29" s="350">
        <f t="shared" si="0"/>
        <v>8.9090909090909083</v>
      </c>
      <c r="AC29" s="337" t="s">
        <v>1119</v>
      </c>
      <c r="AD29" s="337" t="s">
        <v>1138</v>
      </c>
      <c r="AE29" s="337" t="s">
        <v>1138</v>
      </c>
      <c r="AF29" s="352" t="s">
        <v>1140</v>
      </c>
      <c r="AG29" s="352"/>
      <c r="AH29" s="336"/>
      <c r="AI29" s="336"/>
      <c r="AJ29" s="336"/>
    </row>
    <row r="30" spans="1:36" s="52" customFormat="1" ht="30" x14ac:dyDescent="0.25">
      <c r="A30" s="346" t="s">
        <v>585</v>
      </c>
      <c r="B30" s="346" t="s">
        <v>586</v>
      </c>
      <c r="C30" s="336" t="s">
        <v>115</v>
      </c>
      <c r="D30" s="337" t="s">
        <v>1094</v>
      </c>
      <c r="E30" s="348" t="s">
        <v>1053</v>
      </c>
      <c r="F30" s="348" t="s">
        <v>539</v>
      </c>
      <c r="G30" s="348">
        <v>10</v>
      </c>
      <c r="H30" s="348" t="s">
        <v>539</v>
      </c>
      <c r="I30" s="348">
        <v>10</v>
      </c>
      <c r="J30" s="348" t="s">
        <v>539</v>
      </c>
      <c r="K30" s="348">
        <v>10</v>
      </c>
      <c r="L30" s="348" t="s">
        <v>539</v>
      </c>
      <c r="M30" s="348">
        <v>10</v>
      </c>
      <c r="N30" s="348" t="s">
        <v>539</v>
      </c>
      <c r="O30" s="348">
        <v>10</v>
      </c>
      <c r="P30" s="348" t="s">
        <v>539</v>
      </c>
      <c r="Q30" s="348">
        <v>10</v>
      </c>
      <c r="R30" s="348" t="s">
        <v>1064</v>
      </c>
      <c r="S30" s="337">
        <f>VLOOKUP(R30,Sheet1!$B$2:$C$12,2,TRUE)</f>
        <v>7</v>
      </c>
      <c r="T30" s="349" t="s">
        <v>1064</v>
      </c>
      <c r="U30" s="337">
        <f>VLOOKUP(T30,Sheet1!$B$2:$C$12,2,TRUE)</f>
        <v>7</v>
      </c>
      <c r="V30" s="348" t="str">
        <f>IFERROR(VLOOKUP($D30,'[1]Chi tiet'!$D$7:$L$389,8,0),0)</f>
        <v>A4</v>
      </c>
      <c r="W30" s="337">
        <f>VLOOKUP(V30,Sheet1!$B$2:$C$12,2,TRUE)</f>
        <v>7</v>
      </c>
      <c r="X30" s="348" t="str">
        <f>IFERROR(VLOOKUP($D30,'[2]Gui chi Quynh'!D$7:K$393,7,0),0)</f>
        <v>A4</v>
      </c>
      <c r="Y30" s="337">
        <f>VLOOKUP(X30,Sheet1!$B$2:$C$12,2,TRUE)</f>
        <v>7</v>
      </c>
      <c r="Z30" s="348" t="s">
        <v>1064</v>
      </c>
      <c r="AA30" s="337">
        <v>7</v>
      </c>
      <c r="AB30" s="350">
        <f t="shared" si="0"/>
        <v>8.6363636363636367</v>
      </c>
      <c r="AC30" s="337" t="s">
        <v>1119</v>
      </c>
      <c r="AD30" s="337" t="s">
        <v>1120</v>
      </c>
      <c r="AE30" s="337" t="s">
        <v>1120</v>
      </c>
      <c r="AF30" s="352" t="s">
        <v>1142</v>
      </c>
      <c r="AG30" s="352"/>
      <c r="AH30" s="336"/>
      <c r="AI30" s="336"/>
      <c r="AJ30" s="336"/>
    </row>
    <row r="31" spans="1:36" s="52" customFormat="1" ht="30" x14ac:dyDescent="0.25">
      <c r="A31" s="346" t="s">
        <v>586</v>
      </c>
      <c r="B31" s="346" t="s">
        <v>587</v>
      </c>
      <c r="C31" s="336" t="s">
        <v>253</v>
      </c>
      <c r="D31" s="337" t="s">
        <v>1095</v>
      </c>
      <c r="E31" s="348" t="s">
        <v>1053</v>
      </c>
      <c r="F31" s="348" t="s">
        <v>539</v>
      </c>
      <c r="G31" s="348">
        <v>10</v>
      </c>
      <c r="H31" s="348" t="s">
        <v>539</v>
      </c>
      <c r="I31" s="348">
        <v>10</v>
      </c>
      <c r="J31" s="348" t="s">
        <v>539</v>
      </c>
      <c r="K31" s="348">
        <v>10</v>
      </c>
      <c r="L31" s="348" t="s">
        <v>539</v>
      </c>
      <c r="M31" s="348">
        <v>10</v>
      </c>
      <c r="N31" s="348" t="s">
        <v>539</v>
      </c>
      <c r="O31" s="348">
        <v>10</v>
      </c>
      <c r="P31" s="348" t="s">
        <v>539</v>
      </c>
      <c r="Q31" s="348">
        <v>10</v>
      </c>
      <c r="R31" s="348" t="s">
        <v>1064</v>
      </c>
      <c r="S31" s="337">
        <f>VLOOKUP(R31,Sheet1!$B$2:$C$12,2,TRUE)</f>
        <v>7</v>
      </c>
      <c r="T31" s="349" t="s">
        <v>1064</v>
      </c>
      <c r="U31" s="337">
        <f>VLOOKUP(T31,Sheet1!$B$2:$C$12,2,TRUE)</f>
        <v>7</v>
      </c>
      <c r="V31" s="348" t="str">
        <f>IFERROR(VLOOKUP($D31,'[1]Chi tiet'!$D$7:$L$389,8,0),0)</f>
        <v>A4</v>
      </c>
      <c r="W31" s="337">
        <f>VLOOKUP(V31,Sheet1!$B$2:$C$12,2,TRUE)</f>
        <v>7</v>
      </c>
      <c r="X31" s="348" t="str">
        <f>IFERROR(VLOOKUP($D31,'[2]Gui chi Quynh'!D$7:K$393,7,0),0)</f>
        <v>A3</v>
      </c>
      <c r="Y31" s="337">
        <f>VLOOKUP(X31,Sheet1!$B$2:$C$12,2,TRUE)</f>
        <v>8</v>
      </c>
      <c r="Z31" s="348" t="s">
        <v>1064</v>
      </c>
      <c r="AA31" s="337">
        <v>7</v>
      </c>
      <c r="AB31" s="350">
        <f t="shared" si="0"/>
        <v>8.7272727272727266</v>
      </c>
      <c r="AC31" s="337" t="s">
        <v>1119</v>
      </c>
      <c r="AD31" s="337" t="s">
        <v>1120</v>
      </c>
      <c r="AE31" s="337" t="s">
        <v>1120</v>
      </c>
      <c r="AF31" s="352" t="s">
        <v>1142</v>
      </c>
      <c r="AG31" s="352"/>
      <c r="AH31" s="336"/>
      <c r="AI31" s="336"/>
      <c r="AJ31" s="336"/>
    </row>
    <row r="32" spans="1:36" s="52" customFormat="1" ht="30" x14ac:dyDescent="0.25">
      <c r="A32" s="346" t="s">
        <v>587</v>
      </c>
      <c r="B32" s="346" t="s">
        <v>588</v>
      </c>
      <c r="C32" s="347" t="s">
        <v>75</v>
      </c>
      <c r="D32" s="337" t="s">
        <v>1096</v>
      </c>
      <c r="E32" s="348" t="s">
        <v>1053</v>
      </c>
      <c r="F32" s="348" t="s">
        <v>539</v>
      </c>
      <c r="G32" s="348">
        <v>10</v>
      </c>
      <c r="H32" s="348" t="s">
        <v>539</v>
      </c>
      <c r="I32" s="348">
        <v>10</v>
      </c>
      <c r="J32" s="348" t="s">
        <v>539</v>
      </c>
      <c r="K32" s="348">
        <v>10</v>
      </c>
      <c r="L32" s="355" t="s">
        <v>549</v>
      </c>
      <c r="M32" s="356">
        <v>6</v>
      </c>
      <c r="N32" s="348" t="s">
        <v>539</v>
      </c>
      <c r="O32" s="348">
        <v>10</v>
      </c>
      <c r="P32" s="348" t="s">
        <v>539</v>
      </c>
      <c r="Q32" s="348">
        <v>10</v>
      </c>
      <c r="R32" s="348" t="s">
        <v>1064</v>
      </c>
      <c r="S32" s="337">
        <f>VLOOKUP(R32,Sheet1!$B$2:$C$12,2,TRUE)</f>
        <v>7</v>
      </c>
      <c r="T32" s="349" t="s">
        <v>1064</v>
      </c>
      <c r="U32" s="337">
        <f>VLOOKUP(T32,Sheet1!$B$2:$C$12,2,TRUE)</f>
        <v>7</v>
      </c>
      <c r="V32" s="348" t="str">
        <f>IFERROR(VLOOKUP($D32,'[1]Chi tiet'!$D$7:$L$389,8,0),0)</f>
        <v>A4</v>
      </c>
      <c r="W32" s="337">
        <f>VLOOKUP(V32,Sheet1!$B$2:$C$12,2,TRUE)</f>
        <v>7</v>
      </c>
      <c r="X32" s="348" t="str">
        <f>IFERROR(VLOOKUP($D32,'[2]Gui chi Quynh'!D$7:K$393,7,0),0)</f>
        <v>A4</v>
      </c>
      <c r="Y32" s="337">
        <f>VLOOKUP(X32,Sheet1!$B$2:$C$12,2,TRUE)</f>
        <v>7</v>
      </c>
      <c r="Z32" s="348" t="s">
        <v>1064</v>
      </c>
      <c r="AA32" s="337">
        <v>7</v>
      </c>
      <c r="AB32" s="350">
        <f t="shared" si="0"/>
        <v>8.2727272727272734</v>
      </c>
      <c r="AC32" s="348" t="s">
        <v>1120</v>
      </c>
      <c r="AD32" s="337" t="s">
        <v>1120</v>
      </c>
      <c r="AE32" s="337" t="s">
        <v>1120</v>
      </c>
      <c r="AF32" s="352" t="s">
        <v>1142</v>
      </c>
      <c r="AG32" s="352"/>
      <c r="AH32" s="336"/>
      <c r="AI32" s="336"/>
      <c r="AJ32" s="336"/>
    </row>
    <row r="33" spans="1:36" s="52" customFormat="1" ht="30" x14ac:dyDescent="0.25">
      <c r="A33" s="346" t="s">
        <v>588</v>
      </c>
      <c r="B33" s="346" t="s">
        <v>589</v>
      </c>
      <c r="C33" s="347" t="s">
        <v>297</v>
      </c>
      <c r="D33" s="337" t="s">
        <v>1097</v>
      </c>
      <c r="E33" s="348" t="s">
        <v>1053</v>
      </c>
      <c r="F33" s="348" t="s">
        <v>539</v>
      </c>
      <c r="G33" s="348">
        <v>10</v>
      </c>
      <c r="H33" s="348" t="s">
        <v>539</v>
      </c>
      <c r="I33" s="348">
        <v>10</v>
      </c>
      <c r="J33" s="348" t="s">
        <v>539</v>
      </c>
      <c r="K33" s="348">
        <v>10</v>
      </c>
      <c r="L33" s="348" t="s">
        <v>539</v>
      </c>
      <c r="M33" s="348">
        <v>10</v>
      </c>
      <c r="N33" s="348" t="s">
        <v>539</v>
      </c>
      <c r="O33" s="348">
        <v>10</v>
      </c>
      <c r="P33" s="348" t="s">
        <v>539</v>
      </c>
      <c r="Q33" s="348">
        <v>10</v>
      </c>
      <c r="R33" s="348" t="s">
        <v>1064</v>
      </c>
      <c r="S33" s="337">
        <f>VLOOKUP(R33,Sheet1!$B$2:$C$12,2,TRUE)</f>
        <v>7</v>
      </c>
      <c r="T33" s="349" t="s">
        <v>1064</v>
      </c>
      <c r="U33" s="337">
        <f>VLOOKUP(T33,Sheet1!$B$2:$C$12,2,TRUE)</f>
        <v>7</v>
      </c>
      <c r="V33" s="348" t="str">
        <f>IFERROR(VLOOKUP($D33,'[1]Chi tiet'!$D$7:$L$389,8,0),0)</f>
        <v>A3</v>
      </c>
      <c r="W33" s="337">
        <f>VLOOKUP(V33,Sheet1!$B$2:$C$12,2,TRUE)</f>
        <v>8</v>
      </c>
      <c r="X33" s="348" t="str">
        <f>IFERROR(VLOOKUP($D33,'[2]Gui chi Quynh'!D$7:K$393,7,0),0)</f>
        <v>A3</v>
      </c>
      <c r="Y33" s="337">
        <f>VLOOKUP(X33,Sheet1!$B$2:$C$12,2,TRUE)</f>
        <v>8</v>
      </c>
      <c r="Z33" s="348" t="s">
        <v>1063</v>
      </c>
      <c r="AA33" s="337">
        <v>8</v>
      </c>
      <c r="AB33" s="350">
        <f t="shared" si="0"/>
        <v>8.9090909090909083</v>
      </c>
      <c r="AC33" s="337" t="s">
        <v>1119</v>
      </c>
      <c r="AD33" s="337" t="s">
        <v>1138</v>
      </c>
      <c r="AE33" s="337" t="s">
        <v>1138</v>
      </c>
      <c r="AF33" s="352" t="s">
        <v>1140</v>
      </c>
      <c r="AG33" s="352"/>
      <c r="AH33" s="336"/>
      <c r="AI33" s="336"/>
      <c r="AJ33" s="336"/>
    </row>
    <row r="34" spans="1:36" s="52" customFormat="1" ht="30" x14ac:dyDescent="0.25">
      <c r="A34" s="346" t="s">
        <v>589</v>
      </c>
      <c r="B34" s="346" t="s">
        <v>590</v>
      </c>
      <c r="C34" s="347" t="s">
        <v>358</v>
      </c>
      <c r="D34" s="337" t="s">
        <v>1098</v>
      </c>
      <c r="E34" s="348" t="s">
        <v>1053</v>
      </c>
      <c r="F34" s="348" t="s">
        <v>539</v>
      </c>
      <c r="G34" s="348">
        <v>10</v>
      </c>
      <c r="H34" s="348" t="s">
        <v>539</v>
      </c>
      <c r="I34" s="348">
        <v>10</v>
      </c>
      <c r="J34" s="348" t="s">
        <v>539</v>
      </c>
      <c r="K34" s="348">
        <v>10</v>
      </c>
      <c r="L34" s="348" t="s">
        <v>539</v>
      </c>
      <c r="M34" s="348">
        <v>10</v>
      </c>
      <c r="N34" s="348" t="s">
        <v>539</v>
      </c>
      <c r="O34" s="348">
        <v>10</v>
      </c>
      <c r="P34" s="348" t="s">
        <v>539</v>
      </c>
      <c r="Q34" s="348">
        <v>10</v>
      </c>
      <c r="R34" s="348" t="s">
        <v>1064</v>
      </c>
      <c r="S34" s="337">
        <f>VLOOKUP(R34,Sheet1!$B$2:$C$12,2,TRUE)</f>
        <v>7</v>
      </c>
      <c r="T34" s="349" t="s">
        <v>1064</v>
      </c>
      <c r="U34" s="337">
        <f>VLOOKUP(T34,Sheet1!$B$2:$C$12,2,TRUE)</f>
        <v>7</v>
      </c>
      <c r="V34" s="348" t="str">
        <f>IFERROR(VLOOKUP($D34,'[1]Chi tiet'!$D$7:$L$389,8,0),0)</f>
        <v>A3</v>
      </c>
      <c r="W34" s="337">
        <f>VLOOKUP(V34,Sheet1!$B$2:$C$12,2,TRUE)</f>
        <v>8</v>
      </c>
      <c r="X34" s="348" t="str">
        <f>IFERROR(VLOOKUP($D34,'[2]Gui chi Quynh'!D$7:K$393,7,0),0)</f>
        <v>A3</v>
      </c>
      <c r="Y34" s="337">
        <f>VLOOKUP(X34,Sheet1!$B$2:$C$12,2,TRUE)</f>
        <v>8</v>
      </c>
      <c r="Z34" s="348" t="s">
        <v>1063</v>
      </c>
      <c r="AA34" s="337">
        <v>8</v>
      </c>
      <c r="AB34" s="350">
        <f t="shared" si="0"/>
        <v>8.9090909090909083</v>
      </c>
      <c r="AC34" s="337" t="s">
        <v>1119</v>
      </c>
      <c r="AD34" s="337" t="s">
        <v>1138</v>
      </c>
      <c r="AE34" s="337" t="s">
        <v>1138</v>
      </c>
      <c r="AF34" s="352" t="s">
        <v>1140</v>
      </c>
      <c r="AG34" s="352"/>
      <c r="AH34" s="336"/>
      <c r="AI34" s="336"/>
      <c r="AJ34" s="336"/>
    </row>
    <row r="35" spans="1:36" s="52" customFormat="1" ht="30" x14ac:dyDescent="0.25">
      <c r="A35" s="346" t="s">
        <v>590</v>
      </c>
      <c r="B35" s="346" t="s">
        <v>591</v>
      </c>
      <c r="C35" s="347" t="s">
        <v>367</v>
      </c>
      <c r="D35" s="337" t="s">
        <v>1099</v>
      </c>
      <c r="E35" s="348" t="s">
        <v>1053</v>
      </c>
      <c r="F35" s="348" t="s">
        <v>539</v>
      </c>
      <c r="G35" s="348">
        <v>10</v>
      </c>
      <c r="H35" s="348" t="s">
        <v>539</v>
      </c>
      <c r="I35" s="348">
        <v>10</v>
      </c>
      <c r="J35" s="348" t="s">
        <v>539</v>
      </c>
      <c r="K35" s="348">
        <v>10</v>
      </c>
      <c r="L35" s="348" t="s">
        <v>539</v>
      </c>
      <c r="M35" s="348">
        <v>10</v>
      </c>
      <c r="N35" s="348" t="s">
        <v>539</v>
      </c>
      <c r="O35" s="348">
        <v>10</v>
      </c>
      <c r="P35" s="348" t="s">
        <v>539</v>
      </c>
      <c r="Q35" s="348">
        <v>10</v>
      </c>
      <c r="R35" s="348" t="s">
        <v>1064</v>
      </c>
      <c r="S35" s="337">
        <f>VLOOKUP(R35,Sheet1!$B$2:$C$12,2,TRUE)</f>
        <v>7</v>
      </c>
      <c r="T35" s="349" t="s">
        <v>1064</v>
      </c>
      <c r="U35" s="337">
        <f>VLOOKUP(T35,Sheet1!$B$2:$C$12,2,TRUE)</f>
        <v>7</v>
      </c>
      <c r="V35" s="348" t="str">
        <f>IFERROR(VLOOKUP($D35,'[1]Chi tiet'!$D$7:$L$389,8,0),0)</f>
        <v>A4</v>
      </c>
      <c r="W35" s="337">
        <f>VLOOKUP(V35,Sheet1!$B$2:$C$12,2,TRUE)</f>
        <v>7</v>
      </c>
      <c r="X35" s="348" t="str">
        <f>IFERROR(VLOOKUP($D35,'[2]Gui chi Quynh'!D$7:K$393,7,0),0)</f>
        <v>A4</v>
      </c>
      <c r="Y35" s="337">
        <f>VLOOKUP(X35,Sheet1!$B$2:$C$12,2,TRUE)</f>
        <v>7</v>
      </c>
      <c r="Z35" s="348" t="s">
        <v>1064</v>
      </c>
      <c r="AA35" s="337">
        <v>7</v>
      </c>
      <c r="AB35" s="350">
        <f t="shared" si="0"/>
        <v>8.6363636363636367</v>
      </c>
      <c r="AC35" s="337" t="s">
        <v>1119</v>
      </c>
      <c r="AD35" s="337" t="s">
        <v>1120</v>
      </c>
      <c r="AE35" s="337" t="s">
        <v>1120</v>
      </c>
      <c r="AF35" s="352" t="s">
        <v>1142</v>
      </c>
      <c r="AG35" s="352"/>
      <c r="AH35" s="336"/>
      <c r="AI35" s="336"/>
      <c r="AJ35" s="336"/>
    </row>
    <row r="36" spans="1:36" s="52" customFormat="1" ht="30" x14ac:dyDescent="0.25">
      <c r="A36" s="346" t="s">
        <v>591</v>
      </c>
      <c r="B36" s="346" t="s">
        <v>592</v>
      </c>
      <c r="C36" s="347" t="s">
        <v>1010</v>
      </c>
      <c r="D36" s="337" t="s">
        <v>1100</v>
      </c>
      <c r="E36" s="348" t="s">
        <v>1053</v>
      </c>
      <c r="F36" s="348" t="s">
        <v>539</v>
      </c>
      <c r="G36" s="348">
        <v>10</v>
      </c>
      <c r="H36" s="348" t="s">
        <v>539</v>
      </c>
      <c r="I36" s="348">
        <v>10</v>
      </c>
      <c r="J36" s="348" t="s">
        <v>539</v>
      </c>
      <c r="K36" s="348">
        <v>10</v>
      </c>
      <c r="L36" s="348" t="s">
        <v>539</v>
      </c>
      <c r="M36" s="348">
        <v>10</v>
      </c>
      <c r="N36" s="348" t="s">
        <v>539</v>
      </c>
      <c r="O36" s="348">
        <v>10</v>
      </c>
      <c r="P36" s="348" t="s">
        <v>539</v>
      </c>
      <c r="Q36" s="348">
        <v>10</v>
      </c>
      <c r="R36" s="348" t="s">
        <v>1064</v>
      </c>
      <c r="S36" s="337">
        <f>VLOOKUP(R36,Sheet1!$B$2:$C$12,2,TRUE)</f>
        <v>7</v>
      </c>
      <c r="T36" s="349" t="s">
        <v>1064</v>
      </c>
      <c r="U36" s="337">
        <f>VLOOKUP(T36,Sheet1!$B$2:$C$12,2,TRUE)</f>
        <v>7</v>
      </c>
      <c r="V36" s="348" t="str">
        <f>IFERROR(VLOOKUP($D36,'[1]Chi tiet'!$D$7:$L$389,8,0),0)</f>
        <v>A4</v>
      </c>
      <c r="W36" s="337">
        <f>VLOOKUP(V36,Sheet1!$B$2:$C$12,2,TRUE)</f>
        <v>7</v>
      </c>
      <c r="X36" s="348" t="str">
        <f>IFERROR(VLOOKUP($D36,'[2]Gui chi Quynh'!D$7:K$393,7,0),0)</f>
        <v>A4</v>
      </c>
      <c r="Y36" s="337">
        <f>VLOOKUP(X36,Sheet1!$B$2:$C$12,2,TRUE)</f>
        <v>7</v>
      </c>
      <c r="Z36" s="348" t="s">
        <v>1064</v>
      </c>
      <c r="AA36" s="337">
        <v>7</v>
      </c>
      <c r="AB36" s="350">
        <f t="shared" si="0"/>
        <v>8.6363636363636367</v>
      </c>
      <c r="AC36" s="337" t="s">
        <v>1119</v>
      </c>
      <c r="AD36" s="337" t="s">
        <v>1120</v>
      </c>
      <c r="AE36" s="337" t="s">
        <v>1120</v>
      </c>
      <c r="AF36" s="352" t="s">
        <v>1142</v>
      </c>
      <c r="AG36" s="352"/>
      <c r="AH36" s="336"/>
      <c r="AI36" s="336"/>
      <c r="AJ36" s="336"/>
    </row>
    <row r="37" spans="1:36" s="52" customFormat="1" ht="30" x14ac:dyDescent="0.25">
      <c r="A37" s="346" t="s">
        <v>592</v>
      </c>
      <c r="B37" s="346" t="s">
        <v>593</v>
      </c>
      <c r="C37" s="347" t="s">
        <v>1055</v>
      </c>
      <c r="D37" s="337" t="s">
        <v>1101</v>
      </c>
      <c r="E37" s="348" t="s">
        <v>1053</v>
      </c>
      <c r="F37" s="348"/>
      <c r="G37" s="348"/>
      <c r="H37" s="348"/>
      <c r="I37" s="348"/>
      <c r="J37" s="348"/>
      <c r="K37" s="348"/>
      <c r="L37" s="348"/>
      <c r="M37" s="348"/>
      <c r="N37" s="348" t="s">
        <v>539</v>
      </c>
      <c r="O37" s="348">
        <v>10</v>
      </c>
      <c r="P37" s="348" t="s">
        <v>539</v>
      </c>
      <c r="Q37" s="348">
        <v>10</v>
      </c>
      <c r="R37" s="348" t="s">
        <v>1064</v>
      </c>
      <c r="S37" s="337">
        <f>VLOOKUP(R37,Sheet1!$B$2:$C$12,2,TRUE)</f>
        <v>7</v>
      </c>
      <c r="T37" s="349" t="s">
        <v>1064</v>
      </c>
      <c r="U37" s="337">
        <f>VLOOKUP(T37,Sheet1!$B$2:$C$12,2,TRUE)</f>
        <v>7</v>
      </c>
      <c r="V37" s="348" t="str">
        <f>IFERROR(VLOOKUP($D37,'[1]Chi tiet'!$D$7:$L$389,8,0),0)</f>
        <v>A4</v>
      </c>
      <c r="W37" s="337">
        <f>VLOOKUP(V37,Sheet1!$B$2:$C$12,2,TRUE)</f>
        <v>7</v>
      </c>
      <c r="X37" s="348" t="str">
        <f>IFERROR(VLOOKUP($D37,'[2]Gui chi Quynh'!D$7:K$393,7,0),0)</f>
        <v>A4</v>
      </c>
      <c r="Y37" s="337">
        <f>VLOOKUP(X37,Sheet1!$B$2:$C$12,2,TRUE)</f>
        <v>7</v>
      </c>
      <c r="Z37" s="348" t="s">
        <v>1064</v>
      </c>
      <c r="AA37" s="337">
        <v>7</v>
      </c>
      <c r="AB37" s="350">
        <f t="shared" si="0"/>
        <v>7.8571428571428568</v>
      </c>
      <c r="AC37" s="337" t="s">
        <v>1119</v>
      </c>
      <c r="AD37" s="337" t="s">
        <v>1120</v>
      </c>
      <c r="AE37" s="337" t="s">
        <v>1120</v>
      </c>
      <c r="AF37" s="352" t="s">
        <v>1142</v>
      </c>
      <c r="AG37" s="352"/>
      <c r="AH37" s="336"/>
      <c r="AI37" s="336"/>
      <c r="AJ37" s="336"/>
    </row>
    <row r="38" spans="1:36" s="52" customFormat="1" ht="30" x14ac:dyDescent="0.25">
      <c r="A38" s="346" t="s">
        <v>593</v>
      </c>
      <c r="B38" s="346" t="s">
        <v>594</v>
      </c>
      <c r="C38" s="347" t="s">
        <v>1056</v>
      </c>
      <c r="D38" s="337" t="s">
        <v>1102</v>
      </c>
      <c r="E38" s="348" t="s">
        <v>1053</v>
      </c>
      <c r="F38" s="348"/>
      <c r="G38" s="348"/>
      <c r="H38" s="348"/>
      <c r="I38" s="348"/>
      <c r="J38" s="348"/>
      <c r="K38" s="348"/>
      <c r="L38" s="348"/>
      <c r="M38" s="348"/>
      <c r="N38" s="348" t="s">
        <v>539</v>
      </c>
      <c r="O38" s="348">
        <v>10</v>
      </c>
      <c r="P38" s="348" t="s">
        <v>539</v>
      </c>
      <c r="Q38" s="348">
        <v>10</v>
      </c>
      <c r="R38" s="348" t="s">
        <v>1064</v>
      </c>
      <c r="S38" s="337">
        <f>VLOOKUP(R38,Sheet1!$B$2:$C$12,2,TRUE)</f>
        <v>7</v>
      </c>
      <c r="T38" s="349" t="s">
        <v>1064</v>
      </c>
      <c r="U38" s="337">
        <f>VLOOKUP(T38,Sheet1!$B$2:$C$12,2,TRUE)</f>
        <v>7</v>
      </c>
      <c r="V38" s="348" t="str">
        <f>IFERROR(VLOOKUP($D38,'[1]Chi tiet'!$D$7:$L$389,8,0),0)</f>
        <v>A4</v>
      </c>
      <c r="W38" s="337">
        <f>VLOOKUP(V38,Sheet1!$B$2:$C$12,2,TRUE)</f>
        <v>7</v>
      </c>
      <c r="X38" s="348" t="str">
        <f>IFERROR(VLOOKUP($D38,'[2]Gui chi Quynh'!D$7:K$393,7,0),0)</f>
        <v>A4</v>
      </c>
      <c r="Y38" s="337">
        <f>VLOOKUP(X38,Sheet1!$B$2:$C$12,2,TRUE)</f>
        <v>7</v>
      </c>
      <c r="Z38" s="348" t="s">
        <v>1064</v>
      </c>
      <c r="AA38" s="337">
        <v>7</v>
      </c>
      <c r="AB38" s="350">
        <f t="shared" si="0"/>
        <v>7.8571428571428568</v>
      </c>
      <c r="AC38" s="337" t="s">
        <v>1119</v>
      </c>
      <c r="AD38" s="337" t="s">
        <v>1120</v>
      </c>
      <c r="AE38" s="337" t="s">
        <v>1120</v>
      </c>
      <c r="AF38" s="352" t="s">
        <v>1142</v>
      </c>
      <c r="AG38" s="352"/>
      <c r="AH38" s="336"/>
      <c r="AI38" s="336"/>
      <c r="AJ38" s="336"/>
    </row>
    <row r="39" spans="1:36" s="52" customFormat="1" ht="35.450000000000003" customHeight="1" x14ac:dyDescent="0.25">
      <c r="A39" s="346"/>
      <c r="B39" s="346"/>
      <c r="C39" s="357" t="s">
        <v>1117</v>
      </c>
      <c r="D39" s="337"/>
      <c r="E39" s="348"/>
      <c r="F39" s="348"/>
      <c r="G39" s="348"/>
      <c r="H39" s="348"/>
      <c r="I39" s="348"/>
      <c r="J39" s="348"/>
      <c r="K39" s="348"/>
      <c r="L39" s="348"/>
      <c r="M39" s="348"/>
      <c r="N39" s="348"/>
      <c r="O39" s="348"/>
      <c r="P39" s="348"/>
      <c r="Q39" s="348"/>
      <c r="R39" s="348"/>
      <c r="S39" s="337"/>
      <c r="T39" s="349"/>
      <c r="U39" s="337"/>
      <c r="V39" s="348"/>
      <c r="W39" s="337"/>
      <c r="X39" s="348"/>
      <c r="Y39" s="337"/>
      <c r="Z39" s="348"/>
      <c r="AA39" s="337"/>
      <c r="AB39" s="350"/>
      <c r="AC39" s="348"/>
      <c r="AD39" s="348"/>
      <c r="AE39" s="348"/>
      <c r="AF39" s="352"/>
      <c r="AG39" s="352"/>
      <c r="AH39" s="336"/>
      <c r="AI39" s="336"/>
      <c r="AJ39" s="336"/>
    </row>
    <row r="40" spans="1:36" s="52" customFormat="1" ht="75" customHeight="1" x14ac:dyDescent="0.25">
      <c r="A40" s="346" t="s">
        <v>594</v>
      </c>
      <c r="B40" s="346"/>
      <c r="C40" s="347" t="s">
        <v>289</v>
      </c>
      <c r="D40" s="337"/>
      <c r="E40" s="348" t="s">
        <v>1053</v>
      </c>
      <c r="F40" s="348"/>
      <c r="G40" s="348"/>
      <c r="H40" s="348"/>
      <c r="I40" s="348"/>
      <c r="J40" s="348"/>
      <c r="K40" s="348"/>
      <c r="L40" s="348"/>
      <c r="M40" s="348"/>
      <c r="N40" s="348"/>
      <c r="O40" s="348"/>
      <c r="P40" s="358"/>
      <c r="Q40" s="358"/>
      <c r="R40" s="358"/>
      <c r="S40" s="358"/>
      <c r="T40" s="348"/>
      <c r="U40" s="337"/>
      <c r="V40" s="348"/>
      <c r="W40" s="337"/>
      <c r="X40" s="348"/>
      <c r="Y40" s="337"/>
      <c r="Z40" s="348"/>
      <c r="AA40" s="337"/>
      <c r="AB40" s="359"/>
      <c r="AC40" s="352"/>
      <c r="AD40" s="352"/>
      <c r="AE40" s="352"/>
      <c r="AF40" s="352" t="s">
        <v>1116</v>
      </c>
      <c r="AG40" s="352"/>
      <c r="AH40" s="336"/>
      <c r="AI40" s="336"/>
      <c r="AJ40" s="336"/>
    </row>
    <row r="41" spans="1:36" s="52" customFormat="1" ht="63.75" customHeight="1" x14ac:dyDescent="0.25">
      <c r="A41" s="346" t="s">
        <v>595</v>
      </c>
      <c r="B41" s="346"/>
      <c r="C41" s="360" t="s">
        <v>1103</v>
      </c>
      <c r="D41" s="361" t="s">
        <v>1104</v>
      </c>
      <c r="E41" s="348" t="s">
        <v>1053</v>
      </c>
      <c r="F41" s="348"/>
      <c r="G41" s="348"/>
      <c r="H41" s="348"/>
      <c r="I41" s="348"/>
      <c r="J41" s="348"/>
      <c r="K41" s="348"/>
      <c r="L41" s="348"/>
      <c r="M41" s="348"/>
      <c r="N41" s="348"/>
      <c r="O41" s="348"/>
      <c r="P41" s="348"/>
      <c r="Q41" s="348"/>
      <c r="R41" s="348"/>
      <c r="S41" s="348"/>
      <c r="T41" s="349"/>
      <c r="U41" s="337"/>
      <c r="V41" s="348"/>
      <c r="W41" s="337"/>
      <c r="X41" s="348"/>
      <c r="Y41" s="337"/>
      <c r="Z41" s="348"/>
      <c r="AA41" s="337"/>
      <c r="AB41" s="350"/>
      <c r="AC41" s="337"/>
      <c r="AD41" s="337"/>
      <c r="AE41" s="337"/>
      <c r="AF41" s="362" t="s">
        <v>1118</v>
      </c>
      <c r="AG41" s="352"/>
      <c r="AH41" s="336"/>
      <c r="AI41" s="336"/>
      <c r="AJ41" s="336"/>
    </row>
    <row r="42" spans="1:36" s="52" customFormat="1" ht="60.75" customHeight="1" x14ac:dyDescent="0.25">
      <c r="A42" s="346" t="s">
        <v>596</v>
      </c>
      <c r="B42" s="346"/>
      <c r="C42" s="360" t="s">
        <v>1105</v>
      </c>
      <c r="D42" s="361" t="s">
        <v>1106</v>
      </c>
      <c r="E42" s="348" t="s">
        <v>1053</v>
      </c>
      <c r="F42" s="348"/>
      <c r="G42" s="348"/>
      <c r="H42" s="348"/>
      <c r="I42" s="348"/>
      <c r="J42" s="348"/>
      <c r="K42" s="348"/>
      <c r="L42" s="348"/>
      <c r="M42" s="348"/>
      <c r="N42" s="348"/>
      <c r="O42" s="348"/>
      <c r="P42" s="348"/>
      <c r="Q42" s="348"/>
      <c r="R42" s="348"/>
      <c r="S42" s="348"/>
      <c r="T42" s="349"/>
      <c r="U42" s="337"/>
      <c r="V42" s="348"/>
      <c r="W42" s="337"/>
      <c r="X42" s="348"/>
      <c r="Y42" s="337"/>
      <c r="Z42" s="348"/>
      <c r="AA42" s="337"/>
      <c r="AB42" s="350"/>
      <c r="AC42" s="337"/>
      <c r="AD42" s="337"/>
      <c r="AE42" s="337"/>
      <c r="AF42" s="362" t="s">
        <v>1118</v>
      </c>
      <c r="AG42" s="352"/>
      <c r="AH42" s="336"/>
      <c r="AI42" s="336"/>
      <c r="AJ42" s="336"/>
    </row>
    <row r="43" spans="1:36" s="52" customFormat="1" ht="61.5" customHeight="1" x14ac:dyDescent="0.25">
      <c r="A43" s="346" t="s">
        <v>597</v>
      </c>
      <c r="B43" s="346"/>
      <c r="C43" s="360" t="s">
        <v>1107</v>
      </c>
      <c r="D43" s="361" t="s">
        <v>1108</v>
      </c>
      <c r="E43" s="348" t="s">
        <v>1053</v>
      </c>
      <c r="F43" s="348"/>
      <c r="G43" s="348"/>
      <c r="H43" s="348"/>
      <c r="I43" s="348"/>
      <c r="J43" s="348"/>
      <c r="K43" s="348"/>
      <c r="L43" s="348"/>
      <c r="M43" s="348"/>
      <c r="N43" s="348"/>
      <c r="O43" s="348"/>
      <c r="P43" s="348"/>
      <c r="Q43" s="348"/>
      <c r="R43" s="348"/>
      <c r="S43" s="348"/>
      <c r="T43" s="349"/>
      <c r="U43" s="337"/>
      <c r="V43" s="348"/>
      <c r="W43" s="337"/>
      <c r="X43" s="348"/>
      <c r="Y43" s="337"/>
      <c r="Z43" s="348"/>
      <c r="AA43" s="337"/>
      <c r="AB43" s="350"/>
      <c r="AC43" s="337"/>
      <c r="AD43" s="337"/>
      <c r="AE43" s="337"/>
      <c r="AF43" s="362" t="s">
        <v>1118</v>
      </c>
      <c r="AG43" s="352"/>
      <c r="AH43" s="336"/>
      <c r="AI43" s="336"/>
      <c r="AJ43" s="336"/>
    </row>
    <row r="44" spans="1:36" s="328" customFormat="1" ht="53.25" customHeight="1" x14ac:dyDescent="0.25">
      <c r="C44" s="331" t="s">
        <v>1136</v>
      </c>
      <c r="D44" s="332"/>
      <c r="E44" s="333"/>
      <c r="F44" s="333"/>
      <c r="G44" s="333"/>
      <c r="H44" s="333"/>
      <c r="I44" s="333"/>
      <c r="J44" s="327"/>
      <c r="K44" s="327"/>
      <c r="L44" s="327"/>
      <c r="M44" s="327"/>
      <c r="N44" s="327"/>
      <c r="O44" s="327"/>
      <c r="P44" s="327"/>
      <c r="Q44" s="327"/>
      <c r="R44" s="327"/>
      <c r="S44" s="327"/>
      <c r="T44" s="522" t="s">
        <v>1135</v>
      </c>
      <c r="U44" s="522"/>
      <c r="V44" s="522"/>
      <c r="W44" s="522"/>
      <c r="X44" s="522"/>
      <c r="Y44" s="522"/>
      <c r="Z44" s="522"/>
      <c r="AA44" s="522"/>
      <c r="AB44" s="522"/>
      <c r="AC44" s="522"/>
      <c r="AD44" s="522"/>
      <c r="AE44" s="522"/>
      <c r="AF44" s="522"/>
      <c r="AG44" s="333"/>
    </row>
    <row r="45" spans="1:36" ht="21" customHeight="1" x14ac:dyDescent="0.25"/>
  </sheetData>
  <autoFilter ref="A5:AG44"/>
  <mergeCells count="23">
    <mergeCell ref="T44:AF44"/>
    <mergeCell ref="AC4:AC5"/>
    <mergeCell ref="AB4:AB5"/>
    <mergeCell ref="C4:C5"/>
    <mergeCell ref="E4:E5"/>
    <mergeCell ref="R4:S4"/>
    <mergeCell ref="F4:G4"/>
    <mergeCell ref="H4:I4"/>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433070866141736" right="0.19685039370078741" top="0.39370078740157483" bottom="0.47244094488188981" header="0.31496062992125984" footer="0.31496062992125984"/>
  <pageSetup paperSize="9" scale="7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324" t="s">
        <v>1061</v>
      </c>
      <c r="C2" s="324">
        <v>10</v>
      </c>
    </row>
    <row r="3" spans="2:3" ht="18.75" x14ac:dyDescent="0.3">
      <c r="B3" s="324" t="s">
        <v>1062</v>
      </c>
      <c r="C3" s="324">
        <v>9</v>
      </c>
    </row>
    <row r="4" spans="2:3" ht="18.75" x14ac:dyDescent="0.3">
      <c r="B4" s="324" t="s">
        <v>1063</v>
      </c>
      <c r="C4" s="324">
        <v>8</v>
      </c>
    </row>
    <row r="5" spans="2:3" ht="18.75" x14ac:dyDescent="0.3">
      <c r="B5" s="324" t="s">
        <v>1064</v>
      </c>
      <c r="C5" s="324">
        <v>7</v>
      </c>
    </row>
    <row r="6" spans="2:3" ht="18.75" x14ac:dyDescent="0.3">
      <c r="B6" s="324" t="s">
        <v>571</v>
      </c>
      <c r="C6" s="324">
        <v>7</v>
      </c>
    </row>
    <row r="7" spans="2:3" ht="18.75" x14ac:dyDescent="0.3">
      <c r="B7" s="324" t="s">
        <v>1065</v>
      </c>
      <c r="C7" s="324">
        <v>6</v>
      </c>
    </row>
    <row r="8" spans="2:3" ht="18.75" x14ac:dyDescent="0.3">
      <c r="B8" s="324" t="s">
        <v>1069</v>
      </c>
      <c r="C8" s="324">
        <v>5</v>
      </c>
    </row>
    <row r="9" spans="2:3" ht="18.75" x14ac:dyDescent="0.3">
      <c r="B9" s="324" t="s">
        <v>1066</v>
      </c>
      <c r="C9" s="324">
        <v>4</v>
      </c>
    </row>
    <row r="10" spans="2:3" ht="18.75" x14ac:dyDescent="0.3">
      <c r="B10" s="324" t="s">
        <v>1110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2021-05-19T06:46:55Z</cp:lastPrinted>
  <dcterms:created xsi:type="dcterms:W3CDTF">2015-09-12T02:01:38Z</dcterms:created>
  <dcterms:modified xsi:type="dcterms:W3CDTF">2021-05-21T01:36:22Z</dcterms:modified>
</cp:coreProperties>
</file>