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9" yWindow="1311" windowWidth="15574" windowHeight="684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NAM'!$A$5:$AG$23</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AA7" i="43" l="1"/>
  <c r="AA8" i="43"/>
  <c r="AA9" i="43"/>
  <c r="AA10" i="43"/>
  <c r="AA11" i="43"/>
  <c r="AA12" i="43"/>
  <c r="AA13" i="43"/>
  <c r="AA14" i="43"/>
  <c r="AA15" i="43"/>
  <c r="AA16" i="43"/>
  <c r="AA17" i="43"/>
  <c r="AA18" i="43"/>
  <c r="AA19" i="43"/>
  <c r="AA20" i="43"/>
  <c r="AA21" i="43"/>
  <c r="AA6" i="43"/>
  <c r="X6" i="43" l="1"/>
  <c r="X7" i="43"/>
  <c r="X8" i="43"/>
  <c r="X9" i="43"/>
  <c r="X10" i="43"/>
  <c r="X11" i="43"/>
  <c r="X12" i="43"/>
  <c r="X13" i="43"/>
  <c r="X14" i="43"/>
  <c r="X15" i="43"/>
  <c r="X16" i="43"/>
  <c r="X17" i="43"/>
  <c r="X18" i="43"/>
  <c r="X19" i="43"/>
  <c r="X20" i="43"/>
  <c r="X21" i="43"/>
  <c r="S6" i="43" l="1"/>
  <c r="S7" i="43"/>
  <c r="S8" i="43"/>
  <c r="S9" i="43"/>
  <c r="S10" i="43"/>
  <c r="S11" i="43"/>
  <c r="S12" i="43"/>
  <c r="S13" i="43"/>
  <c r="S14" i="43"/>
  <c r="S15" i="43"/>
  <c r="S16" i="43"/>
  <c r="S17" i="43"/>
  <c r="S18" i="43"/>
  <c r="S19" i="43"/>
  <c r="S20" i="43"/>
  <c r="S21" i="43"/>
  <c r="Y7" i="43" l="1"/>
  <c r="Y11" i="43"/>
  <c r="Y13" i="43"/>
  <c r="U6" i="43"/>
  <c r="U7" i="43"/>
  <c r="U8" i="43"/>
  <c r="U9" i="43"/>
  <c r="U10" i="43"/>
  <c r="U11" i="43"/>
  <c r="U12" i="43"/>
  <c r="U13" i="43"/>
  <c r="U14" i="43"/>
  <c r="U15" i="43"/>
  <c r="U16" i="43"/>
  <c r="U17" i="43"/>
  <c r="U18" i="43"/>
  <c r="U19" i="43"/>
  <c r="U20" i="43"/>
  <c r="U21" i="43"/>
  <c r="V6" i="43"/>
  <c r="W6" i="43" s="1"/>
  <c r="V7" i="43"/>
  <c r="W7" i="43" s="1"/>
  <c r="V8" i="43"/>
  <c r="W8" i="43" s="1"/>
  <c r="V9" i="43"/>
  <c r="W9" i="43" s="1"/>
  <c r="V10" i="43"/>
  <c r="W10" i="43" s="1"/>
  <c r="V11" i="43"/>
  <c r="W11" i="43" s="1"/>
  <c r="V12" i="43"/>
  <c r="W12" i="43" s="1"/>
  <c r="V13" i="43"/>
  <c r="W13" i="43" s="1"/>
  <c r="V14" i="43"/>
  <c r="W14" i="43" s="1"/>
  <c r="V15" i="43"/>
  <c r="W15" i="43" s="1"/>
  <c r="V16" i="43"/>
  <c r="W16" i="43" s="1"/>
  <c r="V17" i="43"/>
  <c r="W17" i="43" s="1"/>
  <c r="V18" i="43"/>
  <c r="W18" i="43" s="1"/>
  <c r="V19" i="43"/>
  <c r="W19" i="43" s="1"/>
  <c r="V20" i="43"/>
  <c r="W20" i="43" s="1"/>
  <c r="V21" i="43"/>
  <c r="W21" i="43" s="1"/>
  <c r="C55" i="41"/>
  <c r="C57" i="41"/>
  <c r="C64" i="41" s="1"/>
  <c r="AB11" i="43" l="1"/>
  <c r="AB7" i="43"/>
  <c r="AB21" i="43"/>
  <c r="AB13" i="43"/>
  <c r="Y18" i="43"/>
  <c r="AB18" i="43" s="1"/>
  <c r="Y14" i="43"/>
  <c r="AB14" i="43" s="1"/>
  <c r="Y8" i="43"/>
  <c r="AB8" i="43" s="1"/>
  <c r="Y20" i="43"/>
  <c r="AB20" i="43" s="1"/>
  <c r="Y9" i="43"/>
  <c r="AB9" i="43" s="1"/>
  <c r="Y17" i="43"/>
  <c r="AB17" i="43" s="1"/>
  <c r="Y16" i="43"/>
  <c r="AB16" i="43" s="1"/>
  <c r="Y12" i="43"/>
  <c r="AB12" i="43" s="1"/>
  <c r="Y19" i="43"/>
  <c r="AB19" i="43" s="1"/>
  <c r="Y15" i="43"/>
  <c r="AB15" i="43" s="1"/>
  <c r="Y6" i="43"/>
  <c r="AB6" i="43" s="1"/>
  <c r="Y10" i="43"/>
  <c r="AB10" i="43" s="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<sst xmlns="http://schemas.openxmlformats.org/spreadsheetml/2006/main" count="11313" uniqueCount="1110">
  <si>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</si>
  <si>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</si>
  <si>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</si>
  <si>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</si>
  <si>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</si>
  <si>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</si>
  <si>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</si>
  <si>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</si>
  <si>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</si>
  <si>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</si>
  <si>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</si>
  <si>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</si>
  <si>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</si>
  <si>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</si>
  <si>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</si>
  <si>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</si>
  <si>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</si>
  <si>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</si>
  <si>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</si>
  <si>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</si>
  <si>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</si>
  <si>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</si>
  <si>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</si>
  <si>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</si>
  <si>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</si>
  <si>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</si>
  <si>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</si>
  <si>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</si>
  <si>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</si>
  <si>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</si>
  <si>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</si>
  <si>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</si>
  <si>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</si>
  <si>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</si>
  <si>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</si>
  <si>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</si>
  <si>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</si>
  <si>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</si>
  <si>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</si>
  <si>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</si>
  <si>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</si>
  <si>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</si>
  <si>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</si>
  <si>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</si>
  <si>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</si>
  <si>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</si>
  <si>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</si>
  <si>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</si>
  <si>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</si>
  <si>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</si>
  <si>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</si>
  <si>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</si>
  <si>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</si>
  <si>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</si>
  <si>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</si>
  <si>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</si>
  <si>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</si>
  <si>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</si>
  <si>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</si>
  <si>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</si>
  <si>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</si>
  <si>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</si>
  <si>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</si>
  <si>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</si>
  <si>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</si>
  <si>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</si>
  <si>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</si>
  <si>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</si>
  <si>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</si>
  <si>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</si>
  <si>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</si>
  <si>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</si>
  <si>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</si>
  <si>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</si>
  <si>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</si>
  <si>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</si>
  <si>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</si>
  <si>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</si>
  <si>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</si>
  <si>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</si>
  <si>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</si>
  <si>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</si>
  <si>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</si>
  <si>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</si>
  <si>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</si>
  <si>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</si>
  <si>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</si>
  <si>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</si>
  <si>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</si>
  <si>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</si>
  <si>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</si>
  <si>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</si>
  <si>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</si>
  <si>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</si>
  <si>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</si>
  <si>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</si>
  <si>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</si>
  <si>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</si>
  <si>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</si>
  <si>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</si>
  <si>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</si>
  <si>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</si>
  <si>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</si>
  <si>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</si>
  <si>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</si>
  <si>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</si>
  <si>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</si>
  <si>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</si>
  <si>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</si>
  <si>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</si>
  <si>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</si>
  <si>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</si>
  <si>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</si>
  <si>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</si>
  <si>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</si>
  <si>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</si>
  <si>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</si>
  <si>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</si>
  <si>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</si>
  <si>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</si>
  <si>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</si>
  <si>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</si>
  <si>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</si>
  <si>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</si>
  <si>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</si>
  <si>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</si>
  <si>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</si>
  <si>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</si>
  <si>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</si>
  <si>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</si>
  <si>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</si>
  <si>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</si>
  <si>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</si>
  <si>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</si>
  <si>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</si>
  <si>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</si>
  <si>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</si>
  <si>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</si>
  <si>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</si>
  <si>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</si>
  <si>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</si>
  <si>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</si>
  <si>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</si>
  <si>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</si>
  <si>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</si>
  <si>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</si>
  <si>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</si>
  <si>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</si>
  <si>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</si>
  <si>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</si>
  <si>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</si>
  <si>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</si>
  <si>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</si>
  <si>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</si>
  <si>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</si>
  <si>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</si>
  <si>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</si>
  <si>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</si>
  <si>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</si>
  <si>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</si>
  <si>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</si>
  <si>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</si>
  <si>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</si>
  <si>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</si>
  <si>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</si>
  <si>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</si>
  <si>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</si>
  <si>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</si>
  <si>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</si>
  <si>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</si>
  <si>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</si>
  <si>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</si>
  <si>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</si>
  <si>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</si>
  <si>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</si>
  <si>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</si>
  <si>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</si>
  <si>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</si>
  <si>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</si>
  <si>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</si>
  <si>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</si>
  <si>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</si>
  <si>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</si>
  <si>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</si>
  <si>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</si>
  <si>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</si>
  <si>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</si>
  <si>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</si>
  <si>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</si>
  <si>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</si>
  <si>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</si>
  <si>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</si>
  <si>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</si>
  <si>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</si>
  <si>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</si>
  <si>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</si>
  <si>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</si>
  <si>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</si>
  <si>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</si>
  <si>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</si>
  <si>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</si>
  <si>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</si>
  <si>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</si>
  <si>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</si>
  <si>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</si>
  <si>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</si>
  <si>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</si>
  <si>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</si>
  <si>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</si>
  <si>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</si>
  <si>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</si>
  <si>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</si>
  <si>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</si>
  <si>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</si>
  <si>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</si>
  <si>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</si>
  <si>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</si>
  <si>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</si>
  <si>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</si>
  <si>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</si>
  <si>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</si>
  <si>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</si>
  <si>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</si>
  <si>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</si>
  <si>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</si>
  <si>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</si>
  <si>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</si>
  <si>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</si>
  <si>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</si>
  <si>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</si>
  <si>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</si>
  <si>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</si>
  <si>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</si>
  <si>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</si>
  <si>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</si>
  <si>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</si>
  <si>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</si>
  <si>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</si>
  <si>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</si>
  <si>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</si>
  <si>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</si>
  <si>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</si>
  <si>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</si>
  <si>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</si>
  <si>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</si>
  <si>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</si>
  <si>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</si>
  <si>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</si>
  <si>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</si>
  <si>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</si>
  <si>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</si>
  <si>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</si>
  <si>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</si>
  <si>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</si>
  <si>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</si>
  <si>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</si>
  <si>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</si>
  <si>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</si>
  <si>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</si>
  <si>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</si>
  <si>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</si>
  <si>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</si>
  <si>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</si>
  <si>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</si>
  <si>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</si>
  <si>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</si>
  <si>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</si>
  <si>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</si>
  <si>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</si>
  <si>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</si>
  <si>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</si>
  <si>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</si>
  <si>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</si>
  <si>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</si>
  <si>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</si>
  <si>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</si>
  <si>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</si>
  <si>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</si>
  <si>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</si>
  <si>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</si>
  <si>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</si>
  <si>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</si>
  <si>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</si>
  <si>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</si>
  <si>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</si>
  <si>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</si>
  <si>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</si>
  <si>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</si>
  <si>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</si>
  <si>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</si>
  <si>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</si>
  <si>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</si>
  <si>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</si>
  <si>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</si>
  <si>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</si>
  <si>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</si>
  <si>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</si>
  <si>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</si>
  <si>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</si>
  <si>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</si>
  <si>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</si>
  <si>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</si>
  <si>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</si>
  <si>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</si>
  <si>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</si>
  <si>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</si>
  <si>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</si>
  <si>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</si>
  <si>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</si>
  <si>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</si>
  <si>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</si>
  <si>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</si>
  <si>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</si>
  <si>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</si>
  <si>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</si>
  <si>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</si>
  <si>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</si>
  <si>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</si>
  <si>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</si>
  <si>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</si>
  <si>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</si>
  <si>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</si>
  <si>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</si>
  <si>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</si>
  <si>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</si>
  <si>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</si>
  <si>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</si>
  <si>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</si>
  <si>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</si>
  <si>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</si>
  <si>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</si>
  <si>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</si>
  <si>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</si>
  <si>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</si>
  <si>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</si>
  <si>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</si>
  <si>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</si>
  <si>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</si>
  <si>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</si>
  <si>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</si>
  <si>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</si>
  <si>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</si>
  <si>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</si>
  <si>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</si>
  <si>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</si>
  <si>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</si>
  <si>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</si>
  <si>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</si>
  <si>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</si>
  <si>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</si>
  <si>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</si>
  <si>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</si>
  <si>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</si>
  <si>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</si>
  <si>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</si>
  <si>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</si>
  <si>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</si>
  <si>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</si>
  <si>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</si>
  <si>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</si>
  <si>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</si>
  <si>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</si>
  <si>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</si>
  <si>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</si>
  <si>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</si>
  <si>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</si>
  <si>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</si>
  <si>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</si>
  <si>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</si>
  <si>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</si>
  <si>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</si>
  <si>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</si>
  <si>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</si>
  <si>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</si>
  <si>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</si>
  <si>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</si>
  <si>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</si>
  <si>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</si>
  <si>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</si>
  <si>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</si>
  <si>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</si>
  <si>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</si>
  <si>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</si>
  <si>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</si>
  <si>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</si>
  <si>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</si>
  <si>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</si>
  <si>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</si>
  <si>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</si>
  <si>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</si>
  <si>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</si>
  <si>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</si>
  <si>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</si>
  <si>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</si>
  <si>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</si>
  <si>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</si>
  <si>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</si>
  <si>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</si>
  <si>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</si>
  <si>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</si>
  <si>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</si>
  <si>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</si>
  <si>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</si>
  <si>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</si>
  <si>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</si>
  <si>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</si>
  <si>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</si>
  <si>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</si>
  <si>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</si>
  <si>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</si>
  <si>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</si>
  <si>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</si>
  <si>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</si>
  <si>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</si>
  <si>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</si>
  <si>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</si>
  <si>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</si>
  <si>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</si>
  <si>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</si>
  <si>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</si>
  <si>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</si>
  <si>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</si>
  <si>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</si>
  <si>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</si>
  <si>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</si>
  <si>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</si>
  <si>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</si>
  <si>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</si>
  <si>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</si>
  <si>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</si>
  <si>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</si>
  <si>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</si>
  <si>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</si>
  <si>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</si>
  <si>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</si>
  <si>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</si>
  <si>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</si>
  <si>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</si>
  <si>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</si>
  <si>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</si>
  <si>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</si>
  <si>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</si>
  <si>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</si>
  <si>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</si>
  <si>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</si>
  <si>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</si>
  <si>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</si>
  <si>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</si>
  <si>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</si>
  <si>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</si>
  <si>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</si>
  <si>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</si>
  <si>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</si>
  <si>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</si>
  <si>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</si>
  <si>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</si>
  <si>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</si>
  <si>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</si>
  <si>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</si>
  <si>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</si>
  <si>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</si>
  <si>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</si>
  <si>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</si>
  <si>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</si>
  <si>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</si>
  <si>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</si>
  <si>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</si>
  <si>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</si>
  <si>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</si>
  <si>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</si>
  <si>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</si>
  <si>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</si>
  <si>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</si>
  <si>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</si>
  <si>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</si>
  <si>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</si>
  <si>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</si>
  <si>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</si>
  <si>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</si>
  <si>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</si>
  <si>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</si>
  <si>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</si>
  <si>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</si>
  <si>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</si>
  <si>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</si>
  <si>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</si>
  <si>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</si>
  <si>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</si>
  <si>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</si>
  <si>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</si>
  <si>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</si>
  <si>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</si>
  <si>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</si>
  <si>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</si>
  <si>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</si>
  <si>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</si>
  <si>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</si>
  <si>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</si>
  <si>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</si>
  <si>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</si>
  <si>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</si>
  <si>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</si>
  <si>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</si>
  <si>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</si>
  <si>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</si>
  <si>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</si>
  <si>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</si>
  <si>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</si>
  <si>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</si>
  <si>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</si>
  <si>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</si>
  <si>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</si>
  <si>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</si>
  <si>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</si>
  <si>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</si>
  <si>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</si>
  <si>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</si>
  <si>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</si>
  <si>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</si>
  <si>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</si>
  <si>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</si>
  <si>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</si>
  <si>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</si>
  <si>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</si>
  <si>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</si>
  <si>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</si>
  <si>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</si>
  <si>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</si>
  <si>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</si>
  <si>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</si>
  <si>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</si>
  <si>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</si>
  <si>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</si>
  <si>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</si>
  <si>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</si>
  <si>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</si>
  <si>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</si>
  <si>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</si>
  <si>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</si>
  <si>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</si>
  <si>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</si>
  <si>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</si>
  <si>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</si>
  <si>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</si>
  <si>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</si>
  <si>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</si>
  <si>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</si>
  <si>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</si>
  <si>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</si>
  <si>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</si>
  <si>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</si>
  <si>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</si>
  <si>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</si>
  <si>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</si>
  <si>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</si>
  <si>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</si>
  <si>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</si>
  <si>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</si>
  <si>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</si>
  <si>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</si>
  <si>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</si>
  <si>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</si>
  <si>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</si>
  <si>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</si>
  <si>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</si>
  <si>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</si>
  <si>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</si>
  <si>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</si>
  <si>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</si>
  <si>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</si>
  <si>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</si>
  <si>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</si>
  <si>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</si>
  <si>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</si>
  <si>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</si>
  <si>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</si>
  <si>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</si>
  <si>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</si>
  <si>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</si>
  <si>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</si>
  <si>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</si>
  <si>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</si>
  <si>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</si>
  <si>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</si>
  <si>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</si>
  <si>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</si>
  <si>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</si>
  <si>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</si>
  <si>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</si>
  <si>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</si>
  <si>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</si>
  <si>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</si>
  <si>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</si>
  <si>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</si>
  <si>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</si>
  <si>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</si>
  <si>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</si>
  <si>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</si>
  <si>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</si>
  <si>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</si>
  <si>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</si>
  <si>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</si>
  <si>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</si>
  <si>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</si>
  <si>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</si>
  <si>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</si>
  <si>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</si>
  <si>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</si>
  <si>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</si>
  <si>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</si>
  <si>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</si>
  <si>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</si>
  <si>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</si>
  <si>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</si>
  <si>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</si>
  <si>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</si>
  <si>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</si>
  <si>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</si>
  <si>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</si>
  <si>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</si>
  <si>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</si>
  <si>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</si>
  <si>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</si>
  <si>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</si>
  <si>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</si>
  <si>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</si>
  <si>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</si>
  <si>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</si>
  <si>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</si>
  <si>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</si>
  <si>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</si>
  <si>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</si>
  <si>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</si>
  <si>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</si>
  <si>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</si>
  <si>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</si>
  <si>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</si>
  <si>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</si>
  <si>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</si>
  <si>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</si>
  <si>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</si>
  <si>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</si>
  <si>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</si>
  <si>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</si>
  <si>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</si>
  <si>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</si>
  <si>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</si>
  <si>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</si>
  <si>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</si>
  <si>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</si>
  <si>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</si>
  <si>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</si>
  <si>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</si>
  <si>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</si>
  <si>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</si>
  <si>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</si>
  <si>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</si>
  <si>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</si>
  <si>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</si>
  <si>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</si>
  <si>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</si>
  <si>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</si>
  <si>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</si>
  <si>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</si>
  <si>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</si>
  <si>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</si>
  <si>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</si>
  <si>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</si>
  <si>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</si>
  <si>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</si>
  <si>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</si>
  <si>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</si>
  <si>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</si>
  <si>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</si>
  <si>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</si>
  <si>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</si>
  <si>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</si>
  <si>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</si>
  <si>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</si>
  <si>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</si>
  <si>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</si>
  <si>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</si>
  <si>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</si>
  <si>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</si>
  <si>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</si>
  <si>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</si>
  <si>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</si>
  <si>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</si>
  <si>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</si>
  <si>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</si>
  <si>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</si>
  <si>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</si>
  <si>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</si>
  <si>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</si>
  <si>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</si>
  <si>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</si>
  <si>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</si>
  <si>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</si>
  <si>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</si>
  <si>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</si>
  <si>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</si>
  <si>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</si>
  <si>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</si>
  <si>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</si>
  <si>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</si>
  <si>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</si>
  <si>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</si>
  <si>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</si>
  <si>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</si>
  <si>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</si>
  <si>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</si>
  <si>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</si>
  <si>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</si>
  <si>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</si>
  <si>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</si>
  <si>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</si>
  <si>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</si>
  <si>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</si>
  <si>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</si>
  <si>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</si>
  <si>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</si>
  <si>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</si>
  <si>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</si>
  <si>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</si>
  <si>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</si>
  <si>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</si>
  <si>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</si>
  <si>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</si>
  <si>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</si>
  <si>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</si>
  <si>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</si>
  <si>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</si>
  <si>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</si>
  <si>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</si>
  <si>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</si>
  <si>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</si>
  <si>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</si>
  <si>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</si>
  <si>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</si>
  <si>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</si>
  <si>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</si>
  <si>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</si>
  <si>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</si>
  <si>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</si>
  <si>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</si>
  <si>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</si>
  <si>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</si>
  <si>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</si>
  <si>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</si>
  <si>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</si>
  <si>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</si>
  <si>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</si>
  <si>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</si>
  <si>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</si>
  <si>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</si>
  <si>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</si>
  <si>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</si>
  <si>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</si>
  <si>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</si>
  <si>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</si>
  <si>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</si>
  <si>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</si>
  <si>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</si>
  <si>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</si>
  <si>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</si>
  <si>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</si>
  <si>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</si>
  <si>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</si>
  <si>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</si>
  <si>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</si>
  <si>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</si>
  <si>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</si>
  <si>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</si>
  <si>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</si>
  <si>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</si>
  <si>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</si>
  <si>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</si>
  <si>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</si>
  <si>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</si>
  <si>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</si>
  <si>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</si>
  <si>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</si>
  <si>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</si>
  <si>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</si>
  <si>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</si>
  <si>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</si>
  <si>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</si>
  <si>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</si>
  <si>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</si>
  <si>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</si>
  <si>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</si>
  <si>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</si>
  <si>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</si>
  <si>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</si>
  <si>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</si>
  <si>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</si>
  <si>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</si>
  <si>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</si>
  <si>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</si>
  <si>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</si>
  <si>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</si>
  <si>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</si>
  <si>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</si>
  <si>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</si>
  <si>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</si>
  <si>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</si>
  <si>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</si>
  <si>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</si>
  <si>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</si>
  <si>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</si>
  <si>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</si>
  <si>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</si>
  <si>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</si>
  <si>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</si>
  <si>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</si>
  <si>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</si>
  <si>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</si>
  <si>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</si>
  <si>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</si>
  <si>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</si>
  <si>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</si>
  <si>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</si>
  <si>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</si>
  <si>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</si>
  <si>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</si>
  <si>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</si>
  <si>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</si>
  <si>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</si>
  <si>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</si>
  <si>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</si>
  <si>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</si>
  <si>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</si>
  <si>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</si>
  <si>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</si>
  <si>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</si>
  <si>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</si>
  <si>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</si>
  <si>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</si>
  <si>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</si>
  <si>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</si>
  <si>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</si>
  <si>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</si>
  <si>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</si>
  <si>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</si>
  <si>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</si>
  <si>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</si>
  <si>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</si>
  <si>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</si>
  <si>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</si>
  <si>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</si>
  <si>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</si>
  <si>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</si>
  <si>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</si>
  <si>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</si>
  <si>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</si>
  <si>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</si>
  <si>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</si>
  <si>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</si>
  <si>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</si>
  <si>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</si>
  <si>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</si>
  <si>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</si>
  <si>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</si>
  <si>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</si>
  <si>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</si>
  <si>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</si>
  <si>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</si>
  <si>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</si>
  <si>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</si>
  <si>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</si>
  <si>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</si>
  <si>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</si>
  <si>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</si>
  <si>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</si>
  <si>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</si>
  <si>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</si>
  <si>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</si>
  <si>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</si>
  <si>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</si>
  <si>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</si>
  <si>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</si>
  <si>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</si>
  <si>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</si>
  <si>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</si>
  <si>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</si>
  <si>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</si>
  <si>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</si>
  <si>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</si>
  <si>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</si>
  <si>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</si>
  <si>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</si>
  <si>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</si>
  <si>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</si>
  <si>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</si>
  <si>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</si>
  <si>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</si>
  <si>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</si>
  <si>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</si>
  <si>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</si>
  <si>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</si>
  <si>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</si>
  <si>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</si>
  <si>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</si>
  <si>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</si>
  <si>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</si>
  <si>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</si>
  <si>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</si>
  <si>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</si>
  <si>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</si>
  <si>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</si>
  <si>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</si>
  <si>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</si>
  <si>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</si>
  <si>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</si>
  <si>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</si>
  <si>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</si>
  <si>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</si>
  <si>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</si>
  <si>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</si>
  <si>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</si>
  <si>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</si>
  <si>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</si>
  <si>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</si>
  <si>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</si>
  <si>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</si>
  <si>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</si>
  <si>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</si>
  <si>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</si>
  <si>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</si>
  <si>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</si>
  <si>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</si>
  <si>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</si>
  <si>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</si>
  <si>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</si>
  <si>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</si>
  <si>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</si>
  <si>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</si>
  <si>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</si>
  <si>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</si>
  <si>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</si>
  <si>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</si>
  <si>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</si>
  <si>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</si>
  <si>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</si>
  <si>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</si>
  <si>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</si>
  <si>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</si>
  <si>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</si>
  <si>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</si>
  <si>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</si>
  <si>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</si>
  <si>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</si>
  <si>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</si>
  <si>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</si>
  <si>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</si>
  <si>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</si>
  <si>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</si>
  <si>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</si>
  <si>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</si>
  <si>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</si>
  <si>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</si>
  <si>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</si>
  <si>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</si>
  <si>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</si>
  <si>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</si>
  <si>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</si>
  <si>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</si>
  <si>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</si>
  <si>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</si>
  <si>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</si>
  <si>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</si>
  <si>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</si>
  <si>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</si>
  <si>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</si>
  <si>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</si>
  <si>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</si>
  <si>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</si>
  <si>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</si>
  <si>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</si>
  <si>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</si>
  <si>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</si>
  <si>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</si>
  <si>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</si>
  <si>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</si>
  <si>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</si>
  <si>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</si>
  <si>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</si>
  <si>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</si>
  <si>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</si>
  <si>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</si>
  <si>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</si>
  <si>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</si>
  <si>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</si>
  <si>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</si>
  <si>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</si>
  <si>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</si>
  <si>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</si>
  <si>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</si>
  <si>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</si>
  <si>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</si>
  <si>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</si>
  <si>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</si>
  <si>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</si>
  <si>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</si>
  <si>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</si>
  <si>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</si>
  <si>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</si>
  <si>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</si>
  <si>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</si>
  <si>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</si>
  <si>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</si>
  <si>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</si>
  <si>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</si>
  <si>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</si>
  <si>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</si>
  <si>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</si>
  <si>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</si>
  <si>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</si>
  <si>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</si>
  <si>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</si>
  <si>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</si>
  <si>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</si>
  <si>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</si>
  <si>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</si>
  <si>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</si>
  <si>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</si>
  <si>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</si>
  <si>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</si>
  <si>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</si>
  <si>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</si>
  <si>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</si>
  <si>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</si>
  <si>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</si>
  <si>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</si>
  <si>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</si>
  <si>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</si>
  <si>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</si>
  <si>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</si>
  <si>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</si>
  <si>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</si>
  <si>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</si>
  <si>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</si>
  <si>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</si>
  <si>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</si>
  <si>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</si>
  <si>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</si>
  <si>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</si>
  <si>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</si>
  <si>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</si>
  <si>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</si>
  <si>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</si>
  <si>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</si>
  <si>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</si>
  <si>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Tháng 9/2020</t>
  </si>
  <si>
    <t>Tháng 10/2020</t>
  </si>
  <si>
    <t>Tháng 11/2020</t>
  </si>
  <si>
    <t>Tháng 12/2020</t>
  </si>
  <si>
    <t>Tháng 01/2021</t>
  </si>
  <si>
    <t>A1</t>
  </si>
  <si>
    <t>A2</t>
  </si>
  <si>
    <t>A3</t>
  </si>
  <si>
    <t>A4</t>
  </si>
  <si>
    <t>B1</t>
  </si>
  <si>
    <t>C1</t>
  </si>
  <si>
    <t>Mã số E-office</t>
  </si>
  <si>
    <t>Tháng 02/2021</t>
  </si>
  <si>
    <t>B2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</si>
  <si>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</si>
  <si>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</si>
  <si>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</si>
  <si>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</si>
  <si>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</si>
  <si>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</si>
  <si>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</si>
  <si>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</si>
  <si>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</si>
  <si>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</si>
  <si>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</si>
  <si>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</si>
  <si>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</si>
  <si>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</si>
  <si>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</si>
  <si>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</si>
  <si>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Tháng 03/2021</t>
  </si>
  <si>
    <t>C2</t>
  </si>
  <si>
    <t>Tháng 04/2021</t>
  </si>
  <si>
    <t>Tháng 05/2021</t>
  </si>
  <si>
    <t>Xếp loại</t>
  </si>
  <si>
    <t>Điểm</t>
  </si>
  <si>
    <t>Điểm X
(Điểm TB cả năm)</t>
  </si>
  <si>
    <t>Nghỉ hộ sản từ 4/2021, đánh giá 09 tháng làm việc thực tế</t>
  </si>
  <si>
    <t>Xuất sắc</t>
  </si>
  <si>
    <t>Tốt</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</si>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</sst>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0">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1" fillId="13" borderId="1" xfId="0"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5" fillId="3"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07421875" defaultRowHeight="15.45" x14ac:dyDescent="0.4"/>
  <cols>
    <col min="1" max="1" width="3.53515625" style="1" customWidth="1"/>
    <col min="2" max="2" width="14.3046875" style="1" customWidth="1"/>
    <col min="3" max="3" width="10" style="16" customWidth="1"/>
    <col min="4" max="4" width="7.84375" style="16" customWidth="1"/>
    <col min="5" max="5" width="8.3046875" style="16" customWidth="1"/>
    <col min="6" max="6" width="48" style="1" customWidth="1"/>
    <col min="7" max="7" width="26.53515625" style="8" hidden="1" customWidth="1"/>
    <col min="8" max="8" width="29.84375" style="7" hidden="1" customWidth="1"/>
    <col min="9" max="9" width="24.3046875" style="1" hidden="1" customWidth="1"/>
    <col min="10" max="10" width="27.4609375" style="1" customWidth="1"/>
    <col min="11" max="16384" width="9.07421875" style="1"/>
  </cols>
  <sheetData>
    <row r="1" spans="1:10" x14ac:dyDescent="0.4">
      <c r="A1" s="483" t="s">
        <v>426</v>
      </c>
      <c r="B1" s="483"/>
      <c r="C1" s="483"/>
      <c r="D1" s="483"/>
      <c r="E1" s="483"/>
    </row>
    <row r="2" spans="1:10" x14ac:dyDescent="0.4">
      <c r="A2" s="349" t="s">
        <v>402</v>
      </c>
      <c r="B2" s="349"/>
      <c r="C2" s="349"/>
      <c r="D2" s="349"/>
      <c r="E2" s="349"/>
    </row>
    <row r="4" spans="1:10" ht="17.600000000000001" x14ac:dyDescent="0.4">
      <c r="A4" s="484" t="s">
        <v>894</v>
      </c>
      <c r="B4" s="484"/>
      <c r="C4" s="484"/>
      <c r="D4" s="484"/>
      <c r="E4" s="484"/>
      <c r="F4" s="484"/>
      <c r="G4" s="484"/>
      <c r="H4" s="484"/>
      <c r="I4" s="484"/>
    </row>
    <row r="6" spans="1:10" s="8" customFormat="1" x14ac:dyDescent="0.4">
      <c r="A6" s="485" t="s">
        <v>1</v>
      </c>
      <c r="B6" s="485" t="s">
        <v>19</v>
      </c>
      <c r="C6" s="486" t="s">
        <v>9</v>
      </c>
      <c r="D6" s="487"/>
      <c r="E6" s="487"/>
      <c r="F6" s="488"/>
      <c r="G6" s="489" t="s">
        <v>398</v>
      </c>
      <c r="H6" s="491" t="s">
        <v>346</v>
      </c>
      <c r="I6" s="493" t="s">
        <v>404</v>
      </c>
    </row>
    <row r="7" spans="1:10" s="8" customFormat="1" ht="44.25" customHeight="1" x14ac:dyDescent="0.4">
      <c r="A7" s="485"/>
      <c r="B7" s="485"/>
      <c r="C7" s="15" t="s">
        <v>7</v>
      </c>
      <c r="D7" s="15" t="s">
        <v>395</v>
      </c>
      <c r="E7" s="15" t="s">
        <v>8</v>
      </c>
      <c r="F7" s="197" t="s">
        <v>3</v>
      </c>
      <c r="G7" s="490"/>
      <c r="H7" s="492"/>
      <c r="I7" s="494"/>
    </row>
    <row r="8" spans="1:10" s="78" customFormat="1" ht="17.600000000000001" x14ac:dyDescent="0.4">
      <c r="A8" s="417">
        <v>1</v>
      </c>
      <c r="B8" s="417" t="s">
        <v>31</v>
      </c>
      <c r="C8" s="19">
        <v>4</v>
      </c>
      <c r="D8" s="19">
        <v>4</v>
      </c>
      <c r="E8" s="19"/>
      <c r="F8" s="77"/>
      <c r="G8" s="411"/>
      <c r="H8" s="409"/>
      <c r="I8" s="391"/>
    </row>
    <row r="9" spans="1:10" s="79" customFormat="1" x14ac:dyDescent="0.4">
      <c r="A9" s="418"/>
      <c r="B9" s="418"/>
      <c r="C9" s="20" t="s">
        <v>377</v>
      </c>
      <c r="D9" s="20" t="s">
        <v>377</v>
      </c>
      <c r="E9" s="21"/>
      <c r="F9" s="215"/>
      <c r="G9" s="412"/>
      <c r="H9" s="410"/>
      <c r="I9" s="392"/>
    </row>
    <row r="10" spans="1:10" s="78" customFormat="1" ht="17.600000000000001" x14ac:dyDescent="0.4">
      <c r="A10" s="393">
        <v>2</v>
      </c>
      <c r="B10" s="449" t="s">
        <v>365</v>
      </c>
      <c r="C10" s="17">
        <v>27</v>
      </c>
      <c r="D10" s="17">
        <v>16</v>
      </c>
      <c r="E10" s="17">
        <v>11</v>
      </c>
      <c r="F10" s="80"/>
      <c r="G10" s="81"/>
      <c r="H10" s="81"/>
      <c r="I10" s="424"/>
    </row>
    <row r="11" spans="1:10" s="78" customFormat="1" x14ac:dyDescent="0.4">
      <c r="A11" s="394"/>
      <c r="B11" s="420"/>
      <c r="C11" s="204" t="s">
        <v>443</v>
      </c>
      <c r="D11" s="204" t="s">
        <v>388</v>
      </c>
      <c r="E11" s="202" t="s">
        <v>371</v>
      </c>
      <c r="F11" s="83"/>
      <c r="G11" s="84"/>
      <c r="H11" s="84"/>
      <c r="I11" s="425"/>
    </row>
    <row r="12" spans="1:10" s="78" customFormat="1" ht="30.9" x14ac:dyDescent="0.4">
      <c r="A12" s="394"/>
      <c r="B12" s="420"/>
      <c r="C12" s="205" t="s">
        <v>369</v>
      </c>
      <c r="D12" s="204" t="s">
        <v>382</v>
      </c>
      <c r="E12" s="206"/>
      <c r="F12" s="207" t="s">
        <v>895</v>
      </c>
      <c r="G12" s="140"/>
      <c r="H12" s="141"/>
      <c r="I12" s="194"/>
    </row>
    <row r="13" spans="1:10" s="78" customFormat="1" ht="46.3" x14ac:dyDescent="0.4">
      <c r="A13" s="395"/>
      <c r="B13" s="452"/>
      <c r="C13" s="24" t="s">
        <v>492</v>
      </c>
      <c r="D13" s="204"/>
      <c r="E13" s="21" t="s">
        <v>492</v>
      </c>
      <c r="F13" s="208" t="s">
        <v>896</v>
      </c>
      <c r="G13" s="140"/>
      <c r="H13" s="141"/>
      <c r="I13" s="195"/>
    </row>
    <row r="14" spans="1:10" s="78" customFormat="1" ht="17.600000000000001" x14ac:dyDescent="0.4">
      <c r="A14" s="393">
        <v>3</v>
      </c>
      <c r="B14" s="446" t="s">
        <v>27</v>
      </c>
      <c r="C14" s="17">
        <v>10</v>
      </c>
      <c r="D14" s="17">
        <v>7</v>
      </c>
      <c r="E14" s="17">
        <v>3</v>
      </c>
      <c r="F14" s="203"/>
      <c r="G14" s="479"/>
      <c r="H14" s="481"/>
      <c r="I14" s="391"/>
      <c r="J14" s="78" t="s">
        <v>508</v>
      </c>
    </row>
    <row r="15" spans="1:10" s="78" customFormat="1" ht="30.9" x14ac:dyDescent="0.4">
      <c r="A15" s="394"/>
      <c r="B15" s="478"/>
      <c r="C15" s="85" t="s">
        <v>380</v>
      </c>
      <c r="D15" s="18" t="s">
        <v>378</v>
      </c>
      <c r="E15" s="18" t="s">
        <v>370</v>
      </c>
      <c r="F15" s="134" t="s">
        <v>493</v>
      </c>
      <c r="G15" s="480"/>
      <c r="H15" s="482"/>
      <c r="I15" s="468"/>
    </row>
    <row r="16" spans="1:10" s="78" customFormat="1" ht="17.600000000000001" x14ac:dyDescent="0.4">
      <c r="A16" s="417">
        <v>4</v>
      </c>
      <c r="B16" s="419" t="s">
        <v>399</v>
      </c>
      <c r="C16" s="17">
        <v>18</v>
      </c>
      <c r="D16" s="17">
        <v>12</v>
      </c>
      <c r="E16" s="17">
        <v>6</v>
      </c>
      <c r="F16" s="198"/>
      <c r="G16" s="471"/>
      <c r="H16" s="474"/>
      <c r="I16" s="401"/>
    </row>
    <row r="17" spans="1:10" s="78" customFormat="1" ht="18" x14ac:dyDescent="0.4">
      <c r="A17" s="394"/>
      <c r="B17" s="420"/>
      <c r="C17" s="86" t="s">
        <v>389</v>
      </c>
      <c r="D17" s="86" t="s">
        <v>386</v>
      </c>
      <c r="E17" s="86" t="s">
        <v>381</v>
      </c>
      <c r="F17" s="201"/>
      <c r="G17" s="472"/>
      <c r="H17" s="430"/>
      <c r="I17" s="402"/>
    </row>
    <row r="18" spans="1:10" s="78" customFormat="1" ht="30.9" x14ac:dyDescent="0.4">
      <c r="A18" s="418"/>
      <c r="B18" s="421"/>
      <c r="C18" s="24" t="s">
        <v>407</v>
      </c>
      <c r="D18" s="21"/>
      <c r="E18" s="87" t="s">
        <v>408</v>
      </c>
      <c r="F18" s="199" t="s">
        <v>494</v>
      </c>
      <c r="G18" s="473"/>
      <c r="H18" s="475"/>
      <c r="I18" s="445"/>
    </row>
    <row r="19" spans="1:10" s="78" customFormat="1" ht="17.600000000000001" x14ac:dyDescent="0.4">
      <c r="A19" s="386">
        <v>5</v>
      </c>
      <c r="B19" s="476" t="s">
        <v>21</v>
      </c>
      <c r="C19" s="88">
        <v>5</v>
      </c>
      <c r="D19" s="88">
        <v>5</v>
      </c>
      <c r="E19" s="88"/>
      <c r="F19" s="142"/>
      <c r="G19" s="407"/>
      <c r="H19" s="409"/>
      <c r="I19" s="477"/>
      <c r="J19" s="78" t="s">
        <v>508</v>
      </c>
    </row>
    <row r="20" spans="1:10" s="78" customFormat="1" ht="30.9" x14ac:dyDescent="0.4">
      <c r="A20" s="386"/>
      <c r="B20" s="476"/>
      <c r="C20" s="173" t="s">
        <v>381</v>
      </c>
      <c r="D20" s="173" t="s">
        <v>381</v>
      </c>
      <c r="E20" s="143"/>
      <c r="F20" s="144" t="s">
        <v>495</v>
      </c>
      <c r="G20" s="408"/>
      <c r="H20" s="408"/>
      <c r="I20" s="477"/>
    </row>
    <row r="21" spans="1:10" s="78" customFormat="1" ht="17.600000000000001" x14ac:dyDescent="0.4">
      <c r="A21" s="417">
        <v>6</v>
      </c>
      <c r="B21" s="419" t="s">
        <v>394</v>
      </c>
      <c r="C21" s="17">
        <v>20</v>
      </c>
      <c r="D21" s="17">
        <v>13</v>
      </c>
      <c r="E21" s="17">
        <v>7</v>
      </c>
      <c r="F21" s="90"/>
      <c r="G21" s="462"/>
      <c r="H21" s="465"/>
      <c r="I21" s="391"/>
    </row>
    <row r="22" spans="1:10" s="78" customFormat="1" ht="17.600000000000001" x14ac:dyDescent="0.4">
      <c r="A22" s="394"/>
      <c r="B22" s="420"/>
      <c r="C22" s="92" t="s">
        <v>425</v>
      </c>
      <c r="D22" s="92" t="s">
        <v>371</v>
      </c>
      <c r="E22" s="92" t="s">
        <v>374</v>
      </c>
      <c r="F22" s="145"/>
      <c r="G22" s="463"/>
      <c r="H22" s="466"/>
      <c r="I22" s="468"/>
    </row>
    <row r="23" spans="1:10" s="78" customFormat="1" ht="30.9" x14ac:dyDescent="0.4">
      <c r="A23" s="418"/>
      <c r="B23" s="421"/>
      <c r="C23" s="24" t="s">
        <v>407</v>
      </c>
      <c r="D23" s="21"/>
      <c r="E23" s="87" t="s">
        <v>408</v>
      </c>
      <c r="F23" s="91" t="s">
        <v>496</v>
      </c>
      <c r="G23" s="464"/>
      <c r="H23" s="467"/>
      <c r="I23" s="392"/>
    </row>
    <row r="24" spans="1:10" s="78" customFormat="1" ht="17.600000000000001" x14ac:dyDescent="0.4">
      <c r="A24" s="417">
        <v>7</v>
      </c>
      <c r="B24" s="419" t="s">
        <v>356</v>
      </c>
      <c r="C24" s="22">
        <v>8</v>
      </c>
      <c r="D24" s="22">
        <v>7</v>
      </c>
      <c r="E24" s="17">
        <v>1</v>
      </c>
      <c r="F24" s="198"/>
      <c r="G24" s="469"/>
      <c r="H24" s="403"/>
      <c r="I24" s="391"/>
    </row>
    <row r="25" spans="1:10" s="78" customFormat="1" x14ac:dyDescent="0.4">
      <c r="A25" s="418"/>
      <c r="B25" s="421"/>
      <c r="C25" s="24" t="s">
        <v>373</v>
      </c>
      <c r="D25" s="21" t="s">
        <v>378</v>
      </c>
      <c r="E25" s="21" t="s">
        <v>376</v>
      </c>
      <c r="F25" s="199"/>
      <c r="G25" s="470"/>
      <c r="H25" s="404"/>
      <c r="I25" s="392"/>
    </row>
    <row r="26" spans="1:10" s="78" customFormat="1" ht="17.600000000000001" x14ac:dyDescent="0.4">
      <c r="A26" s="393">
        <v>8</v>
      </c>
      <c r="B26" s="449" t="s">
        <v>22</v>
      </c>
      <c r="C26" s="22">
        <v>4</v>
      </c>
      <c r="D26" s="17">
        <v>2</v>
      </c>
      <c r="E26" s="17">
        <v>2</v>
      </c>
      <c r="F26" s="10"/>
      <c r="G26" s="389"/>
      <c r="H26" s="453"/>
      <c r="I26" s="393"/>
    </row>
    <row r="27" spans="1:10" s="78" customFormat="1" x14ac:dyDescent="0.4">
      <c r="A27" s="395"/>
      <c r="B27" s="452"/>
      <c r="C27" s="216" t="s">
        <v>377</v>
      </c>
      <c r="D27" s="205" t="s">
        <v>375</v>
      </c>
      <c r="E27" s="205" t="s">
        <v>375</v>
      </c>
      <c r="F27" s="93"/>
      <c r="G27" s="398"/>
      <c r="H27" s="398"/>
      <c r="I27" s="394"/>
    </row>
    <row r="28" spans="1:10" s="78" customFormat="1" ht="17.600000000000001" x14ac:dyDescent="0.4">
      <c r="A28" s="417">
        <v>9</v>
      </c>
      <c r="B28" s="419" t="s">
        <v>28</v>
      </c>
      <c r="C28" s="22">
        <v>32</v>
      </c>
      <c r="D28" s="17">
        <v>13</v>
      </c>
      <c r="E28" s="17">
        <v>19</v>
      </c>
      <c r="F28" s="94"/>
      <c r="G28" s="429"/>
      <c r="H28" s="456"/>
      <c r="I28" s="459"/>
    </row>
    <row r="29" spans="1:10" s="78" customFormat="1" x14ac:dyDescent="0.4">
      <c r="A29" s="454"/>
      <c r="B29" s="455"/>
      <c r="C29" s="85" t="s">
        <v>385</v>
      </c>
      <c r="D29" s="18" t="s">
        <v>371</v>
      </c>
      <c r="E29" s="18" t="s">
        <v>392</v>
      </c>
      <c r="F29" s="96"/>
      <c r="G29" s="430"/>
      <c r="H29" s="457"/>
      <c r="I29" s="460"/>
    </row>
    <row r="30" spans="1:10" s="78" customFormat="1" ht="30.9" x14ac:dyDescent="0.4">
      <c r="A30" s="418"/>
      <c r="B30" s="421"/>
      <c r="C30" s="24" t="s">
        <v>406</v>
      </c>
      <c r="D30" s="21"/>
      <c r="E30" s="24" t="s">
        <v>406</v>
      </c>
      <c r="F30" s="200" t="s">
        <v>497</v>
      </c>
      <c r="G30" s="431"/>
      <c r="H30" s="458"/>
      <c r="I30" s="461"/>
    </row>
    <row r="31" spans="1:10" s="78" customFormat="1" ht="17.600000000000001" x14ac:dyDescent="0.4">
      <c r="A31" s="393">
        <v>10</v>
      </c>
      <c r="B31" s="446" t="s">
        <v>23</v>
      </c>
      <c r="C31" s="146">
        <v>32</v>
      </c>
      <c r="D31" s="147">
        <v>32</v>
      </c>
      <c r="E31" s="25"/>
      <c r="F31" s="97"/>
      <c r="G31" s="429" t="s">
        <v>464</v>
      </c>
      <c r="H31" s="432"/>
      <c r="I31" s="440" t="s">
        <v>465</v>
      </c>
      <c r="J31" s="78" t="s">
        <v>508</v>
      </c>
    </row>
    <row r="32" spans="1:10" s="78" customFormat="1" ht="17.600000000000001" x14ac:dyDescent="0.4">
      <c r="A32" s="394"/>
      <c r="B32" s="447"/>
      <c r="C32" s="148" t="s">
        <v>384</v>
      </c>
      <c r="D32" s="149" t="s">
        <v>384</v>
      </c>
      <c r="E32" s="99"/>
      <c r="F32" s="100"/>
      <c r="G32" s="430"/>
      <c r="H32" s="433"/>
      <c r="I32" s="402"/>
    </row>
    <row r="33" spans="1:10" s="78" customFormat="1" ht="77.150000000000006" x14ac:dyDescent="0.4">
      <c r="A33" s="395"/>
      <c r="B33" s="448"/>
      <c r="C33" s="26" t="s">
        <v>438</v>
      </c>
      <c r="D33" s="150" t="s">
        <v>438</v>
      </c>
      <c r="E33" s="151"/>
      <c r="F33" s="209" t="s">
        <v>498</v>
      </c>
      <c r="G33" s="152"/>
      <c r="H33" s="196" t="s">
        <v>444</v>
      </c>
      <c r="I33" s="445"/>
    </row>
    <row r="34" spans="1:10" s="78" customFormat="1" ht="17.600000000000001" x14ac:dyDescent="0.4">
      <c r="A34" s="393">
        <v>11</v>
      </c>
      <c r="B34" s="449" t="s">
        <v>323</v>
      </c>
      <c r="C34" s="153">
        <v>16</v>
      </c>
      <c r="D34" s="88">
        <v>16</v>
      </c>
      <c r="E34" s="88"/>
      <c r="F34" s="103"/>
      <c r="G34" s="104"/>
      <c r="H34" s="443" t="s">
        <v>439</v>
      </c>
      <c r="I34" s="440" t="s">
        <v>466</v>
      </c>
    </row>
    <row r="35" spans="1:10" s="78" customFormat="1" ht="30.9" x14ac:dyDescent="0.4">
      <c r="A35" s="394"/>
      <c r="B35" s="420"/>
      <c r="C35" s="154" t="s">
        <v>391</v>
      </c>
      <c r="D35" s="155" t="s">
        <v>391</v>
      </c>
      <c r="E35" s="156"/>
      <c r="F35" s="157" t="s">
        <v>499</v>
      </c>
      <c r="G35" s="157"/>
      <c r="H35" s="450"/>
      <c r="I35" s="451"/>
    </row>
    <row r="36" spans="1:10" s="78" customFormat="1" ht="17.600000000000001" x14ac:dyDescent="0.4">
      <c r="A36" s="417">
        <v>12</v>
      </c>
      <c r="B36" s="419" t="s">
        <v>32</v>
      </c>
      <c r="C36" s="22">
        <v>24</v>
      </c>
      <c r="D36" s="17">
        <v>24</v>
      </c>
      <c r="E36" s="17"/>
      <c r="F36" s="106"/>
      <c r="G36" s="159" t="s">
        <v>440</v>
      </c>
      <c r="H36" s="437" t="s">
        <v>441</v>
      </c>
      <c r="I36" s="407" t="s">
        <v>468</v>
      </c>
    </row>
    <row r="37" spans="1:10" s="78" customFormat="1" ht="17.600000000000001" x14ac:dyDescent="0.4">
      <c r="A37" s="435"/>
      <c r="B37" s="436"/>
      <c r="C37" s="98" t="s">
        <v>372</v>
      </c>
      <c r="D37" s="112" t="s">
        <v>372</v>
      </c>
      <c r="E37" s="112"/>
      <c r="F37" s="160"/>
      <c r="G37" s="158"/>
      <c r="H37" s="438"/>
      <c r="I37" s="439"/>
    </row>
    <row r="38" spans="1:10" s="78" customFormat="1" ht="17.600000000000001" x14ac:dyDescent="0.4">
      <c r="A38" s="118">
        <v>13</v>
      </c>
      <c r="B38" s="117" t="s">
        <v>29</v>
      </c>
      <c r="C38" s="22">
        <v>26</v>
      </c>
      <c r="D38" s="27">
        <v>26</v>
      </c>
      <c r="E38" s="27"/>
      <c r="F38" s="107"/>
      <c r="G38" s="429" t="s">
        <v>445</v>
      </c>
      <c r="H38" s="429" t="s">
        <v>467</v>
      </c>
      <c r="I38" s="440" t="s">
        <v>477</v>
      </c>
    </row>
    <row r="39" spans="1:10" s="78" customFormat="1" ht="17.600000000000001" x14ac:dyDescent="0.4">
      <c r="A39" s="145"/>
      <c r="B39" s="109"/>
      <c r="C39" s="174" t="s">
        <v>424</v>
      </c>
      <c r="D39" s="175" t="s">
        <v>424</v>
      </c>
      <c r="E39" s="175"/>
      <c r="F39" s="176"/>
      <c r="G39" s="430"/>
      <c r="H39" s="430"/>
      <c r="I39" s="402"/>
    </row>
    <row r="40" spans="1:10" s="78" customFormat="1" ht="17.600000000000001" x14ac:dyDescent="0.4">
      <c r="A40" s="393">
        <v>14</v>
      </c>
      <c r="B40" s="441" t="s">
        <v>30</v>
      </c>
      <c r="C40" s="22">
        <v>17</v>
      </c>
      <c r="D40" s="17">
        <v>17</v>
      </c>
      <c r="E40" s="17"/>
      <c r="F40" s="198"/>
      <c r="G40" s="389" t="s">
        <v>461</v>
      </c>
      <c r="H40" s="443" t="s">
        <v>441</v>
      </c>
      <c r="I40" s="401" t="s">
        <v>476</v>
      </c>
      <c r="J40" s="78" t="s">
        <v>508</v>
      </c>
    </row>
    <row r="41" spans="1:10" s="78" customFormat="1" ht="18" x14ac:dyDescent="0.4">
      <c r="A41" s="394"/>
      <c r="B41" s="442"/>
      <c r="C41" s="171" t="s">
        <v>389</v>
      </c>
      <c r="D41" s="172" t="s">
        <v>389</v>
      </c>
      <c r="E41" s="111"/>
      <c r="F41" s="199"/>
      <c r="G41" s="390"/>
      <c r="H41" s="444"/>
      <c r="I41" s="445"/>
    </row>
    <row r="42" spans="1:10" s="78" customFormat="1" ht="17.600000000000001" x14ac:dyDescent="0.4">
      <c r="A42" s="393">
        <v>15</v>
      </c>
      <c r="B42" s="405" t="s">
        <v>24</v>
      </c>
      <c r="C42" s="22">
        <v>30</v>
      </c>
      <c r="D42" s="17">
        <v>30</v>
      </c>
      <c r="E42" s="17"/>
      <c r="F42" s="198"/>
      <c r="G42" s="161"/>
      <c r="H42" s="159"/>
      <c r="I42" s="424" t="s">
        <v>469</v>
      </c>
    </row>
    <row r="43" spans="1:10" s="78" customFormat="1" ht="17.600000000000001" x14ac:dyDescent="0.4">
      <c r="A43" s="394"/>
      <c r="B43" s="423"/>
      <c r="C43" s="98" t="s">
        <v>383</v>
      </c>
      <c r="D43" s="112" t="s">
        <v>383</v>
      </c>
      <c r="E43" s="112"/>
      <c r="F43" s="110"/>
      <c r="G43" s="162"/>
      <c r="H43" s="158"/>
      <c r="I43" s="425"/>
    </row>
    <row r="44" spans="1:10" s="78" customFormat="1" ht="30.9" x14ac:dyDescent="0.4">
      <c r="A44" s="394"/>
      <c r="B44" s="423"/>
      <c r="C44" s="101" t="s">
        <v>369</v>
      </c>
      <c r="D44" s="101" t="s">
        <v>369</v>
      </c>
      <c r="E44" s="113"/>
      <c r="F44" s="207" t="s">
        <v>500</v>
      </c>
      <c r="G44" s="160"/>
      <c r="H44" s="114"/>
      <c r="I44" s="425"/>
    </row>
    <row r="45" spans="1:10" s="78" customFormat="1" ht="17.600000000000001" x14ac:dyDescent="0.4">
      <c r="A45" s="393">
        <v>16</v>
      </c>
      <c r="B45" s="405" t="s">
        <v>33</v>
      </c>
      <c r="C45" s="22">
        <v>9</v>
      </c>
      <c r="D45" s="17">
        <v>9</v>
      </c>
      <c r="E45" s="17"/>
      <c r="F45" s="95"/>
      <c r="G45" s="426" t="s">
        <v>462</v>
      </c>
      <c r="H45" s="429"/>
      <c r="I45" s="432" t="s">
        <v>470</v>
      </c>
    </row>
    <row r="46" spans="1:10" s="78" customFormat="1" ht="61.75" x14ac:dyDescent="0.4">
      <c r="A46" s="394"/>
      <c r="B46" s="423"/>
      <c r="C46" s="98" t="s">
        <v>373</v>
      </c>
      <c r="D46" s="112" t="s">
        <v>373</v>
      </c>
      <c r="E46" s="112"/>
      <c r="F46" s="211" t="s">
        <v>502</v>
      </c>
      <c r="G46" s="427"/>
      <c r="H46" s="430"/>
      <c r="I46" s="433"/>
    </row>
    <row r="47" spans="1:10" s="78" customFormat="1" ht="30.9" x14ac:dyDescent="0.4">
      <c r="A47" s="394"/>
      <c r="B47" s="423"/>
      <c r="C47" s="101" t="s">
        <v>369</v>
      </c>
      <c r="D47" s="101" t="s">
        <v>369</v>
      </c>
      <c r="E47" s="82"/>
      <c r="F47" s="210" t="s">
        <v>501</v>
      </c>
      <c r="G47" s="428"/>
      <c r="H47" s="431"/>
      <c r="I47" s="434"/>
    </row>
    <row r="48" spans="1:10" s="78" customFormat="1" ht="17.600000000000001" x14ac:dyDescent="0.4">
      <c r="A48" s="393">
        <v>17</v>
      </c>
      <c r="B48" s="393" t="s">
        <v>20</v>
      </c>
      <c r="C48" s="102">
        <v>9</v>
      </c>
      <c r="D48" s="115">
        <v>9</v>
      </c>
      <c r="E48" s="115"/>
      <c r="F48" s="116"/>
      <c r="G48" s="389" t="s">
        <v>442</v>
      </c>
      <c r="H48" s="389" t="s">
        <v>460</v>
      </c>
      <c r="I48" s="401" t="s">
        <v>471</v>
      </c>
    </row>
    <row r="49" spans="1:10" s="78" customFormat="1" ht="17.600000000000001" x14ac:dyDescent="0.4">
      <c r="A49" s="395"/>
      <c r="B49" s="395"/>
      <c r="C49" s="163" t="s">
        <v>388</v>
      </c>
      <c r="D49" s="164" t="s">
        <v>388</v>
      </c>
      <c r="E49" s="164"/>
      <c r="F49" s="165"/>
      <c r="G49" s="398"/>
      <c r="H49" s="398"/>
      <c r="I49" s="402"/>
    </row>
    <row r="50" spans="1:10" s="78" customFormat="1" x14ac:dyDescent="0.4">
      <c r="A50" s="393">
        <v>18</v>
      </c>
      <c r="B50" s="413" t="s">
        <v>25</v>
      </c>
      <c r="C50" s="119">
        <v>13</v>
      </c>
      <c r="D50" s="120">
        <v>13</v>
      </c>
      <c r="E50" s="119"/>
      <c r="F50" s="121"/>
      <c r="G50" s="415" t="s">
        <v>472</v>
      </c>
      <c r="H50" s="389" t="s">
        <v>473</v>
      </c>
      <c r="I50" s="401" t="s">
        <v>474</v>
      </c>
    </row>
    <row r="51" spans="1:10" s="78" customFormat="1" ht="92.6" x14ac:dyDescent="0.4">
      <c r="A51" s="394"/>
      <c r="B51" s="414"/>
      <c r="C51" s="166" t="s">
        <v>371</v>
      </c>
      <c r="D51" s="167" t="s">
        <v>371</v>
      </c>
      <c r="E51" s="166"/>
      <c r="F51" s="212" t="s">
        <v>503</v>
      </c>
      <c r="G51" s="416"/>
      <c r="H51" s="398"/>
      <c r="I51" s="402"/>
    </row>
    <row r="52" spans="1:10" s="78" customFormat="1" ht="17.600000000000001" x14ac:dyDescent="0.4">
      <c r="A52" s="417">
        <v>19</v>
      </c>
      <c r="B52" s="419" t="s">
        <v>26</v>
      </c>
      <c r="C52" s="22">
        <v>8</v>
      </c>
      <c r="D52" s="23">
        <v>6</v>
      </c>
      <c r="E52" s="23">
        <v>2</v>
      </c>
      <c r="F52" s="122"/>
      <c r="G52" s="415"/>
      <c r="H52" s="389"/>
      <c r="I52" s="105"/>
    </row>
    <row r="53" spans="1:10" s="78" customFormat="1" ht="30.9" x14ac:dyDescent="0.4">
      <c r="A53" s="394"/>
      <c r="B53" s="420"/>
      <c r="C53" s="108" t="s">
        <v>378</v>
      </c>
      <c r="D53" s="123" t="s">
        <v>374</v>
      </c>
      <c r="E53" s="108" t="s">
        <v>376</v>
      </c>
      <c r="F53" s="213" t="s">
        <v>504</v>
      </c>
      <c r="G53" s="416"/>
      <c r="H53" s="398"/>
      <c r="I53" s="100"/>
    </row>
    <row r="54" spans="1:10" s="78" customFormat="1" ht="30.9" x14ac:dyDescent="0.4">
      <c r="A54" s="418"/>
      <c r="B54" s="421"/>
      <c r="C54" s="24" t="s">
        <v>397</v>
      </c>
      <c r="D54" s="21"/>
      <c r="E54" s="21" t="s">
        <v>397</v>
      </c>
      <c r="F54" s="214" t="s">
        <v>505</v>
      </c>
      <c r="G54" s="422"/>
      <c r="H54" s="390"/>
      <c r="I54" s="168"/>
    </row>
    <row r="55" spans="1:10" s="78" customFormat="1" ht="17.600000000000001" x14ac:dyDescent="0.4">
      <c r="A55" s="386">
        <v>20</v>
      </c>
      <c r="B55" s="403" t="s">
        <v>34</v>
      </c>
      <c r="C55" s="22">
        <f>D55+E55</f>
        <v>3</v>
      </c>
      <c r="D55" s="23">
        <v>2</v>
      </c>
      <c r="E55" s="23">
        <v>1</v>
      </c>
      <c r="F55" s="405"/>
      <c r="G55" s="407"/>
      <c r="H55" s="409"/>
      <c r="I55" s="391"/>
    </row>
    <row r="56" spans="1:10" s="78" customFormat="1" x14ac:dyDescent="0.4">
      <c r="A56" s="386"/>
      <c r="B56" s="404"/>
      <c r="C56" s="24" t="s">
        <v>370</v>
      </c>
      <c r="D56" s="21" t="s">
        <v>375</v>
      </c>
      <c r="E56" s="21" t="s">
        <v>376</v>
      </c>
      <c r="F56" s="406"/>
      <c r="G56" s="408"/>
      <c r="H56" s="410"/>
      <c r="I56" s="392"/>
    </row>
    <row r="57" spans="1:10" s="78" customFormat="1" ht="17.600000000000001" x14ac:dyDescent="0.4">
      <c r="A57" s="393">
        <v>21</v>
      </c>
      <c r="B57" s="403" t="s">
        <v>35</v>
      </c>
      <c r="C57" s="22">
        <f>D57+E57</f>
        <v>4</v>
      </c>
      <c r="D57" s="29">
        <v>3</v>
      </c>
      <c r="E57" s="29">
        <v>1</v>
      </c>
      <c r="F57" s="198"/>
      <c r="G57" s="411"/>
      <c r="H57" s="409"/>
      <c r="I57" s="391"/>
    </row>
    <row r="58" spans="1:10" s="78" customFormat="1" x14ac:dyDescent="0.4">
      <c r="A58" s="395"/>
      <c r="B58" s="404"/>
      <c r="C58" s="89" t="s">
        <v>377</v>
      </c>
      <c r="D58" s="21" t="s">
        <v>370</v>
      </c>
      <c r="E58" s="21" t="s">
        <v>376</v>
      </c>
      <c r="F58" s="199"/>
      <c r="G58" s="412"/>
      <c r="H58" s="410"/>
      <c r="I58" s="392"/>
    </row>
    <row r="59" spans="1:10" s="78" customFormat="1" ht="17.600000000000001" x14ac:dyDescent="0.4">
      <c r="A59" s="386">
        <v>22</v>
      </c>
      <c r="B59" s="387" t="s">
        <v>387</v>
      </c>
      <c r="C59" s="28">
        <v>1</v>
      </c>
      <c r="D59" s="19"/>
      <c r="E59" s="28">
        <v>1</v>
      </c>
      <c r="F59" s="135"/>
      <c r="G59" s="389"/>
      <c r="H59" s="389"/>
      <c r="I59" s="391"/>
      <c r="J59" s="78" t="s">
        <v>508</v>
      </c>
    </row>
    <row r="60" spans="1:10" s="78" customFormat="1" ht="18" x14ac:dyDescent="0.4">
      <c r="A60" s="386"/>
      <c r="B60" s="388"/>
      <c r="C60" s="169" t="s">
        <v>393</v>
      </c>
      <c r="D60" s="170"/>
      <c r="E60" s="169" t="s">
        <v>376</v>
      </c>
      <c r="F60" s="12"/>
      <c r="G60" s="390"/>
      <c r="H60" s="390"/>
      <c r="I60" s="392"/>
    </row>
    <row r="61" spans="1:10" s="78" customFormat="1" ht="17.600000000000001" x14ac:dyDescent="0.4">
      <c r="A61" s="393">
        <v>23</v>
      </c>
      <c r="B61" s="396" t="s">
        <v>390</v>
      </c>
      <c r="C61" s="28">
        <v>10</v>
      </c>
      <c r="D61" s="19">
        <v>5</v>
      </c>
      <c r="E61" s="28">
        <v>5</v>
      </c>
      <c r="F61" s="135"/>
      <c r="G61" s="389" t="s">
        <v>447</v>
      </c>
      <c r="H61" s="399" t="s">
        <v>446</v>
      </c>
      <c r="I61" s="401" t="s">
        <v>475</v>
      </c>
      <c r="J61" s="78" t="s">
        <v>508</v>
      </c>
    </row>
    <row r="62" spans="1:10" s="78" customFormat="1" ht="30.9" x14ac:dyDescent="0.4">
      <c r="A62" s="394"/>
      <c r="B62" s="397"/>
      <c r="C62" s="85" t="s">
        <v>388</v>
      </c>
      <c r="D62" s="18" t="s">
        <v>381</v>
      </c>
      <c r="E62" s="85" t="s">
        <v>377</v>
      </c>
      <c r="F62" s="214" t="s">
        <v>507</v>
      </c>
      <c r="G62" s="398"/>
      <c r="H62" s="400"/>
      <c r="I62" s="402"/>
    </row>
    <row r="63" spans="1:10" s="78" customFormat="1" x14ac:dyDescent="0.4">
      <c r="A63" s="395"/>
      <c r="B63" s="388"/>
      <c r="C63" s="24" t="s">
        <v>379</v>
      </c>
      <c r="D63" s="21"/>
      <c r="E63" s="24" t="s">
        <v>379</v>
      </c>
      <c r="F63" s="12" t="s">
        <v>506</v>
      </c>
      <c r="G63" s="398"/>
      <c r="H63" s="400"/>
      <c r="I63" s="402"/>
    </row>
    <row r="64" spans="1:10" s="36" customFormat="1" ht="36" customHeight="1" x14ac:dyDescent="0.35">
      <c r="A64" s="356" t="s">
        <v>403</v>
      </c>
      <c r="B64" s="356"/>
      <c r="C64" s="44">
        <f>C61+C59+C57+C55+C52+C50+C48+C45+C42+C40+C38+C36+C34+C31+C28+C26+C24+C21+C19+C16+C14+C10+C8</f>
        <v>330</v>
      </c>
      <c r="D64" s="357"/>
      <c r="E64" s="357"/>
      <c r="F64" s="45" t="s">
        <v>463</v>
      </c>
      <c r="G64" s="46"/>
      <c r="H64" s="47"/>
      <c r="I64" s="48"/>
    </row>
    <row r="65" spans="1:9" s="36" customFormat="1" ht="21.75" hidden="1" customHeight="1" x14ac:dyDescent="0.35">
      <c r="A65" s="49"/>
      <c r="B65" s="44"/>
      <c r="C65" s="44"/>
      <c r="D65" s="44"/>
      <c r="E65" s="45"/>
      <c r="F65" s="358" t="s">
        <v>347</v>
      </c>
      <c r="G65" s="358"/>
      <c r="H65" s="47"/>
      <c r="I65" s="48"/>
    </row>
    <row r="66" spans="1:9" s="36" customFormat="1" ht="21.75" customHeight="1" x14ac:dyDescent="0.35">
      <c r="A66" s="49"/>
      <c r="B66" s="44"/>
      <c r="C66" s="44"/>
      <c r="D66" s="44"/>
      <c r="E66" s="45"/>
      <c r="F66" s="47"/>
      <c r="G66" s="47"/>
      <c r="H66" s="47"/>
      <c r="I66" s="48"/>
    </row>
    <row r="67" spans="1:9" s="36" customFormat="1" ht="21.75" customHeight="1" x14ac:dyDescent="0.35">
      <c r="A67" s="49"/>
      <c r="B67" s="44"/>
      <c r="C67" s="44"/>
      <c r="D67" s="44"/>
      <c r="E67" s="45"/>
      <c r="F67" s="47"/>
      <c r="G67" s="47"/>
      <c r="H67" s="47"/>
      <c r="I67" s="48"/>
    </row>
    <row r="68" spans="1:9" s="36" customFormat="1" ht="21.75" customHeight="1" x14ac:dyDescent="0.35">
      <c r="A68" s="49"/>
      <c r="B68" s="44"/>
      <c r="C68" s="44"/>
      <c r="D68" s="44"/>
      <c r="E68" s="45"/>
      <c r="F68" s="47"/>
      <c r="G68" s="47"/>
      <c r="H68" s="47"/>
      <c r="I68" s="48"/>
    </row>
    <row r="69" spans="1:9" s="36" customFormat="1" ht="21.75" customHeight="1" x14ac:dyDescent="0.35">
      <c r="A69" s="49"/>
      <c r="B69" s="44"/>
      <c r="C69" s="44"/>
      <c r="D69" s="44"/>
      <c r="E69" s="45"/>
      <c r="F69" s="47"/>
      <c r="G69" s="47"/>
      <c r="H69" s="47"/>
      <c r="I69" s="48"/>
    </row>
    <row r="70" spans="1:9" s="32" customFormat="1" ht="42.75" customHeight="1" x14ac:dyDescent="0.4">
      <c r="A70" s="124"/>
      <c r="B70" s="359" t="s">
        <v>430</v>
      </c>
      <c r="C70" s="359"/>
      <c r="D70" s="359"/>
      <c r="E70" s="124"/>
      <c r="F70" s="124"/>
      <c r="G70" s="125"/>
      <c r="H70" s="126"/>
      <c r="I70" s="50"/>
    </row>
    <row r="71" spans="1:9" s="32" customFormat="1" ht="33.75" customHeight="1" x14ac:dyDescent="0.4">
      <c r="A71" s="131" t="s">
        <v>1</v>
      </c>
      <c r="B71" s="360" t="s">
        <v>434</v>
      </c>
      <c r="C71" s="361"/>
      <c r="D71" s="362" t="s">
        <v>435</v>
      </c>
      <c r="E71" s="363"/>
      <c r="F71" s="364" t="s">
        <v>436</v>
      </c>
      <c r="G71" s="365"/>
      <c r="H71" s="132" t="s">
        <v>437</v>
      </c>
      <c r="I71" s="50"/>
    </row>
    <row r="72" spans="1:9" s="32" customFormat="1" ht="30" customHeight="1" x14ac:dyDescent="0.4">
      <c r="A72" s="133">
        <v>1</v>
      </c>
      <c r="B72" s="366" t="s">
        <v>448</v>
      </c>
      <c r="C72" s="367"/>
      <c r="D72" s="136" t="s">
        <v>449</v>
      </c>
      <c r="E72" s="137"/>
      <c r="F72" s="127" t="s">
        <v>451</v>
      </c>
      <c r="G72" s="128"/>
      <c r="H72" s="130" t="s">
        <v>432</v>
      </c>
    </row>
    <row r="73" spans="1:9" s="32" customFormat="1" ht="30" customHeight="1" x14ac:dyDescent="0.4">
      <c r="A73" s="368">
        <v>2</v>
      </c>
      <c r="B73" s="370" t="s">
        <v>450</v>
      </c>
      <c r="C73" s="371"/>
      <c r="D73" s="376" t="s">
        <v>431</v>
      </c>
      <c r="E73" s="377"/>
      <c r="F73" s="380" t="s">
        <v>452</v>
      </c>
      <c r="G73" s="381"/>
      <c r="H73" s="130" t="s">
        <v>433</v>
      </c>
    </row>
    <row r="74" spans="1:9" s="32" customFormat="1" ht="40.5" customHeight="1" x14ac:dyDescent="0.4">
      <c r="A74" s="369"/>
      <c r="B74" s="372"/>
      <c r="C74" s="373"/>
      <c r="D74" s="378"/>
      <c r="E74" s="379"/>
      <c r="F74" s="382" t="s">
        <v>453</v>
      </c>
      <c r="G74" s="383"/>
      <c r="H74" s="129" t="s">
        <v>454</v>
      </c>
    </row>
    <row r="75" spans="1:9" s="32" customFormat="1" ht="34.5" customHeight="1" x14ac:dyDescent="0.4">
      <c r="A75" s="369"/>
      <c r="B75" s="374"/>
      <c r="C75" s="375"/>
      <c r="D75" s="378"/>
      <c r="E75" s="379"/>
      <c r="F75" s="384" t="s">
        <v>455</v>
      </c>
      <c r="G75" s="385"/>
      <c r="H75" s="11"/>
    </row>
    <row r="76" spans="1:9" s="32" customFormat="1" x14ac:dyDescent="0.4">
      <c r="A76" s="43">
        <v>3</v>
      </c>
      <c r="B76" s="350" t="s">
        <v>456</v>
      </c>
      <c r="C76" s="351"/>
      <c r="D76" s="352" t="s">
        <v>23</v>
      </c>
      <c r="E76" s="353"/>
      <c r="F76" s="354" t="s">
        <v>457</v>
      </c>
      <c r="G76" s="355"/>
      <c r="H76" s="130" t="s">
        <v>432</v>
      </c>
    </row>
    <row r="77" spans="1:9" s="32" customFormat="1" x14ac:dyDescent="0.4">
      <c r="A77" s="139">
        <v>4</v>
      </c>
      <c r="B77" s="350" t="s">
        <v>458</v>
      </c>
      <c r="C77" s="351"/>
      <c r="D77" s="352" t="s">
        <v>23</v>
      </c>
      <c r="E77" s="353"/>
      <c r="F77" s="354" t="s">
        <v>459</v>
      </c>
      <c r="G77" s="355"/>
      <c r="H77" s="138"/>
    </row>
    <row r="78" spans="1:9" s="8" customFormat="1" x14ac:dyDescent="0.4">
      <c r="A78" s="30"/>
      <c r="B78" s="1"/>
      <c r="C78" s="16"/>
      <c r="D78" s="16"/>
      <c r="E78" s="16"/>
      <c r="F78" s="1"/>
      <c r="H78" s="7"/>
    </row>
    <row r="80" spans="1:9" x14ac:dyDescent="0.4">
      <c r="A80" s="349" t="s">
        <v>480</v>
      </c>
      <c r="B80" s="349"/>
      <c r="C80" s="349"/>
      <c r="D80" s="177"/>
      <c r="E80" s="177"/>
      <c r="F80" s="178"/>
      <c r="G80" s="179"/>
    </row>
    <row r="81" spans="1:7" x14ac:dyDescent="0.4">
      <c r="A81" s="178"/>
      <c r="B81" s="178" t="s">
        <v>478</v>
      </c>
      <c r="C81" s="177"/>
      <c r="D81" s="177" t="s">
        <v>479</v>
      </c>
      <c r="E81" s="177"/>
      <c r="F81" s="349" t="s">
        <v>481</v>
      </c>
      <c r="G81" s="349"/>
    </row>
    <row r="82" spans="1:7" x14ac:dyDescent="0.4">
      <c r="A82" s="178"/>
      <c r="B82" s="178" t="s">
        <v>482</v>
      </c>
      <c r="C82" s="177"/>
      <c r="D82" s="177" t="s">
        <v>479</v>
      </c>
      <c r="E82" s="177"/>
      <c r="F82" s="349" t="s">
        <v>481</v>
      </c>
      <c r="G82" s="349"/>
    </row>
    <row r="83" spans="1:7" x14ac:dyDescent="0.4">
      <c r="A83" s="178"/>
      <c r="B83" s="178" t="s">
        <v>483</v>
      </c>
      <c r="C83" s="177"/>
      <c r="D83" s="177" t="s">
        <v>484</v>
      </c>
      <c r="E83" s="177" t="s">
        <v>487</v>
      </c>
      <c r="F83" s="349" t="s">
        <v>488</v>
      </c>
      <c r="G83" s="349"/>
    </row>
    <row r="84" spans="1:7" x14ac:dyDescent="0.4">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07421875" defaultRowHeight="15.45" x14ac:dyDescent="0.4"/>
  <cols>
    <col min="1" max="1" width="4.69140625" style="193" customWidth="1"/>
    <col min="2" max="2" width="4.84375" style="193" customWidth="1"/>
    <col min="3" max="3" width="25.69140625" style="193" customWidth="1"/>
    <col min="4" max="4" width="17.07421875" style="193" customWidth="1"/>
    <col min="5" max="5" width="7.4609375" style="193" customWidth="1"/>
    <col min="6" max="6" width="7.84375" style="193" customWidth="1"/>
    <col min="7" max="7" width="7.69140625" style="193" customWidth="1"/>
    <col min="8" max="8" width="7.84375" style="193" customWidth="1"/>
    <col min="9" max="9" width="7" style="193" customWidth="1"/>
    <col min="10" max="10" width="10.69140625" style="234" customWidth="1"/>
    <col min="11" max="11" width="7.69140625" style="193" customWidth="1"/>
    <col min="12" max="12" width="7.3046875" style="193" customWidth="1"/>
    <col min="13" max="13" width="10.3046875" style="193" customWidth="1"/>
    <col min="14" max="14" width="7" style="234" customWidth="1"/>
    <col min="15" max="15" width="7.3046875" style="234" customWidth="1"/>
    <col min="16" max="16" width="7.53515625" style="234" customWidth="1"/>
    <col min="17" max="17" width="9.07421875" style="234" customWidth="1"/>
    <col min="18" max="18" width="12.84375" style="234" customWidth="1"/>
    <col min="19" max="19" width="7.53515625" style="234" customWidth="1"/>
    <col min="20" max="20" width="7.07421875" style="234" customWidth="1"/>
    <col min="21" max="21" width="11.3046875" style="221" customWidth="1"/>
    <col min="22" max="22" width="18.4609375" style="225" customWidth="1"/>
    <col min="23" max="16384" width="9.07421875" style="193"/>
  </cols>
  <sheetData>
    <row r="1" spans="1:25" s="5" customFormat="1" x14ac:dyDescent="0.4">
      <c r="A1" s="497" t="s">
        <v>333</v>
      </c>
      <c r="B1" s="497"/>
      <c r="C1" s="497"/>
      <c r="D1" s="497"/>
      <c r="J1" s="231"/>
      <c r="N1" s="496"/>
      <c r="O1" s="496"/>
      <c r="P1" s="231"/>
      <c r="Q1" s="231"/>
      <c r="R1" s="231"/>
      <c r="S1" s="231"/>
      <c r="T1" s="231"/>
      <c r="U1" s="219"/>
      <c r="V1" s="222"/>
    </row>
    <row r="2" spans="1:25" s="5" customFormat="1" x14ac:dyDescent="0.4">
      <c r="A2" s="497" t="s">
        <v>519</v>
      </c>
      <c r="B2" s="497"/>
      <c r="C2" s="497"/>
      <c r="D2" s="497"/>
      <c r="J2" s="231"/>
      <c r="N2" s="496"/>
      <c r="O2" s="496"/>
      <c r="P2" s="231"/>
      <c r="Q2" s="231"/>
      <c r="R2" s="231"/>
      <c r="S2" s="231"/>
      <c r="T2" s="231"/>
      <c r="U2" s="219"/>
      <c r="V2" s="222"/>
    </row>
    <row r="3" spans="1:25" s="5" customFormat="1" x14ac:dyDescent="0.4">
      <c r="A3" s="497" t="s">
        <v>0</v>
      </c>
      <c r="B3" s="497"/>
      <c r="C3" s="497"/>
      <c r="D3" s="497"/>
      <c r="J3" s="231"/>
      <c r="N3" s="496"/>
      <c r="O3" s="496"/>
      <c r="P3" s="231"/>
      <c r="Q3" s="231"/>
      <c r="R3" s="231"/>
      <c r="S3" s="231"/>
      <c r="T3" s="231"/>
      <c r="U3" s="219"/>
      <c r="V3" s="222"/>
    </row>
    <row r="4" spans="1:25" s="5" customFormat="1" ht="15.65" customHeight="1" x14ac:dyDescent="0.4">
      <c r="A4" s="498" t="s">
        <v>978</v>
      </c>
      <c r="B4" s="498"/>
      <c r="C4" s="498"/>
      <c r="D4" s="498"/>
      <c r="E4" s="498"/>
      <c r="F4" s="498"/>
      <c r="G4" s="498"/>
      <c r="H4" s="498"/>
      <c r="I4" s="498"/>
      <c r="J4" s="498"/>
      <c r="K4" s="268"/>
      <c r="L4" s="268"/>
      <c r="M4" s="268"/>
      <c r="N4" s="268"/>
      <c r="O4" s="268"/>
      <c r="P4" s="268"/>
      <c r="Q4" s="268"/>
      <c r="R4" s="268"/>
      <c r="S4" s="268"/>
      <c r="T4" s="268"/>
      <c r="U4" s="268"/>
      <c r="V4" s="222"/>
    </row>
    <row r="5" spans="1:25" s="5" customFormat="1" x14ac:dyDescent="0.4">
      <c r="C5" s="5" t="s">
        <v>361</v>
      </c>
      <c r="D5" s="13" t="s">
        <v>362</v>
      </c>
      <c r="J5" s="231"/>
      <c r="N5" s="226"/>
      <c r="O5" s="226"/>
      <c r="P5" s="231"/>
      <c r="Q5" s="231"/>
      <c r="R5" s="231"/>
      <c r="S5" s="231"/>
      <c r="T5" s="231"/>
      <c r="U5" s="219"/>
      <c r="V5" s="222"/>
    </row>
    <row r="6" spans="1:25" s="5" customFormat="1" ht="30" x14ac:dyDescent="0.4">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4">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4">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4">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4">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5" customHeight="1" x14ac:dyDescent="0.4">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4">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4">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4">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4">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4">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4">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4">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4">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4">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3.6" x14ac:dyDescent="0.4">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4">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4">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4">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4">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4">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4">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4">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4">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4">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4">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4">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4">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4">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4">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4">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4">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1.45" x14ac:dyDescent="0.4">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42.9" x14ac:dyDescent="0.4">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4">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4">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4">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4">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3.6" x14ac:dyDescent="0.4">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4">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4">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4">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4">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4">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4">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4">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4">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4">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4">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4">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4">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4">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4">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4">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42.9" x14ac:dyDescent="0.4">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 customHeight="1" x14ac:dyDescent="0.4">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4">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4">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4">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4">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x14ac:dyDescent="0.4">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4">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4">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4">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4">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4">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4">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4">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4">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4">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4">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4">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4">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4">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4">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4">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4">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4">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4">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4">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4">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4">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4">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4">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4">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4">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4">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4">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4">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4">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4">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35">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4">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4">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4">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4">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4">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4">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4">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4">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4">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4">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4">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4">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4">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75" x14ac:dyDescent="0.4">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4">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4">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4">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4">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4">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4">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4">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4">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4">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4">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4">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4">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4">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95" customHeight="1" x14ac:dyDescent="0.4">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4">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4">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4">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4">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4">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4">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4">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4">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4">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32.15" x14ac:dyDescent="0.4">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4">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4">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4">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4">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4">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4">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4">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4">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4">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2.15" x14ac:dyDescent="0.4">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4">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4">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4">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4">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5" customHeight="1" x14ac:dyDescent="0.4">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4">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4">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4">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4">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4">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4">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4">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4">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4">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0.9" x14ac:dyDescent="0.4">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4">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4">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49999999999999" customHeight="1" x14ac:dyDescent="0.4">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4">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4">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49999999999999" customHeight="1" x14ac:dyDescent="0.4">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49999999999999" customHeight="1" x14ac:dyDescent="0.4">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95" customHeight="1" x14ac:dyDescent="0.4">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4">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4">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4">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2" customHeight="1" x14ac:dyDescent="0.4">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399999999999999" customHeight="1" x14ac:dyDescent="0.4">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95" customHeight="1" x14ac:dyDescent="0.4">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95" customHeight="1" x14ac:dyDescent="0.4">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4">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4">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4">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4">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4">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4">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4">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4">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4">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4">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4">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4">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4">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4">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4">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4">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4">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4">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4">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4">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4">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4">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4">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4">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4">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4">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4">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4">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4">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4">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4">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4">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4">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4">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4">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4">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4">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4">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4">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4">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4">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4">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4">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4">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42.9" x14ac:dyDescent="0.4">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4">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4">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4">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4">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4">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4">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4">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75" x14ac:dyDescent="0.4">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75" x14ac:dyDescent="0.4">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4">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4">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4">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4">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4">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4">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4">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4">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4">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4">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4">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4">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4">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4">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4">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4">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4">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75" x14ac:dyDescent="0.4">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75" x14ac:dyDescent="0.4">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75" x14ac:dyDescent="0.4">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0.9" x14ac:dyDescent="0.4">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4">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4">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4">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4">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4">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4">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4">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4">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4">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4">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4">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4">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4">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4">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4">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4">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4">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4">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2.15" x14ac:dyDescent="0.4">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4">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4">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4">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4">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4">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4">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4">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4">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4">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75" x14ac:dyDescent="0.4">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200000000000003" customHeight="1" x14ac:dyDescent="0.4">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4">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4">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4">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4">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4">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4">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4">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4">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75" x14ac:dyDescent="0.4">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4.75" x14ac:dyDescent="0.4">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4">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4">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4">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4">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4">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42.9" x14ac:dyDescent="0.4">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4">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35">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4">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4">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4">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4">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200000000000003" customHeight="1" x14ac:dyDescent="0.4">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4">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4">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4">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4">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4">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4">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4">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1.45" x14ac:dyDescent="0.4">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4">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4">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4">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4">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4">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4">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4">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4">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4">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4">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4">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4">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4">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4">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4">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4">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4">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4">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4">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4">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4">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5" customHeight="1" x14ac:dyDescent="0.4">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4">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4">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4">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2" customHeight="1" x14ac:dyDescent="0.4">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4">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4">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4">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95" customHeight="1" x14ac:dyDescent="0.4">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4">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4">
      <c r="O343" s="241"/>
      <c r="P343" s="495"/>
      <c r="Q343" s="495"/>
      <c r="R343" s="495"/>
    </row>
    <row r="344" spans="1:22" x14ac:dyDescent="0.4">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4">
      <c r="F345" s="283" t="s">
        <v>535</v>
      </c>
      <c r="G345" s="283" t="s">
        <v>534</v>
      </c>
      <c r="H345" s="225"/>
      <c r="I345" s="225" t="s">
        <v>890</v>
      </c>
      <c r="J345" s="284" t="s">
        <v>954</v>
      </c>
      <c r="K345" s="285" t="s">
        <v>939</v>
      </c>
      <c r="L345" s="285" t="s">
        <v>939</v>
      </c>
      <c r="M345" s="225" t="s">
        <v>958</v>
      </c>
    </row>
    <row r="346" spans="1:22" x14ac:dyDescent="0.4">
      <c r="F346" s="283" t="s">
        <v>534</v>
      </c>
      <c r="G346" s="286" t="s">
        <v>536</v>
      </c>
      <c r="H346" s="225"/>
      <c r="I346" s="225" t="s">
        <v>891</v>
      </c>
      <c r="J346" s="284" t="s">
        <v>892</v>
      </c>
      <c r="K346" s="225" t="s">
        <v>955</v>
      </c>
      <c r="L346" s="225" t="s">
        <v>945</v>
      </c>
      <c r="M346" s="225" t="s">
        <v>939</v>
      </c>
    </row>
    <row r="347" spans="1:22" x14ac:dyDescent="0.4">
      <c r="F347" s="287" t="s">
        <v>537</v>
      </c>
      <c r="G347" s="225"/>
      <c r="H347" s="225"/>
      <c r="I347" s="225"/>
      <c r="J347" s="284"/>
      <c r="K347" s="225" t="s">
        <v>956</v>
      </c>
      <c r="L347" s="225" t="s">
        <v>957</v>
      </c>
      <c r="M347" s="225" t="s">
        <v>959</v>
      </c>
    </row>
    <row r="348" spans="1:22" x14ac:dyDescent="0.4">
      <c r="F348" s="287"/>
      <c r="G348" s="225"/>
      <c r="H348" s="225"/>
      <c r="I348" s="225"/>
      <c r="J348" s="284"/>
      <c r="K348" s="225"/>
      <c r="L348" s="225"/>
      <c r="M348" s="225" t="s">
        <v>960</v>
      </c>
    </row>
    <row r="349" spans="1:22" x14ac:dyDescent="0.4">
      <c r="F349" s="287"/>
      <c r="G349" s="225"/>
      <c r="H349" s="225"/>
      <c r="I349" s="225"/>
      <c r="J349" s="284"/>
      <c r="K349" s="225"/>
      <c r="L349" s="225"/>
      <c r="M349" s="225"/>
    </row>
    <row r="350" spans="1:22" ht="27.65" customHeight="1" x14ac:dyDescent="0.4">
      <c r="C350" s="264" t="s">
        <v>543</v>
      </c>
    </row>
    <row r="351" spans="1:22" x14ac:dyDescent="0.4">
      <c r="C351" s="242" t="s">
        <v>542</v>
      </c>
      <c r="G351" s="242" t="s">
        <v>928</v>
      </c>
    </row>
    <row r="352" spans="1:22" x14ac:dyDescent="0.4">
      <c r="C352" s="254" t="s">
        <v>544</v>
      </c>
      <c r="D352" s="193" t="s">
        <v>449</v>
      </c>
      <c r="G352" s="254" t="s">
        <v>929</v>
      </c>
      <c r="K352" s="193" t="s">
        <v>930</v>
      </c>
    </row>
    <row r="353" spans="3:11" x14ac:dyDescent="0.4">
      <c r="C353" s="254" t="s">
        <v>545</v>
      </c>
      <c r="D353" s="193" t="s">
        <v>547</v>
      </c>
      <c r="G353" s="254" t="s">
        <v>917</v>
      </c>
      <c r="K353" s="193" t="s">
        <v>916</v>
      </c>
    </row>
    <row r="354" spans="3:11" x14ac:dyDescent="0.4">
      <c r="C354" s="254" t="s">
        <v>546</v>
      </c>
      <c r="D354" s="193" t="s">
        <v>547</v>
      </c>
      <c r="G354" s="254" t="s">
        <v>931</v>
      </c>
      <c r="K354" s="193" t="s">
        <v>916</v>
      </c>
    </row>
    <row r="355" spans="3:11" x14ac:dyDescent="0.4">
      <c r="C355" s="242" t="s">
        <v>550</v>
      </c>
      <c r="G355" s="254" t="s">
        <v>563</v>
      </c>
      <c r="K355" s="193" t="s">
        <v>449</v>
      </c>
    </row>
    <row r="356" spans="3:11" x14ac:dyDescent="0.4">
      <c r="C356" s="254" t="s">
        <v>555</v>
      </c>
      <c r="D356" s="193" t="s">
        <v>556</v>
      </c>
      <c r="G356" s="254" t="s">
        <v>932</v>
      </c>
      <c r="K356" s="193" t="s">
        <v>449</v>
      </c>
    </row>
    <row r="357" spans="3:11" x14ac:dyDescent="0.4">
      <c r="C357" s="254" t="s">
        <v>557</v>
      </c>
      <c r="D357" s="193" t="s">
        <v>418</v>
      </c>
      <c r="G357" s="254" t="s">
        <v>933</v>
      </c>
      <c r="K357" s="193" t="s">
        <v>556</v>
      </c>
    </row>
    <row r="358" spans="3:11" x14ac:dyDescent="0.4">
      <c r="C358" s="254" t="s">
        <v>558</v>
      </c>
      <c r="D358" s="193" t="s">
        <v>418</v>
      </c>
      <c r="G358" s="254" t="s">
        <v>934</v>
      </c>
      <c r="K358" s="193" t="s">
        <v>418</v>
      </c>
    </row>
    <row r="359" spans="3:11" x14ac:dyDescent="0.4">
      <c r="C359" s="254" t="s">
        <v>559</v>
      </c>
      <c r="D359" s="193" t="s">
        <v>423</v>
      </c>
      <c r="G359" s="254" t="s">
        <v>935</v>
      </c>
      <c r="K359" s="193" t="s">
        <v>937</v>
      </c>
    </row>
    <row r="360" spans="3:11" x14ac:dyDescent="0.4">
      <c r="C360" s="242" t="s">
        <v>560</v>
      </c>
      <c r="G360" s="254" t="s">
        <v>936</v>
      </c>
      <c r="K360" s="193" t="s">
        <v>937</v>
      </c>
    </row>
    <row r="361" spans="3:11" x14ac:dyDescent="0.4">
      <c r="C361" s="254" t="s">
        <v>561</v>
      </c>
      <c r="D361" s="193" t="s">
        <v>562</v>
      </c>
      <c r="G361" s="242" t="s">
        <v>940</v>
      </c>
    </row>
    <row r="362" spans="3:11" x14ac:dyDescent="0.4">
      <c r="C362" s="254" t="s">
        <v>551</v>
      </c>
      <c r="D362" s="193" t="s">
        <v>552</v>
      </c>
      <c r="G362" s="254" t="s">
        <v>941</v>
      </c>
      <c r="K362" s="193" t="s">
        <v>916</v>
      </c>
    </row>
    <row r="363" spans="3:11" x14ac:dyDescent="0.4">
      <c r="C363" s="254" t="s">
        <v>553</v>
      </c>
      <c r="D363" s="193" t="s">
        <v>554</v>
      </c>
      <c r="G363" s="254" t="s">
        <v>942</v>
      </c>
      <c r="K363" s="193" t="s">
        <v>554</v>
      </c>
    </row>
    <row r="364" spans="3:11" x14ac:dyDescent="0.4">
      <c r="C364" s="254" t="s">
        <v>563</v>
      </c>
      <c r="D364" s="193" t="s">
        <v>449</v>
      </c>
      <c r="G364" s="254" t="s">
        <v>932</v>
      </c>
      <c r="K364" s="193" t="s">
        <v>449</v>
      </c>
    </row>
    <row r="365" spans="3:11" x14ac:dyDescent="0.4">
      <c r="C365" s="254" t="s">
        <v>564</v>
      </c>
      <c r="D365" s="193" t="s">
        <v>449</v>
      </c>
      <c r="G365" s="254" t="s">
        <v>943</v>
      </c>
      <c r="K365" s="193" t="s">
        <v>449</v>
      </c>
    </row>
    <row r="366" spans="3:11" x14ac:dyDescent="0.4">
      <c r="C366" s="254" t="s">
        <v>565</v>
      </c>
      <c r="D366" s="193" t="s">
        <v>566</v>
      </c>
      <c r="G366" s="254" t="s">
        <v>944</v>
      </c>
      <c r="K366" s="193" t="s">
        <v>418</v>
      </c>
    </row>
    <row r="367" spans="3:11" x14ac:dyDescent="0.4">
      <c r="C367" s="242" t="s">
        <v>914</v>
      </c>
      <c r="G367" s="254" t="s">
        <v>558</v>
      </c>
      <c r="K367" s="193" t="s">
        <v>418</v>
      </c>
    </row>
    <row r="368" spans="3:11" x14ac:dyDescent="0.4">
      <c r="C368" s="254" t="s">
        <v>567</v>
      </c>
      <c r="D368" s="193" t="s">
        <v>568</v>
      </c>
      <c r="G368" s="254" t="s">
        <v>946</v>
      </c>
      <c r="K368" s="193" t="s">
        <v>418</v>
      </c>
    </row>
    <row r="369" spans="3:11" x14ac:dyDescent="0.4">
      <c r="C369" s="254" t="s">
        <v>569</v>
      </c>
      <c r="D369" s="193" t="s">
        <v>449</v>
      </c>
      <c r="G369" s="254" t="s">
        <v>947</v>
      </c>
      <c r="K369" s="193" t="s">
        <v>418</v>
      </c>
    </row>
    <row r="370" spans="3:11" x14ac:dyDescent="0.4">
      <c r="C370" s="254" t="s">
        <v>570</v>
      </c>
      <c r="D370" s="193" t="s">
        <v>423</v>
      </c>
      <c r="G370" s="254" t="s">
        <v>948</v>
      </c>
      <c r="K370" s="193" t="s">
        <v>949</v>
      </c>
    </row>
    <row r="372" spans="3:11" x14ac:dyDescent="0.4">
      <c r="C372" s="242" t="s">
        <v>915</v>
      </c>
      <c r="G372" s="242" t="s">
        <v>961</v>
      </c>
    </row>
    <row r="373" spans="3:11" x14ac:dyDescent="0.4">
      <c r="C373" s="254" t="s">
        <v>917</v>
      </c>
      <c r="D373" s="193" t="s">
        <v>916</v>
      </c>
      <c r="G373" s="254" t="s">
        <v>962</v>
      </c>
      <c r="K373" s="193" t="s">
        <v>963</v>
      </c>
    </row>
    <row r="374" spans="3:11" x14ac:dyDescent="0.4">
      <c r="C374" s="254" t="s">
        <v>918</v>
      </c>
      <c r="D374" s="193" t="s">
        <v>554</v>
      </c>
      <c r="G374" s="254" t="s">
        <v>964</v>
      </c>
      <c r="K374" s="193" t="s">
        <v>916</v>
      </c>
    </row>
    <row r="375" spans="3:11" x14ac:dyDescent="0.4">
      <c r="C375" s="254" t="s">
        <v>919</v>
      </c>
      <c r="D375" s="193" t="s">
        <v>554</v>
      </c>
      <c r="G375" s="254" t="s">
        <v>917</v>
      </c>
      <c r="K375" s="193" t="s">
        <v>916</v>
      </c>
    </row>
    <row r="376" spans="3:11" x14ac:dyDescent="0.4">
      <c r="C376" s="254" t="s">
        <v>920</v>
      </c>
      <c r="D376" s="193" t="s">
        <v>449</v>
      </c>
      <c r="G376" s="254" t="s">
        <v>965</v>
      </c>
      <c r="K376" s="193" t="s">
        <v>916</v>
      </c>
    </row>
    <row r="377" spans="3:11" x14ac:dyDescent="0.4">
      <c r="C377" s="254" t="s">
        <v>921</v>
      </c>
      <c r="D377" s="193" t="s">
        <v>449</v>
      </c>
      <c r="G377" s="254" t="s">
        <v>966</v>
      </c>
      <c r="K377" s="193" t="s">
        <v>554</v>
      </c>
    </row>
    <row r="378" spans="3:11" x14ac:dyDescent="0.4">
      <c r="C378" s="254" t="s">
        <v>922</v>
      </c>
      <c r="D378" s="193" t="s">
        <v>423</v>
      </c>
      <c r="G378" s="254" t="s">
        <v>967</v>
      </c>
      <c r="K378" s="193" t="s">
        <v>970</v>
      </c>
    </row>
    <row r="379" spans="3:11" x14ac:dyDescent="0.4">
      <c r="C379" s="254" t="s">
        <v>923</v>
      </c>
      <c r="D379" s="193" t="s">
        <v>423</v>
      </c>
      <c r="G379" s="254" t="s">
        <v>968</v>
      </c>
      <c r="K379" s="193" t="s">
        <v>970</v>
      </c>
    </row>
    <row r="380" spans="3:11" x14ac:dyDescent="0.4">
      <c r="C380" s="254" t="s">
        <v>546</v>
      </c>
      <c r="D380" s="193" t="s">
        <v>556</v>
      </c>
      <c r="G380" s="254" t="s">
        <v>969</v>
      </c>
      <c r="K380" s="193" t="s">
        <v>970</v>
      </c>
    </row>
    <row r="381" spans="3:11" x14ac:dyDescent="0.4">
      <c r="C381" s="254" t="s">
        <v>924</v>
      </c>
      <c r="D381" s="193" t="s">
        <v>556</v>
      </c>
      <c r="G381" s="254" t="s">
        <v>564</v>
      </c>
      <c r="K381" s="193" t="s">
        <v>970</v>
      </c>
    </row>
    <row r="382" spans="3:11" x14ac:dyDescent="0.4">
      <c r="C382" s="254" t="s">
        <v>925</v>
      </c>
      <c r="D382" s="193" t="s">
        <v>418</v>
      </c>
      <c r="G382" s="254" t="s">
        <v>922</v>
      </c>
      <c r="K382" s="193" t="s">
        <v>423</v>
      </c>
    </row>
    <row r="383" spans="3:11" x14ac:dyDescent="0.4">
      <c r="C383" s="254" t="s">
        <v>926</v>
      </c>
      <c r="D383" s="193" t="s">
        <v>927</v>
      </c>
      <c r="G383" s="254" t="s">
        <v>971</v>
      </c>
      <c r="K383" s="193" t="s">
        <v>423</v>
      </c>
    </row>
    <row r="384" spans="3:11" x14ac:dyDescent="0.4">
      <c r="G384" s="254" t="s">
        <v>972</v>
      </c>
      <c r="K384" s="193" t="s">
        <v>423</v>
      </c>
    </row>
    <row r="385" spans="7:11" x14ac:dyDescent="0.4">
      <c r="G385" s="254" t="s">
        <v>973</v>
      </c>
      <c r="K385" s="193" t="s">
        <v>431</v>
      </c>
    </row>
    <row r="386" spans="7:11" x14ac:dyDescent="0.4">
      <c r="G386" s="254" t="s">
        <v>974</v>
      </c>
      <c r="K386" s="193" t="s">
        <v>976</v>
      </c>
    </row>
    <row r="387" spans="7:11" x14ac:dyDescent="0.4">
      <c r="G387" s="254" t="s">
        <v>934</v>
      </c>
      <c r="K387" s="193" t="s">
        <v>976</v>
      </c>
    </row>
    <row r="388" spans="7:11" x14ac:dyDescent="0.4">
      <c r="G388" s="254" t="s">
        <v>975</v>
      </c>
      <c r="K388" s="193" t="s">
        <v>976</v>
      </c>
    </row>
    <row r="389" spans="7:11" x14ac:dyDescent="0.4">
      <c r="G389" s="254" t="s">
        <v>977</v>
      </c>
      <c r="K389" s="193" t="s">
        <v>568</v>
      </c>
    </row>
    <row r="390" spans="7:11" x14ac:dyDescent="0.4">
      <c r="G390" s="254" t="s">
        <v>935</v>
      </c>
      <c r="K390" s="193" t="s">
        <v>568</v>
      </c>
    </row>
    <row r="391" spans="7:11" x14ac:dyDescent="0.4">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4375" defaultRowHeight="15.45" x14ac:dyDescent="0.4"/>
  <cols>
    <col min="1" max="1" width="4.69140625" style="296" customWidth="1"/>
    <col min="2" max="2" width="4.84375" style="296" hidden="1" customWidth="1"/>
    <col min="3" max="3" width="22" style="296" customWidth="1"/>
    <col min="4" max="4" width="14.4609375" style="296" customWidth="1"/>
    <col min="5" max="9" width="9.69140625" style="296" customWidth="1"/>
    <col min="10" max="10" width="9.69140625" style="296" hidden="1" customWidth="1"/>
    <col min="11" max="17" width="9.69140625" style="296" customWidth="1"/>
    <col min="18" max="18" width="9.3046875" style="296" hidden="1" customWidth="1"/>
    <col min="19" max="19" width="9.07421875" style="296" hidden="1" customWidth="1"/>
    <col min="20" max="20" width="12.84375" style="296" hidden="1" customWidth="1"/>
    <col min="21" max="21" width="15.4609375" style="296" hidden="1" customWidth="1"/>
    <col min="22" max="22" width="8" style="296" hidden="1" customWidth="1"/>
    <col min="23" max="23" width="13.84375" style="296" hidden="1" customWidth="1"/>
    <col min="24" max="24" width="11.3046875" style="320" hidden="1" customWidth="1"/>
    <col min="25" max="25" width="21.69140625" style="321" customWidth="1"/>
    <col min="26" max="16384" width="8.84375" style="296"/>
  </cols>
  <sheetData>
    <row r="1" spans="1:25" s="52" customFormat="1" x14ac:dyDescent="0.4">
      <c r="A1" s="499" t="s">
        <v>333</v>
      </c>
      <c r="B1" s="499"/>
      <c r="C1" s="499"/>
      <c r="D1" s="499"/>
      <c r="J1" s="293"/>
      <c r="O1" s="499" t="s">
        <v>1046</v>
      </c>
      <c r="P1" s="499"/>
      <c r="Q1" s="499"/>
      <c r="R1" s="499"/>
      <c r="S1" s="499"/>
      <c r="T1" s="499"/>
      <c r="U1" s="499"/>
      <c r="V1" s="499"/>
      <c r="W1" s="499"/>
      <c r="X1" s="499"/>
      <c r="Y1" s="499"/>
    </row>
    <row r="2" spans="1:25" s="52" customFormat="1" x14ac:dyDescent="0.4">
      <c r="A2" s="500" t="s">
        <v>980</v>
      </c>
      <c r="B2" s="500"/>
      <c r="C2" s="500"/>
      <c r="D2" s="500"/>
      <c r="J2" s="293"/>
      <c r="O2" s="499" t="s">
        <v>1047</v>
      </c>
      <c r="P2" s="499"/>
      <c r="Q2" s="499"/>
      <c r="R2" s="499"/>
      <c r="S2" s="499"/>
      <c r="T2" s="499"/>
      <c r="U2" s="499"/>
      <c r="V2" s="499"/>
      <c r="W2" s="499"/>
      <c r="X2" s="499"/>
      <c r="Y2" s="499"/>
    </row>
    <row r="3" spans="1:25" s="52" customFormat="1" x14ac:dyDescent="0.4">
      <c r="A3" s="500" t="s">
        <v>981</v>
      </c>
      <c r="B3" s="500"/>
      <c r="C3" s="500"/>
      <c r="D3" s="500"/>
      <c r="J3" s="293"/>
      <c r="P3" s="293"/>
      <c r="Q3" s="293"/>
      <c r="R3" s="293"/>
      <c r="S3" s="293"/>
      <c r="T3" s="293"/>
      <c r="U3" s="293"/>
      <c r="W3" s="293"/>
      <c r="X3" s="299"/>
      <c r="Y3" s="300"/>
    </row>
    <row r="4" spans="1:25" s="52" customFormat="1" ht="15.65" customHeight="1" x14ac:dyDescent="0.4">
      <c r="A4" s="500" t="s">
        <v>991</v>
      </c>
      <c r="B4" s="500"/>
      <c r="C4" s="500"/>
      <c r="D4" s="500"/>
      <c r="E4" s="500"/>
      <c r="F4" s="500"/>
      <c r="G4" s="500"/>
      <c r="H4" s="500"/>
      <c r="I4" s="500"/>
      <c r="J4" s="500"/>
      <c r="K4" s="500"/>
      <c r="L4" s="500"/>
      <c r="M4" s="500"/>
      <c r="N4" s="500"/>
      <c r="O4" s="500"/>
      <c r="P4" s="500"/>
      <c r="Q4" s="500"/>
      <c r="R4" s="500"/>
      <c r="S4" s="500"/>
      <c r="T4" s="500"/>
      <c r="U4" s="500"/>
      <c r="V4" s="500"/>
      <c r="W4" s="500"/>
      <c r="X4" s="500"/>
      <c r="Y4" s="500"/>
    </row>
    <row r="5" spans="1:25" s="52" customFormat="1" x14ac:dyDescent="0.4">
      <c r="D5" s="13"/>
      <c r="J5" s="293"/>
      <c r="R5" s="293"/>
      <c r="S5" s="293"/>
      <c r="T5" s="293"/>
      <c r="U5" s="293"/>
      <c r="W5" s="293"/>
      <c r="X5" s="299"/>
      <c r="Y5" s="300"/>
    </row>
    <row r="6" spans="1:25" s="52" customFormat="1" ht="45" x14ac:dyDescent="0.4">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4">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3" x14ac:dyDescent="0.4">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3" x14ac:dyDescent="0.4">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3" x14ac:dyDescent="0.4">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5" customHeight="1" x14ac:dyDescent="0.4">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3" x14ac:dyDescent="0.4">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3" x14ac:dyDescent="0.4">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3" x14ac:dyDescent="0.4">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3" x14ac:dyDescent="0.4">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3" x14ac:dyDescent="0.4">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3" x14ac:dyDescent="0.4">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3" x14ac:dyDescent="0.4">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4">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3" x14ac:dyDescent="0.4">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0" x14ac:dyDescent="0.4">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3" x14ac:dyDescent="0.4">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4">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3" x14ac:dyDescent="0.4">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4">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4">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4">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4">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4">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4">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4">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4">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4">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4">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6.3" x14ac:dyDescent="0.4">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3" x14ac:dyDescent="0.4">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3" x14ac:dyDescent="0.4">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16.3" x14ac:dyDescent="0.4">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3" x14ac:dyDescent="0.4">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16.3" x14ac:dyDescent="0.4">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3" x14ac:dyDescent="0.4">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3" x14ac:dyDescent="0.4">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4">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3" x14ac:dyDescent="0.4">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3" x14ac:dyDescent="0.4">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3" x14ac:dyDescent="0.4">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3" x14ac:dyDescent="0.4">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4">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4">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3" x14ac:dyDescent="0.4">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3" x14ac:dyDescent="0.4">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3" x14ac:dyDescent="0.4">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3" x14ac:dyDescent="0.4">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 customHeight="1" x14ac:dyDescent="0.4">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399999999999999" customHeight="1" x14ac:dyDescent="0.4">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3" x14ac:dyDescent="0.4">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3" x14ac:dyDescent="0.4">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3" x14ac:dyDescent="0.4">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4">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0.9" x14ac:dyDescent="0.4">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3" x14ac:dyDescent="0.4">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3" x14ac:dyDescent="0.4">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3" x14ac:dyDescent="0.4">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4">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3" x14ac:dyDescent="0.4">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3" x14ac:dyDescent="0.4">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3" x14ac:dyDescent="0.4">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3" x14ac:dyDescent="0.4">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4">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3" x14ac:dyDescent="0.4">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3" x14ac:dyDescent="0.4">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3" x14ac:dyDescent="0.4">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6.3" x14ac:dyDescent="0.4">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3" x14ac:dyDescent="0.4">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3" x14ac:dyDescent="0.4">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3" x14ac:dyDescent="0.4">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3" x14ac:dyDescent="0.4">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3" x14ac:dyDescent="0.4">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3" x14ac:dyDescent="0.4">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3" x14ac:dyDescent="0.4">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0.9" x14ac:dyDescent="0.4">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3" x14ac:dyDescent="0.4">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3" x14ac:dyDescent="0.4">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3" x14ac:dyDescent="0.35">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3" x14ac:dyDescent="0.4">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3" x14ac:dyDescent="0.4">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3" x14ac:dyDescent="0.4">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3" x14ac:dyDescent="0.4">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3" x14ac:dyDescent="0.4">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3" x14ac:dyDescent="0.4">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3" x14ac:dyDescent="0.4">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3" x14ac:dyDescent="0.4">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3" x14ac:dyDescent="0.4">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3" x14ac:dyDescent="0.4">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3" x14ac:dyDescent="0.4">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3" x14ac:dyDescent="0.4">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3" x14ac:dyDescent="0.4">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4">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3" x14ac:dyDescent="0.4">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3" x14ac:dyDescent="0.4">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3" x14ac:dyDescent="0.4">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4">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3" x14ac:dyDescent="0.4">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4">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3" x14ac:dyDescent="0.4">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3" x14ac:dyDescent="0.4">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3" x14ac:dyDescent="0.4">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3" x14ac:dyDescent="0.4">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0" x14ac:dyDescent="0.4">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3" x14ac:dyDescent="0.4">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3" x14ac:dyDescent="0.4">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3" x14ac:dyDescent="0.4">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3" x14ac:dyDescent="0.4">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3" x14ac:dyDescent="0.4">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3" x14ac:dyDescent="0.4">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6.3" x14ac:dyDescent="0.4">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3" x14ac:dyDescent="0.4">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4">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0" x14ac:dyDescent="0.4">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4">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4">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4">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4">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4">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4">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4">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4">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4">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4">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4">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4">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3" x14ac:dyDescent="0.4">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4">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4">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4">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4">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3" x14ac:dyDescent="0.4">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0.9" x14ac:dyDescent="0.4">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0" x14ac:dyDescent="0.4">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4">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0" x14ac:dyDescent="0.4">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4">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4">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x14ac:dyDescent="0.4">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4">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4">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2" customHeight="1" x14ac:dyDescent="0.4">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4">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5" customHeight="1" x14ac:dyDescent="0.4">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0.9" x14ac:dyDescent="0.4">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4">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399999999999999" customHeight="1" x14ac:dyDescent="0.4">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49999999999999" customHeight="1" x14ac:dyDescent="0.4">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4">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4">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4">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49999999999999" customHeight="1" x14ac:dyDescent="0.4">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49999999999999" customHeight="1" x14ac:dyDescent="0.4">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95" customHeight="1" x14ac:dyDescent="0.4">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4">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4">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4">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2" customHeight="1" x14ac:dyDescent="0.4">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95" customHeight="1" x14ac:dyDescent="0.4">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95" customHeight="1" x14ac:dyDescent="0.4">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4">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3" x14ac:dyDescent="0.4">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4">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3" x14ac:dyDescent="0.4">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3" x14ac:dyDescent="0.4">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3" x14ac:dyDescent="0.4">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0.9" x14ac:dyDescent="0.4">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3" x14ac:dyDescent="0.4">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3" x14ac:dyDescent="0.4">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0.9" x14ac:dyDescent="0.4">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3" x14ac:dyDescent="0.4">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3" x14ac:dyDescent="0.4">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3" x14ac:dyDescent="0.4">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3" x14ac:dyDescent="0.4">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3" x14ac:dyDescent="0.4">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3" x14ac:dyDescent="0.4">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3" x14ac:dyDescent="0.4">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3" x14ac:dyDescent="0.4">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0" x14ac:dyDescent="0.4">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0.9" x14ac:dyDescent="0.4">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3" x14ac:dyDescent="0.4">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3" x14ac:dyDescent="0.4">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3" x14ac:dyDescent="0.4">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3" x14ac:dyDescent="0.4">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3" x14ac:dyDescent="0.4">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3" x14ac:dyDescent="0.4">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3" x14ac:dyDescent="0.4">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4">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4">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4">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4">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4">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4">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3" x14ac:dyDescent="0.4">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3" x14ac:dyDescent="0.4">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0.9" x14ac:dyDescent="0.4">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3" x14ac:dyDescent="0.4">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4">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3" x14ac:dyDescent="0.4">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3" x14ac:dyDescent="0.4">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3" x14ac:dyDescent="0.4">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3" x14ac:dyDescent="0.4">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3" x14ac:dyDescent="0.4">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3" x14ac:dyDescent="0.4">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4">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4">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4">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4">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4">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3" x14ac:dyDescent="0.4">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3" x14ac:dyDescent="0.4">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3" x14ac:dyDescent="0.4">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3" x14ac:dyDescent="0.4">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2" customHeight="1" x14ac:dyDescent="0.4">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4">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4">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4">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4">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4">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4">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50000000000003" customHeight="1" x14ac:dyDescent="0.4">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 customHeight="1" x14ac:dyDescent="0.4">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4">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0" x14ac:dyDescent="0.4">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4">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3" x14ac:dyDescent="0.4">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3" x14ac:dyDescent="0.4">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4">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3" x14ac:dyDescent="0.4">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3" x14ac:dyDescent="0.4">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3" x14ac:dyDescent="0.4">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3" x14ac:dyDescent="0.4">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6.3" x14ac:dyDescent="0.4">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6.3" x14ac:dyDescent="0.4">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6.3" x14ac:dyDescent="0.4">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6.3" x14ac:dyDescent="0.4">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0.9" x14ac:dyDescent="0.4">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4">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4">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4">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4">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3" x14ac:dyDescent="0.4">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3" x14ac:dyDescent="0.4">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3" x14ac:dyDescent="0.4">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4">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4">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3" x14ac:dyDescent="0.4">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3" x14ac:dyDescent="0.4">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3" x14ac:dyDescent="0.4">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3" x14ac:dyDescent="0.4">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3" x14ac:dyDescent="0.4">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3" x14ac:dyDescent="0.4">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3" x14ac:dyDescent="0.4">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0" x14ac:dyDescent="0.4">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4">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3" x14ac:dyDescent="0.4">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0.9" x14ac:dyDescent="0.4">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16.3" x14ac:dyDescent="0.4">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3" x14ac:dyDescent="0.4">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3" x14ac:dyDescent="0.4">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3" x14ac:dyDescent="0.4">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4">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3" x14ac:dyDescent="0.4">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3" x14ac:dyDescent="0.4">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3" x14ac:dyDescent="0.4">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3" x14ac:dyDescent="0.4">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200000000000003" customHeight="1" x14ac:dyDescent="0.4">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3" x14ac:dyDescent="0.4">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3" x14ac:dyDescent="0.4">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3" x14ac:dyDescent="0.4">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4">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3" x14ac:dyDescent="0.4">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3" x14ac:dyDescent="0.4">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3" x14ac:dyDescent="0.4">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3" x14ac:dyDescent="0.4">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3" x14ac:dyDescent="0.4">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0.9" x14ac:dyDescent="0.4">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35">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3" x14ac:dyDescent="0.4">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3" x14ac:dyDescent="0.4">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3" x14ac:dyDescent="0.4">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3" x14ac:dyDescent="0.4">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3" x14ac:dyDescent="0.4">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3" x14ac:dyDescent="0.4">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4">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4">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4">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3" x14ac:dyDescent="0.4">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4">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3" x14ac:dyDescent="0.4">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3" x14ac:dyDescent="0.4">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3" x14ac:dyDescent="0.4">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3" x14ac:dyDescent="0.4">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3" x14ac:dyDescent="0.4">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3" x14ac:dyDescent="0.4">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4">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3" x14ac:dyDescent="0.4">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3" x14ac:dyDescent="0.4">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6.3" x14ac:dyDescent="0.4">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2" customHeight="1" x14ac:dyDescent="0.4">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3" x14ac:dyDescent="0.4">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6.3" x14ac:dyDescent="0.4">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4">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3" x14ac:dyDescent="0.4">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3" x14ac:dyDescent="0.4">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3" x14ac:dyDescent="0.4">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4">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3" x14ac:dyDescent="0.4">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0.9" x14ac:dyDescent="0.4">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3" x14ac:dyDescent="0.4">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3" x14ac:dyDescent="0.4">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3" x14ac:dyDescent="0.4">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4">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3" x14ac:dyDescent="0.4">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4">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4">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3" x14ac:dyDescent="0.4">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x14ac:dyDescent="0.4">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3" x14ac:dyDescent="0.4">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3" x14ac:dyDescent="0.4">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3" x14ac:dyDescent="0.4">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4">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30" x14ac:dyDescent="0.4">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4">
      <c r="O329" s="298"/>
      <c r="P329" s="298"/>
      <c r="Q329" s="298"/>
      <c r="R329" s="501"/>
      <c r="S329" s="501"/>
      <c r="T329" s="501"/>
      <c r="U329" s="318"/>
      <c r="V329" s="319"/>
      <c r="W329" s="318"/>
    </row>
    <row r="330" spans="1:25" x14ac:dyDescent="0.4">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4">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4">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3" x14ac:dyDescent="0.4">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3" x14ac:dyDescent="0.4">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 customHeight="1" x14ac:dyDescent="0.4">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95" customHeight="1" x14ac:dyDescent="0.4">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3"/>
  <sheetViews>
    <sheetView tabSelected="1" topLeftCell="N1" zoomScale="70" zoomScaleNormal="70" workbookViewId="0">
      <pane ySplit="5" topLeftCell="A6" activePane="bottomLeft" state="frozen"/>
      <selection pane="bottomLeft" activeCell="AA23" sqref="AA23:AF23"/>
    </sheetView>
  </sheetViews>
  <sheetFormatPr defaultColWidth="8.84375" defaultRowHeight="15.45" x14ac:dyDescent="0.4"/>
  <cols>
    <col min="1" max="1" width="4.69140625" style="296" customWidth="1"/>
    <col min="2" max="2" width="4.84375" style="296" hidden="1" customWidth="1"/>
    <col min="3" max="3" width="24" style="330" customWidth="1"/>
    <col min="4" max="4" width="13.07421875" style="331" hidden="1" customWidth="1"/>
    <col min="5" max="5" width="17.4609375" style="296" customWidth="1"/>
    <col min="6" max="6" width="7.84375" style="296" customWidth="1"/>
    <col min="7" max="8" width="8.84375" style="296" customWidth="1"/>
    <col min="9" max="9" width="7.4609375" style="296" customWidth="1"/>
    <col min="10" max="10" width="8.4609375" style="296" customWidth="1"/>
    <col min="11" max="11" width="6.3046875" style="296" customWidth="1"/>
    <col min="12" max="12" width="9.3046875" style="296" customWidth="1"/>
    <col min="13" max="13" width="6.23046875" style="296" customWidth="1"/>
    <col min="14" max="14" width="8.765625" style="296" customWidth="1"/>
    <col min="15" max="15" width="9.69140625" style="296" customWidth="1"/>
    <col min="16" max="16" width="8.765625" style="296" customWidth="1"/>
    <col min="17" max="17" width="9.69140625" style="296" customWidth="1"/>
    <col min="18" max="18" width="9" style="296" customWidth="1"/>
    <col min="19" max="19" width="9.69140625" style="296" customWidth="1"/>
    <col min="20" max="20" width="8.69140625" style="234" customWidth="1"/>
    <col min="21" max="21" width="9.69140625" style="296" customWidth="1"/>
    <col min="22" max="22" width="9.53515625" style="296" customWidth="1"/>
    <col min="23" max="27" width="9.69140625" style="296" customWidth="1"/>
    <col min="28" max="28" width="12.69140625" style="341" customWidth="1"/>
    <col min="29" max="31" width="13.84375" style="296" customWidth="1"/>
    <col min="32" max="32" width="19.3046875" style="321" customWidth="1"/>
    <col min="33" max="33" width="14.4609375" style="321" hidden="1" customWidth="1"/>
    <col min="34" max="34" width="14.69140625" style="296" hidden="1" customWidth="1"/>
    <col min="35" max="35" width="17.53515625" style="296" hidden="1" customWidth="1"/>
    <col min="36" max="36" width="21.53515625" style="296" hidden="1" customWidth="1"/>
    <col min="37" max="16384" width="8.84375" style="296"/>
  </cols>
  <sheetData>
    <row r="1" spans="1:36" s="52" customFormat="1" ht="53.25" customHeight="1" x14ac:dyDescent="0.4">
      <c r="A1" s="499" t="s">
        <v>1104</v>
      </c>
      <c r="B1" s="499"/>
      <c r="C1" s="499"/>
      <c r="D1" s="499"/>
      <c r="E1" s="499"/>
      <c r="F1" s="326"/>
      <c r="G1" s="326"/>
      <c r="H1" s="326"/>
      <c r="I1" s="326"/>
      <c r="T1" s="231"/>
      <c r="U1" s="293"/>
      <c r="Z1" s="499"/>
      <c r="AA1" s="499"/>
      <c r="AB1" s="339"/>
      <c r="AC1" s="293"/>
      <c r="AD1" s="293"/>
      <c r="AE1" s="293"/>
      <c r="AF1" s="300"/>
      <c r="AG1" s="300"/>
    </row>
    <row r="2" spans="1:36" s="52" customFormat="1" ht="32.25" customHeight="1" x14ac:dyDescent="0.4">
      <c r="A2" s="500" t="s">
        <v>1107</v>
      </c>
      <c r="B2" s="500"/>
      <c r="C2" s="500"/>
      <c r="D2" s="500"/>
      <c r="E2" s="500"/>
      <c r="F2" s="500"/>
      <c r="G2" s="500"/>
      <c r="H2" s="500"/>
      <c r="I2" s="500"/>
      <c r="J2" s="500"/>
      <c r="K2" s="500"/>
      <c r="L2" s="500"/>
      <c r="M2" s="500"/>
      <c r="N2" s="500"/>
      <c r="O2" s="500"/>
      <c r="P2" s="500"/>
      <c r="Q2" s="500"/>
      <c r="R2" s="500"/>
      <c r="S2" s="500"/>
      <c r="T2" s="500"/>
      <c r="U2" s="500"/>
      <c r="V2" s="500"/>
      <c r="W2" s="500"/>
      <c r="X2" s="500"/>
      <c r="Y2" s="500"/>
      <c r="Z2" s="500"/>
      <c r="AA2" s="500"/>
      <c r="AB2" s="500"/>
      <c r="AC2" s="500"/>
      <c r="AD2" s="500"/>
      <c r="AE2" s="500"/>
      <c r="AF2" s="500"/>
      <c r="AG2" s="500"/>
      <c r="AH2" s="500"/>
      <c r="AI2" s="500"/>
      <c r="AJ2" s="500"/>
    </row>
    <row r="3" spans="1:36" s="52" customFormat="1" x14ac:dyDescent="0.4">
      <c r="D3" s="327"/>
      <c r="E3" s="13"/>
      <c r="F3" s="13"/>
      <c r="G3" s="13"/>
      <c r="H3" s="13"/>
      <c r="I3" s="13"/>
      <c r="T3" s="231"/>
      <c r="U3" s="293"/>
      <c r="AB3" s="339"/>
      <c r="AC3" s="293"/>
      <c r="AD3" s="293"/>
      <c r="AE3" s="293"/>
      <c r="AF3" s="300"/>
      <c r="AG3" s="300"/>
    </row>
    <row r="4" spans="1:36" s="52" customFormat="1" ht="55.85" customHeight="1" x14ac:dyDescent="0.4">
      <c r="A4" s="485" t="s">
        <v>1</v>
      </c>
      <c r="B4" s="54"/>
      <c r="C4" s="485" t="s">
        <v>2</v>
      </c>
      <c r="D4" s="39"/>
      <c r="E4" s="485" t="s">
        <v>19</v>
      </c>
      <c r="F4" s="504" t="s">
        <v>1105</v>
      </c>
      <c r="G4" s="504"/>
      <c r="H4" s="504" t="s">
        <v>1106</v>
      </c>
      <c r="I4" s="504"/>
      <c r="J4" s="504" t="s">
        <v>1053</v>
      </c>
      <c r="K4" s="504"/>
      <c r="L4" s="504" t="s">
        <v>1054</v>
      </c>
      <c r="M4" s="504"/>
      <c r="N4" s="504" t="s">
        <v>1055</v>
      </c>
      <c r="O4" s="504"/>
      <c r="P4" s="504" t="s">
        <v>1056</v>
      </c>
      <c r="Q4" s="504"/>
      <c r="R4" s="504" t="s">
        <v>1057</v>
      </c>
      <c r="S4" s="504"/>
      <c r="T4" s="506" t="s">
        <v>1065</v>
      </c>
      <c r="U4" s="504"/>
      <c r="V4" s="504" t="s">
        <v>1083</v>
      </c>
      <c r="W4" s="504"/>
      <c r="X4" s="504" t="s">
        <v>1085</v>
      </c>
      <c r="Y4" s="504"/>
      <c r="Z4" s="504" t="s">
        <v>1086</v>
      </c>
      <c r="AA4" s="504"/>
      <c r="AB4" s="503" t="s">
        <v>1089</v>
      </c>
      <c r="AC4" s="502" t="s">
        <v>1093</v>
      </c>
      <c r="AD4" s="507" t="s">
        <v>1097</v>
      </c>
      <c r="AE4" s="507"/>
      <c r="AF4" s="507"/>
      <c r="AG4" s="508" t="s">
        <v>1098</v>
      </c>
      <c r="AH4" s="508"/>
      <c r="AI4" s="509" t="s">
        <v>1101</v>
      </c>
      <c r="AJ4" s="509"/>
    </row>
    <row r="5" spans="1:36" s="52" customFormat="1" ht="69" customHeight="1" x14ac:dyDescent="0.4">
      <c r="A5" s="485"/>
      <c r="B5" s="336"/>
      <c r="C5" s="485"/>
      <c r="D5" s="180" t="s">
        <v>1064</v>
      </c>
      <c r="E5" s="485"/>
      <c r="F5" s="180" t="s">
        <v>1087</v>
      </c>
      <c r="G5" s="180" t="s">
        <v>1088</v>
      </c>
      <c r="H5" s="180" t="s">
        <v>1087</v>
      </c>
      <c r="I5" s="180" t="s">
        <v>1088</v>
      </c>
      <c r="J5" s="180" t="s">
        <v>1087</v>
      </c>
      <c r="K5" s="180" t="s">
        <v>1088</v>
      </c>
      <c r="L5" s="180" t="s">
        <v>1087</v>
      </c>
      <c r="M5" s="180" t="s">
        <v>1088</v>
      </c>
      <c r="N5" s="180" t="s">
        <v>1087</v>
      </c>
      <c r="O5" s="180" t="s">
        <v>1088</v>
      </c>
      <c r="P5" s="180" t="s">
        <v>1087</v>
      </c>
      <c r="Q5" s="180" t="s">
        <v>1088</v>
      </c>
      <c r="R5" s="180" t="s">
        <v>1087</v>
      </c>
      <c r="S5" s="180" t="s">
        <v>1088</v>
      </c>
      <c r="T5" s="227" t="s">
        <v>1087</v>
      </c>
      <c r="U5" s="180" t="s">
        <v>1088</v>
      </c>
      <c r="V5" s="180" t="s">
        <v>1087</v>
      </c>
      <c r="W5" s="180" t="s">
        <v>1088</v>
      </c>
      <c r="X5" s="180" t="s">
        <v>1087</v>
      </c>
      <c r="Y5" s="180" t="s">
        <v>1088</v>
      </c>
      <c r="Z5" s="180" t="s">
        <v>1087</v>
      </c>
      <c r="AA5" s="180" t="s">
        <v>1088</v>
      </c>
      <c r="AB5" s="503"/>
      <c r="AC5" s="502"/>
      <c r="AD5" s="342" t="s">
        <v>1095</v>
      </c>
      <c r="AE5" s="342" t="s">
        <v>1094</v>
      </c>
      <c r="AF5" s="343" t="s">
        <v>1096</v>
      </c>
      <c r="AG5" s="344" t="s">
        <v>1099</v>
      </c>
      <c r="AH5" s="345" t="s">
        <v>1100</v>
      </c>
      <c r="AI5" s="346" t="s">
        <v>1103</v>
      </c>
      <c r="AJ5" s="346" t="s">
        <v>1102</v>
      </c>
    </row>
    <row r="6" spans="1:36" s="52" customFormat="1" ht="30.9" x14ac:dyDescent="0.4">
      <c r="A6" s="38" t="s">
        <v>575</v>
      </c>
      <c r="B6" s="38" t="s">
        <v>575</v>
      </c>
      <c r="C6" s="65" t="s">
        <v>157</v>
      </c>
      <c r="D6" s="39" t="s">
        <v>1067</v>
      </c>
      <c r="E6" s="39" t="s">
        <v>323</v>
      </c>
      <c r="F6" s="217" t="s">
        <v>539</v>
      </c>
      <c r="G6" s="217">
        <v>10</v>
      </c>
      <c r="H6" s="217" t="s">
        <v>539</v>
      </c>
      <c r="I6" s="217">
        <v>10</v>
      </c>
      <c r="J6" s="217" t="s">
        <v>539</v>
      </c>
      <c r="K6" s="217">
        <v>10</v>
      </c>
      <c r="L6" s="217" t="s">
        <v>539</v>
      </c>
      <c r="M6" s="217">
        <v>10</v>
      </c>
      <c r="N6" s="217" t="s">
        <v>539</v>
      </c>
      <c r="O6" s="217">
        <v>10</v>
      </c>
      <c r="P6" s="217" t="s">
        <v>539</v>
      </c>
      <c r="Q6" s="217">
        <v>10</v>
      </c>
      <c r="R6" s="217" t="s">
        <v>1060</v>
      </c>
      <c r="S6" s="39">
        <f>VLOOKUP(R6,Sheet1!$B$2:$C$12,2,TRUE)</f>
        <v>8</v>
      </c>
      <c r="T6" s="41" t="s">
        <v>1059</v>
      </c>
      <c r="U6" s="39">
        <f>VLOOKUP(T6,Sheet1!$B$2:$C$12,2,TRUE)</f>
        <v>9</v>
      </c>
      <c r="V6" s="217" t="str">
        <f>IFERROR(VLOOKUP($D6,'[1]Chi tiet'!$D$7:$L$389,8,0),0)</f>
        <v>A3</v>
      </c>
      <c r="W6" s="39">
        <f>VLOOKUP(V6,Sheet1!$B$2:$C$12,2,TRUE)</f>
        <v>8</v>
      </c>
      <c r="X6" s="217" t="str">
        <f>IFERROR(VLOOKUP($D6,'[2]Gui chi Quynh'!D$7:K$393,7,0),0)</f>
        <v>A4</v>
      </c>
      <c r="Y6" s="39">
        <f>VLOOKUP(X6,Sheet1!$B$2:$C$12,2,TRUE)</f>
        <v>7</v>
      </c>
      <c r="Z6" s="217" t="s">
        <v>1061</v>
      </c>
      <c r="AA6" s="39">
        <f>VLOOKUP(Z6,Sheet1!$B$2:$C$12,2,TRUE)</f>
        <v>7</v>
      </c>
      <c r="AB6" s="340">
        <f t="shared" ref="AB6:AB21" si="0">AVERAGE(F6:AA6)</f>
        <v>9</v>
      </c>
      <c r="AC6" s="217" t="s">
        <v>1091</v>
      </c>
      <c r="AD6" s="217"/>
      <c r="AE6" s="217"/>
      <c r="AF6" s="270"/>
      <c r="AG6" s="270"/>
      <c r="AH6" s="54"/>
      <c r="AI6" s="54"/>
      <c r="AJ6" s="54"/>
    </row>
    <row r="7" spans="1:36" s="52" customFormat="1" ht="30.9" x14ac:dyDescent="0.4">
      <c r="A7" s="38" t="s">
        <v>576</v>
      </c>
      <c r="B7" s="38" t="s">
        <v>576</v>
      </c>
      <c r="C7" s="65" t="s">
        <v>158</v>
      </c>
      <c r="D7" s="39" t="s">
        <v>1068</v>
      </c>
      <c r="E7" s="39" t="s">
        <v>323</v>
      </c>
      <c r="F7" s="217" t="s">
        <v>539</v>
      </c>
      <c r="G7" s="217">
        <v>10</v>
      </c>
      <c r="H7" s="217" t="s">
        <v>539</v>
      </c>
      <c r="I7" s="217">
        <v>10</v>
      </c>
      <c r="J7" s="217" t="s">
        <v>539</v>
      </c>
      <c r="K7" s="217">
        <v>10</v>
      </c>
      <c r="L7" s="217" t="s">
        <v>539</v>
      </c>
      <c r="M7" s="217">
        <v>10</v>
      </c>
      <c r="N7" s="217" t="s">
        <v>539</v>
      </c>
      <c r="O7" s="217">
        <v>10</v>
      </c>
      <c r="P7" s="217" t="s">
        <v>539</v>
      </c>
      <c r="Q7" s="217">
        <v>10</v>
      </c>
      <c r="R7" s="217" t="s">
        <v>1060</v>
      </c>
      <c r="S7" s="39">
        <f>VLOOKUP(R7,Sheet1!$B$2:$C$12,2,TRUE)</f>
        <v>8</v>
      </c>
      <c r="T7" s="41" t="s">
        <v>1060</v>
      </c>
      <c r="U7" s="39">
        <f>VLOOKUP(T7,Sheet1!$B$2:$C$12,2,TRUE)</f>
        <v>8</v>
      </c>
      <c r="V7" s="217" t="str">
        <f>IFERROR(VLOOKUP($D7,'[1]Chi tiet'!$D$7:$L$389,8,0),0)</f>
        <v>A3</v>
      </c>
      <c r="W7" s="39">
        <f>VLOOKUP(V7,Sheet1!$B$2:$C$12,2,TRUE)</f>
        <v>8</v>
      </c>
      <c r="X7" s="217" t="str">
        <f>IFERROR(VLOOKUP($D7,'[2]Gui chi Quynh'!D$7:K$393,7,0),0)</f>
        <v>A2</v>
      </c>
      <c r="Y7" s="39">
        <f>VLOOKUP(X7,Sheet1!$B$2:$C$12,2,TRUE)</f>
        <v>9</v>
      </c>
      <c r="Z7" s="217" t="s">
        <v>1061</v>
      </c>
      <c r="AA7" s="39">
        <f>VLOOKUP(Z7,Sheet1!$B$2:$C$12,2,TRUE)</f>
        <v>7</v>
      </c>
      <c r="AB7" s="340">
        <f t="shared" si="0"/>
        <v>9.0909090909090917</v>
      </c>
      <c r="AC7" s="217" t="s">
        <v>1091</v>
      </c>
      <c r="AD7" s="217"/>
      <c r="AE7" s="217"/>
      <c r="AF7" s="273"/>
      <c r="AG7" s="273"/>
      <c r="AH7" s="54"/>
      <c r="AI7" s="54"/>
      <c r="AJ7" s="54"/>
    </row>
    <row r="8" spans="1:36" s="52" customFormat="1" ht="30.9" x14ac:dyDescent="0.4">
      <c r="A8" s="38" t="s">
        <v>577</v>
      </c>
      <c r="B8" s="38" t="s">
        <v>577</v>
      </c>
      <c r="C8" s="65" t="s">
        <v>169</v>
      </c>
      <c r="D8" s="39" t="s">
        <v>1069</v>
      </c>
      <c r="E8" s="39" t="s">
        <v>323</v>
      </c>
      <c r="F8" s="337" t="s">
        <v>549</v>
      </c>
      <c r="G8" s="180">
        <v>6</v>
      </c>
      <c r="H8" s="217" t="s">
        <v>539</v>
      </c>
      <c r="I8" s="217">
        <v>10</v>
      </c>
      <c r="J8" s="217" t="s">
        <v>539</v>
      </c>
      <c r="K8" s="217">
        <v>10</v>
      </c>
      <c r="L8" s="217" t="s">
        <v>539</v>
      </c>
      <c r="M8" s="217">
        <v>10</v>
      </c>
      <c r="N8" s="217" t="s">
        <v>539</v>
      </c>
      <c r="O8" s="217">
        <v>10</v>
      </c>
      <c r="P8" s="217" t="s">
        <v>539</v>
      </c>
      <c r="Q8" s="217">
        <v>10</v>
      </c>
      <c r="R8" s="217" t="s">
        <v>1060</v>
      </c>
      <c r="S8" s="39">
        <f>VLOOKUP(R8,Sheet1!$B$2:$C$12,2,TRUE)</f>
        <v>8</v>
      </c>
      <c r="T8" s="41" t="s">
        <v>1060</v>
      </c>
      <c r="U8" s="39">
        <f>VLOOKUP(T8,Sheet1!$B$2:$C$12,2,TRUE)</f>
        <v>8</v>
      </c>
      <c r="V8" s="217" t="str">
        <f>IFERROR(VLOOKUP($D8,'[1]Chi tiet'!$D$7:$L$389,8,0),0)</f>
        <v>A3</v>
      </c>
      <c r="W8" s="39">
        <f>VLOOKUP(V8,Sheet1!$B$2:$C$12,2,TRUE)</f>
        <v>8</v>
      </c>
      <c r="X8" s="217" t="str">
        <f>IFERROR(VLOOKUP($D8,'[2]Gui chi Quynh'!D$7:K$393,7,0),0)</f>
        <v>A2</v>
      </c>
      <c r="Y8" s="39">
        <f>VLOOKUP(X8,Sheet1!$B$2:$C$12,2,TRUE)</f>
        <v>9</v>
      </c>
      <c r="Z8" s="217" t="s">
        <v>1061</v>
      </c>
      <c r="AA8" s="39">
        <f>VLOOKUP(Z8,Sheet1!$B$2:$C$12,2,TRUE)</f>
        <v>7</v>
      </c>
      <c r="AB8" s="340">
        <f t="shared" si="0"/>
        <v>8.7272727272727266</v>
      </c>
      <c r="AC8" s="217" t="s">
        <v>1092</v>
      </c>
      <c r="AD8" s="217"/>
      <c r="AE8" s="217"/>
      <c r="AF8" s="273"/>
      <c r="AG8" s="273"/>
      <c r="AH8" s="54"/>
      <c r="AI8" s="54"/>
      <c r="AJ8" s="54"/>
    </row>
    <row r="9" spans="1:36" s="52" customFormat="1" ht="30.9" x14ac:dyDescent="0.4">
      <c r="A9" s="38" t="s">
        <v>578</v>
      </c>
      <c r="B9" s="38" t="s">
        <v>578</v>
      </c>
      <c r="C9" s="65" t="s">
        <v>160</v>
      </c>
      <c r="D9" s="39" t="s">
        <v>1070</v>
      </c>
      <c r="E9" s="39" t="s">
        <v>323</v>
      </c>
      <c r="F9" s="217" t="s">
        <v>539</v>
      </c>
      <c r="G9" s="217">
        <v>10</v>
      </c>
      <c r="H9" s="217" t="s">
        <v>539</v>
      </c>
      <c r="I9" s="217">
        <v>10</v>
      </c>
      <c r="J9" s="217" t="s">
        <v>539</v>
      </c>
      <c r="K9" s="217">
        <v>10</v>
      </c>
      <c r="L9" s="217" t="s">
        <v>539</v>
      </c>
      <c r="M9" s="217">
        <v>10</v>
      </c>
      <c r="N9" s="217" t="s">
        <v>539</v>
      </c>
      <c r="O9" s="217">
        <v>10</v>
      </c>
      <c r="P9" s="217" t="s">
        <v>539</v>
      </c>
      <c r="Q9" s="217">
        <v>10</v>
      </c>
      <c r="R9" s="217" t="s">
        <v>1061</v>
      </c>
      <c r="S9" s="39">
        <f>VLOOKUP(R9,Sheet1!$B$2:$C$12,2,TRUE)</f>
        <v>7</v>
      </c>
      <c r="T9" s="41" t="s">
        <v>1060</v>
      </c>
      <c r="U9" s="39">
        <f>VLOOKUP(T9,Sheet1!$B$2:$C$12,2,TRUE)</f>
        <v>8</v>
      </c>
      <c r="V9" s="217" t="str">
        <f>IFERROR(VLOOKUP($D9,'[1]Chi tiet'!$D$7:$L$389,8,0),0)</f>
        <v>A3</v>
      </c>
      <c r="W9" s="39">
        <f>VLOOKUP(V9,Sheet1!$B$2:$C$12,2,TRUE)</f>
        <v>8</v>
      </c>
      <c r="X9" s="217" t="str">
        <f>IFERROR(VLOOKUP($D9,'[2]Gui chi Quynh'!D$7:K$393,7,0),0)</f>
        <v>A3</v>
      </c>
      <c r="Y9" s="39">
        <f>VLOOKUP(X9,Sheet1!$B$2:$C$12,2,TRUE)</f>
        <v>8</v>
      </c>
      <c r="Z9" s="217" t="s">
        <v>1060</v>
      </c>
      <c r="AA9" s="39">
        <f>VLOOKUP(Z9,Sheet1!$B$2:$C$12,2,TRUE)</f>
        <v>8</v>
      </c>
      <c r="AB9" s="340">
        <f t="shared" si="0"/>
        <v>9</v>
      </c>
      <c r="AC9" s="217" t="s">
        <v>1091</v>
      </c>
      <c r="AD9" s="217"/>
      <c r="AE9" s="217"/>
      <c r="AF9" s="273"/>
      <c r="AG9" s="273"/>
      <c r="AH9" s="54"/>
      <c r="AI9" s="54"/>
      <c r="AJ9" s="54"/>
    </row>
    <row r="10" spans="1:36" s="52" customFormat="1" ht="30.9" x14ac:dyDescent="0.4">
      <c r="A10" s="38" t="s">
        <v>579</v>
      </c>
      <c r="B10" s="38" t="s">
        <v>579</v>
      </c>
      <c r="C10" s="65" t="s">
        <v>142</v>
      </c>
      <c r="D10" s="39" t="s">
        <v>1071</v>
      </c>
      <c r="E10" s="39" t="s">
        <v>323</v>
      </c>
      <c r="F10" s="217" t="s">
        <v>539</v>
      </c>
      <c r="G10" s="217">
        <v>10</v>
      </c>
      <c r="H10" s="217" t="s">
        <v>539</v>
      </c>
      <c r="I10" s="217">
        <v>10</v>
      </c>
      <c r="J10" s="217" t="s">
        <v>539</v>
      </c>
      <c r="K10" s="217">
        <v>10</v>
      </c>
      <c r="L10" s="217" t="s">
        <v>539</v>
      </c>
      <c r="M10" s="217">
        <v>10</v>
      </c>
      <c r="N10" s="217" t="s">
        <v>539</v>
      </c>
      <c r="O10" s="217">
        <v>10</v>
      </c>
      <c r="P10" s="217" t="s">
        <v>539</v>
      </c>
      <c r="Q10" s="217">
        <v>10</v>
      </c>
      <c r="R10" s="217" t="s">
        <v>1059</v>
      </c>
      <c r="S10" s="39">
        <f>VLOOKUP(R10,Sheet1!$B$2:$C$12,2,TRUE)</f>
        <v>9</v>
      </c>
      <c r="T10" s="41" t="s">
        <v>1060</v>
      </c>
      <c r="U10" s="39">
        <f>VLOOKUP(T10,Sheet1!$B$2:$C$12,2,TRUE)</f>
        <v>8</v>
      </c>
      <c r="V10" s="217" t="str">
        <f>IFERROR(VLOOKUP($D10,'[1]Chi tiet'!$D$7:$L$389,8,0),0)</f>
        <v>A3</v>
      </c>
      <c r="W10" s="39">
        <f>VLOOKUP(V10,Sheet1!$B$2:$C$12,2,TRUE)</f>
        <v>8</v>
      </c>
      <c r="X10" s="217" t="str">
        <f>IFERROR(VLOOKUP($D10,'[2]Gui chi Quynh'!D$7:K$393,7,0),0)</f>
        <v>A3</v>
      </c>
      <c r="Y10" s="39">
        <f>VLOOKUP(X10,Sheet1!$B$2:$C$12,2,TRUE)</f>
        <v>8</v>
      </c>
      <c r="Z10" s="217" t="s">
        <v>1061</v>
      </c>
      <c r="AA10" s="39">
        <f>VLOOKUP(Z10,Sheet1!$B$2:$C$12,2,TRUE)</f>
        <v>7</v>
      </c>
      <c r="AB10" s="340">
        <f t="shared" si="0"/>
        <v>9.0909090909090917</v>
      </c>
      <c r="AC10" s="217" t="s">
        <v>1091</v>
      </c>
      <c r="AD10" s="217"/>
      <c r="AE10" s="217"/>
      <c r="AF10" s="273"/>
      <c r="AG10" s="273"/>
      <c r="AH10" s="54"/>
      <c r="AI10" s="54"/>
      <c r="AJ10" s="54"/>
    </row>
    <row r="11" spans="1:36" s="52" customFormat="1" ht="30.9" x14ac:dyDescent="0.4">
      <c r="A11" s="38" t="s">
        <v>580</v>
      </c>
      <c r="B11" s="38" t="s">
        <v>580</v>
      </c>
      <c r="C11" s="65" t="s">
        <v>159</v>
      </c>
      <c r="D11" s="39" t="s">
        <v>1072</v>
      </c>
      <c r="E11" s="39" t="s">
        <v>323</v>
      </c>
      <c r="F11" s="337" t="s">
        <v>549</v>
      </c>
      <c r="G11" s="180">
        <v>6</v>
      </c>
      <c r="H11" s="217" t="s">
        <v>539</v>
      </c>
      <c r="I11" s="217">
        <v>10</v>
      </c>
      <c r="J11" s="217" t="s">
        <v>539</v>
      </c>
      <c r="K11" s="217">
        <v>10</v>
      </c>
      <c r="L11" s="217" t="s">
        <v>539</v>
      </c>
      <c r="M11" s="217">
        <v>10</v>
      </c>
      <c r="N11" s="217" t="s">
        <v>539</v>
      </c>
      <c r="O11" s="217">
        <v>10</v>
      </c>
      <c r="P11" s="217" t="s">
        <v>539</v>
      </c>
      <c r="Q11" s="217">
        <v>10</v>
      </c>
      <c r="R11" s="217" t="s">
        <v>1061</v>
      </c>
      <c r="S11" s="39">
        <f>VLOOKUP(R11,Sheet1!$B$2:$C$12,2,TRUE)</f>
        <v>7</v>
      </c>
      <c r="T11" s="41" t="s">
        <v>1060</v>
      </c>
      <c r="U11" s="39">
        <f>VLOOKUP(T11,Sheet1!$B$2:$C$12,2,TRUE)</f>
        <v>8</v>
      </c>
      <c r="V11" s="217" t="str">
        <f>IFERROR(VLOOKUP($D11,'[1]Chi tiet'!$D$7:$L$389,8,0),0)</f>
        <v>A3</v>
      </c>
      <c r="W11" s="39">
        <f>VLOOKUP(V11,Sheet1!$B$2:$C$12,2,TRUE)</f>
        <v>8</v>
      </c>
      <c r="X11" s="217" t="str">
        <f>IFERROR(VLOOKUP($D11,'[2]Gui chi Quynh'!D$7:K$393,7,0),0)</f>
        <v>A3</v>
      </c>
      <c r="Y11" s="39">
        <f>VLOOKUP(X11,Sheet1!$B$2:$C$12,2,TRUE)</f>
        <v>8</v>
      </c>
      <c r="Z11" s="217" t="s">
        <v>1061</v>
      </c>
      <c r="AA11" s="39">
        <f>VLOOKUP(Z11,Sheet1!$B$2:$C$12,2,TRUE)</f>
        <v>7</v>
      </c>
      <c r="AB11" s="340">
        <f t="shared" si="0"/>
        <v>8.545454545454545</v>
      </c>
      <c r="AC11" s="217" t="s">
        <v>1092</v>
      </c>
      <c r="AD11" s="217"/>
      <c r="AE11" s="217"/>
      <c r="AF11" s="273"/>
      <c r="AG11" s="273"/>
      <c r="AH11" s="54"/>
      <c r="AI11" s="54"/>
      <c r="AJ11" s="54"/>
    </row>
    <row r="12" spans="1:36" s="56" customFormat="1" ht="30.9" x14ac:dyDescent="0.4">
      <c r="A12" s="38" t="s">
        <v>581</v>
      </c>
      <c r="B12" s="38" t="s">
        <v>581</v>
      </c>
      <c r="C12" s="65" t="s">
        <v>161</v>
      </c>
      <c r="D12" s="39" t="s">
        <v>1073</v>
      </c>
      <c r="E12" s="39" t="s">
        <v>323</v>
      </c>
      <c r="F12" s="217" t="s">
        <v>539</v>
      </c>
      <c r="G12" s="217">
        <v>10</v>
      </c>
      <c r="H12" s="217" t="s">
        <v>539</v>
      </c>
      <c r="I12" s="217">
        <v>10</v>
      </c>
      <c r="J12" s="217" t="s">
        <v>539</v>
      </c>
      <c r="K12" s="217">
        <v>10</v>
      </c>
      <c r="L12" s="217" t="s">
        <v>539</v>
      </c>
      <c r="M12" s="217">
        <v>10</v>
      </c>
      <c r="N12" s="217" t="s">
        <v>539</v>
      </c>
      <c r="O12" s="217">
        <v>10</v>
      </c>
      <c r="P12" s="217" t="s">
        <v>539</v>
      </c>
      <c r="Q12" s="217">
        <v>10</v>
      </c>
      <c r="R12" s="217" t="s">
        <v>1061</v>
      </c>
      <c r="S12" s="39">
        <f>VLOOKUP(R12,Sheet1!$B$2:$C$12,2,TRUE)</f>
        <v>7</v>
      </c>
      <c r="T12" s="41" t="s">
        <v>1060</v>
      </c>
      <c r="U12" s="39">
        <f>VLOOKUP(T12,Sheet1!$B$2:$C$12,2,TRUE)</f>
        <v>8</v>
      </c>
      <c r="V12" s="217" t="str">
        <f>IFERROR(VLOOKUP($D12,'[1]Chi tiet'!$D$7:$L$389,8,0),0)</f>
        <v>A3</v>
      </c>
      <c r="W12" s="39">
        <f>VLOOKUP(V12,Sheet1!$B$2:$C$12,2,TRUE)</f>
        <v>8</v>
      </c>
      <c r="X12" s="217" t="str">
        <f>IFERROR(VLOOKUP($D12,'[2]Gui chi Quynh'!D$7:K$393,7,0),0)</f>
        <v>A2</v>
      </c>
      <c r="Y12" s="39">
        <f>VLOOKUP(X12,Sheet1!$B$2:$C$12,2,TRUE)</f>
        <v>9</v>
      </c>
      <c r="Z12" s="217" t="s">
        <v>1060</v>
      </c>
      <c r="AA12" s="39">
        <f>VLOOKUP(Z12,Sheet1!$B$2:$C$12,2,TRUE)</f>
        <v>8</v>
      </c>
      <c r="AB12" s="340">
        <f t="shared" si="0"/>
        <v>9.0909090909090917</v>
      </c>
      <c r="AC12" s="217" t="s">
        <v>1091</v>
      </c>
      <c r="AD12" s="217"/>
      <c r="AE12" s="217"/>
      <c r="AF12" s="273"/>
      <c r="AG12" s="273"/>
      <c r="AH12" s="55"/>
      <c r="AI12" s="55"/>
      <c r="AJ12" s="55"/>
    </row>
    <row r="13" spans="1:36" s="52" customFormat="1" ht="30.9" x14ac:dyDescent="0.4">
      <c r="A13" s="38" t="s">
        <v>582</v>
      </c>
      <c r="B13" s="38" t="s">
        <v>582</v>
      </c>
      <c r="C13" s="65" t="s">
        <v>162</v>
      </c>
      <c r="D13" s="39" t="s">
        <v>1074</v>
      </c>
      <c r="E13" s="39" t="s">
        <v>323</v>
      </c>
      <c r="F13" s="217" t="s">
        <v>539</v>
      </c>
      <c r="G13" s="217">
        <v>10</v>
      </c>
      <c r="H13" s="217" t="s">
        <v>539</v>
      </c>
      <c r="I13" s="217">
        <v>10</v>
      </c>
      <c r="J13" s="217" t="s">
        <v>539</v>
      </c>
      <c r="K13" s="217">
        <v>10</v>
      </c>
      <c r="L13" s="217" t="s">
        <v>539</v>
      </c>
      <c r="M13" s="217">
        <v>10</v>
      </c>
      <c r="N13" s="217" t="s">
        <v>539</v>
      </c>
      <c r="O13" s="217">
        <v>10</v>
      </c>
      <c r="P13" s="217" t="s">
        <v>539</v>
      </c>
      <c r="Q13" s="217">
        <v>10</v>
      </c>
      <c r="R13" s="217" t="s">
        <v>1059</v>
      </c>
      <c r="S13" s="39">
        <f>VLOOKUP(R13,Sheet1!$B$2:$C$12,2,TRUE)</f>
        <v>9</v>
      </c>
      <c r="T13" s="41" t="s">
        <v>1061</v>
      </c>
      <c r="U13" s="39">
        <f>VLOOKUP(T13,Sheet1!$B$2:$C$12,2,TRUE)</f>
        <v>7</v>
      </c>
      <c r="V13" s="217" t="str">
        <f>IFERROR(VLOOKUP($D13,'[1]Chi tiet'!$D$7:$L$389,8,0),0)</f>
        <v>A4</v>
      </c>
      <c r="W13" s="39">
        <f>VLOOKUP(V13,Sheet1!$B$2:$C$12,2,TRUE)</f>
        <v>7</v>
      </c>
      <c r="X13" s="217" t="str">
        <f>IFERROR(VLOOKUP($D13,'[2]Gui chi Quynh'!D$7:K$393,7,0),0)</f>
        <v>A3</v>
      </c>
      <c r="Y13" s="39">
        <f>VLOOKUP(X13,Sheet1!$B$2:$C$12,2,TRUE)</f>
        <v>8</v>
      </c>
      <c r="Z13" s="217" t="s">
        <v>1061</v>
      </c>
      <c r="AA13" s="39">
        <f>VLOOKUP(Z13,Sheet1!$B$2:$C$12,2,TRUE)</f>
        <v>7</v>
      </c>
      <c r="AB13" s="340">
        <f t="shared" si="0"/>
        <v>8.9090909090909083</v>
      </c>
      <c r="AC13" s="217" t="s">
        <v>1091</v>
      </c>
      <c r="AD13" s="217"/>
      <c r="AE13" s="217"/>
      <c r="AF13" s="273"/>
      <c r="AG13" s="273"/>
      <c r="AH13" s="54"/>
      <c r="AI13" s="54"/>
      <c r="AJ13" s="54"/>
    </row>
    <row r="14" spans="1:36" s="52" customFormat="1" ht="30.9" x14ac:dyDescent="0.4">
      <c r="A14" s="38" t="s">
        <v>583</v>
      </c>
      <c r="B14" s="38" t="s">
        <v>583</v>
      </c>
      <c r="C14" s="65" t="s">
        <v>163</v>
      </c>
      <c r="D14" s="39" t="s">
        <v>1075</v>
      </c>
      <c r="E14" s="39" t="s">
        <v>323</v>
      </c>
      <c r="F14" s="217" t="s">
        <v>539</v>
      </c>
      <c r="G14" s="217">
        <v>10</v>
      </c>
      <c r="H14" s="217" t="s">
        <v>539</v>
      </c>
      <c r="I14" s="217">
        <v>10</v>
      </c>
      <c r="J14" s="217" t="s">
        <v>539</v>
      </c>
      <c r="K14" s="217">
        <v>10</v>
      </c>
      <c r="L14" s="217" t="s">
        <v>539</v>
      </c>
      <c r="M14" s="217">
        <v>10</v>
      </c>
      <c r="N14" s="217" t="s">
        <v>539</v>
      </c>
      <c r="O14" s="217">
        <v>10</v>
      </c>
      <c r="P14" s="217" t="s">
        <v>539</v>
      </c>
      <c r="Q14" s="217">
        <v>10</v>
      </c>
      <c r="R14" s="217" t="s">
        <v>1061</v>
      </c>
      <c r="S14" s="39">
        <f>VLOOKUP(R14,Sheet1!$B$2:$C$12,2,TRUE)</f>
        <v>7</v>
      </c>
      <c r="T14" s="41" t="s">
        <v>1061</v>
      </c>
      <c r="U14" s="39">
        <f>VLOOKUP(T14,Sheet1!$B$2:$C$12,2,TRUE)</f>
        <v>7</v>
      </c>
      <c r="V14" s="217" t="str">
        <f>IFERROR(VLOOKUP($D14,'[1]Chi tiet'!$D$7:$L$389,8,0),0)</f>
        <v>A2</v>
      </c>
      <c r="W14" s="39">
        <f>VLOOKUP(V14,Sheet1!$B$2:$C$12,2,TRUE)</f>
        <v>9</v>
      </c>
      <c r="X14" s="217" t="str">
        <f>IFERROR(VLOOKUP($D14,'[2]Gui chi Quynh'!D$7:K$393,7,0),0)</f>
        <v>A2</v>
      </c>
      <c r="Y14" s="39">
        <f>VLOOKUP(X14,Sheet1!$B$2:$C$12,2,TRUE)</f>
        <v>9</v>
      </c>
      <c r="Z14" s="217" t="s">
        <v>1061</v>
      </c>
      <c r="AA14" s="39">
        <f>VLOOKUP(Z14,Sheet1!$B$2:$C$12,2,TRUE)</f>
        <v>7</v>
      </c>
      <c r="AB14" s="340">
        <f t="shared" si="0"/>
        <v>9</v>
      </c>
      <c r="AC14" s="217" t="s">
        <v>1091</v>
      </c>
      <c r="AD14" s="217"/>
      <c r="AE14" s="217"/>
      <c r="AF14" s="273"/>
      <c r="AG14" s="273"/>
      <c r="AH14" s="54"/>
      <c r="AI14" s="54"/>
      <c r="AJ14" s="54"/>
    </row>
    <row r="15" spans="1:36" s="52" customFormat="1" ht="30.9" x14ac:dyDescent="0.4">
      <c r="A15" s="38" t="s">
        <v>51</v>
      </c>
      <c r="B15" s="38" t="s">
        <v>51</v>
      </c>
      <c r="C15" s="65" t="s">
        <v>164</v>
      </c>
      <c r="D15" s="39" t="s">
        <v>1076</v>
      </c>
      <c r="E15" s="39" t="s">
        <v>323</v>
      </c>
      <c r="F15" s="337" t="s">
        <v>548</v>
      </c>
      <c r="G15" s="180">
        <v>4</v>
      </c>
      <c r="H15" s="217" t="s">
        <v>539</v>
      </c>
      <c r="I15" s="217">
        <v>10</v>
      </c>
      <c r="J15" s="217" t="s">
        <v>539</v>
      </c>
      <c r="K15" s="217">
        <v>10</v>
      </c>
      <c r="L15" s="217" t="s">
        <v>539</v>
      </c>
      <c r="M15" s="217">
        <v>10</v>
      </c>
      <c r="N15" s="217" t="s">
        <v>539</v>
      </c>
      <c r="O15" s="217">
        <v>10</v>
      </c>
      <c r="P15" s="217" t="s">
        <v>539</v>
      </c>
      <c r="Q15" s="217">
        <v>10</v>
      </c>
      <c r="R15" s="217" t="s">
        <v>1061</v>
      </c>
      <c r="S15" s="39">
        <f>VLOOKUP(R15,Sheet1!$B$2:$C$12,2,TRUE)</f>
        <v>7</v>
      </c>
      <c r="T15" s="41" t="s">
        <v>1061</v>
      </c>
      <c r="U15" s="39">
        <f>VLOOKUP(T15,Sheet1!$B$2:$C$12,2,TRUE)</f>
        <v>7</v>
      </c>
      <c r="V15" s="217" t="str">
        <f>IFERROR(VLOOKUP($D15,'[1]Chi tiet'!$D$7:$L$389,8,0),0)</f>
        <v>A4</v>
      </c>
      <c r="W15" s="39">
        <f>VLOOKUP(V15,Sheet1!$B$2:$C$12,2,TRUE)</f>
        <v>7</v>
      </c>
      <c r="X15" s="217" t="str">
        <f>IFERROR(VLOOKUP($D15,'[2]Gui chi Quynh'!D$7:K$393,7,0),0)</f>
        <v>A3</v>
      </c>
      <c r="Y15" s="39">
        <f>VLOOKUP(X15,Sheet1!$B$2:$C$12,2,TRUE)</f>
        <v>8</v>
      </c>
      <c r="Z15" s="217" t="s">
        <v>1061</v>
      </c>
      <c r="AA15" s="39">
        <f>VLOOKUP(Z15,Sheet1!$B$2:$C$12,2,TRUE)</f>
        <v>7</v>
      </c>
      <c r="AB15" s="340">
        <f t="shared" si="0"/>
        <v>8.1818181818181817</v>
      </c>
      <c r="AC15" s="217" t="s">
        <v>1092</v>
      </c>
      <c r="AD15" s="217"/>
      <c r="AE15" s="217"/>
      <c r="AF15" s="273"/>
      <c r="AG15" s="273"/>
      <c r="AH15" s="54"/>
      <c r="AI15" s="54"/>
      <c r="AJ15" s="54"/>
    </row>
    <row r="16" spans="1:36" s="52" customFormat="1" ht="30.9" x14ac:dyDescent="0.4">
      <c r="A16" s="38" t="s">
        <v>53</v>
      </c>
      <c r="B16" s="38" t="s">
        <v>53</v>
      </c>
      <c r="C16" s="65" t="s">
        <v>165</v>
      </c>
      <c r="D16" s="39" t="s">
        <v>1077</v>
      </c>
      <c r="E16" s="39" t="s">
        <v>323</v>
      </c>
      <c r="F16" s="217" t="s">
        <v>539</v>
      </c>
      <c r="G16" s="217">
        <v>10</v>
      </c>
      <c r="H16" s="217" t="s">
        <v>539</v>
      </c>
      <c r="I16" s="217">
        <v>10</v>
      </c>
      <c r="J16" s="217" t="s">
        <v>539</v>
      </c>
      <c r="K16" s="217">
        <v>10</v>
      </c>
      <c r="L16" s="217" t="s">
        <v>539</v>
      </c>
      <c r="M16" s="217">
        <v>10</v>
      </c>
      <c r="N16" s="217" t="s">
        <v>539</v>
      </c>
      <c r="O16" s="217">
        <v>10</v>
      </c>
      <c r="P16" s="217" t="s">
        <v>539</v>
      </c>
      <c r="Q16" s="217">
        <v>10</v>
      </c>
      <c r="R16" s="217" t="s">
        <v>1061</v>
      </c>
      <c r="S16" s="39">
        <f>VLOOKUP(R16,Sheet1!$B$2:$C$12,2,TRUE)</f>
        <v>7</v>
      </c>
      <c r="T16" s="41" t="s">
        <v>1061</v>
      </c>
      <c r="U16" s="39">
        <f>VLOOKUP(T16,Sheet1!$B$2:$C$12,2,TRUE)</f>
        <v>7</v>
      </c>
      <c r="V16" s="217" t="str">
        <f>IFERROR(VLOOKUP($D16,'[1]Chi tiet'!$D$7:$L$389,8,0),0)</f>
        <v>A4</v>
      </c>
      <c r="W16" s="39">
        <f>VLOOKUP(V16,Sheet1!$B$2:$C$12,2,TRUE)</f>
        <v>7</v>
      </c>
      <c r="X16" s="217" t="str">
        <f>IFERROR(VLOOKUP($D16,'[2]Gui chi Quynh'!D$7:K$393,7,0),0)</f>
        <v>A2</v>
      </c>
      <c r="Y16" s="39">
        <f>VLOOKUP(X16,Sheet1!$B$2:$C$12,2,TRUE)</f>
        <v>9</v>
      </c>
      <c r="Z16" s="217" t="s">
        <v>1061</v>
      </c>
      <c r="AA16" s="39">
        <f>VLOOKUP(Z16,Sheet1!$B$2:$C$12,2,TRUE)</f>
        <v>7</v>
      </c>
      <c r="AB16" s="340">
        <f t="shared" si="0"/>
        <v>8.8181818181818183</v>
      </c>
      <c r="AC16" s="217" t="s">
        <v>1091</v>
      </c>
      <c r="AD16" s="217"/>
      <c r="AE16" s="217"/>
      <c r="AF16" s="273"/>
      <c r="AG16" s="273"/>
      <c r="AH16" s="54"/>
      <c r="AI16" s="54"/>
      <c r="AJ16" s="54"/>
    </row>
    <row r="17" spans="1:36" s="52" customFormat="1" ht="30.9" x14ac:dyDescent="0.4">
      <c r="A17" s="38" t="s">
        <v>55</v>
      </c>
      <c r="B17" s="38" t="s">
        <v>55</v>
      </c>
      <c r="C17" s="65" t="s">
        <v>166</v>
      </c>
      <c r="D17" s="39" t="s">
        <v>1078</v>
      </c>
      <c r="E17" s="39" t="s">
        <v>323</v>
      </c>
      <c r="F17" s="217" t="s">
        <v>539</v>
      </c>
      <c r="G17" s="217">
        <v>10</v>
      </c>
      <c r="H17" s="217" t="s">
        <v>539</v>
      </c>
      <c r="I17" s="217">
        <v>10</v>
      </c>
      <c r="J17" s="217" t="s">
        <v>539</v>
      </c>
      <c r="K17" s="217">
        <v>10</v>
      </c>
      <c r="L17" s="217" t="s">
        <v>539</v>
      </c>
      <c r="M17" s="217">
        <v>10</v>
      </c>
      <c r="N17" s="217" t="s">
        <v>539</v>
      </c>
      <c r="O17" s="217">
        <v>10</v>
      </c>
      <c r="P17" s="217" t="s">
        <v>539</v>
      </c>
      <c r="Q17" s="217">
        <v>10</v>
      </c>
      <c r="R17" s="217" t="s">
        <v>1061</v>
      </c>
      <c r="S17" s="39">
        <f>VLOOKUP(R17,Sheet1!$B$2:$C$12,2,TRUE)</f>
        <v>7</v>
      </c>
      <c r="T17" s="41" t="s">
        <v>1061</v>
      </c>
      <c r="U17" s="39">
        <f>VLOOKUP(T17,Sheet1!$B$2:$C$12,2,TRUE)</f>
        <v>7</v>
      </c>
      <c r="V17" s="217" t="str">
        <f>IFERROR(VLOOKUP($D17,'[1]Chi tiet'!$D$7:$L$389,8,0),0)</f>
        <v>A4</v>
      </c>
      <c r="W17" s="39">
        <f>VLOOKUP(V17,Sheet1!$B$2:$C$12,2,TRUE)</f>
        <v>7</v>
      </c>
      <c r="X17" s="324" t="str">
        <f>IFERROR(VLOOKUP($D17,'[2]Gui chi Quynh'!D$7:K$393,7,0),0)</f>
        <v>B1</v>
      </c>
      <c r="Y17" s="39">
        <f>VLOOKUP(X17,Sheet1!$B$2:$C$12,2,TRUE)</f>
        <v>6</v>
      </c>
      <c r="Z17" s="217" t="s">
        <v>1061</v>
      </c>
      <c r="AA17" s="39">
        <f>VLOOKUP(Z17,Sheet1!$B$2:$C$12,2,TRUE)</f>
        <v>7</v>
      </c>
      <c r="AB17" s="340">
        <f t="shared" si="0"/>
        <v>8.545454545454545</v>
      </c>
      <c r="AC17" s="217" t="s">
        <v>1092</v>
      </c>
      <c r="AD17" s="217"/>
      <c r="AE17" s="217"/>
      <c r="AF17" s="273"/>
      <c r="AG17" s="273"/>
      <c r="AH17" s="54"/>
      <c r="AI17" s="54"/>
      <c r="AJ17" s="54"/>
    </row>
    <row r="18" spans="1:36" s="52" customFormat="1" ht="30.9" x14ac:dyDescent="0.4">
      <c r="A18" s="38" t="s">
        <v>57</v>
      </c>
      <c r="B18" s="38" t="s">
        <v>57</v>
      </c>
      <c r="C18" s="65" t="s">
        <v>167</v>
      </c>
      <c r="D18" s="39" t="s">
        <v>1079</v>
      </c>
      <c r="E18" s="39" t="s">
        <v>323</v>
      </c>
      <c r="F18" s="337" t="s">
        <v>549</v>
      </c>
      <c r="G18" s="180">
        <v>6</v>
      </c>
      <c r="H18" s="217" t="s">
        <v>539</v>
      </c>
      <c r="I18" s="217">
        <v>10</v>
      </c>
      <c r="J18" s="217" t="s">
        <v>539</v>
      </c>
      <c r="K18" s="217">
        <v>10</v>
      </c>
      <c r="L18" s="217" t="s">
        <v>539</v>
      </c>
      <c r="M18" s="217">
        <v>10</v>
      </c>
      <c r="N18" s="217" t="s">
        <v>539</v>
      </c>
      <c r="O18" s="217">
        <v>10</v>
      </c>
      <c r="P18" s="217" t="s">
        <v>539</v>
      </c>
      <c r="Q18" s="217">
        <v>10</v>
      </c>
      <c r="R18" s="217" t="s">
        <v>1061</v>
      </c>
      <c r="S18" s="39">
        <f>VLOOKUP(R18,Sheet1!$B$2:$C$12,2,TRUE)</f>
        <v>7</v>
      </c>
      <c r="T18" s="41" t="s">
        <v>1061</v>
      </c>
      <c r="U18" s="39">
        <f>VLOOKUP(T18,Sheet1!$B$2:$C$12,2,TRUE)</f>
        <v>7</v>
      </c>
      <c r="V18" s="217" t="str">
        <f>IFERROR(VLOOKUP($D18,'[1]Chi tiet'!$D$7:$L$389,8,0),0)</f>
        <v>A4</v>
      </c>
      <c r="W18" s="39">
        <f>VLOOKUP(V18,Sheet1!$B$2:$C$12,2,TRUE)</f>
        <v>7</v>
      </c>
      <c r="X18" s="217" t="str">
        <f>IFERROR(VLOOKUP($D18,'[2]Gui chi Quynh'!D$7:K$393,7,0),0)</f>
        <v>A4</v>
      </c>
      <c r="Y18" s="39">
        <f>VLOOKUP(X18,Sheet1!$B$2:$C$12,2,TRUE)</f>
        <v>7</v>
      </c>
      <c r="Z18" s="217" t="s">
        <v>1061</v>
      </c>
      <c r="AA18" s="39">
        <f>VLOOKUP(Z18,Sheet1!$B$2:$C$12,2,TRUE)</f>
        <v>7</v>
      </c>
      <c r="AB18" s="340">
        <f t="shared" si="0"/>
        <v>8.2727272727272734</v>
      </c>
      <c r="AC18" s="217" t="s">
        <v>1092</v>
      </c>
      <c r="AD18" s="217"/>
      <c r="AE18" s="217"/>
      <c r="AF18" s="273"/>
      <c r="AG18" s="273"/>
      <c r="AH18" s="54"/>
      <c r="AI18" s="54"/>
      <c r="AJ18" s="54"/>
    </row>
    <row r="19" spans="1:36" s="52" customFormat="1" ht="30.9" x14ac:dyDescent="0.4">
      <c r="A19" s="38" t="s">
        <v>59</v>
      </c>
      <c r="B19" s="38" t="s">
        <v>59</v>
      </c>
      <c r="C19" s="65" t="s">
        <v>168</v>
      </c>
      <c r="D19" s="39" t="s">
        <v>1080</v>
      </c>
      <c r="E19" s="39" t="s">
        <v>323</v>
      </c>
      <c r="F19" s="217" t="s">
        <v>539</v>
      </c>
      <c r="G19" s="217">
        <v>10</v>
      </c>
      <c r="H19" s="217" t="s">
        <v>539</v>
      </c>
      <c r="I19" s="217">
        <v>10</v>
      </c>
      <c r="J19" s="217" t="s">
        <v>539</v>
      </c>
      <c r="K19" s="217">
        <v>10</v>
      </c>
      <c r="L19" s="217" t="s">
        <v>539</v>
      </c>
      <c r="M19" s="217">
        <v>10</v>
      </c>
      <c r="N19" s="217" t="s">
        <v>539</v>
      </c>
      <c r="O19" s="217">
        <v>10</v>
      </c>
      <c r="P19" s="217" t="s">
        <v>539</v>
      </c>
      <c r="Q19" s="217">
        <v>10</v>
      </c>
      <c r="R19" s="217" t="s">
        <v>1061</v>
      </c>
      <c r="S19" s="39">
        <f>VLOOKUP(R19,Sheet1!$B$2:$C$12,2,TRUE)</f>
        <v>7</v>
      </c>
      <c r="T19" s="41" t="s">
        <v>1060</v>
      </c>
      <c r="U19" s="39">
        <f>VLOOKUP(T19,Sheet1!$B$2:$C$12,2,TRUE)</f>
        <v>8</v>
      </c>
      <c r="V19" s="217" t="str">
        <f>IFERROR(VLOOKUP($D19,'[1]Chi tiet'!$D$7:$L$389,8,0),0)</f>
        <v>A3</v>
      </c>
      <c r="W19" s="39">
        <f>VLOOKUP(V19,Sheet1!$B$2:$C$12,2,TRUE)</f>
        <v>8</v>
      </c>
      <c r="X19" s="217" t="str">
        <f>IFERROR(VLOOKUP($D19,'[2]Gui chi Quynh'!D$7:K$393,7,0),0)</f>
        <v>A3</v>
      </c>
      <c r="Y19" s="39">
        <f>VLOOKUP(X19,Sheet1!$B$2:$C$12,2,TRUE)</f>
        <v>8</v>
      </c>
      <c r="Z19" s="217" t="s">
        <v>1061</v>
      </c>
      <c r="AA19" s="39">
        <f>VLOOKUP(Z19,Sheet1!$B$2:$C$12,2,TRUE)</f>
        <v>7</v>
      </c>
      <c r="AB19" s="340">
        <f t="shared" si="0"/>
        <v>8.9090909090909083</v>
      </c>
      <c r="AC19" s="217" t="s">
        <v>1091</v>
      </c>
      <c r="AD19" s="217"/>
      <c r="AE19" s="217"/>
      <c r="AF19" s="273"/>
      <c r="AG19" s="273"/>
      <c r="AH19" s="54"/>
      <c r="AI19" s="54"/>
      <c r="AJ19" s="54"/>
    </row>
    <row r="20" spans="1:36" s="52" customFormat="1" ht="30.9" x14ac:dyDescent="0.4">
      <c r="A20" s="38" t="s">
        <v>61</v>
      </c>
      <c r="B20" s="38" t="s">
        <v>61</v>
      </c>
      <c r="C20" s="65" t="s">
        <v>170</v>
      </c>
      <c r="D20" s="39" t="s">
        <v>1081</v>
      </c>
      <c r="E20" s="39" t="s">
        <v>323</v>
      </c>
      <c r="F20" s="217" t="s">
        <v>539</v>
      </c>
      <c r="G20" s="217">
        <v>10</v>
      </c>
      <c r="H20" s="217" t="s">
        <v>539</v>
      </c>
      <c r="I20" s="217">
        <v>10</v>
      </c>
      <c r="J20" s="217" t="s">
        <v>539</v>
      </c>
      <c r="K20" s="217">
        <v>10</v>
      </c>
      <c r="L20" s="217" t="s">
        <v>539</v>
      </c>
      <c r="M20" s="217">
        <v>10</v>
      </c>
      <c r="N20" s="217" t="s">
        <v>539</v>
      </c>
      <c r="O20" s="217">
        <v>10</v>
      </c>
      <c r="P20" s="217" t="s">
        <v>539</v>
      </c>
      <c r="Q20" s="217">
        <v>10</v>
      </c>
      <c r="R20" s="217" t="s">
        <v>1061</v>
      </c>
      <c r="S20" s="39">
        <f>VLOOKUP(R20,Sheet1!$B$2:$C$12,2,TRUE)</f>
        <v>7</v>
      </c>
      <c r="T20" s="41" t="s">
        <v>1061</v>
      </c>
      <c r="U20" s="39">
        <f>VLOOKUP(T20,Sheet1!$B$2:$C$12,2,TRUE)</f>
        <v>7</v>
      </c>
      <c r="V20" s="217" t="str">
        <f>IFERROR(VLOOKUP($D20,'[1]Chi tiet'!$D$7:$L$389,8,0),0)</f>
        <v>A4</v>
      </c>
      <c r="W20" s="39">
        <f>VLOOKUP(V20,Sheet1!$B$2:$C$12,2,TRUE)</f>
        <v>7</v>
      </c>
      <c r="X20" s="217" t="str">
        <f>IFERROR(VLOOKUP($D20,'[2]Gui chi Quynh'!D$7:K$393,7,0),0)</f>
        <v>A3</v>
      </c>
      <c r="Y20" s="39">
        <f>VLOOKUP(X20,Sheet1!$B$2:$C$12,2,TRUE)</f>
        <v>8</v>
      </c>
      <c r="Z20" s="217" t="s">
        <v>1061</v>
      </c>
      <c r="AA20" s="39">
        <f>VLOOKUP(Z20,Sheet1!$B$2:$C$12,2,TRUE)</f>
        <v>7</v>
      </c>
      <c r="AB20" s="340">
        <f t="shared" si="0"/>
        <v>8.7272727272727266</v>
      </c>
      <c r="AC20" s="217" t="s">
        <v>1091</v>
      </c>
      <c r="AD20" s="217"/>
      <c r="AE20" s="217"/>
      <c r="AF20" s="273"/>
      <c r="AG20" s="273"/>
      <c r="AH20" s="54"/>
      <c r="AI20" s="54"/>
      <c r="AJ20" s="54"/>
    </row>
    <row r="21" spans="1:36" s="52" customFormat="1" ht="38.6" x14ac:dyDescent="0.4">
      <c r="A21" s="38" t="s">
        <v>63</v>
      </c>
      <c r="B21" s="38" t="s">
        <v>63</v>
      </c>
      <c r="C21" s="55" t="s">
        <v>171</v>
      </c>
      <c r="D21" s="39" t="s">
        <v>1082</v>
      </c>
      <c r="E21" s="39" t="s">
        <v>323</v>
      </c>
      <c r="F21" s="217" t="s">
        <v>539</v>
      </c>
      <c r="G21" s="217">
        <v>10</v>
      </c>
      <c r="H21" s="217" t="s">
        <v>539</v>
      </c>
      <c r="I21" s="217">
        <v>10</v>
      </c>
      <c r="J21" s="217" t="s">
        <v>539</v>
      </c>
      <c r="K21" s="217">
        <v>10</v>
      </c>
      <c r="L21" s="217" t="s">
        <v>539</v>
      </c>
      <c r="M21" s="217">
        <v>10</v>
      </c>
      <c r="N21" s="217" t="s">
        <v>539</v>
      </c>
      <c r="O21" s="217">
        <v>10</v>
      </c>
      <c r="P21" s="217" t="s">
        <v>539</v>
      </c>
      <c r="Q21" s="217">
        <v>10</v>
      </c>
      <c r="R21" s="217" t="s">
        <v>1061</v>
      </c>
      <c r="S21" s="39">
        <f>VLOOKUP(R21,Sheet1!$B$2:$C$12,2,TRUE)</f>
        <v>7</v>
      </c>
      <c r="T21" s="41" t="s">
        <v>1061</v>
      </c>
      <c r="U21" s="39">
        <f>VLOOKUP(T21,Sheet1!$B$2:$C$12,2,TRUE)</f>
        <v>7</v>
      </c>
      <c r="V21" s="217" t="str">
        <f>IFERROR(VLOOKUP($D21,'[1]Chi tiet'!$D$7:$L$389,8,0),0)</f>
        <v>A4</v>
      </c>
      <c r="W21" s="39">
        <f>VLOOKUP(V21,Sheet1!$B$2:$C$12,2,TRUE)</f>
        <v>7</v>
      </c>
      <c r="X21" s="217" t="str">
        <f>IFERROR(VLOOKUP($D21,'[2]Gui chi Quynh'!D$7:K$393,7,0),0)</f>
        <v>A DN</v>
      </c>
      <c r="Y21" s="39">
        <v>7</v>
      </c>
      <c r="Z21" s="217" t="s">
        <v>1061</v>
      </c>
      <c r="AA21" s="39">
        <f>VLOOKUP(Z21,Sheet1!$B$2:$C$12,2,TRUE)</f>
        <v>7</v>
      </c>
      <c r="AB21" s="340">
        <f t="shared" si="0"/>
        <v>8.6363636363636367</v>
      </c>
      <c r="AC21" s="217" t="s">
        <v>1091</v>
      </c>
      <c r="AD21" s="217"/>
      <c r="AE21" s="217"/>
      <c r="AF21" s="270" t="s">
        <v>1090</v>
      </c>
      <c r="AG21" s="273"/>
      <c r="AH21" s="54"/>
      <c r="AI21" s="54"/>
      <c r="AJ21" s="54"/>
    </row>
    <row r="22" spans="1:36" s="329" customFormat="1" ht="15.75" customHeight="1" x14ac:dyDescent="0.4">
      <c r="C22" s="333"/>
      <c r="D22" s="334"/>
      <c r="U22" s="347"/>
      <c r="V22" s="332"/>
      <c r="W22" s="347"/>
      <c r="X22" s="348"/>
      <c r="Y22" s="347"/>
      <c r="Z22" s="348"/>
      <c r="AA22" s="347"/>
      <c r="AB22" s="338"/>
      <c r="AC22" s="318"/>
      <c r="AD22" s="318"/>
      <c r="AE22" s="318"/>
      <c r="AF22" s="335"/>
      <c r="AG22" s="335"/>
    </row>
    <row r="23" spans="1:36" s="329" customFormat="1" ht="31.3" customHeight="1" x14ac:dyDescent="0.4">
      <c r="C23" s="333" t="s">
        <v>1109</v>
      </c>
      <c r="D23" s="334"/>
      <c r="E23" s="335"/>
      <c r="F23" s="335"/>
      <c r="G23" s="335"/>
      <c r="H23" s="335"/>
      <c r="I23" s="335"/>
      <c r="J23" s="328"/>
      <c r="K23" s="328"/>
      <c r="L23" s="328"/>
      <c r="M23" s="328"/>
      <c r="N23" s="328"/>
      <c r="O23" s="328"/>
      <c r="P23" s="328"/>
      <c r="Q23" s="328"/>
      <c r="R23" s="328"/>
      <c r="S23" s="328"/>
      <c r="T23" s="328"/>
      <c r="U23" s="31"/>
      <c r="V23" s="328"/>
      <c r="W23" s="31"/>
      <c r="X23" s="328"/>
      <c r="Y23" s="31"/>
      <c r="Z23" s="332"/>
      <c r="AA23" s="505" t="s">
        <v>1108</v>
      </c>
      <c r="AB23" s="505"/>
      <c r="AC23" s="505"/>
      <c r="AD23" s="505"/>
      <c r="AE23" s="505"/>
      <c r="AF23" s="505"/>
      <c r="AG23" s="335"/>
    </row>
  </sheetData>
  <autoFilter ref="A5:AG23"/>
  <mergeCells count="23">
    <mergeCell ref="AA23:AF23"/>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AC4:AC5"/>
    <mergeCell ref="AB4:AB5"/>
    <mergeCell ref="C4:C5"/>
    <mergeCell ref="E4:E5"/>
    <mergeCell ref="R4:S4"/>
    <mergeCell ref="F4:G4"/>
    <mergeCell ref="H4:I4"/>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4.6" x14ac:dyDescent="0.4"/>
  <sheetData>
    <row r="2" spans="2:3" ht="18" x14ac:dyDescent="0.45">
      <c r="B2" s="325" t="s">
        <v>1058</v>
      </c>
      <c r="C2" s="325">
        <v>10</v>
      </c>
    </row>
    <row r="3" spans="2:3" ht="18" x14ac:dyDescent="0.45">
      <c r="B3" s="325" t="s">
        <v>1059</v>
      </c>
      <c r="C3" s="325">
        <v>9</v>
      </c>
    </row>
    <row r="4" spans="2:3" ht="18" x14ac:dyDescent="0.45">
      <c r="B4" s="325" t="s">
        <v>1060</v>
      </c>
      <c r="C4" s="325">
        <v>8</v>
      </c>
    </row>
    <row r="5" spans="2:3" ht="18" x14ac:dyDescent="0.45">
      <c r="B5" s="325" t="s">
        <v>1061</v>
      </c>
      <c r="C5" s="325">
        <v>7</v>
      </c>
    </row>
    <row r="6" spans="2:3" ht="18" x14ac:dyDescent="0.45">
      <c r="B6" s="325" t="s">
        <v>571</v>
      </c>
      <c r="C6" s="325">
        <v>7</v>
      </c>
    </row>
    <row r="7" spans="2:3" ht="18" x14ac:dyDescent="0.45">
      <c r="B7" s="325" t="s">
        <v>1062</v>
      </c>
      <c r="C7" s="325">
        <v>6</v>
      </c>
    </row>
    <row r="8" spans="2:3" ht="18" x14ac:dyDescent="0.45">
      <c r="B8" s="325" t="s">
        <v>1066</v>
      </c>
      <c r="C8" s="325">
        <v>5</v>
      </c>
    </row>
    <row r="9" spans="2:3" ht="18" x14ac:dyDescent="0.45">
      <c r="B9" s="325" t="s">
        <v>1063</v>
      </c>
      <c r="C9" s="325">
        <v>4</v>
      </c>
    </row>
    <row r="10" spans="2:3" ht="18" x14ac:dyDescent="0.45">
      <c r="B10" s="325" t="s">
        <v>1084</v>
      </c>
      <c r="C10" s="325">
        <v>3</v>
      </c>
    </row>
    <row r="11" spans="2:3" ht="18" x14ac:dyDescent="0.45">
      <c r="B11" s="325" t="s">
        <v>909</v>
      </c>
      <c r="C11" s="325">
        <v>1</v>
      </c>
    </row>
    <row r="12" spans="2:3" ht="18" x14ac:dyDescent="0.45">
      <c r="B12" s="325" t="s">
        <v>540</v>
      </c>
      <c r="C12" s="32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E5470Q</cp:lastModifiedBy>
  <cp:lastPrinted>2021-04-06T01:38:14Z</cp:lastPrinted>
  <dcterms:created xsi:type="dcterms:W3CDTF">2015-09-12T02:01:38Z</dcterms:created>
  <dcterms:modified xsi:type="dcterms:W3CDTF">2021-05-20T03:40:31Z</dcterms:modified>
</cp:coreProperties>
</file>