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drawings/drawing4.xml" ContentType="application/vnd.openxmlformats-officedocument.drawingml.chartshapes+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8.xml" ContentType="application/vnd.openxmlformats-officedocument.drawing+xml"/>
  <Override PartName="/xl/charts/chart21.xml" ContentType="application/vnd.openxmlformats-officedocument.drawingml.chart+xml"/>
  <Override PartName="/xl/drawings/drawing9.xml" ContentType="application/vnd.openxmlformats-officedocument.drawing+xml"/>
  <Override PartName="/xl/charts/chart2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570" windowWidth="18195" windowHeight="11535" activeTab="1"/>
  </bookViews>
  <sheets>
    <sheet name="Danh sách khảo sát 2019-2020" sheetId="5" r:id="rId1"/>
    <sheet name="Tổng hợp phiếu 2020-2021" sheetId="1" r:id="rId2"/>
    <sheet name="1,Loại hình, 3,quy mô DN" sheetId="2" r:id="rId3"/>
    <sheet name="7,8,9. SL lđ trường, dự kiến td" sheetId="3" r:id="rId4"/>
    <sheet name="11. tg hướng dẫn cv tại DN" sheetId="6" r:id="rId5"/>
    <sheet name="10, Lí do khó tuyển dụng" sheetId="7" r:id="rId6"/>
    <sheet name="12, 13. mức độ hài lòng của dn" sheetId="8" r:id="rId7"/>
    <sheet name="15, 16" sheetId="9" r:id="rId8"/>
    <sheet name="17,Kỹ năng cần bổ sung" sheetId="10" r:id="rId9"/>
    <sheet name="18, đánh giá chương trình ĐT " sheetId="11" r:id="rId10"/>
    <sheet name="Các ý kiến của DN" sheetId="12" r:id="rId11"/>
    <sheet name="Sheet1" sheetId="13" r:id="rId12"/>
  </sheets>
  <definedNames>
    <definedName name="_xlnm._FilterDatabase" localSheetId="1" hidden="1">'Tổng hợp phiếu 2020-2021'!$A$9:$EM$80</definedName>
    <definedName name="_xlnm.Print_Titles" localSheetId="0">'Danh sách khảo sát 2019-2020'!$7:$8</definedName>
  </definedNames>
  <calcPr calcId="144525"/>
</workbook>
</file>

<file path=xl/calcChain.xml><?xml version="1.0" encoding="utf-8"?>
<calcChain xmlns="http://schemas.openxmlformats.org/spreadsheetml/2006/main">
  <c r="AE69" i="1" l="1"/>
  <c r="AD69" i="1"/>
  <c r="J69" i="1"/>
  <c r="AE68" i="1"/>
  <c r="AD68" i="1"/>
  <c r="J68" i="1"/>
  <c r="AE67" i="1"/>
  <c r="AD67" i="1"/>
  <c r="J67" i="1"/>
  <c r="AE66" i="1"/>
  <c r="AD66" i="1"/>
  <c r="J66" i="1"/>
  <c r="AE65" i="1"/>
  <c r="AD65" i="1"/>
  <c r="J65" i="1"/>
  <c r="AE64" i="1"/>
  <c r="AD64" i="1"/>
  <c r="J64" i="1"/>
  <c r="AE63" i="1"/>
  <c r="AD63" i="1"/>
  <c r="J63" i="1"/>
  <c r="AE62" i="1"/>
  <c r="AD62" i="1"/>
  <c r="J62" i="1"/>
  <c r="AE61" i="1"/>
  <c r="AD61" i="1"/>
  <c r="J61" i="1"/>
  <c r="AE60" i="1"/>
  <c r="AD60" i="1"/>
  <c r="J60" i="1"/>
  <c r="AD71" i="1" l="1"/>
  <c r="AE71" i="1"/>
  <c r="AD72" i="1"/>
  <c r="AE72" i="1"/>
  <c r="AD73" i="1"/>
  <c r="AE73" i="1"/>
  <c r="J59" i="1"/>
  <c r="J70" i="1"/>
  <c r="J71" i="1"/>
  <c r="J72" i="1"/>
  <c r="J73" i="1"/>
  <c r="AD70" i="1" l="1"/>
  <c r="AE70" i="1"/>
  <c r="AD74" i="1"/>
  <c r="AE74" i="1"/>
  <c r="AD76" i="1"/>
  <c r="AE76" i="1"/>
  <c r="AD77" i="1"/>
  <c r="AE77" i="1"/>
  <c r="J74" i="1"/>
  <c r="J76" i="1"/>
  <c r="AD57" i="1" l="1"/>
  <c r="J53" i="1" l="1"/>
  <c r="AD53" i="1"/>
  <c r="AE53" i="1"/>
  <c r="J54" i="1"/>
  <c r="AD54" i="1"/>
  <c r="AE54" i="1"/>
  <c r="J55" i="1"/>
  <c r="AD55" i="1"/>
  <c r="AE55" i="1"/>
  <c r="J56" i="1"/>
  <c r="AD56" i="1"/>
  <c r="AE56" i="1"/>
  <c r="J57" i="1"/>
  <c r="AE57" i="1"/>
  <c r="J58" i="1"/>
  <c r="AD58" i="1"/>
  <c r="AE58" i="1"/>
  <c r="AD59" i="1"/>
  <c r="AE59" i="1"/>
  <c r="J77" i="1"/>
  <c r="J78" i="1"/>
  <c r="AD78" i="1"/>
  <c r="AE78" i="1"/>
  <c r="J52" i="1"/>
  <c r="AD52" i="1"/>
  <c r="AE52" i="1"/>
  <c r="DX79" i="1" l="1"/>
  <c r="DY79" i="1"/>
  <c r="DZ79" i="1"/>
  <c r="EA79" i="1"/>
  <c r="EB79" i="1"/>
  <c r="EC79" i="1"/>
  <c r="ED79" i="1"/>
  <c r="EE79" i="1"/>
  <c r="EF79" i="1"/>
  <c r="EG79" i="1"/>
  <c r="C5" i="11" s="1"/>
  <c r="EH79" i="1"/>
  <c r="C6" i="11" s="1"/>
  <c r="EI79" i="1"/>
  <c r="C7" i="11" s="1"/>
  <c r="EJ79" i="1"/>
  <c r="DW79" i="1"/>
  <c r="DC79" i="1"/>
  <c r="DD79" i="1"/>
  <c r="DE79" i="1"/>
  <c r="DF79" i="1"/>
  <c r="DG79" i="1"/>
  <c r="DH79" i="1"/>
  <c r="C10" i="8" s="1"/>
  <c r="DI79" i="1"/>
  <c r="D10" i="8" s="1"/>
  <c r="DJ79" i="1"/>
  <c r="E10" i="8" s="1"/>
  <c r="DK79" i="1"/>
  <c r="F10" i="8" s="1"/>
  <c r="DL79" i="1"/>
  <c r="G10" i="8" s="1"/>
  <c r="DM79" i="1"/>
  <c r="C11" i="8" s="1"/>
  <c r="DN79" i="1"/>
  <c r="D11" i="8" s="1"/>
  <c r="DO79" i="1"/>
  <c r="E11" i="8" s="1"/>
  <c r="DP79" i="1"/>
  <c r="F11" i="8" s="1"/>
  <c r="DQ79" i="1"/>
  <c r="G11" i="8" s="1"/>
  <c r="DR79" i="1"/>
  <c r="C12" i="8" s="1"/>
  <c r="DS79" i="1"/>
  <c r="D12" i="8" s="1"/>
  <c r="DT79" i="1"/>
  <c r="E12" i="8" s="1"/>
  <c r="DU79" i="1"/>
  <c r="F12" i="8" s="1"/>
  <c r="DV79" i="1"/>
  <c r="G12" i="8" s="1"/>
  <c r="CP79" i="1"/>
  <c r="CQ79" i="1"/>
  <c r="CR79" i="1"/>
  <c r="CS79" i="1"/>
  <c r="CT79" i="1"/>
  <c r="CU79" i="1"/>
  <c r="CV79" i="1"/>
  <c r="CW79" i="1"/>
  <c r="CX79" i="1"/>
  <c r="CY79" i="1"/>
  <c r="CZ79" i="1"/>
  <c r="DA79" i="1"/>
  <c r="DB79" i="1"/>
  <c r="CF79" i="1"/>
  <c r="CG79" i="1"/>
  <c r="CH79" i="1"/>
  <c r="CI79" i="1"/>
  <c r="CJ79" i="1"/>
  <c r="CK79" i="1"/>
  <c r="CL79" i="1"/>
  <c r="CM79" i="1"/>
  <c r="CN79" i="1"/>
  <c r="CO79" i="1"/>
  <c r="CE79" i="1"/>
  <c r="CD79" i="1"/>
  <c r="C4" i="8" s="1"/>
  <c r="AH79" i="1"/>
  <c r="AI79" i="1"/>
  <c r="AJ79" i="1"/>
  <c r="AK79" i="1"/>
  <c r="AL79" i="1"/>
  <c r="AM79" i="1"/>
  <c r="AN79" i="1"/>
  <c r="AO79" i="1"/>
  <c r="AP79" i="1"/>
  <c r="AQ79" i="1"/>
  <c r="AR79" i="1"/>
  <c r="AS79" i="1"/>
  <c r="AT79" i="1"/>
  <c r="AU79" i="1"/>
  <c r="AV79" i="1"/>
  <c r="AW79" i="1"/>
  <c r="AX79" i="1"/>
  <c r="AG79" i="1"/>
  <c r="BP79" i="1"/>
  <c r="BN79" i="1"/>
  <c r="BL79" i="1"/>
  <c r="BJ79" i="1"/>
  <c r="BH79" i="1"/>
  <c r="BF79" i="1"/>
  <c r="BD79" i="1"/>
  <c r="BB79" i="1"/>
  <c r="AZ79" i="1"/>
  <c r="BO79" i="1"/>
  <c r="C13" i="3" s="1"/>
  <c r="BM79" i="1"/>
  <c r="C12" i="3" s="1"/>
  <c r="BK79" i="1"/>
  <c r="C11" i="3" s="1"/>
  <c r="BI79" i="1"/>
  <c r="C10" i="3" s="1"/>
  <c r="BG79" i="1"/>
  <c r="C9" i="3" s="1"/>
  <c r="BE79" i="1"/>
  <c r="BC79" i="1"/>
  <c r="BA79" i="1"/>
  <c r="AY79" i="1"/>
  <c r="R79" i="1"/>
  <c r="S79" i="1"/>
  <c r="T79" i="1"/>
  <c r="U79" i="1"/>
  <c r="V79" i="1"/>
  <c r="Q79" i="1"/>
  <c r="N79" i="1"/>
  <c r="O79" i="1"/>
  <c r="P79" i="1"/>
  <c r="M79" i="1"/>
  <c r="K79" i="1"/>
  <c r="L79" i="1"/>
  <c r="I79" i="1"/>
  <c r="H79" i="1"/>
  <c r="G79" i="1"/>
  <c r="F79" i="1"/>
  <c r="C44" i="3" l="1"/>
  <c r="C48" i="3"/>
  <c r="C46" i="3"/>
  <c r="EG80" i="1"/>
  <c r="CN80" i="1"/>
  <c r="CI80" i="1"/>
  <c r="CX80" i="1"/>
  <c r="CS80" i="1"/>
  <c r="C47" i="3"/>
  <c r="C45" i="3"/>
  <c r="DC80" i="1"/>
  <c r="DH80" i="1"/>
  <c r="DM80" i="1"/>
  <c r="DR80" i="1"/>
  <c r="CD80" i="1"/>
  <c r="I12" i="8"/>
  <c r="I11" i="8"/>
  <c r="I10" i="8"/>
  <c r="M80" i="1"/>
  <c r="J36" i="1" l="1"/>
  <c r="AD36" i="1"/>
  <c r="AE36" i="1"/>
  <c r="AE18" i="1" l="1"/>
  <c r="AD18" i="1"/>
  <c r="J18" i="1"/>
  <c r="AE17" i="1" l="1"/>
  <c r="AE16" i="1"/>
  <c r="J16" i="1"/>
  <c r="J17" i="1"/>
  <c r="J19" i="1"/>
  <c r="J20" i="1"/>
  <c r="J21" i="1"/>
  <c r="AD20" i="1"/>
  <c r="AE20" i="1"/>
  <c r="AD21" i="1"/>
  <c r="AE21" i="1"/>
  <c r="AD22" i="1"/>
  <c r="AE22" i="1"/>
  <c r="AD23" i="1"/>
  <c r="AE23" i="1"/>
  <c r="AD24" i="1"/>
  <c r="AE24" i="1"/>
  <c r="AD25" i="1"/>
  <c r="AE25" i="1"/>
  <c r="AD26" i="1"/>
  <c r="AE26" i="1"/>
  <c r="AD27" i="1"/>
  <c r="AE27" i="1"/>
  <c r="AD28" i="1"/>
  <c r="AE28" i="1"/>
  <c r="AD29" i="1"/>
  <c r="AE29" i="1"/>
  <c r="AD30" i="1"/>
  <c r="AE30" i="1"/>
  <c r="AD31" i="1"/>
  <c r="AE31" i="1"/>
  <c r="AD32" i="1"/>
  <c r="AE32" i="1"/>
  <c r="AD33" i="1"/>
  <c r="AE33" i="1"/>
  <c r="AD34" i="1"/>
  <c r="AE34" i="1"/>
  <c r="AD35" i="1"/>
  <c r="AE35" i="1"/>
  <c r="AD37" i="1"/>
  <c r="AE37" i="1"/>
  <c r="AD38" i="1"/>
  <c r="AE38" i="1"/>
  <c r="AD39" i="1"/>
  <c r="AE39" i="1"/>
  <c r="AD40" i="1"/>
  <c r="AD41" i="1"/>
  <c r="AE41" i="1"/>
  <c r="AE42" i="1"/>
  <c r="AD45" i="1"/>
  <c r="AE45" i="1"/>
  <c r="AD46" i="1"/>
  <c r="AE46" i="1"/>
  <c r="AD47" i="1"/>
  <c r="AE47" i="1"/>
  <c r="AD48" i="1"/>
  <c r="AE48" i="1"/>
  <c r="AD49" i="1"/>
  <c r="AE49" i="1"/>
  <c r="AD50" i="1"/>
  <c r="AE50" i="1"/>
  <c r="AD51" i="1"/>
  <c r="AE51" i="1"/>
  <c r="AE19" i="1"/>
  <c r="AD19" i="1"/>
  <c r="J22" i="1"/>
  <c r="J23" i="1"/>
  <c r="J24" i="1"/>
  <c r="J25" i="1"/>
  <c r="J26" i="1"/>
  <c r="J27" i="1"/>
  <c r="J28" i="1"/>
  <c r="J29" i="1"/>
  <c r="J30" i="1"/>
  <c r="J31" i="1"/>
  <c r="J32" i="1"/>
  <c r="J33" i="1"/>
  <c r="J34" i="1"/>
  <c r="J35" i="1"/>
  <c r="J37" i="1"/>
  <c r="J38" i="1"/>
  <c r="J39" i="1"/>
  <c r="J40" i="1"/>
  <c r="J41" i="1"/>
  <c r="J42" i="1"/>
  <c r="J43" i="1"/>
  <c r="J44" i="1"/>
  <c r="J45" i="1"/>
  <c r="J46" i="1"/>
  <c r="J47" i="1"/>
  <c r="J48" i="1"/>
  <c r="J49" i="1"/>
  <c r="J50" i="1"/>
  <c r="J51" i="1"/>
  <c r="AE15" i="1" l="1"/>
  <c r="AD15" i="1"/>
  <c r="J11" i="1"/>
  <c r="J12" i="1"/>
  <c r="J13" i="1"/>
  <c r="J14" i="1"/>
  <c r="J15" i="1"/>
  <c r="AE14" i="1"/>
  <c r="AD14" i="1"/>
  <c r="AD13" i="1" l="1"/>
  <c r="AE13" i="1"/>
  <c r="AE11" i="1"/>
  <c r="AD11" i="1"/>
  <c r="AD12" i="1"/>
  <c r="AE12" i="1"/>
  <c r="AE10" i="1"/>
  <c r="AD10" i="1"/>
  <c r="J10" i="1"/>
  <c r="J79" i="1" s="1"/>
  <c r="C4" i="9" l="1"/>
  <c r="BR4" i="1" l="1"/>
  <c r="F8" i="6" l="1"/>
  <c r="E8" i="6"/>
  <c r="F9" i="6"/>
  <c r="E9" i="6"/>
  <c r="F10" i="6"/>
  <c r="E10" i="6"/>
  <c r="D10" i="6"/>
  <c r="D9" i="6"/>
  <c r="D8" i="6"/>
  <c r="C10" i="6"/>
  <c r="C9" i="6"/>
  <c r="C8" i="6"/>
  <c r="F7" i="6"/>
  <c r="E7" i="6"/>
  <c r="D7" i="6"/>
  <c r="C7" i="6"/>
  <c r="F6" i="6"/>
  <c r="E6" i="6"/>
  <c r="D6" i="6"/>
  <c r="C6" i="6"/>
  <c r="F5" i="6"/>
  <c r="E5" i="6"/>
  <c r="D5" i="6"/>
  <c r="C5" i="6"/>
  <c r="F4" i="6"/>
  <c r="E4" i="6"/>
  <c r="D4" i="6"/>
  <c r="C4" i="6"/>
  <c r="C8" i="3"/>
  <c r="C7" i="3"/>
  <c r="C6" i="3"/>
  <c r="C5" i="3"/>
  <c r="AE79" i="1"/>
  <c r="AD79" i="1"/>
  <c r="C6" i="2"/>
  <c r="C7" i="2"/>
  <c r="C36" i="2"/>
  <c r="C37" i="2"/>
  <c r="C38" i="2"/>
  <c r="C39" i="2"/>
  <c r="C58" i="2"/>
  <c r="C59" i="2"/>
  <c r="C60" i="2"/>
  <c r="C61" i="2"/>
  <c r="C62" i="2"/>
  <c r="C63" i="2"/>
  <c r="W79" i="1"/>
  <c r="X79" i="1"/>
  <c r="Y79" i="1"/>
  <c r="Z79" i="1"/>
  <c r="AA79" i="1"/>
  <c r="AB79" i="1"/>
  <c r="AC79" i="1"/>
  <c r="AF79" i="1"/>
  <c r="BQ79" i="1"/>
  <c r="C5" i="7" s="1"/>
  <c r="BR79" i="1"/>
  <c r="C6" i="7" s="1"/>
  <c r="BS79" i="1"/>
  <c r="C7" i="7" s="1"/>
  <c r="BT79" i="1"/>
  <c r="C8" i="7" s="1"/>
  <c r="D4" i="8"/>
  <c r="E4" i="8"/>
  <c r="F4" i="8"/>
  <c r="G4" i="8"/>
  <c r="C5" i="8"/>
  <c r="D5" i="8"/>
  <c r="E5" i="8"/>
  <c r="F5" i="8"/>
  <c r="G5" i="8"/>
  <c r="C6" i="8"/>
  <c r="D6" i="8"/>
  <c r="E6" i="8"/>
  <c r="F6" i="8"/>
  <c r="G6" i="8"/>
  <c r="C7" i="8"/>
  <c r="D7" i="8"/>
  <c r="E7" i="8"/>
  <c r="F7" i="8"/>
  <c r="G7" i="8"/>
  <c r="C8" i="8"/>
  <c r="D8" i="8"/>
  <c r="E8" i="8"/>
  <c r="F8" i="8"/>
  <c r="G8" i="8"/>
  <c r="C9" i="8"/>
  <c r="D9" i="8"/>
  <c r="E9" i="8"/>
  <c r="F9" i="8"/>
  <c r="G9" i="8"/>
  <c r="C46" i="8"/>
  <c r="D46" i="8"/>
  <c r="E46" i="8"/>
  <c r="F46" i="8"/>
  <c r="G46" i="8"/>
  <c r="C47" i="8"/>
  <c r="D47" i="8"/>
  <c r="E47" i="8"/>
  <c r="F47" i="8"/>
  <c r="G47" i="8"/>
  <c r="C48" i="8"/>
  <c r="D48" i="8"/>
  <c r="E48" i="8"/>
  <c r="F48" i="8"/>
  <c r="G48" i="8"/>
  <c r="C49" i="8"/>
  <c r="D49" i="8"/>
  <c r="E49" i="8"/>
  <c r="F49" i="8"/>
  <c r="G49" i="8"/>
  <c r="C50" i="8"/>
  <c r="D50" i="8"/>
  <c r="E50" i="8"/>
  <c r="F50" i="8"/>
  <c r="G50" i="8"/>
  <c r="C51" i="8"/>
  <c r="D51" i="8"/>
  <c r="E51" i="8"/>
  <c r="F51" i="8"/>
  <c r="G51" i="8"/>
  <c r="C54" i="8"/>
  <c r="D54" i="8"/>
  <c r="E54" i="8"/>
  <c r="F54" i="8"/>
  <c r="G54" i="8"/>
  <c r="C6" i="9"/>
  <c r="C7" i="9"/>
  <c r="C31" i="9"/>
  <c r="C32" i="9"/>
  <c r="C33" i="9"/>
  <c r="C58" i="9"/>
  <c r="C59" i="9"/>
  <c r="C60" i="9"/>
  <c r="C61" i="9"/>
  <c r="C87" i="9"/>
  <c r="C88" i="9"/>
  <c r="C89" i="9"/>
  <c r="C90" i="9"/>
  <c r="C114" i="9"/>
  <c r="C115" i="9"/>
  <c r="C116" i="9"/>
  <c r="C143" i="9"/>
  <c r="C144" i="9"/>
  <c r="C145" i="9"/>
  <c r="C172" i="9"/>
  <c r="C173" i="9"/>
  <c r="C174" i="9"/>
  <c r="C175" i="9"/>
  <c r="C200" i="9"/>
  <c r="C201" i="9"/>
  <c r="C202" i="9"/>
  <c r="C203" i="9"/>
  <c r="C229" i="9"/>
  <c r="C230" i="9"/>
  <c r="C231" i="9"/>
  <c r="C232" i="9"/>
  <c r="C258" i="9"/>
  <c r="C259" i="9"/>
  <c r="C260" i="9"/>
  <c r="C261" i="9"/>
  <c r="C288" i="9"/>
  <c r="C289" i="9"/>
  <c r="C290" i="9"/>
  <c r="C291" i="9"/>
  <c r="C318" i="9"/>
  <c r="C319" i="9"/>
  <c r="C320" i="9"/>
  <c r="C4" i="10"/>
  <c r="C5" i="10"/>
  <c r="C6" i="10"/>
  <c r="C7" i="10"/>
  <c r="C8" i="10"/>
  <c r="C9" i="10"/>
  <c r="C8" i="11"/>
  <c r="C5" i="2"/>
  <c r="I5" i="8" l="1"/>
  <c r="I6" i="8"/>
  <c r="I9" i="8"/>
  <c r="I4" i="8"/>
  <c r="I8" i="8"/>
  <c r="I7" i="8"/>
  <c r="C8" i="2"/>
  <c r="C9" i="2" s="1"/>
  <c r="D6" i="2" s="1"/>
  <c r="F80" i="1"/>
  <c r="C30" i="9"/>
  <c r="C34" i="9" s="1"/>
  <c r="D32" i="9" s="1"/>
  <c r="C5" i="9"/>
  <c r="C8" i="9" s="1"/>
  <c r="D7" i="9" s="1"/>
  <c r="C10" i="10"/>
  <c r="D8" i="10" s="1"/>
  <c r="C292" i="9"/>
  <c r="D289" i="9" s="1"/>
  <c r="C262" i="9"/>
  <c r="D260" i="9" s="1"/>
  <c r="C233" i="9"/>
  <c r="D232" i="9" s="1"/>
  <c r="C204" i="9"/>
  <c r="D201" i="9" s="1"/>
  <c r="C176" i="9"/>
  <c r="D172" i="9" s="1"/>
  <c r="C91" i="9"/>
  <c r="D87" i="9" s="1"/>
  <c r="C64" i="2"/>
  <c r="D60" i="2" s="1"/>
  <c r="C117" i="9"/>
  <c r="C146" i="9"/>
  <c r="C147" i="9" s="1"/>
  <c r="D145" i="9" s="1"/>
  <c r="C9" i="11"/>
  <c r="F11" i="6"/>
  <c r="F55" i="8"/>
  <c r="E13" i="8"/>
  <c r="E55" i="8"/>
  <c r="D13" i="8"/>
  <c r="D55" i="8"/>
  <c r="C62" i="8" s="1"/>
  <c r="G13" i="8"/>
  <c r="C13" i="8"/>
  <c r="C62" i="9"/>
  <c r="D59" i="9" s="1"/>
  <c r="G55" i="8"/>
  <c r="C55" i="8"/>
  <c r="F13" i="8"/>
  <c r="C22" i="8" s="1"/>
  <c r="C9" i="7"/>
  <c r="D5" i="7" s="1"/>
  <c r="C40" i="3"/>
  <c r="C42" i="3"/>
  <c r="D11" i="6"/>
  <c r="E11" i="6"/>
  <c r="C41" i="3"/>
  <c r="C43" i="3"/>
  <c r="D79" i="1"/>
  <c r="AZ88" i="1"/>
  <c r="C11" i="6"/>
  <c r="C14" i="3"/>
  <c r="D8" i="3" s="1"/>
  <c r="C40" i="2"/>
  <c r="D36" i="2" s="1"/>
  <c r="D7" i="11" l="1"/>
  <c r="D6" i="11"/>
  <c r="D11" i="3"/>
  <c r="D9" i="3"/>
  <c r="D13" i="3"/>
  <c r="D12" i="3"/>
  <c r="D10" i="3"/>
  <c r="I13" i="8"/>
  <c r="D202" i="9"/>
  <c r="D6" i="10"/>
  <c r="D173" i="9"/>
  <c r="D5" i="10"/>
  <c r="D9" i="10"/>
  <c r="D59" i="2"/>
  <c r="D291" i="9"/>
  <c r="D88" i="9"/>
  <c r="D7" i="10"/>
  <c r="D8" i="11"/>
  <c r="D290" i="9"/>
  <c r="D175" i="9"/>
  <c r="D4" i="10"/>
  <c r="D174" i="9"/>
  <c r="D203" i="9"/>
  <c r="D89" i="9"/>
  <c r="D230" i="9"/>
  <c r="D90" i="9"/>
  <c r="D63" i="2"/>
  <c r="D5" i="11"/>
  <c r="D231" i="9"/>
  <c r="D288" i="9"/>
  <c r="D61" i="2"/>
  <c r="D58" i="2"/>
  <c r="D229" i="9"/>
  <c r="D146" i="9"/>
  <c r="D261" i="9"/>
  <c r="D259" i="9"/>
  <c r="C118" i="9"/>
  <c r="D144" i="9"/>
  <c r="D62" i="2"/>
  <c r="D143" i="9"/>
  <c r="D200" i="9"/>
  <c r="D258" i="9"/>
  <c r="D58" i="9"/>
  <c r="D61" i="9"/>
  <c r="D60" i="9"/>
  <c r="D30" i="9"/>
  <c r="C63" i="8"/>
  <c r="C64" i="8"/>
  <c r="D4" i="9"/>
  <c r="D5" i="9"/>
  <c r="D6" i="9"/>
  <c r="E6" i="9" s="1"/>
  <c r="C61" i="8"/>
  <c r="H55" i="8"/>
  <c r="D56" i="8" s="1"/>
  <c r="D62" i="8" s="1"/>
  <c r="A55" i="8"/>
  <c r="C19" i="8"/>
  <c r="A13" i="8"/>
  <c r="H13" i="8"/>
  <c r="F14" i="8" s="1"/>
  <c r="D31" i="9"/>
  <c r="D33" i="9"/>
  <c r="C65" i="8"/>
  <c r="C23" i="8"/>
  <c r="C20" i="8"/>
  <c r="C21" i="8"/>
  <c r="D7" i="7"/>
  <c r="D6" i="7"/>
  <c r="D8" i="7"/>
  <c r="C49" i="3"/>
  <c r="D5" i="3"/>
  <c r="D7" i="3"/>
  <c r="D6" i="3"/>
  <c r="D8" i="2"/>
  <c r="D7" i="2"/>
  <c r="D5" i="2"/>
  <c r="D39" i="2"/>
  <c r="D38" i="2"/>
  <c r="D37" i="2"/>
  <c r="D9" i="11" l="1"/>
  <c r="D44" i="3"/>
  <c r="D45" i="3"/>
  <c r="D47" i="3"/>
  <c r="D46" i="3"/>
  <c r="D43" i="3"/>
  <c r="E4" i="9"/>
  <c r="D10" i="10"/>
  <c r="D64" i="2"/>
  <c r="D114" i="9"/>
  <c r="D116" i="9"/>
  <c r="D115" i="9"/>
  <c r="D117" i="9"/>
  <c r="F56" i="8"/>
  <c r="D64" i="8" s="1"/>
  <c r="D22" i="8"/>
  <c r="E14" i="8"/>
  <c r="D21" i="8" s="1"/>
  <c r="G14" i="8"/>
  <c r="D23" i="8" s="1"/>
  <c r="D9" i="7"/>
  <c r="D14" i="8"/>
  <c r="D20" i="8" s="1"/>
  <c r="G56" i="8"/>
  <c r="D65" i="8" s="1"/>
  <c r="C14" i="8"/>
  <c r="C56" i="8"/>
  <c r="E56" i="8"/>
  <c r="D63" i="8" s="1"/>
  <c r="D42" i="3"/>
  <c r="D41" i="3"/>
  <c r="D40" i="3"/>
  <c r="D48" i="3"/>
  <c r="D14" i="3"/>
  <c r="D9" i="2"/>
  <c r="D40" i="2"/>
  <c r="I14" i="8" l="1"/>
  <c r="F57" i="8"/>
  <c r="D61" i="8"/>
  <c r="H56" i="8"/>
  <c r="C57" i="8"/>
  <c r="D19" i="8"/>
  <c r="C15" i="8"/>
  <c r="H14" i="8"/>
  <c r="F15" i="8"/>
  <c r="D49" i="3"/>
  <c r="C317" i="9"/>
  <c r="C321" i="9" s="1"/>
  <c r="D318" i="9" s="1"/>
  <c r="I15" i="8" l="1"/>
  <c r="D317" i="9"/>
  <c r="D320" i="9"/>
  <c r="D319" i="9"/>
</calcChain>
</file>

<file path=xl/comments1.xml><?xml version="1.0" encoding="utf-8"?>
<comments xmlns="http://schemas.openxmlformats.org/spreadsheetml/2006/main">
  <authors>
    <author>user</author>
  </authors>
  <commentList>
    <comment ref="V13" authorId="0">
      <text>
        <r>
          <rPr>
            <b/>
            <sz val="9"/>
            <color indexed="81"/>
            <rFont val="Tahoma"/>
            <family val="2"/>
          </rPr>
          <t>user:</t>
        </r>
        <r>
          <rPr>
            <sz val="9"/>
            <color indexed="81"/>
            <rFont val="Tahoma"/>
            <family val="2"/>
          </rPr>
          <t xml:space="preserve">
Chế tạo khuôn mẫu</t>
        </r>
      </text>
    </comment>
    <comment ref="AW30" authorId="0">
      <text>
        <r>
          <rPr>
            <b/>
            <sz val="9"/>
            <color indexed="81"/>
            <rFont val="Tahoma"/>
            <family val="2"/>
          </rPr>
          <t>user:</t>
        </r>
        <r>
          <rPr>
            <sz val="9"/>
            <color indexed="81"/>
            <rFont val="Tahoma"/>
            <family val="2"/>
          </rPr>
          <t xml:space="preserve">
Hành chính - NS (đã tuyển 1 SV ngành kế toán khi đi thực tập vào làm)
</t>
        </r>
      </text>
    </comment>
    <comment ref="EF30" authorId="0">
      <text>
        <r>
          <rPr>
            <b/>
            <sz val="9"/>
            <color indexed="81"/>
            <rFont val="Tahoma"/>
            <family val="2"/>
          </rPr>
          <t>user:</t>
        </r>
        <r>
          <rPr>
            <sz val="9"/>
            <color indexed="81"/>
            <rFont val="Tahoma"/>
            <family val="2"/>
          </rPr>
          <t xml:space="preserve">
An toàn lao động, Pháp luật
</t>
        </r>
      </text>
    </comment>
    <comment ref="V31" authorId="0">
      <text>
        <r>
          <rPr>
            <b/>
            <sz val="9"/>
            <color indexed="81"/>
            <rFont val="Tahoma"/>
            <family val="2"/>
          </rPr>
          <t>user:</t>
        </r>
        <r>
          <rPr>
            <sz val="9"/>
            <color indexed="81"/>
            <rFont val="Tahoma"/>
            <family val="2"/>
          </rPr>
          <t xml:space="preserve">
Quản lý vận hành nhà cao tâng, chung cư</t>
        </r>
      </text>
    </comment>
    <comment ref="EF31" authorId="0">
      <text>
        <r>
          <rPr>
            <b/>
            <sz val="9"/>
            <color indexed="81"/>
            <rFont val="Tahoma"/>
            <family val="2"/>
          </rPr>
          <t>user:</t>
        </r>
        <r>
          <rPr>
            <sz val="9"/>
            <color indexed="81"/>
            <rFont val="Tahoma"/>
            <family val="2"/>
          </rPr>
          <t xml:space="preserve">
Kỹ năng quản lý công cụ, dụng cụ, hồ sơ, sổ sách
</t>
        </r>
      </text>
    </comment>
    <comment ref="V36" authorId="0">
      <text>
        <r>
          <rPr>
            <b/>
            <sz val="9"/>
            <color indexed="81"/>
            <rFont val="Tahoma"/>
            <family val="2"/>
          </rPr>
          <t>user:</t>
        </r>
        <r>
          <rPr>
            <sz val="9"/>
            <color indexed="81"/>
            <rFont val="Tahoma"/>
            <family val="2"/>
          </rPr>
          <t xml:space="preserve">
Bảo trì, sửa chữa ô tô, xe máy
</t>
        </r>
      </text>
    </comment>
    <comment ref="V37" authorId="0">
      <text>
        <r>
          <rPr>
            <b/>
            <sz val="9"/>
            <color indexed="81"/>
            <rFont val="Tahoma"/>
            <family val="2"/>
          </rPr>
          <t>user:</t>
        </r>
        <r>
          <rPr>
            <sz val="9"/>
            <color indexed="81"/>
            <rFont val="Tahoma"/>
            <family val="2"/>
          </rPr>
          <t xml:space="preserve">
Garage Oto</t>
        </r>
      </text>
    </comment>
    <comment ref="V40" authorId="0">
      <text>
        <r>
          <rPr>
            <b/>
            <sz val="9"/>
            <color indexed="81"/>
            <rFont val="Tahoma"/>
            <family val="2"/>
          </rPr>
          <t>user:</t>
        </r>
        <r>
          <rPr>
            <sz val="9"/>
            <color indexed="81"/>
            <rFont val="Tahoma"/>
            <family val="2"/>
          </rPr>
          <t xml:space="preserve">
Sửa chữa ô tô, xe cơ giới</t>
        </r>
      </text>
    </comment>
    <comment ref="V42" authorId="0">
      <text>
        <r>
          <rPr>
            <b/>
            <sz val="9"/>
            <color indexed="81"/>
            <rFont val="Tahoma"/>
            <family val="2"/>
          </rPr>
          <t>user:</t>
        </r>
        <r>
          <rPr>
            <sz val="9"/>
            <color indexed="81"/>
            <rFont val="Tahoma"/>
            <family val="2"/>
          </rPr>
          <t xml:space="preserve">
Dịch vụ sửa chữa</t>
        </r>
      </text>
    </comment>
    <comment ref="V43" authorId="0">
      <text>
        <r>
          <rPr>
            <b/>
            <sz val="9"/>
            <color indexed="81"/>
            <rFont val="Tahoma"/>
            <family val="2"/>
          </rPr>
          <t>user:</t>
        </r>
        <r>
          <rPr>
            <sz val="9"/>
            <color indexed="81"/>
            <rFont val="Tahoma"/>
            <family val="2"/>
          </rPr>
          <t xml:space="preserve">
Sửa chữa ô tô</t>
        </r>
      </text>
    </comment>
    <comment ref="BT43" authorId="0">
      <text>
        <r>
          <rPr>
            <b/>
            <sz val="9"/>
            <color indexed="81"/>
            <rFont val="Tahoma"/>
            <family val="2"/>
          </rPr>
          <t>user:</t>
        </r>
        <r>
          <rPr>
            <sz val="9"/>
            <color indexed="81"/>
            <rFont val="Tahoma"/>
            <family val="2"/>
          </rPr>
          <t xml:space="preserve">
Khả năng thực hành còn yếu</t>
        </r>
      </text>
    </comment>
    <comment ref="V44" authorId="0">
      <text>
        <r>
          <rPr>
            <b/>
            <sz val="9"/>
            <color indexed="81"/>
            <rFont val="Tahoma"/>
            <family val="2"/>
          </rPr>
          <t>user:</t>
        </r>
        <r>
          <rPr>
            <sz val="9"/>
            <color indexed="81"/>
            <rFont val="Tahoma"/>
            <family val="2"/>
          </rPr>
          <t xml:space="preserve">
Quản lý tòa nhà, thi công công trình </t>
        </r>
      </text>
    </comment>
    <comment ref="EF44" authorId="0">
      <text>
        <r>
          <rPr>
            <b/>
            <sz val="9"/>
            <color indexed="81"/>
            <rFont val="Tahoma"/>
            <family val="2"/>
          </rPr>
          <t>user:</t>
        </r>
        <r>
          <rPr>
            <sz val="9"/>
            <color indexed="81"/>
            <rFont val="Tahoma"/>
            <family val="2"/>
          </rPr>
          <t xml:space="preserve">
Kỹ năng học hỏi, thái độ cầu tiến</t>
        </r>
      </text>
    </comment>
    <comment ref="V48" authorId="0">
      <text>
        <r>
          <rPr>
            <b/>
            <sz val="9"/>
            <color indexed="81"/>
            <rFont val="Tahoma"/>
            <family val="2"/>
          </rPr>
          <t>user:</t>
        </r>
        <r>
          <rPr>
            <sz val="9"/>
            <color indexed="81"/>
            <rFont val="Tahoma"/>
            <family val="2"/>
          </rPr>
          <t xml:space="preserve">
Trung  tâm Ngoại ngữ</t>
        </r>
      </text>
    </comment>
    <comment ref="V61" authorId="0">
      <text>
        <r>
          <rPr>
            <b/>
            <sz val="9"/>
            <color indexed="81"/>
            <rFont val="Tahoma"/>
            <charset val="1"/>
          </rPr>
          <t>user:</t>
        </r>
        <r>
          <rPr>
            <sz val="9"/>
            <color indexed="81"/>
            <rFont val="Tahoma"/>
            <charset val="1"/>
          </rPr>
          <t xml:space="preserve">
Sửa chữa, bảo trì, cung cấp phụ tùng ô tô</t>
        </r>
      </text>
    </comment>
  </commentList>
</comments>
</file>

<file path=xl/sharedStrings.xml><?xml version="1.0" encoding="utf-8"?>
<sst xmlns="http://schemas.openxmlformats.org/spreadsheetml/2006/main" count="1702" uniqueCount="470">
  <si>
    <t>TRƯỜNG CAO ĐẲNG LÝ TỰ TRỌNG</t>
  </si>
  <si>
    <t>CỘNG HÒA XÃ HỘI CHỦ NGHĨA VIỆT NAM</t>
  </si>
  <si>
    <t>THÀNH PHỐ HỒ CHÍ MINH</t>
  </si>
  <si>
    <t>Độc lập - Tự do - Hạnh phúc</t>
  </si>
  <si>
    <t>TRUNG TÂM QUAN HỆ DOANH NGHIỆP</t>
  </si>
  <si>
    <t>STT</t>
  </si>
  <si>
    <t>Tên công ty</t>
  </si>
  <si>
    <t>Địa chỉ</t>
  </si>
  <si>
    <t>Ghi chú</t>
  </si>
  <si>
    <t>1. Loại hình doanh nghiệp</t>
  </si>
  <si>
    <t>2. SL HSSV của trường đến làm việc hoặc thực tập</t>
  </si>
  <si>
    <t>3. SL lao động của công ty</t>
  </si>
  <si>
    <t>4. Ngành nghề sản xuất/kinh doanh chính của DN</t>
  </si>
  <si>
    <t>5. Thị trường hoạt động của DN</t>
  </si>
  <si>
    <t>6. Công nghệ SX/lắp ráp chính</t>
  </si>
  <si>
    <t>7. Nhu cầu tuyển dụng LĐ/HSSV thực tập trong 12 tháng tới (người)</t>
  </si>
  <si>
    <t>8. Nhu cầu tuyển dụng của DN trong thời gian tới (người)</t>
  </si>
  <si>
    <t>9. Số lượng HSSV trường CĐ LTT TP. HCM được DN tuyển dụng làm việc/TTTN và mức độ khó khăn trong tuyển dụng</t>
  </si>
  <si>
    <t xml:space="preserve">10. Nguyên nhân khó khăn trong việc tuyển dụng HSSV </t>
  </si>
  <si>
    <t>11. Thời gian HSSV Trường CĐ LTT TP. HCM cần đào tạo trung bình trước khi bắt đầu công việc (ngày)</t>
  </si>
  <si>
    <t>12. Mức độ hài lòng đối với LĐ/HSSV TTTN từ trường CĐ LTT</t>
  </si>
  <si>
    <t>17. Những kỹ năng chuyên ngành và kỹ năng mềm mà nhà trường cần bổ sung cho HSSV để phù hợp với công việc tại cơ quan, DN</t>
  </si>
  <si>
    <t>Ngành nghề</t>
  </si>
  <si>
    <t>Ghi Chú</t>
  </si>
  <si>
    <t>DNNN</t>
  </si>
  <si>
    <t>DN ngoài NN</t>
  </si>
  <si>
    <t>DN có vốn ĐT nước ngoài</t>
  </si>
  <si>
    <t>DNTN</t>
  </si>
  <si>
    <t>Tổng</t>
  </si>
  <si>
    <t>CĐ</t>
  </si>
  <si>
    <t>TC</t>
  </si>
  <si>
    <t>Dưới 10</t>
  </si>
  <si>
    <t>11 đến 50</t>
  </si>
  <si>
    <t>51 đến 200</t>
  </si>
  <si>
    <t>Trên 200</t>
  </si>
  <si>
    <t>Công nghiệp chế biến</t>
  </si>
  <si>
    <t>TM&amp;DV (buôn bán lẻ)</t>
  </si>
  <si>
    <t>Dự án, công trình, thi công, xây dựng</t>
  </si>
  <si>
    <t>Sản xuất, phân phối</t>
  </si>
  <si>
    <t>Thông tin liên lạc, CNTT</t>
  </si>
  <si>
    <t>Ngành nghề khác, ghi cụ thể</t>
  </si>
  <si>
    <t>Trong nước</t>
  </si>
  <si>
    <t>Xuất khẩu</t>
  </si>
  <si>
    <t>Cả hai</t>
  </si>
  <si>
    <t>Thủ công</t>
  </si>
  <si>
    <t>Bán tự động</t>
  </si>
  <si>
    <t>Tự động</t>
  </si>
  <si>
    <t>Không sx</t>
  </si>
  <si>
    <t>Không có nhu cầu</t>
  </si>
  <si>
    <t>Cơ khí</t>
  </si>
  <si>
    <t>Điện-ĐT</t>
  </si>
  <si>
    <t xml:space="preserve">Động lực (ô tô) </t>
  </si>
  <si>
    <t>CNTT</t>
  </si>
  <si>
    <t>Kinh tế</t>
  </si>
  <si>
    <t>MTT</t>
  </si>
  <si>
    <t>Khác</t>
  </si>
  <si>
    <t>Thiếu LĐ đáp ứng y.c về chuyên môn KT, tay nghề ở khu vực địa phương</t>
  </si>
  <si>
    <t>Ứng viên có trình độ thấp</t>
  </si>
  <si>
    <t>Mức thu nhập của ứng viên không được chấp thuận</t>
  </si>
  <si>
    <t>Khác (nếu có)</t>
  </si>
  <si>
    <t>Đ-ĐT</t>
  </si>
  <si>
    <t>Động lực</t>
  </si>
  <si>
    <t>Động lực (ô tô)</t>
  </si>
  <si>
    <t>May-TT</t>
  </si>
  <si>
    <t>Tốt</t>
  </si>
  <si>
    <t>Khá</t>
  </si>
  <si>
    <t>TB</t>
  </si>
  <si>
    <t>Chưa tốt</t>
  </si>
  <si>
    <t>Kỹ năng giao tiếp</t>
  </si>
  <si>
    <t>Kỹ năng thực hành</t>
  </si>
  <si>
    <t>Lý thuyết chuyên môn</t>
  </si>
  <si>
    <t>Kỹ năng sống</t>
  </si>
  <si>
    <t>Kỹ năng làm việc nhóm</t>
  </si>
  <si>
    <t>khác</t>
  </si>
  <si>
    <t>Phù hợp</t>
  </si>
  <si>
    <t>Chưa hoàn toàn phù hợp</t>
  </si>
  <si>
    <t>SL</t>
  </si>
  <si>
    <t>Khó tuyển</t>
  </si>
  <si>
    <t>Hoàn toàn hài lòng</t>
  </si>
  <si>
    <t>Phần lớn hài lòng</t>
  </si>
  <si>
    <t>Hài lòng</t>
  </si>
  <si>
    <t>Phần lớn không hài lòng</t>
  </si>
  <si>
    <t>Hoàn toàn không hài lòng</t>
  </si>
  <si>
    <t>Yếu</t>
  </si>
  <si>
    <t>Công ty TNHH TMDV AUTOSS</t>
  </si>
  <si>
    <t>458 Quốc lộ 1, P. Bình Hưng Hòa A, Q. Bình Tân, Tp. HCM</t>
  </si>
  <si>
    <t>x</t>
  </si>
  <si>
    <t>Công ty cổ phần dây cáp điện Daphaco</t>
  </si>
  <si>
    <t>15/15 Phan Văn Hớn, KP5, P.Tân Thới Nhất, Q.12, TP. HCM
www.daphaco.com</t>
  </si>
  <si>
    <t xml:space="preserve">Công ty TNHH Điện lạnh Miền Tây </t>
  </si>
  <si>
    <t>28 An Hội, P.13, Q. Gò Vấp, Tp.HCM</t>
  </si>
  <si>
    <t xml:space="preserve">Công ty Cổ phần Tập đoàn Thép Nguyễn Minh </t>
  </si>
  <si>
    <t>Lô D1-D9 đến D1-22, KCN Vĩnh Lộc 2, đường VL2, Ấp Voi Lá, xã Long Hiệp, huyện Bến Lức, tỉnh Long An</t>
  </si>
  <si>
    <t>Công ty Cổ phần Bách Khoa Group Holding</t>
  </si>
  <si>
    <t>497/6 Sư Vạn Hạnh, P.12, Q.10, Tp. HCM</t>
  </si>
  <si>
    <t>Công ty cổ phần SXTM Đào Tiên</t>
  </si>
  <si>
    <t>Lô II, đường E, KCN. Tân Tạo, Q. Bình Tân, Tp. HCM</t>
  </si>
  <si>
    <t>Công ty TNHH TMDV Cao Hùng</t>
  </si>
  <si>
    <t>1686 Võ Văn Kiệt, P.16, Q.8, Tp. HCM</t>
  </si>
  <si>
    <t>Công ty TNHH Thang máy Đông Dương</t>
  </si>
  <si>
    <t>137/1A Bình Quới, P.27, Q. Bình Thạnh, Tp. HCM</t>
  </si>
  <si>
    <t>Công ty TNHH Cơ điện Rapid Việt Nam</t>
  </si>
  <si>
    <t>99 đường 60, P. Thạnh Mỹ Lợi, Q.2, Tp. HCM</t>
  </si>
  <si>
    <t>Công ty TNHH Công nghệ Không Gian</t>
  </si>
  <si>
    <t>Số 01 Cộng Hòa 3, P. Tân Thành, Q. Tân Phú, TP. HCM</t>
  </si>
  <si>
    <t>Cty cổ phần tư vấn Phước Tài</t>
  </si>
  <si>
    <t>196/2/5C Lê Thị Bạch Cát, P. 11, Q.11, Tp.HCM</t>
  </si>
  <si>
    <t>Công ty liên doanh TNHH Crow Sài Gòn (Sabeco)</t>
  </si>
  <si>
    <t>Số 700, xa lộ Hà Nội, P.  Hiệp Phú, Q.9, Tp. HCM</t>
  </si>
  <si>
    <t xml:space="preserve">Công ty TNHH Eracare Health Mart Việt Nam </t>
  </si>
  <si>
    <t>39-41 Lê Thạch, P.12, Q.4, Tp. HCM</t>
  </si>
  <si>
    <t>Công ty TNHH Blue Galaxy Group</t>
  </si>
  <si>
    <t>239 Nguyễn Thượng Hiền, P.6, Q. Bình Thạnh, Tp. HCM</t>
  </si>
  <si>
    <t>Công ty CP đầu tư Phan Vũ</t>
  </si>
  <si>
    <t>37 Hoàng Văn Thụ, P.15, Q. Tân Bình, Tp. HCM
Hoặc: A2 Trường Sơn, P.2, Q. Tân Bình, Tp. HCM</t>
  </si>
  <si>
    <t>Công ty TNHH Tiến Bộ Sài Gòn</t>
  </si>
  <si>
    <t>Số 21 Lê Trung Nghĩa, phường 12, Q. Tân Bình, TP.HCM</t>
  </si>
  <si>
    <t>Công ty Cổ phần Chăn nuôi CP Việt Nam</t>
  </si>
  <si>
    <t>Số 2 Đường 2A, KCN Biên Hòa 2, Thành phố Biên Hòa, Đồng Nai, 0251 3836 251</t>
  </si>
  <si>
    <t>Chi nhánh Công ty Cổ phần TM DV Cổng vàng (TP. Hà Nội)
(GOLDEN GATE)</t>
  </si>
  <si>
    <t>Tầng 7, TTTM GiaGa Mall, 240-242 Phạm Văn Đồng, P. Hiệp Bình Chánh, Q. Thủ Đức, Tp. HCM; 
ĐT: 028. 3997 6060
31A-31B Trường Sơn, F4, Tân Bình, Tp.HCM</t>
  </si>
  <si>
    <t>Công ty TNHH MTV Dịch vụ Viễn thông Phương Nam</t>
  </si>
  <si>
    <t>130, đường 40 KDC Tân Quy Đông, P. Tân Phong, Q.7, Tp. HCM</t>
  </si>
  <si>
    <t>Công ty TNHH KT Tự động Hàn Mỹ Việt</t>
  </si>
  <si>
    <t>203-205 Nguyễn Thái Bình, Q.1, Tp. HCM</t>
  </si>
  <si>
    <t>Công ty Cổ phần Đông Tây Land</t>
  </si>
  <si>
    <t>192 Trần Não, Q.2, Tp. HCM</t>
  </si>
  <si>
    <t>Số lượng cựu HSSV đang làm việc tại công ty</t>
  </si>
  <si>
    <t>Loại hình doanh nghiệp</t>
  </si>
  <si>
    <t>Tỉ lệ</t>
  </si>
  <si>
    <t>Doanh nghiệp Nhà nước</t>
  </si>
  <si>
    <t>Doanh nghiệp có vốn đầu tư từ nước ngoài</t>
  </si>
  <si>
    <t>Doanh nghiệp ngoài Nhà nước</t>
  </si>
  <si>
    <t>Số lượng</t>
  </si>
  <si>
    <t>%</t>
  </si>
  <si>
    <t>Nhóm ngành</t>
  </si>
  <si>
    <t>Điện - Điện tử</t>
  </si>
  <si>
    <t>Công nghệ thông tin</t>
  </si>
  <si>
    <t>May - Thời trang</t>
  </si>
  <si>
    <t>Nghề khác (Nhiệt lạnh, ngoại ngữ, xây dựng…)</t>
  </si>
  <si>
    <t>30 ngày</t>
  </si>
  <si>
    <t>60 ngày</t>
  </si>
  <si>
    <t>90 ngày</t>
  </si>
  <si>
    <t>7-15 ngày</t>
  </si>
  <si>
    <t>Thời gian đào tạo lao động tại DN trước khi bắt đầu công việc</t>
  </si>
  <si>
    <t>Trung tâm Ngoại ngữ văn hóa Việt Đăng Quang</t>
  </si>
  <si>
    <t>55A Hùng Vương, P.4, Q.5, Tp.Hồ Chí Minh</t>
  </si>
  <si>
    <t>9, Số lượng lao động do Trường đào tạo được doanh nghiệp tuyển dụng</t>
  </si>
  <si>
    <t>Nguyên nhân</t>
  </si>
  <si>
    <t>Thiếu lao động đáp ứng yêu cầu về chuyên môn kỹ thuật, tay nghề ở khu vực địa phương</t>
  </si>
  <si>
    <t>Số lượng ý kiến</t>
  </si>
  <si>
    <t>10. Nguyên nhân các doanh nghiệp khó tuyển dụng được lao động</t>
  </si>
  <si>
    <t>Tỉ lệ (%)</t>
  </si>
  <si>
    <t>Tổng số DN gặp khó khăn trong tuyển dụng</t>
  </si>
  <si>
    <t xml:space="preserve">Tổng </t>
  </si>
  <si>
    <t>Một số DN đưa ra 2 nguyên nhân trở lên</t>
  </si>
  <si>
    <t>Nguyên nhân khác: Không tiếp cận được lao động; LĐ có nhiều lựa chọn…</t>
  </si>
  <si>
    <t>12. Mức độ hài lòng với lao động do Trường đào tạo</t>
  </si>
  <si>
    <t>13. Mức độ hài lòng với lao động do Trường khác đào tạo</t>
  </si>
  <si>
    <t>Biểu đồ</t>
  </si>
  <si>
    <t>Ý kiến</t>
  </si>
  <si>
    <t>15.a. Mức độ đáp ứng năng lực chuyên môn gắn với công việc được giao</t>
  </si>
  <si>
    <t>Mức độ</t>
  </si>
  <si>
    <t>TT</t>
  </si>
  <si>
    <t>Số lượng DN đánh giá</t>
  </si>
  <si>
    <t>Đáp ứng tốt (Tốt)</t>
  </si>
  <si>
    <t>Đáp ứng cơ bản (Khá)</t>
  </si>
  <si>
    <t>Không đáp ứng (Yếu)</t>
  </si>
  <si>
    <t>Hoàn toàn không đáp ứng (Kém)</t>
  </si>
  <si>
    <t>15b. Ý thức, thái độ, tinh thần trách nhiệm đối với công việc được giao</t>
  </si>
  <si>
    <t>Trung bình</t>
  </si>
  <si>
    <t>15c. Ý thức về tổ chức kỷ luật lao động, an toàn lao động</t>
  </si>
  <si>
    <t>15.d. Kỹ năng giao tiếp với đội ngũ công nhân, kỹ sư và viên chức, cán bộ quản lý trong cơ quan, DN</t>
  </si>
  <si>
    <t>15.e. Kỹ năng làm việc theo nhóm</t>
  </si>
  <si>
    <t>15.g. Kỹ năng phân tích, làm việc độc lập</t>
  </si>
  <si>
    <t>15.h. Kỹ năng sẵn sàng học hỏi, định hướng nghề nghiệp khi làm việc</t>
  </si>
  <si>
    <t>15.i. Kỹ năng lắng nghe và hành động cải tiến</t>
  </si>
  <si>
    <t>15.k. Kỹ năng hòa nhập với môi trường làm việc</t>
  </si>
  <si>
    <t xml:space="preserve">15.l. Khả năng sử dụng ngoại ngữ vào công việc chuyên môn </t>
  </si>
  <si>
    <t xml:space="preserve">15.m. Khả năng ứng dụng CNTT trong công việc chuyên môn </t>
  </si>
  <si>
    <t xml:space="preserve">16. Sự phối hợp giữa DN và Trường trong việc xây dựng dữ liệu thông tin về việc làm và thực tập tốt nghiệp của HSSV
</t>
  </si>
  <si>
    <t>Kỹ năng khác</t>
  </si>
  <si>
    <t>18. Cơ quan, Doanh nghiệp đánh giá về Chương trình đào tạo của Trường</t>
  </si>
  <si>
    <t>Lao động do Trường đào tạo được DN tuyển dụng (người)</t>
  </si>
  <si>
    <t>Kế hoạch tuyển dụng lao động, thực tập trong khoảng 12 tháng tới  (người)</t>
  </si>
  <si>
    <t xml:space="preserve"> </t>
  </si>
  <si>
    <t>Ngành nghề chính của DN</t>
  </si>
  <si>
    <t>Ngành nghề khác</t>
  </si>
  <si>
    <t>Doanh nghiệp tư nhân</t>
  </si>
  <si>
    <t>3. Quy mô doanh nghiệp</t>
  </si>
  <si>
    <t>1.3. Ngành nghề sản xuất/kinh doanh chính của DN</t>
  </si>
  <si>
    <t>Bảng 3.2 Mức độ đáp ứng năng lực chuyên môn gắn với công việc được giao</t>
  </si>
  <si>
    <t>Bảng 3.3. Ý thức, thái độ, tinh thần trách nhiệm đối với công việc được giao</t>
  </si>
  <si>
    <t>Bảng 3.4. Ý thức về tổ chức kỷ luật lao động, an toàn lao động</t>
  </si>
  <si>
    <t>Bảng 3.5. Kỹ năng giao tiếp với đội ngũ công nhân, kỹ sư và viên chức, cán bộ quản lý trong DN</t>
  </si>
  <si>
    <t>Bảng 3.7. Kỹ năng phân tích, làm việc độc lập</t>
  </si>
  <si>
    <t>Bảng 3.8. Kỹ năng sẵn sàng học hỏi, định hướng nghề nghiệp khi làm việc</t>
  </si>
  <si>
    <t>Bảng 3.9. Kỹ năng lắng nghe và hành động cải tiến</t>
  </si>
  <si>
    <t>Bảng 3.10.  Kỹ năng hòa nhập với môi trường làm việc</t>
  </si>
  <si>
    <t xml:space="preserve">Bảng 3.11. Khả năng sử dụng ngoại ngữ vào công việc chuyên môn </t>
  </si>
  <si>
    <t xml:space="preserve">Bảng 3.12. Khả năng ứng dụng CNTT trong công việc chuyên môn </t>
  </si>
  <si>
    <t>Bảng 4. Sự phối hợp giữa DN và Trường trong việc xây dựng dữ liệu thông tin về việc làm và thực tập tốt nghiệp của HSSV</t>
  </si>
  <si>
    <t>10/13 Kênh Nước Đen, P. Bình Hưng Hòa A, Q. Bình Tân Tp. HCM</t>
  </si>
  <si>
    <t>Công ty cổ phần SXTM DV TV An Lạc</t>
  </si>
  <si>
    <t>30/4 Bông Sao, P.5, Q.8, Tp. HCM</t>
  </si>
  <si>
    <t>Cơ khí;
Điện - Điện tử</t>
  </si>
  <si>
    <t>Công ty TNHH SX TM Chu</t>
  </si>
  <si>
    <t>459 Bến Phú Lâm, P.9, Q.6, Tp. HCM</t>
  </si>
  <si>
    <t>Ms. Trần Thị Thu Anh
0908.087.982</t>
  </si>
  <si>
    <t>Công ty TNHH FUJITEK</t>
  </si>
  <si>
    <t>18/2 Đông Hưng Thuận, P. Đông Hưng Thuận, Q.12, Tp. HCM</t>
  </si>
  <si>
    <t>Công ty cổ phần thang máy và Cơ khí Bách Khoa</t>
  </si>
  <si>
    <t>81/1 đường An Phú Đông, Khu phố 3, phường An Phú Đông, quận 12, Tp. HCM</t>
  </si>
  <si>
    <t>Công ty TNHH SX TM Phana</t>
  </si>
  <si>
    <t>1A Lý Thường Kiệt,P.7, Q. Tân Bình, Tp. HCM</t>
  </si>
  <si>
    <t>Công ty cổ phần SX TM Liên Vinh</t>
  </si>
  <si>
    <t>Khu công nghiệp Hải Sơn, xã Đức Hòa Hạ, huyện Đức Hòa, tỉnh Long An</t>
  </si>
  <si>
    <t>Doanh nghiệp tư nhân Vinh Quang</t>
  </si>
  <si>
    <t>36 ấp 1, xã Tân Bửu, huyện Bến Lức, tỉnh Long An</t>
  </si>
  <si>
    <t>Công ty TNHH  XD TM Ô tô  Đức Việt</t>
  </si>
  <si>
    <t>Công ty TNHH MTV Hải Vân SG</t>
  </si>
  <si>
    <t>818/11/9B Nguyễn Kiệm, phường 3, quận Gò Vấp, Tp.HCM</t>
  </si>
  <si>
    <t>Mr. Phạm Hồ Hải
0903953620</t>
  </si>
  <si>
    <t>Công ty TNHH KT Phục Hưng</t>
  </si>
  <si>
    <t>201/24 Tô Ký, ấp Mới 2, xã Trung Chánh, huyện Hóc Môn, Tp. HCM</t>
  </si>
  <si>
    <t>Công ty cổ phần May Bình Minh</t>
  </si>
  <si>
    <t>440 Nơ Trang Long, Phường 13, quận Bình Thạnh, Tp. HCM</t>
  </si>
  <si>
    <t>Công ty TNHH MTV TM DV KT TH FORKLIFT</t>
  </si>
  <si>
    <t>557/57/23 Hương Lộ 3, KP.9, đường Bình Hưng Hòa, quận Bình Tân, Tp. HCM</t>
  </si>
  <si>
    <t>Số lượng cựu SV đang làm việc tại DN</t>
  </si>
  <si>
    <t>Chuyên ngành của cựu SV  đang làm việc tại DN</t>
  </si>
  <si>
    <t>Nguyễn Văn Chiến</t>
  </si>
  <si>
    <t>TRƯỞNG TRUNG TÂM</t>
  </si>
  <si>
    <t>Tp. Hồ Chí Minh, ngày 26 tháng 6 năm 2019</t>
  </si>
  <si>
    <t>DANH SÁCH
Doanh nghiệp được khảo sát ý kiến về chất lượng đào tạo của trường
Năm học 2019-2020</t>
  </si>
  <si>
    <t>Cơ khí
Điện - Điện tử
Khác</t>
  </si>
  <si>
    <t>Cơ khí
Điện - Điện tử
Kinh tế</t>
  </si>
  <si>
    <t>Điện - Điện tử
Cơ khí
Kinh tế</t>
  </si>
  <si>
    <t>Điện - Điện tử
Cơ khí
Nhiệt lạnh</t>
  </si>
  <si>
    <t>Cơ khí
CNTT
Kinh tế
Khác</t>
  </si>
  <si>
    <t>Cơ khí
Điện - Điện tử</t>
  </si>
  <si>
    <t>Xuất khẩu lđ
Cơ khí
Điện - Điện tử
Động lực
CNTT</t>
  </si>
  <si>
    <t>Kinh tế
Khác</t>
  </si>
  <si>
    <t>Cơ khí
Điện - Điện tử
CNTT
Kinh tế
Khác</t>
  </si>
  <si>
    <t>Điện - Điện tử
CNTT</t>
  </si>
  <si>
    <t>Ngoại ngữ
Khác</t>
  </si>
  <si>
    <t>Động lực
Khác</t>
  </si>
  <si>
    <t>Bảng 3.6. Đánh giá Kỹ năng làm việc theo nhóm</t>
  </si>
  <si>
    <t>Nhiệt lạnh</t>
  </si>
  <si>
    <t>Xây dựng</t>
  </si>
  <si>
    <t>13. Sự phối hợp giữa DN và Trường CĐ LTT TP. HCM trong việc XD dữ liệu thông tin về việc làm và TTTN của HSSV</t>
  </si>
  <si>
    <t>14. Những kỹ năng chuyên ngành và kỹ năng mềm mà nhà trường cần bổ sung cho HSSV để phù hợp với công việc tại cơ quan, DN</t>
  </si>
  <si>
    <t>15. Chương trình đào tạo của Trường CĐ LTT TP. HCM</t>
  </si>
  <si>
    <t>Phù hợp một phần</t>
  </si>
  <si>
    <t>16. Đề nghị của cơ quan, DN với Trường CĐ LTT TP. HCM</t>
  </si>
  <si>
    <t>Mr. Phan Phát Năng
028.3971.4034
0907.087.978</t>
  </si>
  <si>
    <t>Công ty TNHH SX TM DV Thiên Tân</t>
  </si>
  <si>
    <t>184/26A/A Lê Đình Cẩn, P. Tân Tạo, Q. Bình Tân, Tp. HCM</t>
  </si>
  <si>
    <t>037624900</t>
  </si>
  <si>
    <t>Công ty TNHH H.T.F</t>
  </si>
  <si>
    <t>45 đường 53, Khu dân cư Tân Tạo, Q. Bình Tân, Tp. HCM</t>
  </si>
  <si>
    <t>028.2245.1868
Fax: 028.3754.3457
www.htfmold.com</t>
  </si>
  <si>
    <t>Văn phòng đại diện Technostar Co.,LTD Nhật Bản tại Tp. HCM</t>
  </si>
  <si>
    <t>Tòa nhà Sabay Tower, 288-290 Phạm Văn Hai, P. 5, Q. Tân Bình, Tp. HCM</t>
  </si>
  <si>
    <t>- Tăng cường kỹ năng sử dụng máy tính cho sinh viên;
- Tăng cường ngoại ngữ.</t>
  </si>
  <si>
    <t>Số 3 Quốc Hương, P. Thảo Điền, Q.2, Tp. HCM</t>
  </si>
  <si>
    <t>Mr. Đào Phi Vũ (GĐ)
028.3744.6660
dienlanhphivu.com</t>
  </si>
  <si>
    <t>Công ty TNHH KT DV và TM CLP</t>
  </si>
  <si>
    <t>135 Nguyễn Cư Trinh, P. Nguyễn Cư Trinh, Q.1, Tp. HCM</t>
  </si>
  <si>
    <t>Mr. Nguyễn Trường Chiến
028.3920.5585
F: 028.3920.5586
www.cpl.vn</t>
  </si>
  <si>
    <t>Công ty TNHH Thanh Quân Phát</t>
  </si>
  <si>
    <t>241 Trường Chinh, P.12, q. Tân Bình, Tp. HCM</t>
  </si>
  <si>
    <t>Ms. Trần Thị Hồng Hạnh
028.3849.2183
thanhquanphat@gmail.com</t>
  </si>
  <si>
    <t>Nhiệt lạnh;
Đ-ĐT</t>
  </si>
  <si>
    <t>Công ty TNHH Cơ điện Thanh Đa</t>
  </si>
  <si>
    <t>Số 146/59/18/107 Vũ Tùng,  Phường 2, Quận Bình Thạnh, TP Hồ Chí Minh</t>
  </si>
  <si>
    <t>Nhiệt lạnh;
Đ-ĐT;
Cơ khí</t>
  </si>
  <si>
    <t>Công ty TNHH Đào tạo nghề Cơ khí Bách Khoa</t>
  </si>
  <si>
    <t>164 QL1A, Khu phố 10, P. Phường Bình Hưng Hòa B, Q. Bình Tân TP. HCM</t>
  </si>
  <si>
    <t>Công ty TNHH Fujitek</t>
  </si>
  <si>
    <t>Số 1 Lũy Bán Bích, P. Tân Thới Hòa, Q. Tân Phú, Tp. HCM</t>
  </si>
  <si>
    <t>Mr. Trần Gia Phương
0315647168</t>
  </si>
  <si>
    <t>Công ty cổ phần SX TM Đào Tiên</t>
  </si>
  <si>
    <t>Lô Số 2, Đường E, KCN Tân Tạo, P. Tân Tạo A, Q. Bình Tân, Tp. HCM</t>
  </si>
  <si>
    <t>0903720718
(028) 37541380
Fax: (028) 37541381
daotienco@yahoo.com
www.daotiencompany.com</t>
  </si>
  <si>
    <t>Cơ khí;
Đ-ĐT</t>
  </si>
  <si>
    <t>Công ty TNHH cơ điện lạnh Hưng Kim Phúc</t>
  </si>
  <si>
    <t>Đ-ĐT;
Cơ khí</t>
  </si>
  <si>
    <t>Công ty TNHH B &amp; K Engineering</t>
  </si>
  <si>
    <t>89 Trần Bá Giao, P.5, Q. Gò Vấp, Tp. HCM</t>
  </si>
  <si>
    <t>Mr. Đinh Văn Chuyên (GĐ)
 028 3985 0593</t>
  </si>
  <si>
    <t>Công ty Xây dựng Cơ điện Dương Gia</t>
  </si>
  <si>
    <t>127/66/8 Âu Cơ, P.14, Q.11, Tp. HCM</t>
  </si>
  <si>
    <t>Mr. Dương Như Thi
0902 863 677</t>
  </si>
  <si>
    <t>Đ-ĐT; Nhiệt lạnh</t>
  </si>
  <si>
    <t>Công ty TNHH TM DV KT Quang Dũng</t>
  </si>
  <si>
    <t>Số 125/7G Lê Lợi, ấp Tân Thới 2, Xã Tân Hiệp, Huyện Hóc Môn, TP Hồ Chí Minh</t>
  </si>
  <si>
    <t>Mr. Dương Văn Út
028 1833 4219</t>
  </si>
  <si>
    <t>Công ty TNHH Cơ nhiệt Điện lạnh Bách Khoa</t>
  </si>
  <si>
    <t>Cơ khí;
Đ-ĐT;
Nhiệt lạnh;
Kinh tế</t>
  </si>
  <si>
    <t>Mr. Nguyễn Phước Thạnh
028 3863 6419
www.bkg.vn</t>
  </si>
  <si>
    <t>497/6, Sư Vạn Hạnh, P.12, Q. 10, Tp. HCM</t>
  </si>
  <si>
    <t>Công ty cổ phần Văn hóa Ngôi Nhà Xanh</t>
  </si>
  <si>
    <t>159 Ter, Nam Kỳ Khởi Nghĩa, P.7, Q.3, Tp. HCM</t>
  </si>
  <si>
    <t>Vũ Thị Thanh Nga
028 7107 9888</t>
  </si>
  <si>
    <t>Công ty TNHH Tư vấn Đào tạo Xây dựng Phương Nam</t>
  </si>
  <si>
    <t>126/25, đường số 20, Phường 5, Q. Gò Vấp, Tp. HCM</t>
  </si>
  <si>
    <t>Công ty cổ phần Xây dựng Dân dụng E &amp; C</t>
  </si>
  <si>
    <t>185, đường Hoa Lan, P. 2, Q. Phú Nhuận, Tp. HCM</t>
  </si>
  <si>
    <t>Mr. Nguyễn Quang Cư
028 2253 4499</t>
  </si>
  <si>
    <t>X</t>
  </si>
  <si>
    <t>Công ty TNHH Cơ điện lạnh Nhất Tâm</t>
  </si>
  <si>
    <t>119 Nguyễn Hữu Tiến, P. Tây Thạnh, Q. Tân Phú, Tp. HCM</t>
  </si>
  <si>
    <t>Mr. Hà
028 3815 5345
www.nhattamme.com</t>
  </si>
  <si>
    <t>Công ty chuyên ngành về cơ điện lạnh nên các nhóm thực tập đều rất phù hợp</t>
  </si>
  <si>
    <t>Công ty TNHH Quản lý Nhà Việt</t>
  </si>
  <si>
    <t>52/1A, đường số 18, P. Hiệp Bình Chánh, q.Thủ Đức, Tp.  HCM</t>
  </si>
  <si>
    <t>Ms. Hà Thị Hớn
0919 053 898
www.quanlynhaviet.com.vn</t>
  </si>
  <si>
    <t>Công ty TNHH TMDVKT Toàn Danh</t>
  </si>
  <si>
    <t>59/34/1, đường số 8, p. Trường Thọ, q. Thủ Đức, Tp. HCM</t>
  </si>
  <si>
    <t>Công ty TNHH Tiến Thành Tâm</t>
  </si>
  <si>
    <t>Số 62/10 Ngô Chí Quốc, Phường Bình Chiểu, Quận Thủ Đức, Thành Phố Hồ Chí Minh</t>
  </si>
  <si>
    <t>Mr. Nguyễn Thành Tâm
(028)37294161</t>
  </si>
  <si>
    <t>Công ty TNHH Cơ điện Trí Trung</t>
  </si>
  <si>
    <t>37 Lê Văn Huân, P.13, Q. Tân Bình, Tp. HCM</t>
  </si>
  <si>
    <t>Mr. Nguyễn Tấn Tường
 028 38 121 637</t>
  </si>
  <si>
    <t>Công ty cổ phần TM và KT Điện Miền Trung</t>
  </si>
  <si>
    <t>79 Bàn Cơ, Phường 03, Q. 3, Tp. HCM</t>
  </si>
  <si>
    <t>Mr. Nguyễn Thúy Bình
028 3811 0858
F: 028 3811 0857</t>
  </si>
  <si>
    <t>Đ-ĐT;
Cơ khí; Xây dựng</t>
  </si>
  <si>
    <t>Công ty TNHH Ô tô Hùng Minh</t>
  </si>
  <si>
    <t>324, Thoại Ngọc Hầu, P. Phú Thạnh, Q. Tân Phú, Tp. HCM</t>
  </si>
  <si>
    <t>Mr. Ngô Phương Khải
0312665232</t>
  </si>
  <si>
    <t>Công ty TNHH TM AHC</t>
  </si>
  <si>
    <t>62 Dương Thị Giang, P. Tân Thới Nhất, Q.12, Tp.HCM</t>
  </si>
  <si>
    <t>Mr. Trần Ý Đạt
0907 117 121</t>
  </si>
  <si>
    <t>Công ty TNHH TM DV Ô tô Bảo Tín</t>
  </si>
  <si>
    <t>Số 4, đường Kênh 19/5, O. Sơn Kỳ, Q. Tân Phú, Tp. HCM</t>
  </si>
  <si>
    <t>Mr. Đỗ Văn Mạnh</t>
  </si>
  <si>
    <t>- Cần thêm kỹ năng thực hành; 
- Tính kỷ luật</t>
  </si>
  <si>
    <t>793/57/3 Trần Xuân Soạn, Kp. 4, P. Tân Hưng, Q.7, Tp. HCM</t>
  </si>
  <si>
    <t>Chi nhánh Công ty TNHH MTV Thanh Phong Auto</t>
  </si>
  <si>
    <t>Công ty TNHH MTV DV KT ForKlift</t>
  </si>
  <si>
    <t>Số 557/57/23 Hương Lộ 3, Khu Phố 9, Phường Bình Hưng Hòa, Quận Bình Tân, TP Hồ Chí Minh</t>
  </si>
  <si>
    <t>Mr. Huỳnh Văn Nam
0908340151
ckbachkhoa@gmail.com
www.ckbachkhoa.com</t>
  </si>
  <si>
    <t>Mr. Hội Nguyễn (Mr. Yamato, PhD) Managing Director
hoi@e-technostar.com
0909.075.089
www.e-technostar.com/</t>
  </si>
  <si>
    <t xml:space="preserve">Mr. Nguyễn Trường Kiên
0907792590
F: 02862577311
</t>
  </si>
  <si>
    <t>Mr. Đào Quốc Thắng
0934222763
www. thanhphongauto.com
Email: phongdichvu@thanhphongauto.com
ĐT: (028) 37755429 – Fax: (028) 37751046
Hotline: 0934 79 71 79 – 0913 11 93 93- 0931 79 67 90- 0931 79 77 90
CSKH: 0934222763</t>
  </si>
  <si>
    <t>Mr. Nguyễn Thanh Đa
0987941410
MST: 0312110600</t>
  </si>
  <si>
    <t>Mr. Lê Danh Phố
0986 303 910</t>
  </si>
  <si>
    <t>Mr. Nguyễn Tấn Hiệp
0903 138 881
028 3915 1616
E:sale.thforklift.ltd@gmail.com
https://muabanxenanghang.com/</t>
  </si>
  <si>
    <t>Động lực;
Cơ khí</t>
  </si>
  <si>
    <t>Garage Hữu Nhựt</t>
  </si>
  <si>
    <t>Ô1, Quốc lộ 22B, Rạch Sơn, TT. Gò Dầu, Tây Ninh</t>
  </si>
  <si>
    <t>Mr. Huỳnh Hữu Nhựt
0986 342 842</t>
  </si>
  <si>
    <t>Công ty TNHH DV Hữu Thòn</t>
  </si>
  <si>
    <t>250 Phạm Hữu Lầu, xã Phước Kiển, Nhà Bè, Tp. HCM</t>
  </si>
  <si>
    <t>Mr. Nguyễn Hữu Thòn
0917 181 415</t>
  </si>
  <si>
    <t>Kinh doanh hộ gia đình Hoàng Mỹ WorkShop</t>
  </si>
  <si>
    <t>Mr. Trương Văn Liếu
0979 406 508</t>
  </si>
  <si>
    <t>Số 15, đường 7A, P. An Phú, Q.2, Tp. HCM</t>
  </si>
  <si>
    <t>Động lực;
Đ-ĐT</t>
  </si>
  <si>
    <t>Cần cho Sinh viên có những buổi học thực tế ở garage nhiều hơn.</t>
  </si>
  <si>
    <t>Công ty TNHH XD TM DV Nguyễn Minh Hoàng</t>
  </si>
  <si>
    <t>167 Trường Chinh, P.12, Q. Tân Bình, Tp. HCM</t>
  </si>
  <si>
    <t>Ms. Nguyễn Thị Kim Hà</t>
  </si>
  <si>
    <t>Đ-ĐT;
Xây dựng</t>
  </si>
  <si>
    <t>- Nâng cao kỹ năng sống và kỹ năng làm việc theo nhóm;
- Phát triển và nâng cao kỹ năng về chuyên môn của ngành;
- Nâng cao kỹ năng tay nghề trong quá trình học tập để khi vào doanh nghiệp làm việc sẽ rành mạch hơn.</t>
  </si>
  <si>
    <t>- Cho HSSV thực tập và thao tác nhiều trên các thiết bị mới để đáp ứng công việc;
- Trao đổi tư tưởng trước với HSSV về các công việc sẽ phải làm, môi trường sẽ phải công tác, nhằm tránh sự bỡ ngỡ và né việc, không nhận việc được giao ngoài chuyên môn.</t>
  </si>
  <si>
    <t>Bảng 2.  Loại hình doanh nghiệp</t>
  </si>
  <si>
    <t>Bảng 3. Quy mô doanh nghiệp</t>
  </si>
  <si>
    <t>Bảng 4. Ngành nghề sản xuất/kinh doanh chính của DN</t>
  </si>
  <si>
    <t>Nghề khác (ngoại ngữ…)</t>
  </si>
  <si>
    <t>Mức độ phù hợp của chương trình đào tạo với yêu cầu của cơ quan, doanh nghiệp</t>
  </si>
  <si>
    <t>Bách Khoa Group (BKG) sẽ tạo điều kiện để các em có môi trường thực tập, mong nhà trương sẽ phối hợp và tạo điều kiện để BKG tiếp nhận nhiều SVTT hơn</t>
  </si>
  <si>
    <t>Tạo điều kiện cho các em sinh viên tiếp xúc nhiều hơn với nghề công ty chúng tôi luôn luôn và sẵn sàng tạo điều kiện cho các em.</t>
  </si>
  <si>
    <r>
      <rPr>
        <b/>
        <sz val="13"/>
        <color theme="1"/>
        <rFont val="Times New Roman"/>
        <family val="1"/>
      </rPr>
      <t>Các ý kiến của Doanh nghiệp với nhà trường:</t>
    </r>
    <r>
      <rPr>
        <sz val="13"/>
        <color theme="1"/>
        <rFont val="Times New Roman"/>
        <family val="1"/>
      </rPr>
      <t xml:space="preserve">
- Tăng cường kỹ năng sử dụng máy tính cho sinh viên;
- Tăng cường ngoại ngữ; (Công ty Technostar)
- Bách Khoa Group (BKG) sẽ tạo điều kiện để các em có môi trương thực tập, mong nhà trường sẽ phối hợp và tạo điều kiện để BKG tiếp nhận nhiều sinh viên thực tập hơn;
- Công ty chuyên ngành về cơ điện lạnh nên các nhóm thực tập đều rất phù hợp; (Công ty Nhất Tâm);
- Cho HSSV thực tập và thao tác nhiều trên các thiết bị mới để đáp ứng công việc;
- Trao đổi tư tưởng trước với HSSV về các công việc sẽ phải làm, môi trường sẽ phải công tác, nhằm tránh sự bỡ ngỡ và né việc, không nhận việc được giao ngoài chuyên môn. (Công ty TNHH Quản lý Nhà Việt);
- Tạo điều kiện cho các em sinh viên tiếp xúc nhiều hơn với nghề công ty chúng tôi luôn luôn và sẵn sàng tạo điều kiện cho các em; (Công ty TNHH TM AHC)
- Cần thêm kỹ năng thực hành; Tính kỷ luật; (Công ty TNHH TM DV Ô tô Bảo Tín);
- Cần cho Sinh viên có những buổi học thực tế ở garage nhiều hơn; (Kinh doanh hộ gia đình Hoàng Mỹ WorkShop);
- Nâng cao kỹ năng sống và kỹ năng làm việc theo nhóm;
- Phát triển và nâng cao kỹ năng về chuyên môn của ngành;
- Nâng cao kỹ năng tay nghề trong quá trình học tập để khi vào doanh nghiệp làm việc sẽ rành mạch hơn; (Công ty TNHH XD TM DV Nguyễn Minh Hoàng).</t>
    </r>
  </si>
  <si>
    <t>Kỹ năng cần bổ sung</t>
  </si>
  <si>
    <t>Bảng 7. Mức độ hài lòng với lao động do Trường đào tạo</t>
  </si>
  <si>
    <t>Bảng 8. Đánh giá của cơ quan, doanh nghiệp về Chương trình đào tạo của Trường</t>
  </si>
  <si>
    <t>Bảng 5. Số lượng lao động do Trường đào tạo được doanh nghiệp tuyển dụng</t>
  </si>
  <si>
    <t>Công ty TNHH TM DV Hợp Long</t>
  </si>
  <si>
    <t>1008/40 Trường Sa, P.12, Q.3, Tp. HCM</t>
  </si>
  <si>
    <t xml:space="preserve">Người liên hệ </t>
  </si>
  <si>
    <t>Lê Tiến Đức
0909888219</t>
  </si>
  <si>
    <t>Công ty cổ phần đầu tư Phát triển Liên Anh</t>
  </si>
  <si>
    <t>38/9 Nguyễn Sơn, P. Phú Thọ Hòa, Q. Tân Phú, Tp. HCM</t>
  </si>
  <si>
    <t>Phạm Liên Hoàn
028 3973 9899
lien@ha.com.vn</t>
  </si>
  <si>
    <t>Công ty TNHH Patcom</t>
  </si>
  <si>
    <t>24A Hiền Vương, P. Phú Thạnh, Q. Tân Phú, Tp. HCM</t>
  </si>
  <si>
    <t>Ms. Bùi Thị Hoàng Anh
028 6282 5656</t>
  </si>
  <si>
    <t>Đ-ĐT;
Nhiệt lạnh</t>
  </si>
  <si>
    <t>Trung tâm Anh ngữ English With Wendy</t>
  </si>
  <si>
    <t>213/8 Vườn Lài, P. Phú Thọ Hòa, Q. Tân Phú, Tp. HCM</t>
  </si>
  <si>
    <t>Ms. Trần Thúy Quyên
0908625030
www.englishwithwendy.com/
086.7137.843</t>
  </si>
  <si>
    <t>Công ty TNHH TMDV Thiết bị Fuwes</t>
  </si>
  <si>
    <t>2/7/26 Xô Viết Nghệ Tĩnh, P.17, Q. Bình Thạnh, Tp. HCM</t>
  </si>
  <si>
    <t>Ms. Vũ Thị Loan Phụng
0938606280</t>
  </si>
  <si>
    <t>Tiếng Anh</t>
  </si>
  <si>
    <t>Công ty cổ phần Kỹ thuật Môi trường Nam Việt</t>
  </si>
  <si>
    <t>A4, Khu dân cư Thăng Long Gaden, Số 105, đường số 8, phường Trường Thạnh, Quận 9, Tp. HCM</t>
  </si>
  <si>
    <t>Mr. Lê Hữu Nghiêm
0932562177</t>
  </si>
  <si>
    <t>Công ty TNHH CNTT Kết Nối Xanh</t>
  </si>
  <si>
    <t>330/6C Lê Hồng Phong, P.1, Q.10, Tp. HCM</t>
  </si>
  <si>
    <t>Mr. Lê Thanh Hùng
0903924569</t>
  </si>
  <si>
    <t>Công ty TNHH MTV Khoa Topcare</t>
  </si>
  <si>
    <t>238, đường Nguyễn Hoàng, phu phố 5, phường An Phú, quận 2, Tp. HCM</t>
  </si>
  <si>
    <t>Mr. Ngô Đăng Khoa
0906 383 639</t>
  </si>
  <si>
    <t>Công ty cổ phần tôn thép CPT</t>
  </si>
  <si>
    <t>1/5 Phan Văn Hớn, ấp Tiền Lân, xã Bà Điểm, huyện Hóc Môn, Tp. HCM</t>
  </si>
  <si>
    <t>Mr. Lê Văn Thắng
0975 556 585</t>
  </si>
  <si>
    <t>Công ty TNHH SX TM DV Xây dựng Chinh Phú Thịnh</t>
  </si>
  <si>
    <t>Ms. Lê Văn Nhinh
028 6250 5650
www.tonsatthep.com</t>
  </si>
  <si>
    <t>CNTT; Xây dựng; Kinh tế</t>
  </si>
  <si>
    <t>Doanh nghiệp tư nhân Toàn Gia Phúc</t>
  </si>
  <si>
    <t>254 Nguyễn Thái Bình, P.12, Q. Tân Bình, Tp. HCM</t>
  </si>
  <si>
    <t>Mr. Lại Tiến Phúc
0908 384 834</t>
  </si>
  <si>
    <t>Công ty TNHH Bác sỹ máy tính Đăng Dũng</t>
  </si>
  <si>
    <t>260B Bạch Đằng, P.24, Q. Bình Thạnh, Tp. HCM</t>
  </si>
  <si>
    <t>Mr. Võ Hoa Sơn
0902952007</t>
  </si>
  <si>
    <t>Số lao động của doanh nghiệp
(lao động)</t>
  </si>
  <si>
    <t xml:space="preserve">Dưới 10 </t>
  </si>
  <si>
    <t>Cơ khí; Đ-ĐT; Nhiệt lạnh;
Kinh tế</t>
  </si>
  <si>
    <t>Bảng 9. Những kỹ năng nhà trường cần bổ sung cho sinh viên</t>
  </si>
  <si>
    <t>Bảng 6: Nhu cầu tuyển dụng của các doanh nghiệp</t>
  </si>
  <si>
    <t>Công ty TNHH SX TM Cầu trục Hoàng Anh</t>
  </si>
  <si>
    <t>Số 90/1, đường Đặng Thúc Vịnh, xã Thới Tam Thôn, huyện Hóc Môn, Tp. HCM</t>
  </si>
  <si>
    <t>Mr. Nguyễn Hải Nam</t>
  </si>
  <si>
    <t>Công ty TNHH SX-TM-DV Giang Thu</t>
  </si>
  <si>
    <t>399/23, đường Bình Thành, P. Bình Hưng Hòa B, quận Bình Tân, Tp. HCM</t>
  </si>
  <si>
    <t>Công ty TNHH Sản xuất Thương mại May mặc Thiện Mỹ</t>
  </si>
  <si>
    <t>9/1D, Tô Ký, ấp Tam Đông, xã Thới Tam Thôn, huyện Hóc Môn, Tp. HCM</t>
  </si>
  <si>
    <t>Ms. Nguyễn Thị Thu
0903856864
0932368827</t>
  </si>
  <si>
    <t>Ms. Trần Thị Kiều Loan
028 3710 0520</t>
  </si>
  <si>
    <t>Công ty TNHH Công nghệ viễn thông Ngô Gia Phát</t>
  </si>
  <si>
    <t>21C Bắc Hải, Phường 15, Quận 10, Tp. HCM</t>
  </si>
  <si>
    <t>Mr. Ngô Quốc Thanh
0918 345 764
livolovietnam.com</t>
  </si>
  <si>
    <t>- Đào tạo sát nhu cầu thực tế xã hội và doanh nghiệp;
- Chú trọng thực hành nhiều hơn.</t>
  </si>
  <si>
    <t>Điện- Điện tử;
CNTT
Kinh tế</t>
  </si>
  <si>
    <t>Chưa có SV Kinh tế</t>
  </si>
  <si>
    <t>Công ty TNHHH TM DV Ô Tô Hoàng Phát</t>
  </si>
  <si>
    <t>73/4, đường TA13, phường Thới An, Quận 12, Tp. Hồ Chí Minh</t>
  </si>
  <si>
    <t>Mr. Hoàng Anh Tuấn
0908 643 528</t>
  </si>
  <si>
    <t>Nissan Gò Vấp</t>
  </si>
  <si>
    <t>786B Nguyễn Kiệm, phường 3, quận Gò Vấp, Tp.Hồ Chí Minh</t>
  </si>
  <si>
    <t>Phòng Dịch vụ
Mr. Đỗ Trọng Quyết
0962 332 266</t>
  </si>
  <si>
    <t>Cần cho Sinh viên tiếp xúc với xe nhiều hơn.</t>
  </si>
  <si>
    <t>Công ty cổ phần Bến Thành Ô tô</t>
  </si>
  <si>
    <t>831 Trường Chinh, phường Tây Thạnh, quận Tân Phú, Tp. Hồ Chí Minh</t>
  </si>
  <si>
    <t>028 3815 7979
Fax: 028 3815 8989
www.benthanhford.com.vn</t>
  </si>
  <si>
    <t>Công ty TNHH SX TM DV vận tải ô tô Tiến Phát</t>
  </si>
  <si>
    <t>1251, Quốc lộ 1A, phường Thới An, quận 12, Tp. Hồ Chí Minh</t>
  </si>
  <si>
    <t>Ms. Đặng Huy Bình
028 6255 3745
www.xetaicenter.com</t>
  </si>
  <si>
    <t>Động lực, Kinh tế</t>
  </si>
  <si>
    <t>Công ty cổ phần ô tô Gia Định</t>
  </si>
  <si>
    <t>94 - 96, Phạm Đình Hổ, Phường 2, Quận 6, Tp. Hồ Chí Minh</t>
  </si>
  <si>
    <t>0932 800 619
http://hyundaigiadinh-phamdinhho.bonbanh.com</t>
  </si>
  <si>
    <t>Công ty TNHH KT Ô tô Minh Đạt</t>
  </si>
  <si>
    <t>1/6, Trương Chinh, phường 15, quận Tân Bình, Tp. Hồ Chí Minh</t>
  </si>
  <si>
    <t>Mr. Đỗ Tấn Đạt
0938 903 901</t>
  </si>
  <si>
    <t>Phòng dịch vụ I-Tructs Vân Nam (Đại lý ủy quyền của Isuzu)</t>
  </si>
  <si>
    <t>111/2, đường số 18, khu phố 2, phường Bình Hưng Hòa, quận Bình Tân, Tp. Hồ Chí Minh</t>
  </si>
  <si>
    <t>Mr. Nguyễn Anh Tuấn
0918.805.000</t>
  </si>
  <si>
    <t>Công ty TNHH TM DV Garage Đức Phát</t>
  </si>
  <si>
    <t>95/5, Dương Thị Giang, P. Tân Thới Nhất, quận 12, Tp. HCM</t>
  </si>
  <si>
    <t>Mr. Phạm Văn Thống
028. 2253 5660</t>
  </si>
  <si>
    <t>Công ty TNHH Auto Max</t>
  </si>
  <si>
    <t>31/34, Nguyễn Thị Kiểu, Quận 12, Tp. HCM</t>
  </si>
  <si>
    <t>Mr. Lê Cảnh Hoàng Long
0975 896 787</t>
  </si>
  <si>
    <t>PHIẾU KHẢO SÁT DOANH NGHIỆP NĂM 2020 (chốt tổng 60 DN - sếp chốt 07/5/21)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</si>
</sst>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4"/>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1"/>
      <name val="Times New Roman"/>
      <family val="1"/>
    </font>
    <font>
      <sz val="11"/>
      <color rgb="FF222222"/>
      <name val="Times New Roman"/>
      <family val="1"/>
    </font>
    <font>
      <sz val="11"/>
      <color theme="1"/>
      <name val="Times New Roman"/>
      <family val="1"/>
    </font>
    <font>
      <b/>
      <sz val="11"/>
      <color theme="1"/>
      <name val="Times New Roman"/>
      <family val="1"/>
    </font>
    <font>
      <b/>
      <sz val="8"/>
      <color theme="1"/>
      <name val="Times New Roman"/>
      <family val="1"/>
    </font>
    <font>
      <sz val="9"/>
      <color indexed="81"/>
      <name val="Tahoma"/>
      <family val="2"/>
    </font>
    <font>
      <b/>
      <sz val="9"/>
      <color indexed="81"/>
      <name val="Tahoma"/>
      <family val="2"/>
    </font>
    <font>
      <b/>
      <sz val="11"/>
      <color theme="1"/>
      <name val="Calibri"/>
      <family val="2"/>
      <scheme val="minor"/>
    </font>
    <font>
      <sz val="13"/>
      <color theme="0"/>
      <name val="Times New Roman"/>
      <family val="1"/>
    </font>
    <font>
      <b/>
      <sz val="12"/>
      <color theme="1"/>
      <name val="Times New Roman"/>
      <family val="1"/>
    </font>
    <font>
      <b/>
      <sz val="14"/>
      <color theme="1"/>
      <name val="Times New Roman"/>
      <family val="1"/>
    </font>
    <font>
      <i/>
      <sz val="13"/>
      <name val="Times New Roman"/>
      <family val="1"/>
    </font>
    <font>
      <i/>
      <sz val="13"/>
      <color theme="1"/>
      <name val="Times New Roman"/>
      <family val="1"/>
    </font>
    <font>
      <b/>
      <i/>
      <sz val="13"/>
      <color theme="1"/>
      <name val="Times New Roman"/>
      <family val="1"/>
    </font>
    <font>
      <b/>
      <sz val="9"/>
      <color indexed="81"/>
      <name val="Tahoma"/>
      <charset val="1"/>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236">
    <xf numFmtId="0" fontId="0" fillId="0" borderId="0" xfId="0"/>
    <xf numFmtId="0" fontId="0" fillId="0" borderId="0" xfId="0"/>
    <xf numFmtId="0" fontId="0" fillId="0" borderId="0" xfId="0"/>
    <xf numFmtId="0" fontId="4" fillId="0" borderId="0" xfId="0" applyFont="1" applyAlignment="1">
      <alignment horizontal="center"/>
    </xf>
    <xf numFmtId="0" fontId="2" fillId="0" borderId="0" xfId="0" applyFont="1" applyAlignment="1">
      <alignment horizontal="center"/>
    </xf>
    <xf numFmtId="0" fontId="2" fillId="0" borderId="4" xfId="0" applyFont="1" applyBorder="1" applyAlignment="1">
      <alignment horizontal="center" vertical="center" wrapText="1"/>
    </xf>
    <xf numFmtId="0" fontId="5" fillId="0" borderId="0" xfId="0" applyFont="1" applyAlignment="1"/>
    <xf numFmtId="0" fontId="11" fillId="0" borderId="4" xfId="0" applyFont="1" applyBorder="1" applyAlignment="1">
      <alignment vertical="center" wrapText="1"/>
    </xf>
    <xf numFmtId="0" fontId="4" fillId="0" borderId="1" xfId="0" applyFont="1" applyBorder="1" applyAlignment="1">
      <alignment horizontal="left" vertical="center" wrapText="1"/>
    </xf>
    <xf numFmtId="0" fontId="4" fillId="0" borderId="4"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xf numFmtId="0" fontId="11" fillId="0" borderId="4"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1" fillId="0" borderId="4" xfId="0" applyFont="1" applyBorder="1" applyAlignment="1">
      <alignment vertical="center" wrapText="1"/>
    </xf>
    <xf numFmtId="0" fontId="4" fillId="0" borderId="4" xfId="0" applyFont="1" applyBorder="1" applyAlignment="1">
      <alignment horizontal="left" vertical="center" wrapText="1"/>
    </xf>
    <xf numFmtId="0" fontId="7" fillId="2" borderId="1" xfId="0" applyFont="1" applyFill="1" applyBorder="1" applyAlignment="1">
      <alignment vertical="center" wrapText="1"/>
    </xf>
    <xf numFmtId="0" fontId="7" fillId="2" borderId="1" xfId="0" quotePrefix="1" applyFont="1" applyFill="1" applyBorder="1" applyAlignment="1">
      <alignment vertical="center" wrapText="1"/>
    </xf>
    <xf numFmtId="0" fontId="1" fillId="2" borderId="1" xfId="0" applyFont="1" applyFill="1" applyBorder="1" applyAlignment="1">
      <alignment vertical="center" wrapText="1"/>
    </xf>
    <xf numFmtId="0" fontId="9" fillId="2" borderId="1" xfId="0" applyFont="1" applyFill="1" applyBorder="1" applyAlignment="1">
      <alignment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9" fillId="2" borderId="1" xfId="0" quotePrefix="1" applyFont="1" applyFill="1" applyBorder="1" applyAlignment="1">
      <alignment horizontal="left" wrapText="1"/>
    </xf>
    <xf numFmtId="0" fontId="9"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9" fillId="0" borderId="1" xfId="0" quotePrefix="1" applyFont="1" applyBorder="1" applyAlignment="1">
      <alignment wrapText="1"/>
    </xf>
    <xf numFmtId="0" fontId="9" fillId="0" borderId="1" xfId="0" applyFont="1" applyBorder="1" applyAlignment="1">
      <alignment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6" fillId="2" borderId="1" xfId="0" applyFont="1" applyFill="1" applyBorder="1" applyAlignment="1">
      <alignment vertical="center" wrapText="1"/>
    </xf>
    <xf numFmtId="0" fontId="11" fillId="0" borderId="4" xfId="0" applyFont="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7" fillId="2" borderId="1" xfId="0" quotePrefix="1"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wrapText="1"/>
    </xf>
    <xf numFmtId="0" fontId="11" fillId="0" borderId="4" xfId="0" applyFont="1" applyBorder="1" applyAlignment="1">
      <alignment vertical="center"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 fillId="2" borderId="1" xfId="0" applyFont="1" applyFill="1" applyBorder="1" applyAlignment="1">
      <alignment vertical="center" wrapText="1"/>
    </xf>
    <xf numFmtId="0" fontId="9" fillId="0" borderId="1" xfId="0" quotePrefix="1" applyFont="1" applyBorder="1" applyAlignment="1">
      <alignment vertical="center" wrapText="1"/>
    </xf>
    <xf numFmtId="0" fontId="0" fillId="0" borderId="0" xfId="0"/>
    <xf numFmtId="0" fontId="4" fillId="0" borderId="0" xfId="0" applyFont="1"/>
    <xf numFmtId="0" fontId="4" fillId="0" borderId="1" xfId="0" applyFont="1" applyBorder="1"/>
    <xf numFmtId="0" fontId="2" fillId="0" borderId="1" xfId="0" applyFont="1" applyBorder="1" applyAlignment="1">
      <alignment horizontal="center" vertical="center"/>
    </xf>
    <xf numFmtId="0" fontId="6" fillId="2" borderId="1" xfId="0" applyFont="1" applyFill="1" applyBorder="1" applyAlignment="1">
      <alignment vertical="center" wrapText="1"/>
    </xf>
    <xf numFmtId="0" fontId="4" fillId="0" borderId="1" xfId="0" applyFont="1" applyBorder="1" applyAlignment="1">
      <alignment horizontal="center" vertical="center"/>
    </xf>
    <xf numFmtId="0" fontId="1" fillId="2" borderId="1" xfId="0" applyFont="1" applyFill="1" applyBorder="1" applyAlignment="1">
      <alignment vertical="center" wrapText="1"/>
    </xf>
    <xf numFmtId="0" fontId="2" fillId="0" borderId="2" xfId="0" applyFont="1" applyBorder="1" applyAlignment="1">
      <alignment vertical="center"/>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1" fillId="0" borderId="4" xfId="0" applyFont="1" applyBorder="1" applyAlignment="1">
      <alignment vertical="center" wrapText="1"/>
    </xf>
    <xf numFmtId="0" fontId="11" fillId="0" borderId="1" xfId="0" applyFont="1" applyBorder="1" applyAlignment="1">
      <alignment vertical="center" wrapText="1"/>
    </xf>
    <xf numFmtId="0" fontId="4" fillId="0" borderId="1" xfId="0" applyFont="1" applyBorder="1" applyAlignment="1">
      <alignment horizontal="left" vertical="center" wrapText="1"/>
    </xf>
    <xf numFmtId="0" fontId="4" fillId="0" borderId="2" xfId="0" applyFont="1" applyBorder="1" applyAlignment="1">
      <alignment vertical="center"/>
    </xf>
    <xf numFmtId="0" fontId="4" fillId="0" borderId="12" xfId="0" applyFont="1" applyBorder="1" applyAlignment="1">
      <alignment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xf numFmtId="0" fontId="2" fillId="0" borderId="1" xfId="0" applyFont="1" applyBorder="1" applyAlignment="1">
      <alignmen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2" xfId="0" applyFont="1" applyBorder="1" applyAlignment="1">
      <alignment horizontal="center" vertical="center"/>
    </xf>
    <xf numFmtId="164" fontId="4" fillId="0" borderId="2" xfId="0" applyNumberFormat="1" applyFont="1" applyBorder="1" applyAlignment="1">
      <alignment horizontal="right" vertical="center"/>
    </xf>
    <xf numFmtId="0" fontId="4" fillId="0" borderId="12" xfId="0" applyFont="1" applyBorder="1" applyAlignment="1">
      <alignment horizontal="left" vertical="center"/>
    </xf>
    <xf numFmtId="164" fontId="2" fillId="0" borderId="2" xfId="0" applyNumberFormat="1" applyFont="1" applyBorder="1" applyAlignment="1">
      <alignment horizontal="right" vertical="center"/>
    </xf>
    <xf numFmtId="0" fontId="2" fillId="0" borderId="12" xfId="0" applyFont="1" applyBorder="1" applyAlignment="1">
      <alignment horizontal="left" vertical="center"/>
    </xf>
    <xf numFmtId="0" fontId="2" fillId="0" borderId="12" xfId="0" applyFont="1" applyBorder="1" applyAlignment="1">
      <alignment vertical="center"/>
    </xf>
    <xf numFmtId="0" fontId="2" fillId="0" borderId="9"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xf>
    <xf numFmtId="0" fontId="2" fillId="0" borderId="1" xfId="0" applyFont="1" applyBorder="1" applyAlignment="1">
      <alignment horizontal="center" vertical="center"/>
    </xf>
    <xf numFmtId="0" fontId="0" fillId="0" borderId="0" xfId="0" applyAlignment="1">
      <alignment wrapText="1"/>
    </xf>
    <xf numFmtId="0" fontId="14" fillId="0" borderId="1" xfId="0" applyFont="1" applyBorder="1" applyAlignment="1">
      <alignment vertical="center"/>
    </xf>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2" xfId="0" applyFont="1" applyBorder="1" applyAlignment="1">
      <alignment horizontal="center" vertical="center"/>
    </xf>
    <xf numFmtId="0" fontId="2" fillId="0" borderId="1" xfId="0" applyFont="1" applyBorder="1"/>
    <xf numFmtId="164" fontId="2" fillId="0" borderId="1" xfId="0" applyNumberFormat="1" applyFont="1" applyBorder="1"/>
    <xf numFmtId="164" fontId="4" fillId="0" borderId="1" xfId="0" applyNumberFormat="1" applyFont="1" applyBorder="1"/>
    <xf numFmtId="1" fontId="4" fillId="0" borderId="1" xfId="0" applyNumberFormat="1" applyFont="1" applyBorder="1"/>
    <xf numFmtId="0" fontId="4" fillId="0" borderId="4" xfId="0" applyFont="1" applyBorder="1" applyAlignment="1">
      <alignment vertical="center" wrapText="1"/>
    </xf>
    <xf numFmtId="1" fontId="4" fillId="0" borderId="1" xfId="0" applyNumberFormat="1" applyFont="1" applyBorder="1" applyAlignment="1">
      <alignment horizontal="center" vertical="center"/>
    </xf>
    <xf numFmtId="1" fontId="4" fillId="0" borderId="0" xfId="0" applyNumberFormat="1" applyFont="1"/>
    <xf numFmtId="0" fontId="4" fillId="0" borderId="0" xfId="0" applyFont="1" applyAlignment="1"/>
    <xf numFmtId="1" fontId="4" fillId="0" borderId="1" xfId="0" applyNumberFormat="1" applyFont="1" applyBorder="1" applyAlignment="1">
      <alignment horizontal="center" vertical="center" wrapText="1"/>
    </xf>
    <xf numFmtId="0" fontId="4" fillId="0" borderId="0" xfId="0" applyFont="1" applyBorder="1" applyAlignment="1">
      <alignment horizontal="left" vertical="center" wrapText="1"/>
    </xf>
    <xf numFmtId="1" fontId="4" fillId="0" borderId="2" xfId="0" applyNumberFormat="1" applyFont="1" applyBorder="1" applyAlignment="1">
      <alignment vertical="center"/>
    </xf>
    <xf numFmtId="1" fontId="2" fillId="0" borderId="2" xfId="0" applyNumberFormat="1" applyFont="1" applyBorder="1" applyAlignment="1">
      <alignment vertical="center"/>
    </xf>
    <xf numFmtId="0" fontId="2" fillId="0" borderId="12" xfId="0" applyFont="1" applyBorder="1" applyAlignment="1">
      <alignment vertical="center" wrapText="1"/>
    </xf>
    <xf numFmtId="0" fontId="2" fillId="0" borderId="2" xfId="0" applyFont="1" applyBorder="1" applyAlignment="1">
      <alignment horizontal="right" vertical="center" wrapText="1"/>
    </xf>
    <xf numFmtId="0" fontId="4" fillId="0" borderId="12" xfId="0" applyFont="1" applyBorder="1"/>
    <xf numFmtId="1" fontId="4" fillId="0" borderId="2" xfId="0" applyNumberFormat="1" applyFont="1" applyBorder="1" applyAlignment="1">
      <alignment horizontal="right" vertical="center"/>
    </xf>
    <xf numFmtId="0" fontId="2" fillId="0" borderId="2" xfId="0" applyFont="1" applyBorder="1" applyAlignment="1">
      <alignment horizontal="right" vertical="center"/>
    </xf>
    <xf numFmtId="164" fontId="2" fillId="0" borderId="1" xfId="0" applyNumberFormat="1" applyFont="1" applyBorder="1" applyAlignment="1">
      <alignment horizontal="center" vertical="center"/>
    </xf>
    <xf numFmtId="0" fontId="15" fillId="0" borderId="1" xfId="0" applyFont="1" applyBorder="1"/>
    <xf numFmtId="1" fontId="2" fillId="0" borderId="1" xfId="0" applyNumberFormat="1" applyFont="1" applyBorder="1" applyAlignment="1">
      <alignment horizontal="center" vertical="center" wrapText="1"/>
    </xf>
    <xf numFmtId="0" fontId="4" fillId="0" borderId="1" xfId="0" applyFont="1" applyBorder="1" applyAlignment="1">
      <alignment horizontal="center"/>
    </xf>
    <xf numFmtId="3" fontId="4" fillId="0" borderId="4" xfId="0" applyNumberFormat="1" applyFont="1" applyBorder="1" applyAlignment="1">
      <alignment horizontal="center" vertical="center" wrapText="1"/>
    </xf>
    <xf numFmtId="0" fontId="4" fillId="0" borderId="1" xfId="0" applyFont="1" applyBorder="1" applyAlignment="1">
      <alignment horizontal="center"/>
    </xf>
    <xf numFmtId="0" fontId="6" fillId="2" borderId="1" xfId="0" applyFont="1" applyFill="1" applyBorder="1" applyAlignment="1">
      <alignment horizontal="left" vertical="center" wrapText="1"/>
    </xf>
    <xf numFmtId="0" fontId="9" fillId="0" borderId="1" xfId="0" applyFont="1" applyBorder="1" applyAlignment="1">
      <alignment horizontal="left" wrapText="1"/>
    </xf>
    <xf numFmtId="0" fontId="9" fillId="0" borderId="1" xfId="0" applyFont="1" applyBorder="1" applyAlignment="1">
      <alignment horizontal="left" vertical="center"/>
    </xf>
    <xf numFmtId="0" fontId="16" fillId="0" borderId="0" xfId="0" applyFont="1" applyAlignment="1">
      <alignment horizontal="center"/>
    </xf>
    <xf numFmtId="0" fontId="3" fillId="0" borderId="0" xfId="0" applyFont="1" applyAlignment="1">
      <alignment horizontal="center"/>
    </xf>
    <xf numFmtId="0" fontId="16" fillId="0" borderId="0" xfId="0" applyFont="1" applyAlignment="1">
      <alignment horizontal="left"/>
    </xf>
    <xf numFmtId="0" fontId="18" fillId="2" borderId="0" xfId="0" applyFont="1" applyFill="1" applyBorder="1" applyAlignment="1">
      <alignment horizontal="center" vertical="center"/>
    </xf>
    <xf numFmtId="0" fontId="3" fillId="0" borderId="1" xfId="0" applyFont="1" applyBorder="1" applyAlignment="1">
      <alignment wrapText="1"/>
    </xf>
    <xf numFmtId="3" fontId="4" fillId="0" borderId="1" xfId="0" applyNumberFormat="1"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vertical="center"/>
    </xf>
    <xf numFmtId="1" fontId="2" fillId="0" borderId="0" xfId="0" applyNumberFormat="1" applyFont="1" applyBorder="1" applyAlignment="1">
      <alignment vertical="center"/>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4" xfId="0" applyFont="1" applyBorder="1" applyAlignment="1">
      <alignment horizontal="center" vertical="center"/>
    </xf>
    <xf numFmtId="0" fontId="9" fillId="2" borderId="1" xfId="0" quotePrefix="1" applyFont="1" applyFill="1" applyBorder="1" applyAlignment="1">
      <alignment vertical="center" wrapText="1"/>
    </xf>
    <xf numFmtId="3" fontId="7" fillId="2" borderId="1" xfId="0" quotePrefix="1"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4" fillId="0" borderId="4" xfId="0" quotePrefix="1" applyFont="1" applyBorder="1" applyAlignment="1">
      <alignment horizontal="left" vertical="center" wrapText="1"/>
    </xf>
    <xf numFmtId="0" fontId="9" fillId="0" borderId="4" xfId="0" applyFont="1" applyFill="1" applyBorder="1" applyAlignment="1">
      <alignment horizontal="left" vertical="center" wrapText="1"/>
    </xf>
    <xf numFmtId="3" fontId="9" fillId="0" borderId="4" xfId="0" quotePrefix="1" applyNumberFormat="1" applyFont="1" applyBorder="1" applyAlignment="1">
      <alignment horizontal="left" vertical="center" wrapText="1"/>
    </xf>
    <xf numFmtId="0" fontId="9" fillId="0" borderId="4" xfId="0" applyFont="1" applyBorder="1" applyAlignment="1">
      <alignment horizontal="left" vertical="center" wrapText="1"/>
    </xf>
    <xf numFmtId="3" fontId="9" fillId="0" borderId="4" xfId="0" quotePrefix="1" applyNumberFormat="1" applyFont="1" applyBorder="1" applyAlignment="1">
      <alignment horizontal="center" vertical="center" wrapText="1"/>
    </xf>
    <xf numFmtId="0" fontId="9" fillId="2" borderId="1" xfId="0" applyFont="1" applyFill="1" applyBorder="1" applyAlignment="1">
      <alignment vertical="center" wrapText="1"/>
    </xf>
    <xf numFmtId="0" fontId="9" fillId="0" borderId="4" xfId="0" quotePrefix="1" applyFont="1" applyBorder="1" applyAlignment="1">
      <alignment horizontal="left" vertical="center" wrapText="1"/>
    </xf>
    <xf numFmtId="0" fontId="3" fillId="0" borderId="0" xfId="0" applyFont="1" applyAlignment="1">
      <alignment vertical="center" wrapText="1"/>
    </xf>
    <xf numFmtId="0" fontId="9" fillId="0" borderId="1" xfId="0" applyFont="1" applyBorder="1" applyAlignment="1">
      <alignment vertical="center" wrapText="1"/>
    </xf>
    <xf numFmtId="0" fontId="4" fillId="0" borderId="1" xfId="0" applyFont="1" applyBorder="1" applyAlignment="1">
      <alignment horizontal="center" vertical="center"/>
    </xf>
    <xf numFmtId="1"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6" xfId="0" applyFont="1" applyBorder="1" applyAlignment="1">
      <alignment vertical="center"/>
    </xf>
    <xf numFmtId="0" fontId="2" fillId="0" borderId="8" xfId="0" applyFont="1" applyBorder="1" applyAlignment="1">
      <alignment vertical="center"/>
    </xf>
    <xf numFmtId="0" fontId="2" fillId="0" borderId="10" xfId="0" applyFont="1" applyBorder="1" applyAlignment="1">
      <alignment vertical="center"/>
    </xf>
    <xf numFmtId="0" fontId="4" fillId="0" borderId="4" xfId="0" applyFont="1" applyBorder="1" applyAlignment="1">
      <alignment horizontal="center" vertical="center"/>
    </xf>
    <xf numFmtId="0" fontId="4" fillId="0" borderId="4" xfId="0" applyFont="1" applyBorder="1" applyAlignment="1">
      <alignment horizontal="center" vertical="center"/>
    </xf>
    <xf numFmtId="0" fontId="4" fillId="0" borderId="1" xfId="0" quotePrefix="1" applyFont="1" applyBorder="1" applyAlignment="1">
      <alignment horizontal="left" vertical="center" wrapText="1"/>
    </xf>
    <xf numFmtId="0" fontId="4" fillId="0" borderId="4" xfId="0" applyFont="1" applyBorder="1" applyAlignment="1">
      <alignment horizontal="center" vertical="center"/>
    </xf>
    <xf numFmtId="0" fontId="17" fillId="0" borderId="0" xfId="0" applyFont="1" applyAlignment="1">
      <alignment horizontal="center" wrapText="1"/>
    </xf>
    <xf numFmtId="0" fontId="5"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0" fontId="20" fillId="0" borderId="1" xfId="0" applyFont="1" applyBorder="1" applyAlignment="1">
      <alignment horizontal="center" vertical="center"/>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2" xfId="0" applyFont="1" applyBorder="1" applyAlignment="1">
      <alignment horizontal="center" vertical="center" wrapText="1"/>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19" fillId="4" borderId="1" xfId="0" applyFont="1" applyFill="1" applyBorder="1" applyAlignment="1">
      <alignment horizontal="center" vertical="center"/>
    </xf>
    <xf numFmtId="0" fontId="19" fillId="0" borderId="1" xfId="0" applyFont="1" applyBorder="1" applyAlignment="1">
      <alignment horizontal="center" vertical="center"/>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3" xfId="0" applyFont="1" applyBorder="1" applyAlignment="1">
      <alignment horizontal="left" vertical="center" wrapText="1"/>
    </xf>
    <xf numFmtId="0" fontId="3" fillId="0" borderId="11" xfId="0" applyFont="1" applyBorder="1" applyAlignment="1">
      <alignment horizontal="left" vertical="center" wrapText="1"/>
    </xf>
    <xf numFmtId="0" fontId="3"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12" xfId="0" applyFont="1" applyBorder="1" applyAlignment="1">
      <alignment horizontal="left" vertical="center"/>
    </xf>
    <xf numFmtId="164" fontId="2" fillId="0" borderId="1" xfId="0" applyNumberFormat="1"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0" fillId="5" borderId="2" xfId="0" applyFont="1" applyFill="1" applyBorder="1" applyAlignment="1">
      <alignment horizontal="center" vertical="center"/>
    </xf>
    <xf numFmtId="0" fontId="20" fillId="5" borderId="5" xfId="0" applyFont="1" applyFill="1" applyBorder="1" applyAlignment="1">
      <alignment horizontal="center" vertical="center"/>
    </xf>
    <xf numFmtId="0" fontId="20" fillId="5" borderId="12" xfId="0" applyFont="1" applyFill="1" applyBorder="1" applyAlignment="1">
      <alignment horizontal="center" vertical="center"/>
    </xf>
    <xf numFmtId="0" fontId="2" fillId="5" borderId="1" xfId="0" applyFont="1" applyFill="1" applyBorder="1" applyAlignment="1">
      <alignment horizontal="center" vertical="center"/>
    </xf>
    <xf numFmtId="0" fontId="19" fillId="5"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2" xfId="0" applyFont="1" applyFill="1" applyBorder="1" applyAlignment="1">
      <alignment horizontal="center" vertical="center" wrapText="1"/>
    </xf>
    <xf numFmtId="1" fontId="4" fillId="0" borderId="3" xfId="0" applyNumberFormat="1" applyFont="1" applyBorder="1" applyAlignment="1">
      <alignment horizontal="center" vertical="center"/>
    </xf>
    <xf numFmtId="1" fontId="4"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2" xfId="0" applyFont="1" applyFill="1" applyBorder="1" applyAlignment="1">
      <alignment horizontal="center" vertical="center"/>
    </xf>
    <xf numFmtId="0" fontId="4" fillId="4" borderId="1" xfId="0" applyFont="1" applyFill="1" applyBorder="1" applyAlignment="1">
      <alignment horizontal="center" vertical="center" wrapText="1"/>
    </xf>
    <xf numFmtId="0" fontId="20"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300" b="0" i="1">
                <a:latin typeface="Times New Roman" pitchFamily="18" charset="0"/>
                <a:cs typeface="Times New Roman" pitchFamily="18" charset="0"/>
              </a:rPr>
              <a:t>Biểu đồ 1</a:t>
            </a:r>
            <a:r>
              <a:rPr lang="vi-VN" sz="1300" b="0" i="1">
                <a:latin typeface="Times New Roman" pitchFamily="18" charset="0"/>
                <a:cs typeface="Times New Roman" pitchFamily="18" charset="0"/>
              </a:rPr>
              <a:t>. Loại hình doanh nghiệp</a:t>
            </a:r>
          </a:p>
        </c:rich>
      </c:tx>
      <c:layout>
        <c:manualLayout>
          <c:xMode val="edge"/>
          <c:yMode val="edge"/>
          <c:x val="0.15157088122605364"/>
          <c:y val="0.89984577122958864"/>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5445399784797015"/>
          <c:y val="0.41123498518051432"/>
          <c:w val="0.84434870928490258"/>
          <c:h val="0.41392096640970499"/>
        </c:manualLayout>
      </c:layout>
      <c:pie3DChart>
        <c:varyColors val="1"/>
        <c:ser>
          <c:idx val="0"/>
          <c:order val="0"/>
          <c:tx>
            <c:strRef>
              <c:f>'1,Loại hình, 3,quy mô DN'!$C$4</c:f>
              <c:strCache>
                <c:ptCount val="1"/>
                <c:pt idx="0">
                  <c:v>Số lượng</c:v>
                </c:pt>
              </c:strCache>
            </c:strRef>
          </c:tx>
          <c:explosion val="25"/>
          <c:dLbls>
            <c:txPr>
              <a:bodyPr/>
              <a:lstStyle/>
              <a:p>
                <a:pPr>
                  <a:defRPr sz="1400">
                    <a:latin typeface="Times New Roman" pitchFamily="18" charset="0"/>
                    <a:cs typeface="Times New Roman" pitchFamily="18" charset="0"/>
                  </a:defRPr>
                </a:pPr>
                <a:endParaRPr lang="en-US"/>
              </a:p>
            </c:txPr>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DN'!$C$5:$C$8</c:f>
              <c:numCache>
                <c:formatCode>General</c:formatCode>
                <c:ptCount val="4"/>
                <c:pt idx="0">
                  <c:v>2</c:v>
                </c:pt>
                <c:pt idx="1">
                  <c:v>5</c:v>
                </c:pt>
                <c:pt idx="2">
                  <c:v>0</c:v>
                </c:pt>
                <c:pt idx="3">
                  <c:v>54</c:v>
                </c:pt>
              </c:numCache>
            </c:numRef>
          </c:val>
        </c:ser>
        <c:ser>
          <c:idx val="1"/>
          <c:order val="1"/>
          <c:tx>
            <c:strRef>
              <c:f>'1,Loại hình, 3,quy mô DN'!$D$4</c:f>
              <c:strCache>
                <c:ptCount val="1"/>
                <c:pt idx="0">
                  <c:v>Tỉ lệ</c:v>
                </c:pt>
              </c:strCache>
            </c:strRef>
          </c:tx>
          <c:explosion val="25"/>
          <c:dLbls>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DN'!$D$5:$D$8</c:f>
              <c:numCache>
                <c:formatCode>0,0</c:formatCode>
                <c:ptCount val="4"/>
                <c:pt idx="0">
                  <c:v>3.278688524590164</c:v>
                </c:pt>
                <c:pt idx="1">
                  <c:v>8.2000000000000011</c:v>
                </c:pt>
                <c:pt idx="2">
                  <c:v>0</c:v>
                </c:pt>
                <c:pt idx="3">
                  <c:v>88.525000000000006</c:v>
                </c:pt>
              </c:numCache>
            </c:numRef>
          </c:val>
        </c:ser>
        <c:ser>
          <c:idx val="2"/>
          <c:order val="2"/>
          <c:tx>
            <c:strRef>
              <c:f>'1,Loại hình, 3,quy mô DN'!$B$4</c:f>
              <c:strCache>
                <c:ptCount val="1"/>
                <c:pt idx="0">
                  <c:v>Loại hình doanh nghiệp</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DN'!$B$5:$B$10</c:f>
              <c:numCache>
                <c:formatCode>General</c:formatCode>
                <c:ptCount val="6"/>
                <c:pt idx="0">
                  <c:v>0</c:v>
                </c:pt>
                <c:pt idx="1">
                  <c:v>0</c:v>
                </c:pt>
                <c:pt idx="2">
                  <c:v>0</c:v>
                </c:pt>
                <c:pt idx="3">
                  <c:v>0</c:v>
                </c:pt>
              </c:numCache>
            </c:numRef>
          </c:val>
        </c:ser>
        <c:ser>
          <c:idx val="3"/>
          <c:order val="3"/>
          <c:tx>
            <c:strRef>
              <c:f>'1,Loại hình, 3,quy mô DN'!$C$4</c:f>
              <c:strCache>
                <c:ptCount val="1"/>
                <c:pt idx="0">
                  <c:v>Số lượng</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DN'!$C$5:$C$10</c:f>
              <c:numCache>
                <c:formatCode>General</c:formatCode>
                <c:ptCount val="6"/>
                <c:pt idx="0">
                  <c:v>2</c:v>
                </c:pt>
                <c:pt idx="1">
                  <c:v>5</c:v>
                </c:pt>
                <c:pt idx="2">
                  <c:v>0</c:v>
                </c:pt>
                <c:pt idx="3">
                  <c:v>54</c:v>
                </c:pt>
                <c:pt idx="4">
                  <c:v>61</c:v>
                </c:pt>
              </c:numCache>
            </c:numRef>
          </c:val>
        </c:ser>
        <c:ser>
          <c:idx val="4"/>
          <c:order val="4"/>
          <c:tx>
            <c:strRef>
              <c:f>'1,Loại hình, 3,quy mô DN'!$D$4</c:f>
              <c:strCache>
                <c:ptCount val="1"/>
                <c:pt idx="0">
                  <c:v>Tỉ lệ</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DN'!$D$5:$D$10</c:f>
              <c:numCache>
                <c:formatCode>0,0</c:formatCode>
                <c:ptCount val="6"/>
                <c:pt idx="0">
                  <c:v>3.278688524590164</c:v>
                </c:pt>
                <c:pt idx="1">
                  <c:v>8.2000000000000011</c:v>
                </c:pt>
                <c:pt idx="2">
                  <c:v>0</c:v>
                </c:pt>
                <c:pt idx="3">
                  <c:v>88.525000000000006</c:v>
                </c:pt>
                <c:pt idx="4">
                  <c:v>100.00368852459017</c:v>
                </c:pt>
              </c:numCache>
            </c:numRef>
          </c:val>
        </c:ser>
        <c:ser>
          <c:idx val="5"/>
          <c:order val="5"/>
          <c:tx>
            <c:strRef>
              <c:f>'1,Loại hình, 3,quy mô DN'!$E$4</c:f>
              <c:strCache>
                <c:ptCount val="1"/>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DN'!$E$5:$E$10</c:f>
              <c:numCache>
                <c:formatCode>General</c:formatCode>
                <c:ptCount val="6"/>
                <c:pt idx="0">
                  <c:v>0</c:v>
                </c:pt>
                <c:pt idx="1">
                  <c:v>0</c:v>
                </c:pt>
                <c:pt idx="2">
                  <c:v>0</c:v>
                </c:pt>
                <c:pt idx="3">
                  <c:v>0</c:v>
                </c:pt>
                <c:pt idx="4">
                  <c:v>0</c:v>
                </c:pt>
              </c:numCache>
            </c:numRef>
          </c:val>
        </c:ser>
        <c:ser>
          <c:idx val="6"/>
          <c:order val="6"/>
          <c:tx>
            <c:strRef>
              <c:f>'1,Loại hình, 3,quy mô DN'!$F$4</c:f>
              <c:strCache>
                <c:ptCount val="1"/>
                <c:pt idx="0">
                  <c:v>Ghi chú</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DN'!$F$5:$F$10</c:f>
              <c:numCache>
                <c:formatCode>General</c:formatCode>
                <c:ptCount val="6"/>
              </c:numCache>
            </c:numRef>
          </c:val>
        </c:ser>
        <c:ser>
          <c:idx val="7"/>
          <c:order val="7"/>
          <c:tx>
            <c:strRef>
              <c:f>'1,Loại hình, 3,quy mô DN'!$B$4</c:f>
              <c:strCache>
                <c:ptCount val="1"/>
                <c:pt idx="0">
                  <c:v>Loại hình doanh nghiệp</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DN'!$B$5:$B$10</c:f>
              <c:numCache>
                <c:formatCode>General</c:formatCode>
                <c:ptCount val="6"/>
                <c:pt idx="0">
                  <c:v>0</c:v>
                </c:pt>
                <c:pt idx="1">
                  <c:v>0</c:v>
                </c:pt>
                <c:pt idx="2">
                  <c:v>0</c:v>
                </c:pt>
                <c:pt idx="3">
                  <c:v>0</c:v>
                </c:pt>
              </c:numCache>
            </c:numRef>
          </c:val>
        </c:ser>
        <c:ser>
          <c:idx val="8"/>
          <c:order val="8"/>
          <c:tx>
            <c:strRef>
              <c:f>'1,Loại hình, 3,quy mô DN'!$C$4</c:f>
              <c:strCache>
                <c:ptCount val="1"/>
                <c:pt idx="0">
                  <c:v>Số lượng</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DN'!$C$5:$C$10</c:f>
              <c:numCache>
                <c:formatCode>General</c:formatCode>
                <c:ptCount val="6"/>
                <c:pt idx="0">
                  <c:v>2</c:v>
                </c:pt>
                <c:pt idx="1">
                  <c:v>5</c:v>
                </c:pt>
                <c:pt idx="2">
                  <c:v>0</c:v>
                </c:pt>
                <c:pt idx="3">
                  <c:v>54</c:v>
                </c:pt>
                <c:pt idx="4">
                  <c:v>61</c:v>
                </c:pt>
              </c:numCache>
            </c:numRef>
          </c:val>
        </c:ser>
        <c:ser>
          <c:idx val="9"/>
          <c:order val="9"/>
          <c:tx>
            <c:strRef>
              <c:f>'1,Loại hình, 3,quy mô DN'!$D$4</c:f>
              <c:strCache>
                <c:ptCount val="1"/>
                <c:pt idx="0">
                  <c:v>Tỉ lệ</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DN'!$D$5:$D$10</c:f>
              <c:numCache>
                <c:formatCode>0,0</c:formatCode>
                <c:ptCount val="6"/>
                <c:pt idx="0">
                  <c:v>3.278688524590164</c:v>
                </c:pt>
                <c:pt idx="1">
                  <c:v>8.2000000000000011</c:v>
                </c:pt>
                <c:pt idx="2">
                  <c:v>0</c:v>
                </c:pt>
                <c:pt idx="3">
                  <c:v>88.525000000000006</c:v>
                </c:pt>
                <c:pt idx="4">
                  <c:v>100.00368852459017</c:v>
                </c:pt>
              </c:numCache>
            </c:numRef>
          </c:val>
        </c:ser>
        <c:ser>
          <c:idx val="10"/>
          <c:order val="10"/>
          <c:tx>
            <c:strRef>
              <c:f>'1,Loại hình, 3,quy mô DN'!$E$4</c:f>
              <c:strCache>
                <c:ptCount val="1"/>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DN'!$E$5:$E$10</c:f>
              <c:numCache>
                <c:formatCode>General</c:formatCode>
                <c:ptCount val="6"/>
                <c:pt idx="0">
                  <c:v>0</c:v>
                </c:pt>
                <c:pt idx="1">
                  <c:v>0</c:v>
                </c:pt>
                <c:pt idx="2">
                  <c:v>0</c:v>
                </c:pt>
                <c:pt idx="3">
                  <c:v>0</c:v>
                </c:pt>
                <c:pt idx="4">
                  <c:v>0</c:v>
                </c:pt>
              </c:numCache>
            </c:numRef>
          </c:val>
        </c:ser>
        <c:ser>
          <c:idx val="11"/>
          <c:order val="11"/>
          <c:tx>
            <c:strRef>
              <c:f>'1,Loại hình, 3,quy mô DN'!$F$4</c:f>
              <c:strCache>
                <c:ptCount val="1"/>
                <c:pt idx="0">
                  <c:v>Ghi chú</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DN'!$F$5:$F$10</c:f>
              <c:numCache>
                <c:formatCode>General</c:formatCode>
                <c:ptCount val="6"/>
              </c:numCache>
            </c:numRef>
          </c:val>
        </c:ser>
        <c:dLbls>
          <c:showLegendKey val="0"/>
          <c:showVal val="0"/>
          <c:showCatName val="0"/>
          <c:showSerName val="0"/>
          <c:showPercent val="1"/>
          <c:showBubbleSize val="0"/>
          <c:showLeaderLines val="1"/>
        </c:dLbls>
      </c:pie3DChart>
    </c:plotArea>
    <c:legend>
      <c:legendPos val="t"/>
      <c:legendEntry>
        <c:idx val="4"/>
        <c:delete val="1"/>
      </c:legendEntry>
      <c:legendEntry>
        <c:idx val="5"/>
        <c:delete val="1"/>
      </c:legendEntry>
      <c:layout>
        <c:manualLayout>
          <c:xMode val="edge"/>
          <c:yMode val="edge"/>
          <c:x val="2.5811486207902162E-2"/>
          <c:y val="1.52028737604999E-2"/>
          <c:w val="0.82733894160665811"/>
          <c:h val="0.13324433984942069"/>
        </c:manualLayout>
      </c:layout>
      <c:overlay val="0"/>
      <c:txPr>
        <a:bodyPr/>
        <a:lstStyle/>
        <a:p>
          <a:pPr>
            <a:defRPr sz="10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i="1"/>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a:t>
            </a:r>
            <a:r>
              <a:rPr lang="en-US" sz="1300" b="0" i="1">
                <a:latin typeface="Times New Roman" pitchFamily="18" charset="0"/>
                <a:cs typeface="Times New Roman" pitchFamily="18" charset="0"/>
              </a:rPr>
              <a:t>. Ngành nghề sản xuất/kinh doanh chính của DN</a:t>
            </a:r>
          </a:p>
        </c:rich>
      </c:tx>
      <c:layout>
        <c:manualLayout>
          <c:xMode val="edge"/>
          <c:yMode val="edge"/>
          <c:x val="3.4235690235690251E-2"/>
          <c:y val="0.872653335945487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7710437710437708E-2"/>
          <c:y val="2.4487665721838192E-2"/>
          <c:w val="0.93804713804713802"/>
          <c:h val="0.55738274949240374"/>
        </c:manualLayout>
      </c:layout>
      <c:bar3DChart>
        <c:barDir val="col"/>
        <c:grouping val="clustered"/>
        <c:varyColors val="0"/>
        <c:ser>
          <c:idx val="0"/>
          <c:order val="0"/>
          <c:tx>
            <c:strRef>
              <c:f>'1,Loại hình, 3,quy mô DN'!$C$57</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DN'!$B$58:$B$63</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DN'!$C$58:$C$63</c:f>
              <c:numCache>
                <c:formatCode>General</c:formatCode>
                <c:ptCount val="6"/>
                <c:pt idx="0">
                  <c:v>0</c:v>
                </c:pt>
                <c:pt idx="1">
                  <c:v>23</c:v>
                </c:pt>
                <c:pt idx="2">
                  <c:v>17</c:v>
                </c:pt>
                <c:pt idx="3">
                  <c:v>15</c:v>
                </c:pt>
                <c:pt idx="4">
                  <c:v>8</c:v>
                </c:pt>
                <c:pt idx="5">
                  <c:v>10</c:v>
                </c:pt>
              </c:numCache>
            </c:numRef>
          </c:val>
        </c:ser>
        <c:ser>
          <c:idx val="1"/>
          <c:order val="1"/>
          <c:tx>
            <c:strRef>
              <c:f>'1,Loại hình, 3,quy mô DN'!$D$57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DN'!$B$58:$B$63</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DN'!$D$58:$D$63</c:f>
              <c:numCache>
                <c:formatCode>0</c:formatCode>
                <c:ptCount val="6"/>
                <c:pt idx="0">
                  <c:v>0</c:v>
                </c:pt>
                <c:pt idx="1">
                  <c:v>31.506849315068493</c:v>
                </c:pt>
                <c:pt idx="2">
                  <c:v>23.287671232876711</c:v>
                </c:pt>
                <c:pt idx="3">
                  <c:v>20.547945205479451</c:v>
                </c:pt>
                <c:pt idx="4">
                  <c:v>10.95890410958904</c:v>
                </c:pt>
                <c:pt idx="5">
                  <c:v>13.698630136986301</c:v>
                </c:pt>
              </c:numCache>
            </c:numRef>
          </c:val>
        </c:ser>
        <c:dLbls>
          <c:showLegendKey val="0"/>
          <c:showVal val="1"/>
          <c:showCatName val="0"/>
          <c:showSerName val="0"/>
          <c:showPercent val="0"/>
          <c:showBubbleSize val="0"/>
        </c:dLbls>
        <c:gapWidth val="150"/>
        <c:shape val="box"/>
        <c:axId val="34107392"/>
        <c:axId val="34108928"/>
        <c:axId val="0"/>
      </c:bar3DChart>
      <c:catAx>
        <c:axId val="34107392"/>
        <c:scaling>
          <c:orientation val="minMax"/>
        </c:scaling>
        <c:delete val="0"/>
        <c:axPos val="b"/>
        <c:majorTickMark val="none"/>
        <c:minorTickMark val="none"/>
        <c:tickLblPos val="nextTo"/>
        <c:txPr>
          <a:bodyPr/>
          <a:lstStyle/>
          <a:p>
            <a:pPr>
              <a:defRPr sz="1050">
                <a:latin typeface="Times New Roman" pitchFamily="18" charset="0"/>
                <a:cs typeface="Times New Roman" pitchFamily="18" charset="0"/>
              </a:defRPr>
            </a:pPr>
            <a:endParaRPr lang="en-US"/>
          </a:p>
        </c:txPr>
        <c:crossAx val="34108928"/>
        <c:crosses val="autoZero"/>
        <c:auto val="1"/>
        <c:lblAlgn val="ctr"/>
        <c:lblOffset val="100"/>
        <c:noMultiLvlLbl val="0"/>
      </c:catAx>
      <c:valAx>
        <c:axId val="34108928"/>
        <c:scaling>
          <c:orientation val="minMax"/>
        </c:scaling>
        <c:delete val="1"/>
        <c:axPos val="l"/>
        <c:numFmt formatCode="General" sourceLinked="1"/>
        <c:majorTickMark val="none"/>
        <c:minorTickMark val="none"/>
        <c:tickLblPos val="nextTo"/>
        <c:crossAx val="34107392"/>
        <c:crosses val="autoZero"/>
        <c:crossBetween val="between"/>
      </c:valAx>
    </c:plotArea>
    <c:legend>
      <c:legendPos val="t"/>
      <c:layout>
        <c:manualLayout>
          <c:xMode val="edge"/>
          <c:yMode val="edge"/>
          <c:x val="1.7087197433654132E-2"/>
          <c:y val="6.484033208446377E-2"/>
          <c:w val="0.20622964553673215"/>
          <c:h val="0.20317849715704533"/>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sz="1300">
                <a:latin typeface="Times New Roman" pitchFamily="18" charset="0"/>
                <a:cs typeface="Times New Roman" pitchFamily="18" charset="0"/>
              </a:defRPr>
            </a:pPr>
            <a:r>
              <a:rPr lang="en-US" sz="1300" b="0" i="1" baseline="0">
                <a:effectLst/>
                <a:latin typeface="Times New Roman" pitchFamily="18" charset="0"/>
                <a:cs typeface="Times New Roman" pitchFamily="18" charset="0"/>
              </a:rPr>
              <a:t>Biểu đồ 2</a:t>
            </a:r>
            <a:r>
              <a:rPr lang="vi-VN" sz="1300" b="0" i="1" baseline="0">
                <a:effectLst/>
                <a:latin typeface="Times New Roman" pitchFamily="18" charset="0"/>
                <a:cs typeface="Times New Roman" pitchFamily="18" charset="0"/>
              </a:rPr>
              <a:t>. </a:t>
            </a:r>
            <a:r>
              <a:rPr lang="en-US" sz="1300" b="0" i="1" baseline="0">
                <a:effectLst/>
                <a:latin typeface="Times New Roman" pitchFamily="18" charset="0"/>
                <a:cs typeface="Times New Roman" pitchFamily="18" charset="0"/>
              </a:rPr>
              <a:t>Quy mô</a:t>
            </a:r>
            <a:r>
              <a:rPr lang="vi-VN" sz="1300" b="0" i="1" baseline="0">
                <a:effectLst/>
                <a:latin typeface="Times New Roman" pitchFamily="18" charset="0"/>
                <a:cs typeface="Times New Roman" pitchFamily="18" charset="0"/>
              </a:rPr>
              <a:t> doanh nghiệp</a:t>
            </a:r>
            <a:endParaRPr lang="en-US" sz="1300">
              <a:effectLst/>
              <a:latin typeface="Times New Roman" pitchFamily="18" charset="0"/>
              <a:cs typeface="Times New Roman" pitchFamily="18" charset="0"/>
            </a:endParaRPr>
          </a:p>
        </c:rich>
      </c:tx>
      <c:layout>
        <c:manualLayout>
          <c:xMode val="edge"/>
          <c:yMode val="edge"/>
          <c:x val="0.21581387926509185"/>
          <c:y val="0.84908759257971755"/>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2.4774774774774775E-2"/>
          <c:y val="3.1212610401603485E-2"/>
          <c:w val="0.9504504504504504"/>
          <c:h val="0.54934417164498217"/>
        </c:manualLayout>
      </c:layout>
      <c:bar3DChart>
        <c:barDir val="col"/>
        <c:grouping val="clustered"/>
        <c:varyColors val="0"/>
        <c:ser>
          <c:idx val="0"/>
          <c:order val="0"/>
          <c:tx>
            <c:strRef>
              <c:f>'1,Loại hình, 3,quy mô DN'!$C$35</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DN'!$B$36:$B$39</c:f>
              <c:strCache>
                <c:ptCount val="4"/>
                <c:pt idx="0">
                  <c:v>Dưới 10 </c:v>
                </c:pt>
                <c:pt idx="1">
                  <c:v>11 đến 50</c:v>
                </c:pt>
                <c:pt idx="2">
                  <c:v>51 đến 200</c:v>
                </c:pt>
                <c:pt idx="3">
                  <c:v>Trên 200</c:v>
                </c:pt>
              </c:strCache>
            </c:strRef>
          </c:cat>
          <c:val>
            <c:numRef>
              <c:f>'1,Loại hình, 3,quy mô DN'!$C$36:$C$39</c:f>
              <c:numCache>
                <c:formatCode>General</c:formatCode>
                <c:ptCount val="4"/>
                <c:pt idx="0">
                  <c:v>11</c:v>
                </c:pt>
                <c:pt idx="1">
                  <c:v>37</c:v>
                </c:pt>
                <c:pt idx="2">
                  <c:v>13</c:v>
                </c:pt>
                <c:pt idx="3">
                  <c:v>0</c:v>
                </c:pt>
              </c:numCache>
            </c:numRef>
          </c:val>
        </c:ser>
        <c:ser>
          <c:idx val="1"/>
          <c:order val="1"/>
          <c:tx>
            <c:strRef>
              <c:f>'1,Loại hình, 3,quy mô DN'!$D$35</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DN'!$B$36:$B$39</c:f>
              <c:strCache>
                <c:ptCount val="4"/>
                <c:pt idx="0">
                  <c:v>Dưới 10 </c:v>
                </c:pt>
                <c:pt idx="1">
                  <c:v>11 đến 50</c:v>
                </c:pt>
                <c:pt idx="2">
                  <c:v>51 đến 200</c:v>
                </c:pt>
                <c:pt idx="3">
                  <c:v>Trên 200</c:v>
                </c:pt>
              </c:strCache>
            </c:strRef>
          </c:cat>
          <c:val>
            <c:numRef>
              <c:f>'1,Loại hình, 3,quy mô DN'!$D$36:$D$39</c:f>
              <c:numCache>
                <c:formatCode>0,0</c:formatCode>
                <c:ptCount val="4"/>
                <c:pt idx="0">
                  <c:v>18.032786885245901</c:v>
                </c:pt>
                <c:pt idx="1">
                  <c:v>60.699999999999996</c:v>
                </c:pt>
                <c:pt idx="2">
                  <c:v>21.311</c:v>
                </c:pt>
                <c:pt idx="3">
                  <c:v>0</c:v>
                </c:pt>
              </c:numCache>
            </c:numRef>
          </c:val>
        </c:ser>
        <c:dLbls>
          <c:showLegendKey val="0"/>
          <c:showVal val="1"/>
          <c:showCatName val="0"/>
          <c:showSerName val="0"/>
          <c:showPercent val="0"/>
          <c:showBubbleSize val="0"/>
        </c:dLbls>
        <c:gapWidth val="150"/>
        <c:shape val="cylinder"/>
        <c:axId val="34135424"/>
        <c:axId val="34137216"/>
        <c:axId val="0"/>
      </c:bar3DChart>
      <c:catAx>
        <c:axId val="3413542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34137216"/>
        <c:crosses val="autoZero"/>
        <c:auto val="1"/>
        <c:lblAlgn val="ctr"/>
        <c:lblOffset val="100"/>
        <c:noMultiLvlLbl val="0"/>
      </c:catAx>
      <c:valAx>
        <c:axId val="34137216"/>
        <c:scaling>
          <c:orientation val="minMax"/>
        </c:scaling>
        <c:delete val="1"/>
        <c:axPos val="l"/>
        <c:numFmt formatCode="General" sourceLinked="1"/>
        <c:majorTickMark val="none"/>
        <c:minorTickMark val="none"/>
        <c:tickLblPos val="nextTo"/>
        <c:crossAx val="34135424"/>
        <c:crosses val="autoZero"/>
        <c:crossBetween val="between"/>
      </c:valAx>
    </c:plotArea>
    <c:legend>
      <c:legendPos val="t"/>
      <c:layout>
        <c:manualLayout>
          <c:xMode val="edge"/>
          <c:yMode val="edge"/>
          <c:x val="0.81082777132599104"/>
          <c:y val="3.9690603902516483E-2"/>
          <c:w val="0.14117518940602442"/>
          <c:h val="0.19937161099635489"/>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manualLayout>
          <c:layoutTarget val="inner"/>
          <c:xMode val="edge"/>
          <c:yMode val="edge"/>
          <c:x val="1.2232499609225589E-2"/>
          <c:y val="3.8469626161062361E-3"/>
          <c:w val="0.95303846012552318"/>
          <c:h val="0.59587611738171131"/>
        </c:manualLayout>
      </c:layout>
      <c:barChart>
        <c:barDir val="col"/>
        <c:grouping val="clustered"/>
        <c:varyColors val="0"/>
        <c:ser>
          <c:idx val="0"/>
          <c:order val="0"/>
          <c:tx>
            <c:strRef>
              <c:f>'7,8,9. SL lđ trường, dự kiến td'!$C$4</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td'!$B$5:$B$13</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td'!$C$5:$C$13</c:f>
              <c:numCache>
                <c:formatCode>General</c:formatCode>
                <c:ptCount val="9"/>
                <c:pt idx="0">
                  <c:v>60</c:v>
                </c:pt>
                <c:pt idx="1">
                  <c:v>63</c:v>
                </c:pt>
                <c:pt idx="2">
                  <c:v>82</c:v>
                </c:pt>
                <c:pt idx="3">
                  <c:v>31</c:v>
                </c:pt>
                <c:pt idx="4">
                  <c:v>5</c:v>
                </c:pt>
                <c:pt idx="5">
                  <c:v>8</c:v>
                </c:pt>
                <c:pt idx="6">
                  <c:v>49</c:v>
                </c:pt>
                <c:pt idx="7">
                  <c:v>8</c:v>
                </c:pt>
                <c:pt idx="8">
                  <c:v>10</c:v>
                </c:pt>
              </c:numCache>
            </c:numRef>
          </c:val>
        </c:ser>
        <c:ser>
          <c:idx val="1"/>
          <c:order val="1"/>
          <c:tx>
            <c:strRef>
              <c:f>'7,8,9. SL lđ trường, dự kiến td'!$D$4</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td'!$B$5:$B$13</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td'!$D$5:$D$13</c:f>
              <c:numCache>
                <c:formatCode>0</c:formatCode>
                <c:ptCount val="9"/>
                <c:pt idx="0">
                  <c:v>19</c:v>
                </c:pt>
                <c:pt idx="1">
                  <c:v>19.899999999999999</c:v>
                </c:pt>
                <c:pt idx="2">
                  <c:v>25.9</c:v>
                </c:pt>
                <c:pt idx="3">
                  <c:v>9.8000000000000007</c:v>
                </c:pt>
                <c:pt idx="4">
                  <c:v>1.6</c:v>
                </c:pt>
                <c:pt idx="5">
                  <c:v>2.5</c:v>
                </c:pt>
                <c:pt idx="6">
                  <c:v>15.5</c:v>
                </c:pt>
                <c:pt idx="7">
                  <c:v>2.5</c:v>
                </c:pt>
                <c:pt idx="8">
                  <c:v>3.2</c:v>
                </c:pt>
              </c:numCache>
            </c:numRef>
          </c:val>
        </c:ser>
        <c:dLbls>
          <c:showLegendKey val="0"/>
          <c:showVal val="1"/>
          <c:showCatName val="0"/>
          <c:showSerName val="0"/>
          <c:showPercent val="0"/>
          <c:showBubbleSize val="0"/>
        </c:dLbls>
        <c:gapWidth val="150"/>
        <c:overlap val="-25"/>
        <c:axId val="33905664"/>
        <c:axId val="33907456"/>
      </c:barChart>
      <c:catAx>
        <c:axId val="33905664"/>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33907456"/>
        <c:crosses val="autoZero"/>
        <c:auto val="1"/>
        <c:lblAlgn val="ctr"/>
        <c:lblOffset val="100"/>
        <c:noMultiLvlLbl val="0"/>
      </c:catAx>
      <c:valAx>
        <c:axId val="33907456"/>
        <c:scaling>
          <c:orientation val="minMax"/>
        </c:scaling>
        <c:delete val="1"/>
        <c:axPos val="l"/>
        <c:numFmt formatCode="General" sourceLinked="1"/>
        <c:majorTickMark val="out"/>
        <c:minorTickMark val="none"/>
        <c:tickLblPos val="nextTo"/>
        <c:crossAx val="33905664"/>
        <c:crosses val="autoZero"/>
        <c:crossBetween val="between"/>
      </c:valAx>
    </c:plotArea>
    <c:legend>
      <c:legendPos val="t"/>
      <c:layout>
        <c:manualLayout>
          <c:xMode val="edge"/>
          <c:yMode val="edge"/>
          <c:x val="0.31965004617116305"/>
          <c:y val="6.0471935773667218E-2"/>
          <c:w val="0.44265071635298381"/>
          <c:h val="7.8836065443117997E-2"/>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5: Nhu cầu tuyển dụng của các doanh nghiệp</a:t>
            </a:r>
            <a:endParaRPr lang="en-US" sz="1300" b="0" i="1">
              <a:latin typeface="Times New Roman" pitchFamily="18" charset="0"/>
              <a:cs typeface="Times New Roman" pitchFamily="18" charset="0"/>
            </a:endParaRPr>
          </a:p>
        </c:rich>
      </c:tx>
      <c:layout>
        <c:manualLayout>
          <c:xMode val="edge"/>
          <c:yMode val="edge"/>
          <c:x val="5.1742013261000627E-2"/>
          <c:y val="0.883509693257302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0.48191881078156368"/>
          <c:y val="1.6370961619281775E-2"/>
          <c:w val="0.49638137005026273"/>
          <c:h val="0.82225740490906485"/>
        </c:manualLayout>
      </c:layout>
      <c:bar3DChart>
        <c:barDir val="bar"/>
        <c:grouping val="clustered"/>
        <c:varyColors val="0"/>
        <c:ser>
          <c:idx val="0"/>
          <c:order val="0"/>
          <c:tx>
            <c:strRef>
              <c:f>'7,8,9. SL lđ trường, dự kiến td'!$C$39</c:f>
              <c:strCache>
                <c:ptCount val="1"/>
                <c:pt idx="0">
                  <c:v>Số lượng</c:v>
                </c:pt>
              </c:strCache>
            </c:strRef>
          </c:tx>
          <c:invertIfNegative val="0"/>
          <c:dLbls>
            <c:dLbl>
              <c:idx val="3"/>
              <c:layout>
                <c:manualLayout>
                  <c:x val="2.1352313167259787E-2"/>
                  <c:y val="0"/>
                </c:manualLayout>
              </c:layout>
              <c:showLegendKey val="0"/>
              <c:showVal val="1"/>
              <c:showCatName val="0"/>
              <c:showSerName val="0"/>
              <c:showPercent val="0"/>
              <c:showBubbleSize val="0"/>
            </c:dLbl>
            <c:dLbl>
              <c:idx val="8"/>
              <c:layout>
                <c:manualLayout>
                  <c:x val="4.7449584816132862E-3"/>
                  <c:y val="3.2274326694330675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td'!$B$40:$B$48</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td'!$C$40:$C$48</c:f>
              <c:numCache>
                <c:formatCode>General</c:formatCode>
                <c:ptCount val="9"/>
                <c:pt idx="0">
                  <c:v>190</c:v>
                </c:pt>
                <c:pt idx="1">
                  <c:v>179</c:v>
                </c:pt>
                <c:pt idx="2">
                  <c:v>135</c:v>
                </c:pt>
                <c:pt idx="3">
                  <c:v>38</c:v>
                </c:pt>
                <c:pt idx="4">
                  <c:v>18</c:v>
                </c:pt>
                <c:pt idx="5">
                  <c:v>59</c:v>
                </c:pt>
                <c:pt idx="6">
                  <c:v>91</c:v>
                </c:pt>
                <c:pt idx="7">
                  <c:v>28</c:v>
                </c:pt>
                <c:pt idx="8">
                  <c:v>5</c:v>
                </c:pt>
              </c:numCache>
            </c:numRef>
          </c:val>
        </c:ser>
        <c:ser>
          <c:idx val="1"/>
          <c:order val="1"/>
          <c:tx>
            <c:strRef>
              <c:f>'7,8,9. SL lđ trường, dự kiến td'!$D$38</c:f>
              <c:strCache>
                <c:ptCount val="1"/>
                <c:pt idx="0">
                  <c:v>Tỉ lệ</c:v>
                </c:pt>
              </c:strCache>
            </c:strRef>
          </c:tx>
          <c:invertIfNegative val="0"/>
          <c:dLbls>
            <c:dLbl>
              <c:idx val="0"/>
              <c:layout>
                <c:manualLayout>
                  <c:x val="0"/>
                  <c:y val="-2.4205745020748008E-2"/>
                </c:manualLayout>
              </c:layout>
              <c:showLegendKey val="0"/>
              <c:showVal val="1"/>
              <c:showCatName val="0"/>
              <c:showSerName val="0"/>
              <c:showPercent val="0"/>
              <c:showBubbleSize val="0"/>
            </c:dLbl>
            <c:dLbl>
              <c:idx val="1"/>
              <c:layout>
                <c:manualLayout>
                  <c:x val="1.4234875444839857E-2"/>
                  <c:y val="-2.4205745020747935E-2"/>
                </c:manualLayout>
              </c:layout>
              <c:showLegendKey val="0"/>
              <c:showVal val="1"/>
              <c:showCatName val="0"/>
              <c:showSerName val="0"/>
              <c:showPercent val="0"/>
              <c:showBubbleSize val="0"/>
            </c:dLbl>
            <c:dLbl>
              <c:idx val="2"/>
              <c:layout>
                <c:manualLayout>
                  <c:x val="0"/>
                  <c:y val="-1.6137163347165338E-2"/>
                </c:manualLayout>
              </c:layout>
              <c:showLegendKey val="0"/>
              <c:showVal val="1"/>
              <c:showCatName val="0"/>
              <c:showSerName val="0"/>
              <c:showPercent val="0"/>
              <c:showBubbleSize val="0"/>
            </c:dLbl>
            <c:dLbl>
              <c:idx val="3"/>
              <c:layout>
                <c:manualLayout>
                  <c:x val="1.1862396204033215E-2"/>
                  <c:y val="-1.6137163347165338E-2"/>
                </c:manualLayout>
              </c:layout>
              <c:showLegendKey val="0"/>
              <c:showVal val="1"/>
              <c:showCatName val="0"/>
              <c:showSerName val="0"/>
              <c:showPercent val="0"/>
              <c:showBubbleSize val="0"/>
            </c:dLbl>
            <c:dLbl>
              <c:idx val="4"/>
              <c:layout>
                <c:manualLayout>
                  <c:x val="2.1352313167259787E-2"/>
                  <c:y val="-1.2102872510374004E-2"/>
                </c:manualLayout>
              </c:layout>
              <c:showLegendKey val="0"/>
              <c:showVal val="1"/>
              <c:showCatName val="0"/>
              <c:showSerName val="0"/>
              <c:showPercent val="0"/>
              <c:showBubbleSize val="0"/>
            </c:dLbl>
            <c:dLbl>
              <c:idx val="5"/>
              <c:layout>
                <c:manualLayout>
                  <c:x val="1.4234875444839857E-2"/>
                  <c:y val="-2.8240035857539307E-2"/>
                </c:manualLayout>
              </c:layout>
              <c:showLegendKey val="0"/>
              <c:showVal val="1"/>
              <c:showCatName val="0"/>
              <c:showSerName val="0"/>
              <c:showPercent val="0"/>
              <c:showBubbleSize val="0"/>
            </c:dLbl>
            <c:dLbl>
              <c:idx val="6"/>
              <c:layout>
                <c:manualLayout>
                  <c:x val="0"/>
                  <c:y val="-1.6137163347165338E-2"/>
                </c:manualLayout>
              </c:layout>
              <c:showLegendKey val="0"/>
              <c:showVal val="1"/>
              <c:showCatName val="0"/>
              <c:showSerName val="0"/>
              <c:showPercent val="0"/>
              <c:showBubbleSize val="0"/>
            </c:dLbl>
            <c:dLbl>
              <c:idx val="7"/>
              <c:layout>
                <c:manualLayout>
                  <c:x val="2.6097271648873072E-2"/>
                  <c:y val="-2.8240035857539342E-2"/>
                </c:manualLayout>
              </c:layout>
              <c:showLegendKey val="0"/>
              <c:showVal val="1"/>
              <c:showCatName val="0"/>
              <c:showSerName val="0"/>
              <c:showPercent val="0"/>
              <c:showBubbleSize val="0"/>
            </c:dLbl>
            <c:dLbl>
              <c:idx val="8"/>
              <c:layout>
                <c:manualLayout>
                  <c:x val="1.6607354685646499E-2"/>
                  <c:y val="-8.0685816735826654E-3"/>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td'!$B$40:$B$48</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td'!$D$40:$D$48</c:f>
              <c:numCache>
                <c:formatCode>General</c:formatCode>
                <c:ptCount val="9"/>
                <c:pt idx="0">
                  <c:v>25.6</c:v>
                </c:pt>
                <c:pt idx="1">
                  <c:v>24.1</c:v>
                </c:pt>
                <c:pt idx="2">
                  <c:v>18.2</c:v>
                </c:pt>
                <c:pt idx="3">
                  <c:v>5.0999999999999996</c:v>
                </c:pt>
                <c:pt idx="4">
                  <c:v>2.4</c:v>
                </c:pt>
                <c:pt idx="5">
                  <c:v>7.9</c:v>
                </c:pt>
                <c:pt idx="6">
                  <c:v>12.2</c:v>
                </c:pt>
                <c:pt idx="7">
                  <c:v>3.8</c:v>
                </c:pt>
                <c:pt idx="8">
                  <c:v>0.7</c:v>
                </c:pt>
              </c:numCache>
            </c:numRef>
          </c:val>
        </c:ser>
        <c:dLbls>
          <c:showLegendKey val="0"/>
          <c:showVal val="1"/>
          <c:showCatName val="0"/>
          <c:showSerName val="0"/>
          <c:showPercent val="0"/>
          <c:showBubbleSize val="0"/>
        </c:dLbls>
        <c:gapWidth val="150"/>
        <c:shape val="box"/>
        <c:axId val="33942144"/>
        <c:axId val="88445312"/>
        <c:axId val="0"/>
      </c:bar3DChart>
      <c:catAx>
        <c:axId val="33942144"/>
        <c:scaling>
          <c:orientation val="minMax"/>
        </c:scaling>
        <c:delete val="0"/>
        <c:axPos val="l"/>
        <c:majorTickMark val="none"/>
        <c:minorTickMark val="none"/>
        <c:tickLblPos val="nextTo"/>
        <c:txPr>
          <a:bodyPr/>
          <a:lstStyle/>
          <a:p>
            <a:pPr>
              <a:defRPr sz="1050">
                <a:latin typeface="Times New Roman" pitchFamily="18" charset="0"/>
                <a:cs typeface="Times New Roman" pitchFamily="18" charset="0"/>
              </a:defRPr>
            </a:pPr>
            <a:endParaRPr lang="en-US"/>
          </a:p>
        </c:txPr>
        <c:crossAx val="88445312"/>
        <c:crosses val="autoZero"/>
        <c:auto val="1"/>
        <c:lblAlgn val="ctr"/>
        <c:lblOffset val="100"/>
        <c:noMultiLvlLbl val="0"/>
      </c:catAx>
      <c:valAx>
        <c:axId val="88445312"/>
        <c:scaling>
          <c:orientation val="minMax"/>
        </c:scaling>
        <c:delete val="1"/>
        <c:axPos val="b"/>
        <c:numFmt formatCode="General" sourceLinked="1"/>
        <c:majorTickMark val="out"/>
        <c:minorTickMark val="none"/>
        <c:tickLblPos val="nextTo"/>
        <c:crossAx val="33942144"/>
        <c:crosses val="autoZero"/>
        <c:crossBetween val="between"/>
      </c:valAx>
    </c:plotArea>
    <c:legend>
      <c:legendPos val="t"/>
      <c:layout>
        <c:manualLayout>
          <c:xMode val="edge"/>
          <c:yMode val="edge"/>
          <c:x val="1.4974204173845389E-2"/>
          <c:y val="0.4517398752800576"/>
          <c:w val="0.1647470015615137"/>
          <c:h val="0.18994616604188103"/>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vi-VN" sz="1300" b="0">
                <a:latin typeface="+mj-lt"/>
              </a:rPr>
              <a:t>10. Nguyên nhân các doanh nghiệp khó tuyển dụng được lao động</a:t>
            </a:r>
          </a:p>
        </c:rich>
      </c:tx>
      <c:layout>
        <c:manualLayout>
          <c:xMode val="edge"/>
          <c:yMode val="edge"/>
          <c:x val="3.491978302991651E-2"/>
          <c:y val="0.74727171508220236"/>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4.5446893102859182E-2"/>
          <c:y val="2.5383749711315275E-2"/>
          <c:w val="0.50476696330118498"/>
          <c:h val="0.70917333506097513"/>
        </c:manualLayout>
      </c:layout>
      <c:pie3DChart>
        <c:varyColors val="1"/>
        <c:ser>
          <c:idx val="0"/>
          <c:order val="0"/>
          <c:tx>
            <c:strRef>
              <c:f>'10, Lí do khó tuyển dụng'!$C$4</c:f>
              <c:strCache>
                <c:ptCount val="1"/>
                <c:pt idx="0">
                  <c:v>Số lượng ý kiến</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dụng'!$C$5:$C$8</c:f>
              <c:numCache>
                <c:formatCode>General</c:formatCode>
                <c:ptCount val="4"/>
                <c:pt idx="0">
                  <c:v>11</c:v>
                </c:pt>
                <c:pt idx="1">
                  <c:v>7</c:v>
                </c:pt>
                <c:pt idx="2">
                  <c:v>13</c:v>
                </c:pt>
                <c:pt idx="3">
                  <c:v>1</c:v>
                </c:pt>
              </c:numCache>
            </c:numRef>
          </c:val>
        </c:ser>
        <c:ser>
          <c:idx val="1"/>
          <c:order val="1"/>
          <c:tx>
            <c:strRef>
              <c:f>'10, Lí do khó tuyển dụng'!$D$4</c:f>
              <c:strCache>
                <c:ptCount val="1"/>
                <c:pt idx="0">
                  <c:v>Tỉ lệ (%)</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dụng'!$D$5:$D$8</c:f>
              <c:numCache>
                <c:formatCode>0,0</c:formatCode>
                <c:ptCount val="4"/>
                <c:pt idx="0">
                  <c:v>34.375</c:v>
                </c:pt>
                <c:pt idx="1">
                  <c:v>21.875</c:v>
                </c:pt>
                <c:pt idx="2">
                  <c:v>40.625</c:v>
                </c:pt>
                <c:pt idx="3">
                  <c:v>3.125</c:v>
                </c:pt>
              </c:numCache>
            </c:numRef>
          </c:val>
        </c:ser>
        <c:dLbls>
          <c:showLegendKey val="0"/>
          <c:showVal val="0"/>
          <c:showCatName val="0"/>
          <c:showSerName val="0"/>
          <c:showPercent val="1"/>
          <c:showBubbleSize val="0"/>
          <c:showLeaderLines val="1"/>
        </c:dLbls>
      </c:pie3DChart>
    </c:plotArea>
    <c:legend>
      <c:legendPos val="r"/>
      <c:layout>
        <c:manualLayout>
          <c:xMode val="edge"/>
          <c:yMode val="edge"/>
          <c:x val="0.57725180802103881"/>
          <c:y val="9.0918857621731741E-2"/>
          <c:w val="0.40433925049309666"/>
          <c:h val="0.58698214151297146"/>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6</a:t>
            </a:r>
            <a:r>
              <a:rPr lang="vi-VN" sz="1300" b="0" i="1">
                <a:latin typeface="+mj-lt"/>
              </a:rPr>
              <a:t>. Mức độ hài lòng với lao động do Trường đào tạo</a:t>
            </a:r>
            <a:endParaRPr lang="en-US" sz="1300" b="0" i="1">
              <a:latin typeface="+mj-lt"/>
            </a:endParaRPr>
          </a:p>
        </c:rich>
      </c:tx>
      <c:layout>
        <c:manualLayout>
          <c:xMode val="edge"/>
          <c:yMode val="edge"/>
          <c:x val="9.7458246290642245E-2"/>
          <c:y val="0.90170949644944887"/>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6111200385666078E-2"/>
          <c:y val="8.1171469670357099E-2"/>
          <c:w val="0.94433103004981522"/>
          <c:h val="0.6260716418931459"/>
        </c:manualLayout>
      </c:layout>
      <c:bar3DChart>
        <c:barDir val="col"/>
        <c:grouping val="clustered"/>
        <c:varyColors val="0"/>
        <c:ser>
          <c:idx val="0"/>
          <c:order val="0"/>
          <c:tx>
            <c:strRef>
              <c:f>'12, 13. mức độ hài lòng của dn'!$C$18</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dn'!$B$19:$B$23</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dn'!$C$19:$C$23</c:f>
              <c:numCache>
                <c:formatCode>General</c:formatCode>
                <c:ptCount val="5"/>
                <c:pt idx="0">
                  <c:v>20</c:v>
                </c:pt>
                <c:pt idx="1">
                  <c:v>24</c:v>
                </c:pt>
                <c:pt idx="2">
                  <c:v>37</c:v>
                </c:pt>
                <c:pt idx="3">
                  <c:v>1</c:v>
                </c:pt>
                <c:pt idx="4">
                  <c:v>0</c:v>
                </c:pt>
              </c:numCache>
            </c:numRef>
          </c:val>
        </c:ser>
        <c:ser>
          <c:idx val="1"/>
          <c:order val="1"/>
          <c:tx>
            <c:strRef>
              <c:f>'12, 13. mức độ hài lòng của dn'!$D$18</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dn'!$B$19:$B$23</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dn'!$D$19:$D$23</c:f>
              <c:numCache>
                <c:formatCode>0,0</c:formatCode>
                <c:ptCount val="5"/>
                <c:pt idx="0" formatCode="0">
                  <c:v>24.390243902439025</c:v>
                </c:pt>
                <c:pt idx="1">
                  <c:v>29.268292682926827</c:v>
                </c:pt>
                <c:pt idx="2">
                  <c:v>45.121951219512198</c:v>
                </c:pt>
                <c:pt idx="3">
                  <c:v>1.2195121951219512</c:v>
                </c:pt>
                <c:pt idx="4">
                  <c:v>0</c:v>
                </c:pt>
              </c:numCache>
            </c:numRef>
          </c:val>
        </c:ser>
        <c:dLbls>
          <c:showLegendKey val="0"/>
          <c:showVal val="1"/>
          <c:showCatName val="0"/>
          <c:showSerName val="0"/>
          <c:showPercent val="0"/>
          <c:showBubbleSize val="0"/>
        </c:dLbls>
        <c:gapWidth val="150"/>
        <c:shape val="cylinder"/>
        <c:axId val="88742912"/>
        <c:axId val="88761088"/>
        <c:axId val="0"/>
      </c:bar3DChart>
      <c:catAx>
        <c:axId val="88742912"/>
        <c:scaling>
          <c:orientation val="minMax"/>
        </c:scaling>
        <c:delete val="0"/>
        <c:axPos val="b"/>
        <c:majorTickMark val="none"/>
        <c:minorTickMark val="none"/>
        <c:tickLblPos val="nextTo"/>
        <c:txPr>
          <a:bodyPr/>
          <a:lstStyle/>
          <a:p>
            <a:pPr>
              <a:defRPr>
                <a:latin typeface="Times New Roman" pitchFamily="18" charset="0"/>
                <a:cs typeface="Times New Roman" pitchFamily="18" charset="0"/>
              </a:defRPr>
            </a:pPr>
            <a:endParaRPr lang="en-US"/>
          </a:p>
        </c:txPr>
        <c:crossAx val="88761088"/>
        <c:crosses val="autoZero"/>
        <c:auto val="1"/>
        <c:lblAlgn val="ctr"/>
        <c:lblOffset val="100"/>
        <c:noMultiLvlLbl val="0"/>
      </c:catAx>
      <c:valAx>
        <c:axId val="88761088"/>
        <c:scaling>
          <c:orientation val="minMax"/>
        </c:scaling>
        <c:delete val="1"/>
        <c:axPos val="l"/>
        <c:numFmt formatCode="General" sourceLinked="1"/>
        <c:majorTickMark val="none"/>
        <c:minorTickMark val="none"/>
        <c:tickLblPos val="nextTo"/>
        <c:crossAx val="88742912"/>
        <c:crosses val="autoZero"/>
        <c:crossBetween val="between"/>
      </c:valAx>
    </c:plotArea>
    <c:legend>
      <c:legendPos val="t"/>
      <c:layout>
        <c:manualLayout>
          <c:xMode val="edge"/>
          <c:yMode val="edge"/>
          <c:x val="0.73009886264216972"/>
          <c:y val="7.0578885972586755E-2"/>
          <c:w val="0.17313560804899389"/>
          <c:h val="0.20408756197142025"/>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vi-VN" sz="1300" b="0">
                <a:latin typeface="+mj-lt"/>
              </a:rPr>
              <a:t>13. Mức độ hài lòng với lao động do Trường khác đào tạo</a:t>
            </a:r>
            <a:endParaRPr lang="en-US" sz="1300" b="0">
              <a:latin typeface="+mj-lt"/>
            </a:endParaRPr>
          </a:p>
        </c:rich>
      </c:tx>
      <c:layout>
        <c:manualLayout>
          <c:xMode val="edge"/>
          <c:yMode val="edge"/>
          <c:x val="9.0972440330108442E-2"/>
          <c:y val="0.85652327294610808"/>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0555555555555555E-2"/>
          <c:y val="5.5823855351414438E-2"/>
          <c:w val="0.92314979694868882"/>
          <c:h val="0.61429803263684335"/>
        </c:manualLayout>
      </c:layout>
      <c:bar3DChart>
        <c:barDir val="col"/>
        <c:grouping val="clustered"/>
        <c:varyColors val="0"/>
        <c:ser>
          <c:idx val="0"/>
          <c:order val="0"/>
          <c:tx>
            <c:strRef>
              <c:f>'12, 13. mức độ hài lòng của dn'!$C$60</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dn'!$B$61:$B$65</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dn'!$C$61:$C$65</c:f>
              <c:numCache>
                <c:formatCode>General</c:formatCode>
                <c:ptCount val="5"/>
                <c:pt idx="0">
                  <c:v>0</c:v>
                </c:pt>
                <c:pt idx="1">
                  <c:v>0</c:v>
                </c:pt>
                <c:pt idx="2">
                  <c:v>0</c:v>
                </c:pt>
                <c:pt idx="3">
                  <c:v>0</c:v>
                </c:pt>
                <c:pt idx="4">
                  <c:v>0</c:v>
                </c:pt>
              </c:numCache>
            </c:numRef>
          </c:val>
        </c:ser>
        <c:ser>
          <c:idx val="1"/>
          <c:order val="1"/>
          <c:tx>
            <c:strRef>
              <c:f>'12, 13. mức độ hài lòng của dn'!$D$60</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dn'!$B$61:$B$65</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dn'!$D$61:$D$65</c:f>
              <c:numCache>
                <c:formatCode>0,0</c:formatCode>
                <c:ptCount val="5"/>
                <c:pt idx="0">
                  <c:v>0</c:v>
                </c:pt>
                <c:pt idx="1">
                  <c:v>0</c:v>
                </c:pt>
                <c:pt idx="2">
                  <c:v>0</c:v>
                </c:pt>
                <c:pt idx="3">
                  <c:v>0</c:v>
                </c:pt>
                <c:pt idx="4">
                  <c:v>0</c:v>
                </c:pt>
              </c:numCache>
            </c:numRef>
          </c:val>
        </c:ser>
        <c:dLbls>
          <c:showLegendKey val="0"/>
          <c:showVal val="1"/>
          <c:showCatName val="0"/>
          <c:showSerName val="0"/>
          <c:showPercent val="0"/>
          <c:showBubbleSize val="0"/>
        </c:dLbls>
        <c:gapWidth val="150"/>
        <c:shape val="cylinder"/>
        <c:axId val="88783488"/>
        <c:axId val="88789376"/>
        <c:axId val="0"/>
      </c:bar3DChart>
      <c:catAx>
        <c:axId val="88783488"/>
        <c:scaling>
          <c:orientation val="minMax"/>
        </c:scaling>
        <c:delete val="0"/>
        <c:axPos val="b"/>
        <c:majorTickMark val="none"/>
        <c:minorTickMark val="none"/>
        <c:tickLblPos val="nextTo"/>
        <c:crossAx val="88789376"/>
        <c:crosses val="autoZero"/>
        <c:auto val="1"/>
        <c:lblAlgn val="ctr"/>
        <c:lblOffset val="100"/>
        <c:noMultiLvlLbl val="0"/>
      </c:catAx>
      <c:valAx>
        <c:axId val="88789376"/>
        <c:scaling>
          <c:orientation val="minMax"/>
        </c:scaling>
        <c:delete val="1"/>
        <c:axPos val="l"/>
        <c:numFmt formatCode="General" sourceLinked="1"/>
        <c:majorTickMark val="out"/>
        <c:minorTickMark val="none"/>
        <c:tickLblPos val="nextTo"/>
        <c:crossAx val="88783488"/>
        <c:crosses val="autoZero"/>
        <c:crossBetween val="between"/>
      </c:valAx>
    </c:plotArea>
    <c:legend>
      <c:legendPos val="t"/>
      <c:layout>
        <c:manualLayout>
          <c:xMode val="edge"/>
          <c:yMode val="edge"/>
          <c:x val="0.75145715739495211"/>
          <c:y val="0.10741231619795302"/>
          <c:w val="0.1986032675876003"/>
          <c:h val="0.20488214715959419"/>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3.2 </a:t>
            </a:r>
            <a:r>
              <a:rPr lang="vi-VN" sz="1300" b="0">
                <a:latin typeface="Times New Roman" pitchFamily="18" charset="0"/>
                <a:cs typeface="Times New Roman" pitchFamily="18" charset="0"/>
              </a:rPr>
              <a:t>Mức độ đáp ứng năng lực chuyên môn gắn với công việc được giao</a:t>
            </a:r>
            <a:endParaRPr lang="en-US" sz="1300" b="0">
              <a:latin typeface="Times New Roman" pitchFamily="18" charset="0"/>
              <a:cs typeface="Times New Roman" pitchFamily="18" charset="0"/>
            </a:endParaRPr>
          </a:p>
        </c:rich>
      </c:tx>
      <c:layout>
        <c:manualLayout>
          <c:xMode val="edge"/>
          <c:yMode val="edge"/>
          <c:x val="0.12681595498714612"/>
          <c:y val="0.85945051543159889"/>
        </c:manualLayout>
      </c:layout>
      <c:overlay val="0"/>
    </c:title>
    <c:autoTitleDeleted val="0"/>
    <c:plotArea>
      <c:layout>
        <c:manualLayout>
          <c:layoutTarget val="inner"/>
          <c:xMode val="edge"/>
          <c:yMode val="edge"/>
          <c:x val="2.7777685012719482E-2"/>
          <c:y val="4.7503523856912575E-2"/>
          <c:w val="0.93888888888888888"/>
          <c:h val="0.60460848643919507"/>
        </c:manualLayout>
      </c:layout>
      <c:barChart>
        <c:barDir val="col"/>
        <c:grouping val="clustered"/>
        <c:varyColors val="0"/>
        <c:ser>
          <c:idx val="0"/>
          <c:order val="0"/>
          <c:tx>
            <c:strRef>
              <c:f>'15, 16'!$C$3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16'!$C$4:$C$7</c:f>
              <c:numCache>
                <c:formatCode>General</c:formatCode>
                <c:ptCount val="4"/>
                <c:pt idx="0">
                  <c:v>0</c:v>
                </c:pt>
                <c:pt idx="1">
                  <c:v>0</c:v>
                </c:pt>
                <c:pt idx="2">
                  <c:v>0</c:v>
                </c:pt>
                <c:pt idx="3">
                  <c:v>0</c:v>
                </c:pt>
              </c:numCache>
            </c:numRef>
          </c:val>
        </c:ser>
        <c:ser>
          <c:idx val="1"/>
          <c:order val="1"/>
          <c:tx>
            <c:strRef>
              <c:f>'15, 16'!$D$3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16'!$D$4:$D$7</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axId val="99473664"/>
        <c:axId val="99475456"/>
      </c:barChart>
      <c:catAx>
        <c:axId val="99473664"/>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99475456"/>
        <c:crosses val="autoZero"/>
        <c:auto val="1"/>
        <c:lblAlgn val="ctr"/>
        <c:lblOffset val="100"/>
        <c:noMultiLvlLbl val="0"/>
      </c:catAx>
      <c:valAx>
        <c:axId val="99475456"/>
        <c:scaling>
          <c:orientation val="minMax"/>
        </c:scaling>
        <c:delete val="1"/>
        <c:axPos val="l"/>
        <c:numFmt formatCode="General" sourceLinked="1"/>
        <c:majorTickMark val="out"/>
        <c:minorTickMark val="none"/>
        <c:tickLblPos val="nextTo"/>
        <c:crossAx val="99473664"/>
        <c:crosses val="autoZero"/>
        <c:crossBetween val="between"/>
      </c:valAx>
    </c:plotArea>
    <c:legend>
      <c:legendPos val="t"/>
      <c:layout>
        <c:manualLayout>
          <c:xMode val="edge"/>
          <c:yMode val="edge"/>
          <c:x val="0.68929273984489103"/>
          <c:y val="5.8644059605105728E-2"/>
          <c:w val="0.24893854387298098"/>
          <c:h val="0.2408829607143417"/>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8"/>
    </mc:Choice>
    <mc:Fallback>
      <c:style val="28"/>
    </mc:Fallback>
  </mc:AlternateContent>
  <c:chart>
    <c:title>
      <c:tx>
        <c:rich>
          <a:bodyPr/>
          <a:lstStyle/>
          <a:p>
            <a:pPr>
              <a:defRPr i="1"/>
            </a:pPr>
            <a:r>
              <a:rPr lang="vi-VN" sz="1300" b="0" i="1">
                <a:latin typeface="+mj-lt"/>
              </a:rPr>
              <a:t>B</a:t>
            </a:r>
            <a:r>
              <a:rPr lang="en-US" sz="1300" b="0" i="1">
                <a:latin typeface="+mj-lt"/>
              </a:rPr>
              <a:t>iểu</a:t>
            </a:r>
            <a:r>
              <a:rPr lang="en-US" sz="1300" b="0" i="1" baseline="0">
                <a:latin typeface="+mj-lt"/>
              </a:rPr>
              <a:t> đồ</a:t>
            </a:r>
            <a:r>
              <a:rPr lang="vi-VN" sz="1300" b="0" i="1">
                <a:latin typeface="+mj-lt"/>
              </a:rPr>
              <a:t> 3.3. Ý thức, thái độ, tinh thần trách nhiệm đối với công việc được giao</a:t>
            </a:r>
            <a:endParaRPr lang="en-US" sz="1300" b="0" i="1">
              <a:latin typeface="+mj-lt"/>
            </a:endParaRPr>
          </a:p>
        </c:rich>
      </c:tx>
      <c:layout>
        <c:manualLayout>
          <c:xMode val="edge"/>
          <c:yMode val="edge"/>
          <c:x val="8.6423909654971279E-2"/>
          <c:y val="0.87349647650264484"/>
        </c:manualLayout>
      </c:layout>
      <c:overlay val="0"/>
    </c:title>
    <c:autoTitleDeleted val="0"/>
    <c:plotArea>
      <c:layout>
        <c:manualLayout>
          <c:layoutTarget val="inner"/>
          <c:xMode val="edge"/>
          <c:yMode val="edge"/>
          <c:x val="2.554278416347382E-2"/>
          <c:y val="1.9463012822027781E-2"/>
          <c:w val="0.94380587484035761"/>
          <c:h val="0.63356900073748323"/>
        </c:manualLayout>
      </c:layout>
      <c:barChart>
        <c:barDir val="col"/>
        <c:grouping val="clustered"/>
        <c:varyColors val="0"/>
        <c:ser>
          <c:idx val="0"/>
          <c:order val="0"/>
          <c:tx>
            <c:strRef>
              <c:f>'15, 16'!$C$29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16'!$C$30:$C$33</c:f>
              <c:numCache>
                <c:formatCode>General</c:formatCode>
                <c:ptCount val="4"/>
                <c:pt idx="0">
                  <c:v>0</c:v>
                </c:pt>
                <c:pt idx="1">
                  <c:v>0</c:v>
                </c:pt>
                <c:pt idx="2">
                  <c:v>0</c:v>
                </c:pt>
                <c:pt idx="3">
                  <c:v>0</c:v>
                </c:pt>
              </c:numCache>
            </c:numRef>
          </c:val>
        </c:ser>
        <c:ser>
          <c:idx val="1"/>
          <c:order val="1"/>
          <c:tx>
            <c:strRef>
              <c:f>'15, 16'!$D$29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16'!$D$30:$D$33</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axId val="100898304"/>
        <c:axId val="100899840"/>
      </c:barChart>
      <c:catAx>
        <c:axId val="10089830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0899840"/>
        <c:crosses val="autoZero"/>
        <c:auto val="1"/>
        <c:lblAlgn val="ctr"/>
        <c:lblOffset val="100"/>
        <c:noMultiLvlLbl val="0"/>
      </c:catAx>
      <c:valAx>
        <c:axId val="100899840"/>
        <c:scaling>
          <c:orientation val="minMax"/>
        </c:scaling>
        <c:delete val="1"/>
        <c:axPos val="l"/>
        <c:numFmt formatCode="General" sourceLinked="1"/>
        <c:majorTickMark val="out"/>
        <c:minorTickMark val="none"/>
        <c:tickLblPos val="nextTo"/>
        <c:crossAx val="100898304"/>
        <c:crosses val="autoZero"/>
        <c:crossBetween val="between"/>
      </c:valAx>
    </c:plotArea>
    <c:legend>
      <c:legendPos val="t"/>
      <c:layout>
        <c:manualLayout>
          <c:xMode val="edge"/>
          <c:yMode val="edge"/>
          <c:x val="0.68783539988535913"/>
          <c:y val="5.3775980831495686E-2"/>
          <c:w val="0.20925875644854741"/>
          <c:h val="0.3081592188131549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32"/>
    </mc:Choice>
    <mc:Fallback>
      <c:style val="32"/>
    </mc:Fallback>
  </mc:AlternateContent>
  <c:chart>
    <c:title>
      <c:tx>
        <c:rich>
          <a:bodyPr/>
          <a:lstStyle/>
          <a:p>
            <a:pPr>
              <a:defRPr/>
            </a:pPr>
            <a:r>
              <a:rPr lang="en-US" sz="1300" b="0">
                <a:latin typeface="+mj-lt"/>
              </a:rPr>
              <a:t>Biểu</a:t>
            </a:r>
            <a:r>
              <a:rPr lang="en-US" sz="1300" b="0" baseline="0">
                <a:latin typeface="+mj-lt"/>
              </a:rPr>
              <a:t> đồ 3.4</a:t>
            </a:r>
            <a:r>
              <a:rPr lang="vi-VN" sz="1300" b="0">
                <a:latin typeface="+mj-lt"/>
              </a:rPr>
              <a:t>. Ý thức về tổ chức kỷ luật lao động, an toàn lao động</a:t>
            </a:r>
            <a:endParaRPr lang="en-US" sz="1300" b="0">
              <a:latin typeface="+mj-lt"/>
            </a:endParaRPr>
          </a:p>
        </c:rich>
      </c:tx>
      <c:layout>
        <c:manualLayout>
          <c:xMode val="edge"/>
          <c:yMode val="edge"/>
          <c:x val="5.1379537953795379E-2"/>
          <c:y val="0.84105617095187768"/>
        </c:manualLayout>
      </c:layout>
      <c:overlay val="0"/>
    </c:title>
    <c:autoTitleDeleted val="0"/>
    <c:plotArea>
      <c:layout>
        <c:manualLayout>
          <c:layoutTarget val="inner"/>
          <c:xMode val="edge"/>
          <c:yMode val="edge"/>
          <c:x val="7.9207920792079209E-3"/>
          <c:y val="2.4147291699949145E-2"/>
          <c:w val="0.9419141914191419"/>
          <c:h val="0.63683271748365489"/>
        </c:manualLayout>
      </c:layout>
      <c:barChart>
        <c:barDir val="col"/>
        <c:grouping val="clustered"/>
        <c:varyColors val="0"/>
        <c:ser>
          <c:idx val="0"/>
          <c:order val="0"/>
          <c:tx>
            <c:strRef>
              <c:f>'15, 16'!$C$57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16'!$C$58:$C$61</c:f>
              <c:numCache>
                <c:formatCode>General</c:formatCode>
                <c:ptCount val="4"/>
                <c:pt idx="0">
                  <c:v>0</c:v>
                </c:pt>
                <c:pt idx="1">
                  <c:v>0</c:v>
                </c:pt>
                <c:pt idx="2">
                  <c:v>0</c:v>
                </c:pt>
                <c:pt idx="3">
                  <c:v>0</c:v>
                </c:pt>
              </c:numCache>
            </c:numRef>
          </c:val>
        </c:ser>
        <c:ser>
          <c:idx val="1"/>
          <c:order val="1"/>
          <c:tx>
            <c:strRef>
              <c:f>'15, 16'!$D$57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16'!$D$58:$D$61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335808"/>
        <c:axId val="101337344"/>
      </c:barChart>
      <c:catAx>
        <c:axId val="101335808"/>
        <c:scaling>
          <c:orientation val="minMax"/>
        </c:scaling>
        <c:delete val="0"/>
        <c:axPos val="b"/>
        <c:majorTickMark val="none"/>
        <c:minorTickMark val="none"/>
        <c:tickLblPos val="nextTo"/>
        <c:crossAx val="101337344"/>
        <c:crosses val="autoZero"/>
        <c:auto val="1"/>
        <c:lblAlgn val="ctr"/>
        <c:lblOffset val="100"/>
        <c:noMultiLvlLbl val="0"/>
      </c:catAx>
      <c:valAx>
        <c:axId val="101337344"/>
        <c:scaling>
          <c:orientation val="minMax"/>
        </c:scaling>
        <c:delete val="1"/>
        <c:axPos val="l"/>
        <c:numFmt formatCode="General" sourceLinked="1"/>
        <c:majorTickMark val="out"/>
        <c:minorTickMark val="none"/>
        <c:tickLblPos val="nextTo"/>
        <c:crossAx val="101335808"/>
        <c:crosses val="autoZero"/>
        <c:crossBetween val="between"/>
      </c:valAx>
    </c:plotArea>
    <c:legend>
      <c:legendPos val="t"/>
      <c:layout>
        <c:manualLayout>
          <c:xMode val="edge"/>
          <c:yMode val="edge"/>
          <c:x val="0.62021007770068348"/>
          <c:y val="7.5635421593647181E-2"/>
          <c:w val="0.27971164990514802"/>
          <c:h val="0.2712829080450065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US" sz="1300" b="0" i="1">
                <a:latin typeface="+mj-lt"/>
              </a:rPr>
              <a:t>Biểu</a:t>
            </a:r>
            <a:r>
              <a:rPr lang="en-US" sz="1300" b="0" i="1" baseline="0">
                <a:latin typeface="+mj-lt"/>
              </a:rPr>
              <a:t> đồ </a:t>
            </a:r>
            <a:r>
              <a:rPr lang="vi-VN" sz="1300" b="0" i="1">
                <a:latin typeface="+mj-lt"/>
              </a:rPr>
              <a:t>3.5. Kỹ năng giao tiếp với đội ngũ công nhân, kỹ sư và viên chức, cán bộ quản lý trong DN</a:t>
            </a:r>
            <a:endParaRPr lang="en-US" sz="1300" b="0" i="1">
              <a:latin typeface="+mj-lt"/>
            </a:endParaRPr>
          </a:p>
        </c:rich>
      </c:tx>
      <c:layout>
        <c:manualLayout>
          <c:xMode val="edge"/>
          <c:yMode val="edge"/>
          <c:x val="3.4740302432610122E-2"/>
          <c:y val="0.84919675204285039"/>
        </c:manualLayout>
      </c:layout>
      <c:overlay val="0"/>
    </c:title>
    <c:autoTitleDeleted val="0"/>
    <c:plotArea>
      <c:layout>
        <c:manualLayout>
          <c:layoutTarget val="inner"/>
          <c:xMode val="edge"/>
          <c:yMode val="edge"/>
          <c:x val="2.8928336620644313E-2"/>
          <c:y val="3.091158591364174E-2"/>
          <c:w val="0.94214332675871137"/>
          <c:h val="0.64950538008425007"/>
        </c:manualLayout>
      </c:layout>
      <c:barChart>
        <c:barDir val="col"/>
        <c:grouping val="clustered"/>
        <c:varyColors val="0"/>
        <c:ser>
          <c:idx val="0"/>
          <c:order val="0"/>
          <c:tx>
            <c:strRef>
              <c:f>'15, 16'!$C$86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16'!$C$87:$C$90</c:f>
              <c:numCache>
                <c:formatCode>General</c:formatCode>
                <c:ptCount val="4"/>
                <c:pt idx="0">
                  <c:v>0</c:v>
                </c:pt>
                <c:pt idx="1">
                  <c:v>0</c:v>
                </c:pt>
                <c:pt idx="2">
                  <c:v>0</c:v>
                </c:pt>
                <c:pt idx="3">
                  <c:v>0</c:v>
                </c:pt>
              </c:numCache>
            </c:numRef>
          </c:val>
        </c:ser>
        <c:ser>
          <c:idx val="1"/>
          <c:order val="1"/>
          <c:tx>
            <c:strRef>
              <c:f>'15, 16'!$D$86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16'!$D$87:$D$90</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371904"/>
        <c:axId val="101373440"/>
      </c:barChart>
      <c:catAx>
        <c:axId val="101371904"/>
        <c:scaling>
          <c:orientation val="minMax"/>
        </c:scaling>
        <c:delete val="0"/>
        <c:axPos val="b"/>
        <c:majorTickMark val="none"/>
        <c:minorTickMark val="none"/>
        <c:tickLblPos val="nextTo"/>
        <c:crossAx val="101373440"/>
        <c:crosses val="autoZero"/>
        <c:auto val="1"/>
        <c:lblAlgn val="ctr"/>
        <c:lblOffset val="100"/>
        <c:noMultiLvlLbl val="0"/>
      </c:catAx>
      <c:valAx>
        <c:axId val="101373440"/>
        <c:scaling>
          <c:orientation val="minMax"/>
        </c:scaling>
        <c:delete val="1"/>
        <c:axPos val="l"/>
        <c:numFmt formatCode="General" sourceLinked="1"/>
        <c:majorTickMark val="out"/>
        <c:minorTickMark val="none"/>
        <c:tickLblPos val="nextTo"/>
        <c:crossAx val="101371904"/>
        <c:crosses val="autoZero"/>
        <c:crossBetween val="between"/>
      </c:valAx>
    </c:plotArea>
    <c:legend>
      <c:legendPos val="t"/>
      <c:layout>
        <c:manualLayout>
          <c:xMode val="edge"/>
          <c:yMode val="edge"/>
          <c:x val="0.60923760269611271"/>
          <c:y val="0.10380003957080525"/>
          <c:w val="0.31542613386344459"/>
          <c:h val="0.2426478140766019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i="1"/>
            </a:pPr>
            <a:r>
              <a:rPr lang="en-US" sz="1300" b="0" i="1">
                <a:latin typeface="+mj-lt"/>
              </a:rPr>
              <a:t>Biều</a:t>
            </a:r>
            <a:r>
              <a:rPr lang="en-US" sz="1300" b="0" i="1" baseline="0">
                <a:latin typeface="+mj-lt"/>
              </a:rPr>
              <a:t> đồ 3.6. Đánh giá </a:t>
            </a:r>
            <a:r>
              <a:rPr lang="vi-VN" sz="1300" b="0" i="1">
                <a:latin typeface="+mj-lt"/>
              </a:rPr>
              <a:t>Kỹ năng làm việc theo nhóm</a:t>
            </a:r>
            <a:endParaRPr lang="en-US" sz="1300" b="0" i="1">
              <a:latin typeface="+mj-lt"/>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20787216415E-2"/>
          <c:y val="3.8032771714636045E-2"/>
          <c:w val="0.95071335927367051"/>
          <c:h val="0.72002712965921289"/>
        </c:manualLayout>
      </c:layout>
      <c:barChart>
        <c:barDir val="col"/>
        <c:grouping val="clustered"/>
        <c:varyColors val="0"/>
        <c:ser>
          <c:idx val="0"/>
          <c:order val="0"/>
          <c:tx>
            <c:strRef>
              <c:f>'15, 16'!$C$113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16'!$C$114:$C$117</c:f>
              <c:numCache>
                <c:formatCode>General</c:formatCode>
                <c:ptCount val="4"/>
                <c:pt idx="0">
                  <c:v>0</c:v>
                </c:pt>
                <c:pt idx="1">
                  <c:v>0</c:v>
                </c:pt>
                <c:pt idx="2">
                  <c:v>0</c:v>
                </c:pt>
                <c:pt idx="3">
                  <c:v>0</c:v>
                </c:pt>
              </c:numCache>
            </c:numRef>
          </c:val>
        </c:ser>
        <c:ser>
          <c:idx val="1"/>
          <c:order val="1"/>
          <c:tx>
            <c:strRef>
              <c:f>'15, 16'!$D$113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16'!$D$114:$D$117</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276672"/>
        <c:axId val="101282560"/>
      </c:barChart>
      <c:catAx>
        <c:axId val="10127667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282560"/>
        <c:crosses val="autoZero"/>
        <c:auto val="1"/>
        <c:lblAlgn val="ctr"/>
        <c:lblOffset val="100"/>
        <c:noMultiLvlLbl val="0"/>
      </c:catAx>
      <c:valAx>
        <c:axId val="101282560"/>
        <c:scaling>
          <c:orientation val="minMax"/>
        </c:scaling>
        <c:delete val="1"/>
        <c:axPos val="l"/>
        <c:numFmt formatCode="General" sourceLinked="1"/>
        <c:majorTickMark val="out"/>
        <c:minorTickMark val="none"/>
        <c:tickLblPos val="nextTo"/>
        <c:crossAx val="101276672"/>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3.7.</a:t>
            </a:r>
            <a:r>
              <a:rPr lang="vi-VN" sz="1300" b="0" i="1">
                <a:latin typeface="Times New Roman" pitchFamily="18" charset="0"/>
                <a:cs typeface="Times New Roman" pitchFamily="18" charset="0"/>
              </a:rPr>
              <a:t> Kỹ năng phân tích, làm việc độc lập</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16'!$C$142</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16'!$C$143:$C$146</c:f>
              <c:numCache>
                <c:formatCode>General</c:formatCode>
                <c:ptCount val="4"/>
                <c:pt idx="0">
                  <c:v>0</c:v>
                </c:pt>
                <c:pt idx="1">
                  <c:v>0</c:v>
                </c:pt>
                <c:pt idx="2">
                  <c:v>0</c:v>
                </c:pt>
                <c:pt idx="3">
                  <c:v>0</c:v>
                </c:pt>
              </c:numCache>
            </c:numRef>
          </c:val>
        </c:ser>
        <c:ser>
          <c:idx val="1"/>
          <c:order val="1"/>
          <c:tx>
            <c:strRef>
              <c:f>'15, 16'!$D$142</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16'!$D$143:$D$146</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390592"/>
        <c:axId val="101392384"/>
      </c:barChart>
      <c:catAx>
        <c:axId val="10139059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392384"/>
        <c:crosses val="autoZero"/>
        <c:auto val="1"/>
        <c:lblAlgn val="ctr"/>
        <c:lblOffset val="100"/>
        <c:noMultiLvlLbl val="0"/>
      </c:catAx>
      <c:valAx>
        <c:axId val="101392384"/>
        <c:scaling>
          <c:orientation val="minMax"/>
        </c:scaling>
        <c:delete val="1"/>
        <c:axPos val="l"/>
        <c:numFmt formatCode="General" sourceLinked="1"/>
        <c:majorTickMark val="out"/>
        <c:minorTickMark val="none"/>
        <c:tickLblPos val="nextTo"/>
        <c:crossAx val="101390592"/>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3.8</a:t>
            </a:r>
            <a:r>
              <a:rPr lang="vi-VN" sz="1300" b="0" i="1">
                <a:latin typeface="Times New Roman" pitchFamily="18" charset="0"/>
                <a:cs typeface="Times New Roman" pitchFamily="18" charset="0"/>
              </a:rPr>
              <a:t>. Kỹ năng sẵn sàng học hỏi, định hướng nghề nghiệp khi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16'!$C$171</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16'!$C$172:$C$175</c:f>
              <c:numCache>
                <c:formatCode>General</c:formatCode>
                <c:ptCount val="4"/>
                <c:pt idx="0">
                  <c:v>0</c:v>
                </c:pt>
                <c:pt idx="1">
                  <c:v>0</c:v>
                </c:pt>
                <c:pt idx="2">
                  <c:v>0</c:v>
                </c:pt>
                <c:pt idx="3">
                  <c:v>0</c:v>
                </c:pt>
              </c:numCache>
            </c:numRef>
          </c:val>
        </c:ser>
        <c:ser>
          <c:idx val="1"/>
          <c:order val="1"/>
          <c:tx>
            <c:strRef>
              <c:f>'15, 16'!$D$171</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16'!$D$172:$D$175</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426688"/>
        <c:axId val="101428224"/>
      </c:barChart>
      <c:catAx>
        <c:axId val="10142668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428224"/>
        <c:crosses val="autoZero"/>
        <c:auto val="1"/>
        <c:lblAlgn val="ctr"/>
        <c:lblOffset val="100"/>
        <c:noMultiLvlLbl val="0"/>
      </c:catAx>
      <c:valAx>
        <c:axId val="101428224"/>
        <c:scaling>
          <c:orientation val="minMax"/>
        </c:scaling>
        <c:delete val="1"/>
        <c:axPos val="l"/>
        <c:numFmt formatCode="General" sourceLinked="1"/>
        <c:majorTickMark val="out"/>
        <c:minorTickMark val="none"/>
        <c:tickLblPos val="nextTo"/>
        <c:crossAx val="101426688"/>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3.9</a:t>
            </a:r>
            <a:r>
              <a:rPr lang="vi-VN" sz="1300" b="0" i="1">
                <a:latin typeface="Times New Roman" pitchFamily="18" charset="0"/>
                <a:cs typeface="Times New Roman" pitchFamily="18" charset="0"/>
              </a:rPr>
              <a:t>. Kỹ năng lắng nghe và hành động cải tiến</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16'!$C$199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16'!$C$200:$C$203</c:f>
              <c:numCache>
                <c:formatCode>General</c:formatCode>
                <c:ptCount val="4"/>
                <c:pt idx="0">
                  <c:v>0</c:v>
                </c:pt>
                <c:pt idx="1">
                  <c:v>0</c:v>
                </c:pt>
                <c:pt idx="2">
                  <c:v>0</c:v>
                </c:pt>
                <c:pt idx="3">
                  <c:v>0</c:v>
                </c:pt>
              </c:numCache>
            </c:numRef>
          </c:val>
        </c:ser>
        <c:ser>
          <c:idx val="1"/>
          <c:order val="1"/>
          <c:tx>
            <c:strRef>
              <c:f>'15, 16'!$D$199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16'!$D$200:$D$203</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597952"/>
        <c:axId val="101599488"/>
      </c:barChart>
      <c:catAx>
        <c:axId val="10159795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599488"/>
        <c:crosses val="autoZero"/>
        <c:auto val="1"/>
        <c:lblAlgn val="ctr"/>
        <c:lblOffset val="100"/>
        <c:noMultiLvlLbl val="0"/>
      </c:catAx>
      <c:valAx>
        <c:axId val="101599488"/>
        <c:scaling>
          <c:orientation val="minMax"/>
        </c:scaling>
        <c:delete val="1"/>
        <c:axPos val="l"/>
        <c:numFmt formatCode="General" sourceLinked="1"/>
        <c:majorTickMark val="out"/>
        <c:minorTickMark val="none"/>
        <c:tickLblPos val="nextTo"/>
        <c:crossAx val="101597952"/>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3.10. </a:t>
            </a:r>
            <a:r>
              <a:rPr lang="vi-VN" sz="1300" b="0" i="1">
                <a:latin typeface="Times New Roman" pitchFamily="18" charset="0"/>
                <a:cs typeface="Times New Roman" pitchFamily="18" charset="0"/>
              </a:rPr>
              <a:t>Kỹ năng hòa nhập với môi trường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16'!$C$228</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16'!$C$229:$C$232</c:f>
              <c:numCache>
                <c:formatCode>General</c:formatCode>
                <c:ptCount val="4"/>
                <c:pt idx="0">
                  <c:v>0</c:v>
                </c:pt>
                <c:pt idx="1">
                  <c:v>0</c:v>
                </c:pt>
                <c:pt idx="2">
                  <c:v>0</c:v>
                </c:pt>
                <c:pt idx="3">
                  <c:v>0</c:v>
                </c:pt>
              </c:numCache>
            </c:numRef>
          </c:val>
        </c:ser>
        <c:ser>
          <c:idx val="1"/>
          <c:order val="1"/>
          <c:tx>
            <c:strRef>
              <c:f>'15, 16'!$D$228</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16'!$D$229:$D$232</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642240"/>
        <c:axId val="101643776"/>
      </c:barChart>
      <c:catAx>
        <c:axId val="10164224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643776"/>
        <c:crosses val="autoZero"/>
        <c:auto val="1"/>
        <c:lblAlgn val="ctr"/>
        <c:lblOffset val="100"/>
        <c:noMultiLvlLbl val="0"/>
      </c:catAx>
      <c:valAx>
        <c:axId val="101643776"/>
        <c:scaling>
          <c:orientation val="minMax"/>
        </c:scaling>
        <c:delete val="1"/>
        <c:axPos val="l"/>
        <c:numFmt formatCode="General" sourceLinked="1"/>
        <c:majorTickMark val="out"/>
        <c:minorTickMark val="none"/>
        <c:tickLblPos val="nextTo"/>
        <c:crossAx val="101642240"/>
        <c:crosses val="autoZero"/>
        <c:crossBetween val="between"/>
      </c:valAx>
    </c:plotArea>
    <c:legend>
      <c:legendPos val="t"/>
      <c:layout>
        <c:manualLayout>
          <c:xMode val="edge"/>
          <c:yMode val="edge"/>
          <c:x val="8.5280390534841072E-3"/>
          <c:y val="1.4783965738848329E-2"/>
          <c:w val="0.29811881491467263"/>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3.11</a:t>
            </a:r>
            <a:r>
              <a:rPr lang="vi-VN" sz="1300" b="0" i="1">
                <a:latin typeface="Times New Roman" pitchFamily="18" charset="0"/>
                <a:cs typeface="Times New Roman" pitchFamily="18" charset="0"/>
              </a:rPr>
              <a:t>. Khả năng sử dụng ngoại ngữ vào công việc chuyên môn </a:t>
            </a:r>
            <a:endParaRPr lang="en-US" sz="1300" b="0" i="1">
              <a:latin typeface="Times New Roman" pitchFamily="18" charset="0"/>
              <a:cs typeface="Times New Roman" pitchFamily="18" charset="0"/>
            </a:endParaRPr>
          </a:p>
        </c:rich>
      </c:tx>
      <c:layout>
        <c:manualLayout>
          <c:xMode val="edge"/>
          <c:yMode val="edge"/>
          <c:x val="1.9966022765672809E-3"/>
          <c:y val="0.8776755176789381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16'!$C$258:$C$261</c:f>
              <c:numCache>
                <c:formatCode>General</c:formatCode>
                <c:ptCount val="4"/>
                <c:pt idx="0">
                  <c:v>0</c:v>
                </c:pt>
                <c:pt idx="1">
                  <c:v>0</c:v>
                </c:pt>
                <c:pt idx="2">
                  <c:v>0</c:v>
                </c:pt>
                <c:pt idx="3">
                  <c:v>0</c:v>
                </c:pt>
              </c:numCache>
            </c:numRef>
          </c:val>
        </c:ser>
        <c:ser>
          <c:idx val="1"/>
          <c:order val="1"/>
          <c:tx>
            <c:strRef>
              <c:f>'15, 16'!$D$257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16'!$D$258:$D$261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1526528"/>
        <c:axId val="101552896"/>
      </c:barChart>
      <c:catAx>
        <c:axId val="10152652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552896"/>
        <c:crosses val="autoZero"/>
        <c:auto val="1"/>
        <c:lblAlgn val="ctr"/>
        <c:lblOffset val="100"/>
        <c:noMultiLvlLbl val="0"/>
      </c:catAx>
      <c:valAx>
        <c:axId val="101552896"/>
        <c:scaling>
          <c:orientation val="minMax"/>
        </c:scaling>
        <c:delete val="1"/>
        <c:axPos val="l"/>
        <c:numFmt formatCode="General" sourceLinked="1"/>
        <c:majorTickMark val="out"/>
        <c:minorTickMark val="none"/>
        <c:tickLblPos val="nextTo"/>
        <c:crossAx val="101526528"/>
        <c:crosses val="autoZero"/>
        <c:crossBetween val="between"/>
      </c:valAx>
    </c:plotArea>
    <c:legend>
      <c:legendPos val="t"/>
      <c:layout>
        <c:manualLayout>
          <c:xMode val="edge"/>
          <c:yMode val="edge"/>
          <c:x val="2.1498207665676033E-2"/>
          <c:y val="4.8256764184867074E-2"/>
          <c:w val="0.39409806264489311"/>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3.12. </a:t>
            </a:r>
            <a:r>
              <a:rPr lang="vi-VN" sz="1300" b="0" i="1">
                <a:latin typeface="Times New Roman" pitchFamily="18" charset="0"/>
                <a:cs typeface="Times New Roman" pitchFamily="18" charset="0"/>
              </a:rPr>
              <a:t>Khả năng ứng dụng CNTT trong công việc chuyên môn </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16'!$C$287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16'!$C$288:$C$291</c:f>
              <c:numCache>
                <c:formatCode>General</c:formatCode>
                <c:ptCount val="4"/>
                <c:pt idx="0">
                  <c:v>0</c:v>
                </c:pt>
                <c:pt idx="1">
                  <c:v>0</c:v>
                </c:pt>
                <c:pt idx="2">
                  <c:v>0</c:v>
                </c:pt>
                <c:pt idx="3">
                  <c:v>0</c:v>
                </c:pt>
              </c:numCache>
            </c:numRef>
          </c:val>
        </c:ser>
        <c:ser>
          <c:idx val="1"/>
          <c:order val="1"/>
          <c:tx>
            <c:strRef>
              <c:f>'15, 16'!$D$287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16'!$D$288:$D$291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105203968"/>
        <c:axId val="105209856"/>
      </c:barChart>
      <c:catAx>
        <c:axId val="105203968"/>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5209856"/>
        <c:crosses val="autoZero"/>
        <c:auto val="1"/>
        <c:lblAlgn val="ctr"/>
        <c:lblOffset val="100"/>
        <c:noMultiLvlLbl val="0"/>
      </c:catAx>
      <c:valAx>
        <c:axId val="105209856"/>
        <c:scaling>
          <c:orientation val="minMax"/>
        </c:scaling>
        <c:delete val="1"/>
        <c:axPos val="l"/>
        <c:numFmt formatCode="General" sourceLinked="1"/>
        <c:majorTickMark val="out"/>
        <c:minorTickMark val="none"/>
        <c:tickLblPos val="nextTo"/>
        <c:crossAx val="105203968"/>
        <c:crosses val="autoZero"/>
        <c:crossBetween val="between"/>
      </c:valAx>
    </c:plotArea>
    <c:legend>
      <c:legendPos val="t"/>
      <c:layout>
        <c:manualLayout>
          <c:xMode val="edge"/>
          <c:yMode val="edge"/>
          <c:x val="7.4593788616889977E-4"/>
          <c:y val="4.0818364530196244E-2"/>
          <c:w val="0.28255461258004227"/>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a:latin typeface="Times New Roman" pitchFamily="18" charset="0"/>
                <a:cs typeface="Times New Roman" pitchFamily="18" charset="0"/>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4</a:t>
            </a:r>
            <a:r>
              <a:rPr lang="vi-VN" sz="1300" b="0">
                <a:latin typeface="Times New Roman" pitchFamily="18" charset="0"/>
                <a:cs typeface="Times New Roman" pitchFamily="18" charset="0"/>
              </a:rPr>
              <a:t>. Sự phối hợp giữa DN và Trường trong việc </a:t>
            </a:r>
            <a:r>
              <a:rPr lang="en-US" sz="1300" b="0">
                <a:latin typeface="Times New Roman" pitchFamily="18" charset="0"/>
                <a:cs typeface="Times New Roman" pitchFamily="18" charset="0"/>
              </a:rPr>
              <a:t>xây</a:t>
            </a:r>
            <a:r>
              <a:rPr lang="en-US" sz="1300" b="0" baseline="0">
                <a:latin typeface="Times New Roman" pitchFamily="18" charset="0"/>
                <a:cs typeface="Times New Roman" pitchFamily="18" charset="0"/>
              </a:rPr>
              <a:t> dựng</a:t>
            </a:r>
            <a:r>
              <a:rPr lang="vi-VN" sz="1300" b="0">
                <a:latin typeface="Times New Roman" pitchFamily="18" charset="0"/>
                <a:cs typeface="Times New Roman" pitchFamily="18" charset="0"/>
              </a:rPr>
              <a:t> dữ liệu thông tin về việc làm và </a:t>
            </a:r>
            <a:r>
              <a:rPr lang="en-US" sz="1300" b="0">
                <a:latin typeface="Times New Roman" pitchFamily="18" charset="0"/>
                <a:cs typeface="Times New Roman" pitchFamily="18" charset="0"/>
              </a:rPr>
              <a:t>thực</a:t>
            </a:r>
            <a:r>
              <a:rPr lang="en-US" sz="1300" b="0" baseline="0">
                <a:latin typeface="Times New Roman" pitchFamily="18" charset="0"/>
                <a:cs typeface="Times New Roman" pitchFamily="18" charset="0"/>
              </a:rPr>
              <a:t> tập tốt nghiệp</a:t>
            </a:r>
            <a:r>
              <a:rPr lang="vi-VN" sz="1300" b="0">
                <a:latin typeface="Times New Roman" pitchFamily="18" charset="0"/>
                <a:cs typeface="Times New Roman" pitchFamily="18" charset="0"/>
              </a:rPr>
              <a:t> của HSS</a:t>
            </a:r>
            <a:r>
              <a:rPr lang="en-US" sz="1300" b="0">
                <a:latin typeface="Times New Roman" pitchFamily="18" charset="0"/>
                <a:cs typeface="Times New Roman" pitchFamily="18" charset="0"/>
              </a:rPr>
              <a:t>V</a:t>
            </a: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16'!$C$316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16'!$C$317:$C$320</c:f>
              <c:numCache>
                <c:formatCode>General</c:formatCode>
                <c:ptCount val="4"/>
                <c:pt idx="0">
                  <c:v>36</c:v>
                </c:pt>
                <c:pt idx="1">
                  <c:v>21</c:v>
                </c:pt>
                <c:pt idx="2">
                  <c:v>4</c:v>
                </c:pt>
                <c:pt idx="3">
                  <c:v>0</c:v>
                </c:pt>
              </c:numCache>
            </c:numRef>
          </c:val>
        </c:ser>
        <c:ser>
          <c:idx val="1"/>
          <c:order val="1"/>
          <c:tx>
            <c:strRef>
              <c:f>'15, 16'!$D$316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16'!$D$317:$D$320</c:f>
              <c:numCache>
                <c:formatCode>0</c:formatCode>
                <c:ptCount val="4"/>
                <c:pt idx="0">
                  <c:v>59.016393442622949</c:v>
                </c:pt>
                <c:pt idx="1">
                  <c:v>34.42622950819672</c:v>
                </c:pt>
                <c:pt idx="2">
                  <c:v>6.557377049180328</c:v>
                </c:pt>
                <c:pt idx="3">
                  <c:v>0</c:v>
                </c:pt>
              </c:numCache>
            </c:numRef>
          </c:val>
        </c:ser>
        <c:dLbls>
          <c:showLegendKey val="0"/>
          <c:showVal val="1"/>
          <c:showCatName val="0"/>
          <c:showSerName val="0"/>
          <c:showPercent val="0"/>
          <c:showBubbleSize val="0"/>
        </c:dLbls>
        <c:gapWidth val="150"/>
        <c:overlap val="-25"/>
        <c:axId val="105240064"/>
        <c:axId val="105241600"/>
      </c:barChart>
      <c:catAx>
        <c:axId val="10524006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5241600"/>
        <c:crosses val="autoZero"/>
        <c:auto val="1"/>
        <c:lblAlgn val="ctr"/>
        <c:lblOffset val="100"/>
        <c:noMultiLvlLbl val="0"/>
      </c:catAx>
      <c:valAx>
        <c:axId val="105241600"/>
        <c:scaling>
          <c:orientation val="minMax"/>
        </c:scaling>
        <c:delete val="1"/>
        <c:axPos val="l"/>
        <c:numFmt formatCode="General" sourceLinked="1"/>
        <c:majorTickMark val="out"/>
        <c:minorTickMark val="none"/>
        <c:tickLblPos val="nextTo"/>
        <c:crossAx val="105240064"/>
        <c:crosses val="autoZero"/>
        <c:crossBetween val="between"/>
      </c:valAx>
    </c:plotArea>
    <c:legend>
      <c:legendPos val="t"/>
      <c:layout>
        <c:manualLayout>
          <c:xMode val="edge"/>
          <c:yMode val="edge"/>
          <c:x val="0.53454140394175609"/>
          <c:y val="4.3915459399612E-2"/>
          <c:w val="0.40040550036517958"/>
          <c:h val="0.19129645910330778"/>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view3D>
      <c:rotX val="15"/>
      <c:rotY val="20"/>
      <c:rAngAx val="0"/>
      <c:perspective val="30"/>
    </c:view3D>
    <c:floor>
      <c:thickness val="0"/>
    </c:floor>
    <c:sideWall>
      <c:thickness val="0"/>
    </c:sideWall>
    <c:backWall>
      <c:thickness val="0"/>
    </c:backWall>
    <c:plotArea>
      <c:layout>
        <c:manualLayout>
          <c:layoutTarget val="inner"/>
          <c:xMode val="edge"/>
          <c:yMode val="edge"/>
          <c:x val="2.7010435850214856E-2"/>
          <c:y val="1.8151697437394594E-2"/>
          <c:w val="0.95558865952566741"/>
          <c:h val="0.67636376708657775"/>
        </c:manualLayout>
      </c:layout>
      <c:bar3DChart>
        <c:barDir val="col"/>
        <c:grouping val="stacked"/>
        <c:varyColors val="0"/>
        <c:ser>
          <c:idx val="0"/>
          <c:order val="0"/>
          <c:tx>
            <c:strRef>
              <c:f>'17,Kỹ năng cần bổ sung'!$C$3</c:f>
              <c:strCache>
                <c:ptCount val="1"/>
                <c:pt idx="0">
                  <c:v>Số lượng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sung'!$C$4:$C$9</c:f>
              <c:numCache>
                <c:formatCode>General</c:formatCode>
                <c:ptCount val="6"/>
                <c:pt idx="0">
                  <c:v>32</c:v>
                </c:pt>
                <c:pt idx="1">
                  <c:v>39</c:v>
                </c:pt>
                <c:pt idx="2">
                  <c:v>8</c:v>
                </c:pt>
                <c:pt idx="3">
                  <c:v>21</c:v>
                </c:pt>
                <c:pt idx="4">
                  <c:v>36</c:v>
                </c:pt>
                <c:pt idx="5">
                  <c:v>3</c:v>
                </c:pt>
              </c:numCache>
            </c:numRef>
          </c:val>
        </c:ser>
        <c:ser>
          <c:idx val="1"/>
          <c:order val="1"/>
          <c:tx>
            <c:strRef>
              <c:f>'17,Kỹ năng cần bổ sung'!$D$3</c:f>
              <c:strCache>
                <c:ptCount val="1"/>
                <c:pt idx="0">
                  <c:v>Tỉ lệ (%)</c:v>
                </c:pt>
              </c:strCache>
            </c:strRef>
          </c:tx>
          <c:invertIfNegative val="0"/>
          <c:dLbls>
            <c:dLbl>
              <c:idx val="2"/>
              <c:layout>
                <c:manualLayout>
                  <c:x val="7.3664825046040518E-3"/>
                  <c:y val="-5.5339378543136392E-2"/>
                </c:manualLayout>
              </c:layout>
              <c:showLegendKey val="0"/>
              <c:showVal val="1"/>
              <c:showCatName val="0"/>
              <c:showSerName val="0"/>
              <c:showPercent val="0"/>
              <c:showBubbleSize val="0"/>
            </c:dLbl>
            <c:dLbl>
              <c:idx val="5"/>
              <c:layout>
                <c:manualLayout>
                  <c:x val="0"/>
                  <c:y val="-5.8798089702082418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sung'!$D$4:$D$9</c:f>
              <c:numCache>
                <c:formatCode>0</c:formatCode>
                <c:ptCount val="6"/>
                <c:pt idx="0">
                  <c:v>23.021582733812952</c:v>
                </c:pt>
                <c:pt idx="1">
                  <c:v>28.057553956834528</c:v>
                </c:pt>
                <c:pt idx="2">
                  <c:v>5.755395683453238</c:v>
                </c:pt>
                <c:pt idx="3">
                  <c:v>15.107913669064748</c:v>
                </c:pt>
                <c:pt idx="4">
                  <c:v>25.899280575539567</c:v>
                </c:pt>
                <c:pt idx="5">
                  <c:v>2.1582733812949639</c:v>
                </c:pt>
              </c:numCache>
            </c:numRef>
          </c:val>
        </c:ser>
        <c:dLbls>
          <c:showLegendKey val="0"/>
          <c:showVal val="1"/>
          <c:showCatName val="0"/>
          <c:showSerName val="0"/>
          <c:showPercent val="0"/>
          <c:showBubbleSize val="0"/>
        </c:dLbls>
        <c:gapWidth val="150"/>
        <c:shape val="box"/>
        <c:axId val="100984320"/>
        <c:axId val="100985856"/>
        <c:axId val="0"/>
      </c:bar3DChart>
      <c:catAx>
        <c:axId val="100984320"/>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100985856"/>
        <c:crosses val="autoZero"/>
        <c:auto val="1"/>
        <c:lblAlgn val="ctr"/>
        <c:lblOffset val="100"/>
        <c:noMultiLvlLbl val="0"/>
      </c:catAx>
      <c:valAx>
        <c:axId val="100985856"/>
        <c:scaling>
          <c:orientation val="minMax"/>
        </c:scaling>
        <c:delete val="1"/>
        <c:axPos val="l"/>
        <c:numFmt formatCode="General" sourceLinked="1"/>
        <c:majorTickMark val="out"/>
        <c:minorTickMark val="none"/>
        <c:tickLblPos val="nextTo"/>
        <c:crossAx val="100984320"/>
        <c:crosses val="autoZero"/>
        <c:crossBetween val="between"/>
      </c:valAx>
    </c:plotArea>
    <c:legend>
      <c:legendPos val="t"/>
      <c:layout>
        <c:manualLayout>
          <c:xMode val="edge"/>
          <c:yMode val="edge"/>
          <c:x val="0.76654928944692724"/>
          <c:y val="3.8702977868606006E-2"/>
          <c:w val="0.22936549147572768"/>
          <c:h val="0.1627604109929279"/>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7</a:t>
            </a:r>
            <a:r>
              <a:rPr lang="en-US" sz="1300" b="0" i="1">
                <a:latin typeface="Times New Roman" pitchFamily="18" charset="0"/>
                <a:cs typeface="Times New Roman" pitchFamily="18" charset="0"/>
              </a:rPr>
              <a:t>. </a:t>
            </a:r>
            <a:r>
              <a:rPr lang="vi-VN" sz="1300" b="0" i="1">
                <a:latin typeface="Times New Roman" pitchFamily="18" charset="0"/>
                <a:cs typeface="Times New Roman" pitchFamily="18" charset="0"/>
              </a:rPr>
              <a:t>Đánh giá của cơ quan, doanh nghiệp về Chương trình đào tạo của Trường</a:t>
            </a:r>
            <a:endParaRPr lang="en-US" sz="1300" b="0" i="1">
              <a:latin typeface="Times New Roman" pitchFamily="18" charset="0"/>
              <a:cs typeface="Times New Roman" pitchFamily="18" charset="0"/>
            </a:endParaRPr>
          </a:p>
        </c:rich>
      </c:tx>
      <c:layout>
        <c:manualLayout>
          <c:xMode val="edge"/>
          <c:yMode val="edge"/>
          <c:x val="4.5910022294676348E-2"/>
          <c:y val="0.83873988520449339"/>
        </c:manualLayout>
      </c:layout>
      <c:overlay val="0"/>
    </c:title>
    <c:autoTitleDeleted val="0"/>
    <c:plotArea>
      <c:layout>
        <c:manualLayout>
          <c:layoutTarget val="inner"/>
          <c:xMode val="edge"/>
          <c:yMode val="edge"/>
          <c:x val="3.7940379403794036E-2"/>
          <c:y val="1.9832299407720091E-2"/>
          <c:w val="0.94037940379403795"/>
          <c:h val="0.62642387504875452"/>
        </c:manualLayout>
      </c:layout>
      <c:barChart>
        <c:barDir val="col"/>
        <c:grouping val="clustered"/>
        <c:varyColors val="0"/>
        <c:ser>
          <c:idx val="0"/>
          <c:order val="0"/>
          <c:tx>
            <c:strRef>
              <c:f>'18, đánh giá chương trình ĐT '!$C$4</c:f>
              <c:strCache>
                <c:ptCount val="1"/>
                <c:pt idx="0">
                  <c:v>Số lượng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'!$B$5:$B$8</c:f>
              <c:strCache>
                <c:ptCount val="4"/>
                <c:pt idx="0">
                  <c:v>Phù hợp</c:v>
                </c:pt>
                <c:pt idx="1">
                  <c:v>Phù hợp một phần</c:v>
                </c:pt>
                <c:pt idx="2">
                  <c:v>Chưa hoàn toàn phù hợp</c:v>
                </c:pt>
                <c:pt idx="3">
                  <c:v>Khác</c:v>
                </c:pt>
              </c:strCache>
            </c:strRef>
          </c:cat>
          <c:val>
            <c:numRef>
              <c:f>'18, đánh giá chương trình ĐT '!$C$5:$C$8</c:f>
              <c:numCache>
                <c:formatCode>General</c:formatCode>
                <c:ptCount val="4"/>
                <c:pt idx="0">
                  <c:v>43</c:v>
                </c:pt>
                <c:pt idx="1">
                  <c:v>16</c:v>
                </c:pt>
                <c:pt idx="2">
                  <c:v>2</c:v>
                </c:pt>
                <c:pt idx="3">
                  <c:v>0</c:v>
                </c:pt>
              </c:numCache>
            </c:numRef>
          </c:val>
        </c:ser>
        <c:ser>
          <c:idx val="1"/>
          <c:order val="1"/>
          <c:tx>
            <c:strRef>
              <c:f>'18, đánh giá chương trình ĐT '!$D$4</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'!$B$5:$B$8</c:f>
              <c:strCache>
                <c:ptCount val="4"/>
                <c:pt idx="0">
                  <c:v>Phù hợp</c:v>
                </c:pt>
                <c:pt idx="1">
                  <c:v>Phù hợp một phần</c:v>
                </c:pt>
                <c:pt idx="2">
                  <c:v>Chưa hoàn toàn phù hợp</c:v>
                </c:pt>
                <c:pt idx="3">
                  <c:v>Khác</c:v>
                </c:pt>
              </c:strCache>
            </c:strRef>
          </c:cat>
          <c:val>
            <c:numRef>
              <c:f>'18, đánh giá chương trình ĐT '!$D$5:$D$8</c:f>
              <c:numCache>
                <c:formatCode>0</c:formatCode>
                <c:ptCount val="4"/>
                <c:pt idx="0">
                  <c:v>70.491803278688522</c:v>
                </c:pt>
                <c:pt idx="1">
                  <c:v>26.229508196721312</c:v>
                </c:pt>
                <c:pt idx="2">
                  <c:v>3.278688524590164</c:v>
                </c:pt>
                <c:pt idx="3">
                  <c:v>0</c:v>
                </c:pt>
              </c:numCache>
            </c:numRef>
          </c:val>
        </c:ser>
        <c:dLbls>
          <c:showLegendKey val="0"/>
          <c:showVal val="1"/>
          <c:showCatName val="0"/>
          <c:showSerName val="0"/>
          <c:showPercent val="0"/>
          <c:showBubbleSize val="0"/>
        </c:dLbls>
        <c:gapWidth val="150"/>
        <c:overlap val="-25"/>
        <c:axId val="101061760"/>
        <c:axId val="101063296"/>
      </c:barChart>
      <c:catAx>
        <c:axId val="10106176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101063296"/>
        <c:crosses val="autoZero"/>
        <c:auto val="1"/>
        <c:lblAlgn val="ctr"/>
        <c:lblOffset val="100"/>
        <c:noMultiLvlLbl val="0"/>
      </c:catAx>
      <c:valAx>
        <c:axId val="101063296"/>
        <c:scaling>
          <c:orientation val="minMax"/>
        </c:scaling>
        <c:delete val="1"/>
        <c:axPos val="l"/>
        <c:numFmt formatCode="General" sourceLinked="1"/>
        <c:majorTickMark val="out"/>
        <c:minorTickMark val="none"/>
        <c:tickLblPos val="nextTo"/>
        <c:crossAx val="101061760"/>
        <c:crosses val="autoZero"/>
        <c:crossBetween val="between"/>
      </c:valAx>
    </c:plotArea>
    <c:legend>
      <c:legendPos val="t"/>
      <c:layout>
        <c:manualLayout>
          <c:xMode val="edge"/>
          <c:yMode val="edge"/>
          <c:x val="0.49984166613319675"/>
          <c:y val="7.9699094921449387E-2"/>
          <c:w val="0.34177986897979218"/>
          <c:h val="0.19579916324435168"/>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chart" Target="../charts/chart20.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11" Type="http://schemas.openxmlformats.org/officeDocument/2006/relationships/chart" Target="../charts/chart19.xml"/><Relationship Id="rId5" Type="http://schemas.openxmlformats.org/officeDocument/2006/relationships/chart" Target="../charts/chart13.xml"/><Relationship Id="rId10" Type="http://schemas.openxmlformats.org/officeDocument/2006/relationships/chart" Target="../charts/chart18.xml"/><Relationship Id="rId4" Type="http://schemas.openxmlformats.org/officeDocument/2006/relationships/chart" Target="../charts/chart12.xml"/><Relationship Id="rId9" Type="http://schemas.openxmlformats.org/officeDocument/2006/relationships/chart" Target="../charts/chart1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152400</xdr:colOff>
      <xdr:row>2</xdr:row>
      <xdr:rowOff>200025</xdr:rowOff>
    </xdr:from>
    <xdr:to>
      <xdr:col>1</xdr:col>
      <xdr:colOff>1714500</xdr:colOff>
      <xdr:row>2</xdr:row>
      <xdr:rowOff>200025</xdr:rowOff>
    </xdr:to>
    <xdr:cxnSp macro="">
      <xdr:nvCxnSpPr>
        <xdr:cNvPr id="3" name="Straight Connector 2"/>
        <xdr:cNvCxnSpPr/>
      </xdr:nvCxnSpPr>
      <xdr:spPr>
        <a:xfrm>
          <a:off x="523875" y="61912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1143000</xdr:colOff>
      <xdr:row>2</xdr:row>
      <xdr:rowOff>9525</xdr:rowOff>
    </xdr:from>
    <xdr:to>
      <xdr:col>4</xdr:col>
      <xdr:colOff>533400</xdr:colOff>
      <xdr:row>2</xdr:row>
      <xdr:rowOff>9525</xdr:rowOff>
    </xdr:to>
    <xdr:cxnSp macro="">
      <xdr:nvCxnSpPr>
        <xdr:cNvPr id="4" name="Straight Connector 3"/>
        <xdr:cNvCxnSpPr/>
      </xdr:nvCxnSpPr>
      <xdr:spPr>
        <a:xfrm>
          <a:off x="3305175" y="40957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400050</xdr:colOff>
      <xdr:row>10</xdr:row>
      <xdr:rowOff>109536</xdr:rowOff>
    </xdr:from>
    <xdr:to>
      <xdr:col>5</xdr:col>
      <xdr:colOff>1285875</xdr:colOff>
      <xdr:row>26</xdr:row>
      <xdr:rowOff>152399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171449</xdr:colOff>
      <xdr:row>66</xdr:row>
      <xdr:rowOff>52386</xdr:rowOff>
    </xdr:from>
    <xdr:to>
      <xdr:col>6</xdr:col>
      <xdr:colOff>57150</xdr:colOff>
      <xdr:row>82</xdr:row>
      <xdr:rowOff>171450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42</xdr:row>
      <xdr:rowOff>119062</xdr:rowOff>
    </xdr:from>
    <xdr:to>
      <xdr:col>5</xdr:col>
      <xdr:colOff>1266825</xdr:colOff>
      <xdr:row>51</xdr:row>
      <xdr:rowOff>66675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28574</xdr:colOff>
      <xdr:row>16</xdr:row>
      <xdr:rowOff>33336</xdr:rowOff>
    </xdr:from>
    <xdr:to>
      <xdr:col>6</xdr:col>
      <xdr:colOff>85725</xdr:colOff>
      <xdr:row>34</xdr:row>
      <xdr:rowOff>161925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142874</xdr:colOff>
      <xdr:row>54</xdr:row>
      <xdr:rowOff>166686</xdr:rowOff>
    </xdr:from>
    <xdr:to>
      <xdr:col>6</xdr:col>
      <xdr:colOff>47625</xdr:colOff>
      <xdr:row>69</xdr:row>
      <xdr:rowOff>161925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cdr:x>
      <cdr:y>0.87112</cdr:y>
    </cdr:from>
    <cdr:to>
      <cdr:x>0.99155</cdr:x>
      <cdr:y>0.94937</cdr:y>
    </cdr:to>
    <cdr:sp macro="" textlink="">
      <cdr:nvSpPr>
        <cdr:cNvPr id="3" name="TextBox 2"/>
        <cdr:cNvSpPr txBox="1"/>
      </cdr:nvSpPr>
      <cdr:spPr>
        <a:xfrm xmlns:a="http://schemas.openxmlformats.org/drawingml/2006/main">
          <a:off x="0" y="3605214"/>
          <a:ext cx="5591176" cy="3238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rtl="0"/>
          <a:r>
            <a:rPr lang="en-US" sz="1300" b="0" i="1" baseline="0">
              <a:effectLst/>
              <a:latin typeface="Times New Roman" pitchFamily="18" charset="0"/>
              <a:ea typeface="+mn-ea"/>
              <a:cs typeface="Times New Roman" pitchFamily="18" charset="0"/>
            </a:rPr>
            <a:t>Biểu đồ 4. </a:t>
          </a:r>
          <a:r>
            <a:rPr lang="vi-VN" sz="1300" b="0" i="1" baseline="0">
              <a:effectLst/>
              <a:latin typeface="Times New Roman" pitchFamily="18" charset="0"/>
              <a:ea typeface="+mn-ea"/>
              <a:cs typeface="Times New Roman" pitchFamily="18" charset="0"/>
            </a:rPr>
            <a:t>Số lượng lao động do Trường đào tạo được doanh nghiệp tuyển dụng</a:t>
          </a:r>
          <a:endParaRPr lang="en-US" sz="1300">
            <a:effectLst/>
            <a:latin typeface="Times New Roman" pitchFamily="18" charset="0"/>
            <a:cs typeface="Times New Roman" pitchFamily="18" charset="0"/>
          </a:endParaRP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276224</xdr:colOff>
      <xdr:row>12</xdr:row>
      <xdr:rowOff>42861</xdr:rowOff>
    </xdr:from>
    <xdr:to>
      <xdr:col>4</xdr:col>
      <xdr:colOff>990600</xdr:colOff>
      <xdr:row>31</xdr:row>
      <xdr:rowOff>66674</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276224</xdr:colOff>
      <xdr:row>24</xdr:row>
      <xdr:rowOff>33336</xdr:rowOff>
    </xdr:from>
    <xdr:to>
      <xdr:col>7</xdr:col>
      <xdr:colOff>609600</xdr:colOff>
      <xdr:row>40</xdr:row>
      <xdr:rowOff>76200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209550</xdr:colOff>
      <xdr:row>66</xdr:row>
      <xdr:rowOff>119061</xdr:rowOff>
    </xdr:from>
    <xdr:to>
      <xdr:col>7</xdr:col>
      <xdr:colOff>504826</xdr:colOff>
      <xdr:row>84</xdr:row>
      <xdr:rowOff>9525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85724</xdr:colOff>
      <xdr:row>10</xdr:row>
      <xdr:rowOff>4762</xdr:rowOff>
    </xdr:from>
    <xdr:to>
      <xdr:col>4</xdr:col>
      <xdr:colOff>600075</xdr:colOff>
      <xdr:row>24</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35</xdr:row>
      <xdr:rowOff>147636</xdr:rowOff>
    </xdr:from>
    <xdr:to>
      <xdr:col>5</xdr:col>
      <xdr:colOff>171450</xdr:colOff>
      <xdr:row>51</xdr:row>
      <xdr:rowOff>95250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57149</xdr:colOff>
      <xdr:row>64</xdr:row>
      <xdr:rowOff>71436</xdr:rowOff>
    </xdr:from>
    <xdr:to>
      <xdr:col>4</xdr:col>
      <xdr:colOff>590549</xdr:colOff>
      <xdr:row>79</xdr:row>
      <xdr:rowOff>114299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57149</xdr:colOff>
      <xdr:row>93</xdr:row>
      <xdr:rowOff>61911</xdr:rowOff>
    </xdr:from>
    <xdr:to>
      <xdr:col>4</xdr:col>
      <xdr:colOff>609599</xdr:colOff>
      <xdr:row>109</xdr:row>
      <xdr:rowOff>9524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71436</xdr:rowOff>
    </xdr:from>
    <xdr:to>
      <xdr:col>5</xdr:col>
      <xdr:colOff>9525</xdr:colOff>
      <xdr:row>136</xdr:row>
      <xdr:rowOff>133349</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149</xdr:row>
      <xdr:rowOff>71436</xdr:rowOff>
    </xdr:from>
    <xdr:to>
      <xdr:col>5</xdr:col>
      <xdr:colOff>9525</xdr:colOff>
      <xdr:row>165</xdr:row>
      <xdr:rowOff>133349</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178</xdr:row>
      <xdr:rowOff>71436</xdr:rowOff>
    </xdr:from>
    <xdr:to>
      <xdr:col>5</xdr:col>
      <xdr:colOff>9525</xdr:colOff>
      <xdr:row>194</xdr:row>
      <xdr:rowOff>133349</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206</xdr:row>
      <xdr:rowOff>71436</xdr:rowOff>
    </xdr:from>
    <xdr:to>
      <xdr:col>5</xdr:col>
      <xdr:colOff>9525</xdr:colOff>
      <xdr:row>222</xdr:row>
      <xdr:rowOff>133349</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235</xdr:row>
      <xdr:rowOff>71436</xdr:rowOff>
    </xdr:from>
    <xdr:to>
      <xdr:col>5</xdr:col>
      <xdr:colOff>9525</xdr:colOff>
      <xdr:row>251</xdr:row>
      <xdr:rowOff>133349</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264</xdr:row>
      <xdr:rowOff>71436</xdr:rowOff>
    </xdr:from>
    <xdr:to>
      <xdr:col>5</xdr:col>
      <xdr:colOff>9525</xdr:colOff>
      <xdr:row>280</xdr:row>
      <xdr:rowOff>133349</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294</xdr:row>
      <xdr:rowOff>71436</xdr:rowOff>
    </xdr:from>
    <xdr:to>
      <xdr:col>5</xdr:col>
      <xdr:colOff>9525</xdr:colOff>
      <xdr:row>310</xdr:row>
      <xdr:rowOff>133349</xdr:rowOff>
    </xdr:to>
    <xdr:graphicFrame macro="">
      <xdr:nvGraphicFramePr>
        <xdr:cNvPr id="15"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85723</xdr:colOff>
      <xdr:row>324</xdr:row>
      <xdr:rowOff>4760</xdr:rowOff>
    </xdr:from>
    <xdr:to>
      <xdr:col>5</xdr:col>
      <xdr:colOff>523875</xdr:colOff>
      <xdr:row>341</xdr:row>
      <xdr:rowOff>161925</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76199</xdr:colOff>
      <xdr:row>12</xdr:row>
      <xdr:rowOff>147637</xdr:rowOff>
    </xdr:from>
    <xdr:to>
      <xdr:col>4</xdr:col>
      <xdr:colOff>809624</xdr:colOff>
      <xdr:row>30</xdr:row>
      <xdr:rowOff>47625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142875</xdr:colOff>
      <xdr:row>28</xdr:row>
      <xdr:rowOff>47626</xdr:rowOff>
    </xdr:from>
    <xdr:to>
      <xdr:col>4</xdr:col>
      <xdr:colOff>714375</xdr:colOff>
      <xdr:row>29</xdr:row>
      <xdr:rowOff>190500</xdr:rowOff>
    </xdr:to>
    <xdr:sp macro="" textlink="">
      <xdr:nvSpPr>
        <xdr:cNvPr id="3" name="TextBox 2"/>
        <xdr:cNvSpPr txBox="1"/>
      </xdr:nvSpPr>
      <xdr:spPr>
        <a:xfrm>
          <a:off x="142875" y="6191251"/>
          <a:ext cx="5124450" cy="35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rtl="0" eaLnBrk="1" fontAlgn="auto" latinLnBrk="0" hangingPunct="1">
            <a:lnSpc>
              <a:spcPct val="100000"/>
            </a:lnSpc>
            <a:spcBef>
              <a:spcPts val="0"/>
            </a:spcBef>
            <a:spcAft>
              <a:spcPts val="0"/>
            </a:spcAft>
            <a:buClrTx/>
            <a:buSzTx/>
            <a:buFontTx/>
            <a:buNone/>
            <a:tabLst/>
            <a:defRPr/>
          </a:pPr>
          <a:r>
            <a:rPr lang="en-US" sz="1300" b="0" i="1" baseline="0">
              <a:solidFill>
                <a:schemeClr val="dk1"/>
              </a:solidFill>
              <a:effectLst/>
              <a:latin typeface="Times New Roman" pitchFamily="18" charset="0"/>
              <a:ea typeface="+mn-ea"/>
              <a:cs typeface="Times New Roman" pitchFamily="18" charset="0"/>
            </a:rPr>
            <a:t>Biểu đồ 8. </a:t>
          </a:r>
          <a:r>
            <a:rPr lang="vi-VN" sz="1300" b="0" i="1" baseline="0">
              <a:solidFill>
                <a:schemeClr val="dk1"/>
              </a:solidFill>
              <a:effectLst/>
              <a:latin typeface="Times New Roman" pitchFamily="18" charset="0"/>
              <a:ea typeface="+mn-ea"/>
              <a:cs typeface="Times New Roman" pitchFamily="18" charset="0"/>
            </a:rPr>
            <a:t>Những kỹ năng </a:t>
          </a:r>
          <a:r>
            <a:rPr lang="en-US" sz="1300" b="0" i="1" baseline="0">
              <a:solidFill>
                <a:schemeClr val="dk1"/>
              </a:solidFill>
              <a:effectLst/>
              <a:latin typeface="Times New Roman" pitchFamily="18" charset="0"/>
              <a:ea typeface="+mn-ea"/>
              <a:cs typeface="Times New Roman" pitchFamily="18" charset="0"/>
            </a:rPr>
            <a:t> </a:t>
          </a:r>
          <a:r>
            <a:rPr lang="vi-VN" sz="1300" b="0" i="1" baseline="0">
              <a:solidFill>
                <a:schemeClr val="dk1"/>
              </a:solidFill>
              <a:effectLst/>
              <a:latin typeface="Times New Roman" pitchFamily="18" charset="0"/>
              <a:ea typeface="+mn-ea"/>
              <a:cs typeface="Times New Roman" pitchFamily="18" charset="0"/>
            </a:rPr>
            <a:t>nhà trường cần bổ sung cho </a:t>
          </a:r>
          <a:r>
            <a:rPr lang="en-US" sz="1300" b="0" i="1" baseline="0">
              <a:solidFill>
                <a:schemeClr val="dk1"/>
              </a:solidFill>
              <a:effectLst/>
              <a:latin typeface="Times New Roman" pitchFamily="18" charset="0"/>
              <a:ea typeface="+mn-ea"/>
              <a:cs typeface="Times New Roman" pitchFamily="18" charset="0"/>
            </a:rPr>
            <a:t>sinh viên</a:t>
          </a:r>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11</xdr:row>
      <xdr:rowOff>14286</xdr:rowOff>
    </xdr:from>
    <xdr:to>
      <xdr:col>4</xdr:col>
      <xdr:colOff>914400</xdr:colOff>
      <xdr:row>27</xdr:row>
      <xdr:rowOff>38099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workbookViewId="0">
      <pane xSplit="2" ySplit="8" topLeftCell="C42" activePane="bottomRight" state="frozen"/>
      <selection pane="topRight" activeCell="C1" sqref="C1"/>
      <selection pane="bottomLeft" activeCell="A10" sqref="A10"/>
      <selection pane="bottomRight" activeCell="C49" sqref="C49"/>
    </sheetView>
  </sheetViews>
  <sheetFormatPr defaultRowHeight="15" x14ac:dyDescent="0.25"/>
  <cols>
    <col min="1" max="1" width="5.5703125" style="59" customWidth="1"/>
    <col min="2" max="2" width="26.85546875" style="59" customWidth="1"/>
    <col min="3" max="3" width="25.140625" style="59" customWidth="1"/>
    <col min="4" max="4" width="10.28515625" style="59" customWidth="1"/>
    <col min="5" max="5" width="15.42578125" style="59" customWidth="1"/>
    <col min="6" max="6" width="10.140625" style="59" customWidth="1"/>
    <col min="7" max="16384" width="9.140625" style="59"/>
  </cols>
  <sheetData>
    <row r="1" spans="1:6" ht="15.75" x14ac:dyDescent="0.25">
      <c r="B1" s="128" t="s">
        <v>0</v>
      </c>
      <c r="D1" s="127" t="s">
        <v>1</v>
      </c>
    </row>
    <row r="2" spans="1:6" ht="15.75" x14ac:dyDescent="0.25">
      <c r="B2" s="128" t="s">
        <v>2</v>
      </c>
      <c r="D2" s="127" t="s">
        <v>3</v>
      </c>
    </row>
    <row r="3" spans="1:6" ht="15.75" x14ac:dyDescent="0.25">
      <c r="A3" s="129" t="s">
        <v>4</v>
      </c>
    </row>
    <row r="4" spans="1:6" ht="16.5" x14ac:dyDescent="0.25">
      <c r="D4" s="130" t="s">
        <v>233</v>
      </c>
    </row>
    <row r="5" spans="1:6" ht="78.75" customHeight="1" x14ac:dyDescent="0.3">
      <c r="A5" s="162" t="s">
        <v>234</v>
      </c>
      <c r="B5" s="163"/>
      <c r="C5" s="163"/>
      <c r="D5" s="163"/>
      <c r="E5" s="163"/>
      <c r="F5" s="163"/>
    </row>
    <row r="7" spans="1:6" ht="40.5" customHeight="1" x14ac:dyDescent="0.25">
      <c r="A7" s="167" t="s">
        <v>5</v>
      </c>
      <c r="B7" s="167" t="s">
        <v>6</v>
      </c>
      <c r="C7" s="167" t="s">
        <v>7</v>
      </c>
      <c r="D7" s="166" t="s">
        <v>229</v>
      </c>
      <c r="E7" s="166" t="s">
        <v>230</v>
      </c>
      <c r="F7" s="166" t="s">
        <v>8</v>
      </c>
    </row>
    <row r="8" spans="1:6" ht="43.5" customHeight="1" x14ac:dyDescent="0.25">
      <c r="A8" s="167"/>
      <c r="B8" s="167"/>
      <c r="C8" s="167"/>
      <c r="D8" s="166"/>
      <c r="E8" s="166"/>
      <c r="F8" s="166"/>
    </row>
    <row r="9" spans="1:6" ht="49.5" x14ac:dyDescent="0.25">
      <c r="A9" s="64">
        <v>1</v>
      </c>
      <c r="B9" s="71" t="s">
        <v>84</v>
      </c>
      <c r="C9" s="71" t="s">
        <v>85</v>
      </c>
      <c r="D9" s="11">
        <v>4</v>
      </c>
      <c r="E9" s="136" t="s">
        <v>136</v>
      </c>
      <c r="F9" s="123"/>
    </row>
    <row r="10" spans="1:6" ht="60" x14ac:dyDescent="0.25">
      <c r="A10" s="64">
        <v>2</v>
      </c>
      <c r="B10" s="71" t="s">
        <v>87</v>
      </c>
      <c r="C10" s="67" t="s">
        <v>88</v>
      </c>
      <c r="D10" s="11">
        <v>27</v>
      </c>
      <c r="E10" s="136" t="s">
        <v>237</v>
      </c>
      <c r="F10" s="123"/>
    </row>
    <row r="11" spans="1:6" ht="45" x14ac:dyDescent="0.25">
      <c r="A11" s="64">
        <v>3</v>
      </c>
      <c r="B11" s="65" t="s">
        <v>89</v>
      </c>
      <c r="C11" s="28" t="s">
        <v>90</v>
      </c>
      <c r="D11" s="11">
        <v>3</v>
      </c>
      <c r="E11" s="136" t="s">
        <v>238</v>
      </c>
      <c r="F11" s="123"/>
    </row>
    <row r="12" spans="1:6" ht="59.25" customHeight="1" x14ac:dyDescent="0.25">
      <c r="A12" s="64">
        <v>4</v>
      </c>
      <c r="B12" s="63" t="s">
        <v>91</v>
      </c>
      <c r="C12" s="67" t="s">
        <v>92</v>
      </c>
      <c r="D12" s="11">
        <v>20</v>
      </c>
      <c r="E12" s="136" t="s">
        <v>235</v>
      </c>
      <c r="F12" s="123"/>
    </row>
    <row r="13" spans="1:6" ht="45" x14ac:dyDescent="0.25">
      <c r="A13" s="64">
        <v>5</v>
      </c>
      <c r="B13" s="63" t="s">
        <v>93</v>
      </c>
      <c r="C13" s="124" t="s">
        <v>94</v>
      </c>
      <c r="D13" s="11">
        <v>10</v>
      </c>
      <c r="E13" s="136" t="s">
        <v>236</v>
      </c>
      <c r="F13" s="123"/>
    </row>
    <row r="14" spans="1:6" ht="49.5" x14ac:dyDescent="0.25">
      <c r="A14" s="64">
        <v>6</v>
      </c>
      <c r="B14" s="71" t="s">
        <v>95</v>
      </c>
      <c r="C14" s="71" t="s">
        <v>96</v>
      </c>
      <c r="D14" s="11">
        <v>19</v>
      </c>
      <c r="E14" s="136" t="s">
        <v>205</v>
      </c>
      <c r="F14" s="123"/>
    </row>
    <row r="15" spans="1:6" ht="60" x14ac:dyDescent="0.25">
      <c r="A15" s="64">
        <v>7</v>
      </c>
      <c r="B15" s="26" t="s">
        <v>97</v>
      </c>
      <c r="C15" s="28" t="s">
        <v>98</v>
      </c>
      <c r="D15" s="11">
        <v>0</v>
      </c>
      <c r="E15" s="136" t="s">
        <v>239</v>
      </c>
      <c r="F15" s="123"/>
    </row>
    <row r="16" spans="1:6" ht="37.5" x14ac:dyDescent="0.25">
      <c r="A16" s="64">
        <v>8</v>
      </c>
      <c r="B16" s="65" t="s">
        <v>99</v>
      </c>
      <c r="C16" s="125" t="s">
        <v>100</v>
      </c>
      <c r="D16" s="11">
        <v>0</v>
      </c>
      <c r="E16" s="136" t="s">
        <v>240</v>
      </c>
      <c r="F16" s="123"/>
    </row>
    <row r="17" spans="1:6" ht="33" x14ac:dyDescent="0.25">
      <c r="A17" s="64">
        <v>9</v>
      </c>
      <c r="B17" s="63" t="s">
        <v>101</v>
      </c>
      <c r="C17" s="67" t="s">
        <v>102</v>
      </c>
      <c r="D17" s="11">
        <v>6</v>
      </c>
      <c r="E17" s="136" t="s">
        <v>240</v>
      </c>
      <c r="F17" s="123"/>
    </row>
    <row r="18" spans="1:6" ht="49.5" x14ac:dyDescent="0.25">
      <c r="A18" s="64">
        <v>10</v>
      </c>
      <c r="B18" s="65" t="s">
        <v>103</v>
      </c>
      <c r="C18" s="124" t="s">
        <v>104</v>
      </c>
      <c r="D18" s="11">
        <v>0</v>
      </c>
      <c r="E18" s="136" t="s">
        <v>49</v>
      </c>
      <c r="F18" s="123"/>
    </row>
    <row r="19" spans="1:6" ht="75" x14ac:dyDescent="0.25">
      <c r="A19" s="64">
        <v>11</v>
      </c>
      <c r="B19" s="63" t="s">
        <v>105</v>
      </c>
      <c r="C19" s="124" t="s">
        <v>106</v>
      </c>
      <c r="D19" s="11">
        <v>0</v>
      </c>
      <c r="E19" s="136" t="s">
        <v>241</v>
      </c>
      <c r="F19" s="123"/>
    </row>
    <row r="20" spans="1:6" ht="49.5" x14ac:dyDescent="0.25">
      <c r="A20" s="64">
        <v>12</v>
      </c>
      <c r="B20" s="71" t="s">
        <v>107</v>
      </c>
      <c r="C20" s="71" t="s">
        <v>108</v>
      </c>
      <c r="D20" s="11">
        <v>5</v>
      </c>
      <c r="E20" s="136" t="s">
        <v>240</v>
      </c>
      <c r="F20" s="123"/>
    </row>
    <row r="21" spans="1:6" ht="43.5" customHeight="1" x14ac:dyDescent="0.25">
      <c r="A21" s="64">
        <v>13</v>
      </c>
      <c r="B21" s="65" t="s">
        <v>109</v>
      </c>
      <c r="C21" s="124" t="s">
        <v>110</v>
      </c>
      <c r="D21" s="11">
        <v>25</v>
      </c>
      <c r="E21" s="136" t="s">
        <v>242</v>
      </c>
      <c r="F21" s="123"/>
    </row>
    <row r="22" spans="1:6" ht="45" x14ac:dyDescent="0.25">
      <c r="A22" s="64">
        <v>14</v>
      </c>
      <c r="B22" s="63" t="s">
        <v>111</v>
      </c>
      <c r="C22" s="67" t="s">
        <v>112</v>
      </c>
      <c r="D22" s="11">
        <v>2</v>
      </c>
      <c r="E22" s="79" t="s">
        <v>55</v>
      </c>
      <c r="F22" s="123"/>
    </row>
    <row r="23" spans="1:6" ht="60" x14ac:dyDescent="0.25">
      <c r="A23" s="64">
        <v>15</v>
      </c>
      <c r="B23" s="63" t="s">
        <v>113</v>
      </c>
      <c r="C23" s="67" t="s">
        <v>114</v>
      </c>
      <c r="D23" s="11">
        <v>8</v>
      </c>
      <c r="E23" s="136" t="s">
        <v>236</v>
      </c>
      <c r="F23" s="11"/>
    </row>
    <row r="24" spans="1:6" ht="45" x14ac:dyDescent="0.25">
      <c r="A24" s="64">
        <v>16</v>
      </c>
      <c r="B24" s="63" t="s">
        <v>115</v>
      </c>
      <c r="C24" s="67" t="s">
        <v>116</v>
      </c>
      <c r="D24" s="11">
        <v>10</v>
      </c>
      <c r="E24" s="79" t="s">
        <v>52</v>
      </c>
      <c r="F24" s="123"/>
    </row>
    <row r="25" spans="1:6" ht="47.25" customHeight="1" x14ac:dyDescent="0.25">
      <c r="A25" s="64">
        <v>17</v>
      </c>
      <c r="B25" s="63" t="s">
        <v>117</v>
      </c>
      <c r="C25" s="67" t="s">
        <v>118</v>
      </c>
      <c r="D25" s="11">
        <v>15</v>
      </c>
      <c r="E25" s="136" t="s">
        <v>240</v>
      </c>
      <c r="F25" s="123"/>
    </row>
    <row r="26" spans="1:6" ht="105" x14ac:dyDescent="0.25">
      <c r="A26" s="64">
        <v>18</v>
      </c>
      <c r="B26" s="63" t="s">
        <v>119</v>
      </c>
      <c r="C26" s="67" t="s">
        <v>120</v>
      </c>
      <c r="D26" s="11">
        <v>20</v>
      </c>
      <c r="E26" s="136" t="s">
        <v>243</v>
      </c>
      <c r="F26" s="123"/>
    </row>
    <row r="27" spans="1:6" ht="49.5" x14ac:dyDescent="0.25">
      <c r="A27" s="64">
        <v>19</v>
      </c>
      <c r="B27" s="71" t="s">
        <v>121</v>
      </c>
      <c r="C27" s="71" t="s">
        <v>122</v>
      </c>
      <c r="D27" s="11">
        <v>21</v>
      </c>
      <c r="E27" s="136" t="s">
        <v>244</v>
      </c>
      <c r="F27" s="11"/>
    </row>
    <row r="28" spans="1:6" ht="31.5" x14ac:dyDescent="0.25">
      <c r="A28" s="64">
        <v>20</v>
      </c>
      <c r="B28" s="131" t="s">
        <v>123</v>
      </c>
      <c r="C28" s="67" t="s">
        <v>124</v>
      </c>
      <c r="D28" s="11">
        <v>10</v>
      </c>
      <c r="E28" s="136" t="s">
        <v>136</v>
      </c>
      <c r="F28" s="123"/>
    </row>
    <row r="29" spans="1:6" ht="37.5" x14ac:dyDescent="0.25">
      <c r="A29" s="64">
        <v>21</v>
      </c>
      <c r="B29" s="65" t="s">
        <v>125</v>
      </c>
      <c r="C29" s="126" t="s">
        <v>126</v>
      </c>
      <c r="D29" s="11">
        <v>10</v>
      </c>
      <c r="E29" s="136" t="s">
        <v>242</v>
      </c>
      <c r="F29" s="11"/>
    </row>
    <row r="30" spans="1:6" ht="33" x14ac:dyDescent="0.25">
      <c r="A30" s="64">
        <v>22</v>
      </c>
      <c r="B30" s="63" t="s">
        <v>145</v>
      </c>
      <c r="C30" s="67" t="s">
        <v>146</v>
      </c>
      <c r="D30" s="11">
        <v>6</v>
      </c>
      <c r="E30" s="136" t="s">
        <v>245</v>
      </c>
      <c r="F30" s="61"/>
    </row>
    <row r="31" spans="1:6" ht="45" x14ac:dyDescent="0.25">
      <c r="A31" s="64">
        <v>23</v>
      </c>
      <c r="B31" s="63" t="s">
        <v>225</v>
      </c>
      <c r="C31" s="67" t="s">
        <v>226</v>
      </c>
      <c r="D31" s="11">
        <v>65</v>
      </c>
      <c r="E31" s="136" t="s">
        <v>138</v>
      </c>
      <c r="F31" s="61"/>
    </row>
    <row r="32" spans="1:6" ht="45" x14ac:dyDescent="0.25">
      <c r="A32" s="64">
        <v>24</v>
      </c>
      <c r="B32" s="63" t="s">
        <v>219</v>
      </c>
      <c r="C32" s="67" t="s">
        <v>202</v>
      </c>
      <c r="D32" s="11">
        <v>11</v>
      </c>
      <c r="E32" s="136" t="s">
        <v>61</v>
      </c>
      <c r="F32" s="61"/>
    </row>
    <row r="33" spans="1:6" ht="33" x14ac:dyDescent="0.25">
      <c r="A33" s="64">
        <v>25</v>
      </c>
      <c r="B33" s="63" t="s">
        <v>203</v>
      </c>
      <c r="C33" s="67" t="s">
        <v>204</v>
      </c>
      <c r="D33" s="11">
        <v>20</v>
      </c>
      <c r="E33" s="136" t="s">
        <v>246</v>
      </c>
      <c r="F33" s="61"/>
    </row>
    <row r="34" spans="1:6" ht="45" x14ac:dyDescent="0.25">
      <c r="A34" s="64">
        <v>26</v>
      </c>
      <c r="B34" s="63" t="s">
        <v>209</v>
      </c>
      <c r="C34" s="67" t="s">
        <v>210</v>
      </c>
      <c r="D34" s="11">
        <v>20</v>
      </c>
      <c r="E34" s="136" t="s">
        <v>240</v>
      </c>
      <c r="F34" s="61"/>
    </row>
    <row r="35" spans="1:6" ht="33" x14ac:dyDescent="0.25">
      <c r="A35" s="64">
        <v>27</v>
      </c>
      <c r="B35" s="63" t="s">
        <v>206</v>
      </c>
      <c r="C35" s="67" t="s">
        <v>207</v>
      </c>
      <c r="D35" s="11">
        <v>20</v>
      </c>
      <c r="E35" s="136" t="s">
        <v>240</v>
      </c>
      <c r="F35" s="61"/>
    </row>
    <row r="36" spans="1:6" ht="45" x14ac:dyDescent="0.25">
      <c r="A36" s="64">
        <v>28</v>
      </c>
      <c r="B36" s="63" t="s">
        <v>211</v>
      </c>
      <c r="C36" s="67" t="s">
        <v>212</v>
      </c>
      <c r="D36" s="11">
        <v>12</v>
      </c>
      <c r="E36" s="136" t="s">
        <v>240</v>
      </c>
      <c r="F36" s="61"/>
    </row>
    <row r="37" spans="1:6" ht="33" x14ac:dyDescent="0.25">
      <c r="A37" s="64">
        <v>29</v>
      </c>
      <c r="B37" s="63" t="s">
        <v>213</v>
      </c>
      <c r="C37" s="67" t="s">
        <v>214</v>
      </c>
      <c r="D37" s="11">
        <v>20</v>
      </c>
      <c r="E37" s="136" t="s">
        <v>240</v>
      </c>
      <c r="F37" s="61"/>
    </row>
    <row r="38" spans="1:6" ht="45" x14ac:dyDescent="0.25">
      <c r="A38" s="64">
        <v>30</v>
      </c>
      <c r="B38" s="63" t="s">
        <v>215</v>
      </c>
      <c r="C38" s="67" t="s">
        <v>216</v>
      </c>
      <c r="D38" s="132">
        <v>15</v>
      </c>
      <c r="E38" s="136" t="s">
        <v>240</v>
      </c>
      <c r="F38" s="61"/>
    </row>
    <row r="39" spans="1:6" ht="33" x14ac:dyDescent="0.25">
      <c r="A39" s="64">
        <v>31</v>
      </c>
      <c r="B39" s="63" t="s">
        <v>217</v>
      </c>
      <c r="C39" s="67" t="s">
        <v>218</v>
      </c>
      <c r="D39" s="11">
        <v>20</v>
      </c>
      <c r="E39" s="136" t="s">
        <v>49</v>
      </c>
      <c r="F39" s="61"/>
    </row>
    <row r="40" spans="1:6" ht="47.25" customHeight="1" x14ac:dyDescent="0.25">
      <c r="A40" s="64">
        <v>32</v>
      </c>
      <c r="B40" s="63" t="s">
        <v>220</v>
      </c>
      <c r="C40" s="67" t="s">
        <v>221</v>
      </c>
      <c r="D40" s="132">
        <v>15</v>
      </c>
      <c r="E40" s="136" t="s">
        <v>240</v>
      </c>
      <c r="F40" s="61"/>
    </row>
    <row r="41" spans="1:6" ht="48.75" customHeight="1" x14ac:dyDescent="0.25">
      <c r="A41" s="64">
        <v>33</v>
      </c>
      <c r="B41" s="63" t="s">
        <v>223</v>
      </c>
      <c r="C41" s="67" t="s">
        <v>224</v>
      </c>
      <c r="D41" s="132">
        <v>20</v>
      </c>
      <c r="E41" s="136" t="s">
        <v>49</v>
      </c>
      <c r="F41" s="61"/>
    </row>
    <row r="42" spans="1:6" ht="61.5" customHeight="1" x14ac:dyDescent="0.25">
      <c r="A42" s="64">
        <v>34</v>
      </c>
      <c r="B42" s="63" t="s">
        <v>227</v>
      </c>
      <c r="C42" s="67" t="s">
        <v>228</v>
      </c>
      <c r="D42" s="132">
        <v>10</v>
      </c>
      <c r="E42" s="136" t="s">
        <v>61</v>
      </c>
      <c r="F42" s="61"/>
    </row>
    <row r="43" spans="1:6" ht="27.75" customHeight="1" x14ac:dyDescent="0.25">
      <c r="A43" s="165" t="s">
        <v>28</v>
      </c>
      <c r="B43" s="165"/>
      <c r="C43" s="165"/>
      <c r="D43" s="75">
        <v>469</v>
      </c>
      <c r="E43" s="76"/>
      <c r="F43" s="76"/>
    </row>
    <row r="46" spans="1:6" ht="24.75" customHeight="1" x14ac:dyDescent="0.25">
      <c r="D46" s="164" t="s">
        <v>232</v>
      </c>
      <c r="E46" s="164"/>
      <c r="F46" s="164"/>
    </row>
    <row r="52" spans="4:6" ht="21.75" customHeight="1" x14ac:dyDescent="0.25">
      <c r="D52" s="164" t="s">
        <v>231</v>
      </c>
      <c r="E52" s="164"/>
      <c r="F52" s="164"/>
    </row>
  </sheetData>
  <mergeCells count="10">
    <mergeCell ref="A5:F5"/>
    <mergeCell ref="D46:F46"/>
    <mergeCell ref="D52:F52"/>
    <mergeCell ref="A43:C43"/>
    <mergeCell ref="F7:F8"/>
    <mergeCell ref="E7:E8"/>
    <mergeCell ref="A7:A8"/>
    <mergeCell ref="B7:B8"/>
    <mergeCell ref="C7:C8"/>
    <mergeCell ref="D7:D8"/>
  </mergeCells>
  <pageMargins left="0.56000000000000005" right="0.34" top="0.4" bottom="0.48" header="0.3" footer="0.17"/>
  <pageSetup paperSize="9" orientation="portrait" r:id="rId1"/>
  <headerFooter>
    <oddFooter>&amp;C&amp;"VNI-Times,Normal"Trang &amp;P/&amp;N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EM88"/>
  <sheetViews>
    <sheetView tabSelected="1" zoomScale="120" zoomScaleNormal="120" workbookViewId="0">
      <pane xSplit="2" ySplit="9" topLeftCell="EA10" activePane="bottomRight" state="frozen"/>
      <selection pane="topRight" activeCell="C1" sqref="C1"/>
      <selection pane="bottomLeft" activeCell="A10" sqref="A10"/>
      <selection pane="bottomRight" activeCell="EK19" sqref="EK19"/>
    </sheetView>
  </sheetViews>
  <sheetFormatPr defaultRowHeight="15" x14ac:dyDescent="0.25"/>
  <cols>
    <col min="1" max="1" width="6.28515625" customWidth="1"/>
    <col min="2" max="2" width="30.28515625" customWidth="1"/>
    <col min="3" max="3" width="25.140625" customWidth="1"/>
    <col min="4" max="4" width="16.28515625" style="59" customWidth="1"/>
    <col min="5" max="5" width="22.7109375" customWidth="1"/>
    <col min="6" max="6" width="5.42578125" customWidth="1"/>
    <col min="7" max="7" width="5.140625" customWidth="1"/>
    <col min="8" max="8" width="5.5703125" customWidth="1"/>
    <col min="9" max="9" width="5.42578125" customWidth="1"/>
    <col min="10" max="12" width="6.42578125" customWidth="1"/>
    <col min="13" max="16" width="5.42578125" customWidth="1"/>
    <col min="17" max="22" width="6" customWidth="1"/>
    <col min="23" max="25" width="5" customWidth="1"/>
    <col min="26" max="29" width="5.5703125" customWidth="1"/>
    <col min="30" max="30" width="6.42578125" customWidth="1"/>
    <col min="31" max="31" width="7.28515625" customWidth="1"/>
    <col min="32" max="32" width="6.42578125" customWidth="1"/>
    <col min="33" max="42" width="5.7109375" customWidth="1"/>
    <col min="43" max="44" width="6.42578125" customWidth="1"/>
    <col min="45" max="48" width="6.42578125" style="59" customWidth="1"/>
    <col min="49" max="50" width="6.42578125" customWidth="1"/>
    <col min="51" max="60" width="5.7109375" style="13" customWidth="1"/>
    <col min="61" max="62" width="6.42578125" style="13" customWidth="1"/>
    <col min="63" max="66" width="6.42578125" style="59" customWidth="1"/>
    <col min="67" max="68" width="6.42578125" style="13" customWidth="1"/>
    <col min="69" max="69" width="9.140625" style="13"/>
    <col min="70" max="72" width="7" style="13" customWidth="1"/>
    <col min="73" max="78" width="7" customWidth="1"/>
    <col min="79" max="80" width="7" style="59" customWidth="1"/>
    <col min="81" max="111" width="7" customWidth="1"/>
    <col min="112" max="121" width="7" style="59" customWidth="1"/>
    <col min="122" max="126" width="7" customWidth="1"/>
    <col min="127" max="130" width="7.28515625" customWidth="1"/>
    <col min="131" max="136" width="6.140625" customWidth="1"/>
    <col min="137" max="137" width="5.5703125" customWidth="1"/>
    <col min="138" max="138" width="5.5703125" style="59" customWidth="1"/>
    <col min="139" max="140" width="5.5703125" customWidth="1"/>
    <col min="141" max="141" width="25" customWidth="1"/>
  </cols>
  <sheetData>
    <row r="1" spans="1:143" ht="16.5" x14ac:dyDescent="0.25">
      <c r="A1" s="2"/>
      <c r="B1" s="3" t="s">
        <v>0</v>
      </c>
      <c r="C1" s="2"/>
      <c r="E1" s="4" t="s">
        <v>1</v>
      </c>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W1" s="2"/>
      <c r="AX1" s="2"/>
      <c r="BU1" s="2"/>
      <c r="BV1" s="2"/>
      <c r="BW1" s="2"/>
      <c r="BX1" s="2"/>
      <c r="BY1" s="2"/>
      <c r="BZ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R1" s="2"/>
      <c r="DS1" s="2"/>
      <c r="DT1" s="2"/>
      <c r="DU1" s="2"/>
      <c r="DV1" s="2"/>
      <c r="DW1" s="2"/>
      <c r="DX1" s="2"/>
      <c r="DY1" s="2"/>
      <c r="DZ1" s="2"/>
      <c r="EA1" s="2"/>
      <c r="EB1" s="2"/>
      <c r="EC1" s="2"/>
      <c r="ED1" s="2"/>
      <c r="EE1" s="2"/>
      <c r="EF1" s="2"/>
      <c r="EG1" s="2"/>
      <c r="EI1" s="2"/>
      <c r="EJ1" s="2"/>
      <c r="EK1" s="2"/>
      <c r="EL1" s="2"/>
      <c r="EM1" s="2"/>
    </row>
    <row r="2" spans="1:143" ht="16.5" x14ac:dyDescent="0.25">
      <c r="A2" s="2"/>
      <c r="B2" s="3" t="s">
        <v>2</v>
      </c>
      <c r="C2" s="2"/>
      <c r="E2" s="4" t="s">
        <v>3</v>
      </c>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W2" s="2"/>
      <c r="AX2" s="2"/>
      <c r="BU2" s="2"/>
      <c r="BV2" s="2"/>
      <c r="BW2" s="2"/>
      <c r="BX2" s="2"/>
      <c r="BY2" s="2"/>
      <c r="BZ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R2" s="2"/>
      <c r="DS2" s="2"/>
      <c r="DT2" s="2"/>
      <c r="DU2" s="2"/>
      <c r="DV2" s="2"/>
      <c r="DW2" s="2"/>
      <c r="DX2" s="2"/>
      <c r="DY2" s="2"/>
      <c r="DZ2" s="2"/>
      <c r="EA2" s="2"/>
      <c r="EB2" s="2"/>
      <c r="EC2" s="2"/>
      <c r="ED2" s="2"/>
      <c r="EE2" s="2"/>
      <c r="EF2" s="2"/>
      <c r="EG2" s="2"/>
      <c r="EI2" s="2"/>
      <c r="EJ2" s="2"/>
      <c r="EK2" s="2"/>
      <c r="EL2" s="2"/>
      <c r="EM2" s="2"/>
    </row>
    <row r="3" spans="1:143" ht="16.5" x14ac:dyDescent="0.25">
      <c r="A3" s="2"/>
      <c r="B3" s="4" t="s">
        <v>4</v>
      </c>
      <c r="C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W3" s="2"/>
      <c r="AX3" s="2"/>
      <c r="BU3" s="2"/>
      <c r="BV3" s="2"/>
      <c r="BW3" s="2"/>
      <c r="BX3" s="2"/>
      <c r="BY3" s="2"/>
      <c r="BZ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R3" s="2"/>
      <c r="DS3" s="2"/>
      <c r="DT3" s="2"/>
      <c r="DU3" s="2"/>
      <c r="DV3" s="2"/>
      <c r="DW3" s="2"/>
      <c r="DX3" s="2"/>
      <c r="DY3" s="2"/>
      <c r="DZ3" s="2"/>
      <c r="EA3" s="2"/>
      <c r="EB3" s="2"/>
      <c r="EC3" s="2"/>
      <c r="ED3" s="2"/>
      <c r="EE3" s="2"/>
      <c r="EF3" s="2"/>
      <c r="EG3" s="2"/>
      <c r="EI3" s="2"/>
      <c r="EJ3" s="2"/>
      <c r="EK3" s="2"/>
      <c r="EL3" s="2"/>
      <c r="EM3" s="2"/>
    </row>
    <row r="4" spans="1:143" x14ac:dyDescent="0.25">
      <c r="B4" s="1"/>
      <c r="C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W4" s="1"/>
      <c r="AX4" s="1"/>
      <c r="BR4" s="13">
        <f>20.69+34.48+17.24</f>
        <v>72.41</v>
      </c>
      <c r="BU4" s="1"/>
      <c r="BV4" s="1"/>
      <c r="BW4" s="1"/>
      <c r="BX4" s="1"/>
      <c r="BY4" s="1"/>
      <c r="BZ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R4" s="1"/>
      <c r="DS4" s="1"/>
      <c r="DT4" s="1"/>
      <c r="DU4" s="1"/>
      <c r="DV4" s="1"/>
      <c r="DW4" s="1"/>
      <c r="DX4" s="1"/>
      <c r="DY4" s="1"/>
      <c r="DZ4" s="1"/>
      <c r="EA4" s="1"/>
      <c r="EB4" s="1"/>
      <c r="EC4" s="1"/>
      <c r="ED4" s="1"/>
      <c r="EE4" s="1"/>
      <c r="EF4" s="1"/>
      <c r="EG4" s="1"/>
      <c r="EI4" s="1"/>
      <c r="EJ4" s="1"/>
      <c r="EK4" s="1"/>
      <c r="EL4" s="1"/>
      <c r="EM4" s="1"/>
    </row>
    <row r="5" spans="1:143" s="13" customFormat="1" ht="20.25" x14ac:dyDescent="0.3">
      <c r="A5" s="6" t="s">
        <v>469</v>
      </c>
      <c r="D5" s="59"/>
      <c r="AS5" s="59"/>
      <c r="AT5" s="59"/>
      <c r="AU5" s="59"/>
      <c r="AV5" s="59"/>
      <c r="BK5" s="59"/>
      <c r="BL5" s="59"/>
      <c r="BM5" s="59"/>
      <c r="BN5" s="59"/>
      <c r="CA5" s="59"/>
      <c r="CB5" s="59"/>
      <c r="DH5" s="59"/>
      <c r="DI5" s="59"/>
      <c r="DJ5" s="59"/>
      <c r="DK5" s="59"/>
      <c r="DL5" s="59"/>
      <c r="DM5" s="59"/>
      <c r="DN5" s="59"/>
      <c r="DO5" s="59"/>
      <c r="DP5" s="59"/>
      <c r="DQ5" s="59"/>
      <c r="EH5" s="59"/>
    </row>
    <row r="6" spans="1:143" x14ac:dyDescent="0.25">
      <c r="A6" s="1"/>
      <c r="B6" s="1"/>
      <c r="C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W6" s="1"/>
      <c r="AX6" s="1"/>
      <c r="BU6" s="1"/>
      <c r="BV6" s="1"/>
      <c r="BW6" s="1"/>
      <c r="BX6" s="1"/>
      <c r="BY6" s="1"/>
      <c r="BZ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R6" s="1"/>
      <c r="DS6" s="1"/>
      <c r="DT6" s="1"/>
      <c r="DU6" s="1"/>
      <c r="DV6" s="1"/>
      <c r="DW6" s="1"/>
      <c r="DX6" s="1"/>
      <c r="DY6" s="1"/>
      <c r="DZ6" s="1"/>
      <c r="EA6" s="1"/>
      <c r="EB6" s="1"/>
      <c r="EC6" s="1"/>
      <c r="ED6" s="1"/>
      <c r="EE6" s="1"/>
      <c r="EF6" s="1"/>
      <c r="EG6" s="1"/>
      <c r="EI6" s="1"/>
      <c r="EJ6" s="1"/>
      <c r="EK6" s="1"/>
      <c r="EL6" s="1"/>
      <c r="EM6" s="1"/>
    </row>
    <row r="7" spans="1:143" ht="40.5" customHeight="1" x14ac:dyDescent="0.25">
      <c r="A7" s="183" t="s">
        <v>5</v>
      </c>
      <c r="B7" s="183" t="s">
        <v>6</v>
      </c>
      <c r="C7" s="183" t="s">
        <v>7</v>
      </c>
      <c r="D7" s="180" t="s">
        <v>127</v>
      </c>
      <c r="E7" s="180" t="s">
        <v>383</v>
      </c>
      <c r="F7" s="169" t="s">
        <v>9</v>
      </c>
      <c r="G7" s="170"/>
      <c r="H7" s="170"/>
      <c r="I7" s="171"/>
      <c r="J7" s="169" t="s">
        <v>10</v>
      </c>
      <c r="K7" s="170"/>
      <c r="L7" s="171"/>
      <c r="M7" s="169" t="s">
        <v>11</v>
      </c>
      <c r="N7" s="170"/>
      <c r="O7" s="170"/>
      <c r="P7" s="171"/>
      <c r="Q7" s="169" t="s">
        <v>12</v>
      </c>
      <c r="R7" s="170"/>
      <c r="S7" s="170"/>
      <c r="T7" s="170"/>
      <c r="U7" s="170"/>
      <c r="V7" s="171"/>
      <c r="W7" s="169" t="s">
        <v>13</v>
      </c>
      <c r="X7" s="170"/>
      <c r="Y7" s="171"/>
      <c r="Z7" s="169" t="s">
        <v>14</v>
      </c>
      <c r="AA7" s="170"/>
      <c r="AB7" s="170"/>
      <c r="AC7" s="171"/>
      <c r="AD7" s="169" t="s">
        <v>15</v>
      </c>
      <c r="AE7" s="170"/>
      <c r="AF7" s="171"/>
      <c r="AG7" s="169" t="s">
        <v>16</v>
      </c>
      <c r="AH7" s="170"/>
      <c r="AI7" s="170"/>
      <c r="AJ7" s="170"/>
      <c r="AK7" s="170"/>
      <c r="AL7" s="170"/>
      <c r="AM7" s="170"/>
      <c r="AN7" s="170"/>
      <c r="AO7" s="170"/>
      <c r="AP7" s="170"/>
      <c r="AQ7" s="170"/>
      <c r="AR7" s="170"/>
      <c r="AS7" s="170"/>
      <c r="AT7" s="170"/>
      <c r="AU7" s="170"/>
      <c r="AV7" s="170"/>
      <c r="AW7" s="170"/>
      <c r="AX7" s="171"/>
      <c r="AY7" s="169" t="s">
        <v>17</v>
      </c>
      <c r="AZ7" s="170"/>
      <c r="BA7" s="170"/>
      <c r="BB7" s="170"/>
      <c r="BC7" s="170"/>
      <c r="BD7" s="170"/>
      <c r="BE7" s="170"/>
      <c r="BF7" s="170"/>
      <c r="BG7" s="170"/>
      <c r="BH7" s="170"/>
      <c r="BI7" s="170"/>
      <c r="BJ7" s="170"/>
      <c r="BK7" s="170"/>
      <c r="BL7" s="170"/>
      <c r="BM7" s="170"/>
      <c r="BN7" s="170"/>
      <c r="BO7" s="170"/>
      <c r="BP7" s="171"/>
      <c r="BQ7" s="177" t="s">
        <v>18</v>
      </c>
      <c r="BR7" s="178"/>
      <c r="BS7" s="178"/>
      <c r="BT7" s="179"/>
      <c r="BU7" s="169" t="s">
        <v>19</v>
      </c>
      <c r="BV7" s="170"/>
      <c r="BW7" s="170"/>
      <c r="BX7" s="170"/>
      <c r="BY7" s="170"/>
      <c r="BZ7" s="170"/>
      <c r="CA7" s="170"/>
      <c r="CB7" s="170"/>
      <c r="CC7" s="171"/>
      <c r="CD7" s="169" t="s">
        <v>20</v>
      </c>
      <c r="CE7" s="170"/>
      <c r="CF7" s="170"/>
      <c r="CG7" s="170"/>
      <c r="CH7" s="170"/>
      <c r="CI7" s="170"/>
      <c r="CJ7" s="170"/>
      <c r="CK7" s="170"/>
      <c r="CL7" s="170"/>
      <c r="CM7" s="170"/>
      <c r="CN7" s="170"/>
      <c r="CO7" s="170"/>
      <c r="CP7" s="170"/>
      <c r="CQ7" s="170"/>
      <c r="CR7" s="170"/>
      <c r="CS7" s="170"/>
      <c r="CT7" s="170"/>
      <c r="CU7" s="170"/>
      <c r="CV7" s="170"/>
      <c r="CW7" s="170"/>
      <c r="CX7" s="170"/>
      <c r="CY7" s="170"/>
      <c r="CZ7" s="170"/>
      <c r="DA7" s="170"/>
      <c r="DB7" s="170"/>
      <c r="DC7" s="170"/>
      <c r="DD7" s="170"/>
      <c r="DE7" s="170"/>
      <c r="DF7" s="170"/>
      <c r="DG7" s="170"/>
      <c r="DH7" s="170"/>
      <c r="DI7" s="170"/>
      <c r="DJ7" s="170"/>
      <c r="DK7" s="170"/>
      <c r="DL7" s="170"/>
      <c r="DM7" s="170"/>
      <c r="DN7" s="170"/>
      <c r="DO7" s="170"/>
      <c r="DP7" s="170"/>
      <c r="DQ7" s="170"/>
      <c r="DR7" s="170"/>
      <c r="DS7" s="170"/>
      <c r="DT7" s="170"/>
      <c r="DU7" s="170"/>
      <c r="DV7" s="171"/>
      <c r="DW7" s="169" t="s">
        <v>250</v>
      </c>
      <c r="DX7" s="170"/>
      <c r="DY7" s="170"/>
      <c r="DZ7" s="171"/>
      <c r="EA7" s="169" t="s">
        <v>251</v>
      </c>
      <c r="EB7" s="170"/>
      <c r="EC7" s="170"/>
      <c r="ED7" s="170"/>
      <c r="EE7" s="170"/>
      <c r="EF7" s="171"/>
      <c r="EG7" s="169" t="s">
        <v>252</v>
      </c>
      <c r="EH7" s="170"/>
      <c r="EI7" s="170"/>
      <c r="EJ7" s="171"/>
      <c r="EK7" s="180" t="s">
        <v>254</v>
      </c>
      <c r="EL7" s="180" t="s">
        <v>22</v>
      </c>
      <c r="EM7" s="180" t="s">
        <v>23</v>
      </c>
    </row>
    <row r="8" spans="1:143" ht="48" customHeight="1" x14ac:dyDescent="0.25">
      <c r="A8" s="184"/>
      <c r="B8" s="184"/>
      <c r="C8" s="184"/>
      <c r="D8" s="181"/>
      <c r="E8" s="181"/>
      <c r="F8" s="176" t="s">
        <v>24</v>
      </c>
      <c r="G8" s="176" t="s">
        <v>25</v>
      </c>
      <c r="H8" s="176" t="s">
        <v>26</v>
      </c>
      <c r="I8" s="176" t="s">
        <v>27</v>
      </c>
      <c r="J8" s="176" t="s">
        <v>28</v>
      </c>
      <c r="K8" s="176" t="s">
        <v>29</v>
      </c>
      <c r="L8" s="176" t="s">
        <v>30</v>
      </c>
      <c r="M8" s="174" t="s">
        <v>31</v>
      </c>
      <c r="N8" s="174" t="s">
        <v>32</v>
      </c>
      <c r="O8" s="174" t="s">
        <v>33</v>
      </c>
      <c r="P8" s="174" t="s">
        <v>34</v>
      </c>
      <c r="Q8" s="174" t="s">
        <v>35</v>
      </c>
      <c r="R8" s="174" t="s">
        <v>36</v>
      </c>
      <c r="S8" s="174" t="s">
        <v>37</v>
      </c>
      <c r="T8" s="174" t="s">
        <v>38</v>
      </c>
      <c r="U8" s="174" t="s">
        <v>39</v>
      </c>
      <c r="V8" s="174" t="s">
        <v>40</v>
      </c>
      <c r="W8" s="174" t="s">
        <v>41</v>
      </c>
      <c r="X8" s="174" t="s">
        <v>42</v>
      </c>
      <c r="Y8" s="174" t="s">
        <v>43</v>
      </c>
      <c r="Z8" s="174" t="s">
        <v>44</v>
      </c>
      <c r="AA8" s="174" t="s">
        <v>45</v>
      </c>
      <c r="AB8" s="174" t="s">
        <v>46</v>
      </c>
      <c r="AC8" s="174" t="s">
        <v>47</v>
      </c>
      <c r="AD8" s="174" t="s">
        <v>29</v>
      </c>
      <c r="AE8" s="174" t="s">
        <v>30</v>
      </c>
      <c r="AF8" s="174" t="s">
        <v>48</v>
      </c>
      <c r="AG8" s="172" t="s">
        <v>49</v>
      </c>
      <c r="AH8" s="173"/>
      <c r="AI8" s="172" t="s">
        <v>50</v>
      </c>
      <c r="AJ8" s="173"/>
      <c r="AK8" s="172" t="s">
        <v>51</v>
      </c>
      <c r="AL8" s="173"/>
      <c r="AM8" s="172" t="s">
        <v>52</v>
      </c>
      <c r="AN8" s="173"/>
      <c r="AO8" s="172" t="s">
        <v>53</v>
      </c>
      <c r="AP8" s="173"/>
      <c r="AQ8" s="172" t="s">
        <v>54</v>
      </c>
      <c r="AR8" s="173"/>
      <c r="AS8" s="172" t="s">
        <v>248</v>
      </c>
      <c r="AT8" s="173"/>
      <c r="AU8" s="172" t="s">
        <v>249</v>
      </c>
      <c r="AV8" s="173"/>
      <c r="AW8" s="172" t="s">
        <v>55</v>
      </c>
      <c r="AX8" s="173"/>
      <c r="AY8" s="172" t="s">
        <v>49</v>
      </c>
      <c r="AZ8" s="173"/>
      <c r="BA8" s="172" t="s">
        <v>50</v>
      </c>
      <c r="BB8" s="173"/>
      <c r="BC8" s="172" t="s">
        <v>51</v>
      </c>
      <c r="BD8" s="173"/>
      <c r="BE8" s="172" t="s">
        <v>52</v>
      </c>
      <c r="BF8" s="173"/>
      <c r="BG8" s="172" t="s">
        <v>53</v>
      </c>
      <c r="BH8" s="173"/>
      <c r="BI8" s="172" t="s">
        <v>54</v>
      </c>
      <c r="BJ8" s="173"/>
      <c r="BK8" s="172" t="s">
        <v>248</v>
      </c>
      <c r="BL8" s="173"/>
      <c r="BM8" s="172" t="s">
        <v>249</v>
      </c>
      <c r="BN8" s="173"/>
      <c r="BO8" s="172" t="s">
        <v>55</v>
      </c>
      <c r="BP8" s="173"/>
      <c r="BQ8" s="174" t="s">
        <v>56</v>
      </c>
      <c r="BR8" s="174" t="s">
        <v>57</v>
      </c>
      <c r="BS8" s="174" t="s">
        <v>58</v>
      </c>
      <c r="BT8" s="174" t="s">
        <v>59</v>
      </c>
      <c r="BU8" s="176" t="s">
        <v>49</v>
      </c>
      <c r="BV8" s="176" t="s">
        <v>60</v>
      </c>
      <c r="BW8" s="176" t="s">
        <v>61</v>
      </c>
      <c r="BX8" s="176" t="s">
        <v>52</v>
      </c>
      <c r="BY8" s="176" t="s">
        <v>53</v>
      </c>
      <c r="BZ8" s="176" t="s">
        <v>54</v>
      </c>
      <c r="CA8" s="176" t="s">
        <v>248</v>
      </c>
      <c r="CB8" s="176" t="s">
        <v>249</v>
      </c>
      <c r="CC8" s="176" t="s">
        <v>55</v>
      </c>
      <c r="CD8" s="176" t="s">
        <v>49</v>
      </c>
      <c r="CE8" s="176"/>
      <c r="CF8" s="176"/>
      <c r="CG8" s="176"/>
      <c r="CH8" s="176"/>
      <c r="CI8" s="176" t="s">
        <v>60</v>
      </c>
      <c r="CJ8" s="176"/>
      <c r="CK8" s="176"/>
      <c r="CL8" s="176"/>
      <c r="CM8" s="176"/>
      <c r="CN8" s="176" t="s">
        <v>62</v>
      </c>
      <c r="CO8" s="176"/>
      <c r="CP8" s="176"/>
      <c r="CQ8" s="176"/>
      <c r="CR8" s="176"/>
      <c r="CS8" s="176" t="s">
        <v>52</v>
      </c>
      <c r="CT8" s="176"/>
      <c r="CU8" s="176"/>
      <c r="CV8" s="176"/>
      <c r="CW8" s="176"/>
      <c r="CX8" s="176" t="s">
        <v>53</v>
      </c>
      <c r="CY8" s="176"/>
      <c r="CZ8" s="176"/>
      <c r="DA8" s="176"/>
      <c r="DB8" s="176"/>
      <c r="DC8" s="176" t="s">
        <v>63</v>
      </c>
      <c r="DD8" s="176"/>
      <c r="DE8" s="176"/>
      <c r="DF8" s="176"/>
      <c r="DG8" s="176"/>
      <c r="DH8" s="176" t="s">
        <v>248</v>
      </c>
      <c r="DI8" s="176"/>
      <c r="DJ8" s="176"/>
      <c r="DK8" s="176"/>
      <c r="DL8" s="176"/>
      <c r="DM8" s="176" t="s">
        <v>249</v>
      </c>
      <c r="DN8" s="176"/>
      <c r="DO8" s="176"/>
      <c r="DP8" s="176"/>
      <c r="DQ8" s="176"/>
      <c r="DR8" s="176" t="s">
        <v>55</v>
      </c>
      <c r="DS8" s="176"/>
      <c r="DT8" s="176"/>
      <c r="DU8" s="176"/>
      <c r="DV8" s="176"/>
      <c r="DW8" s="174" t="s">
        <v>64</v>
      </c>
      <c r="DX8" s="174" t="s">
        <v>65</v>
      </c>
      <c r="DY8" s="174" t="s">
        <v>66</v>
      </c>
      <c r="DZ8" s="174" t="s">
        <v>67</v>
      </c>
      <c r="EA8" s="174" t="s">
        <v>68</v>
      </c>
      <c r="EB8" s="174" t="s">
        <v>69</v>
      </c>
      <c r="EC8" s="174" t="s">
        <v>70</v>
      </c>
      <c r="ED8" s="174" t="s">
        <v>71</v>
      </c>
      <c r="EE8" s="174" t="s">
        <v>72</v>
      </c>
      <c r="EF8" s="174" t="s">
        <v>73</v>
      </c>
      <c r="EG8" s="174" t="s">
        <v>74</v>
      </c>
      <c r="EH8" s="174" t="s">
        <v>253</v>
      </c>
      <c r="EI8" s="174" t="s">
        <v>75</v>
      </c>
      <c r="EJ8" s="174" t="s">
        <v>55</v>
      </c>
      <c r="EK8" s="181"/>
      <c r="EL8" s="181"/>
      <c r="EM8" s="181"/>
    </row>
    <row r="9" spans="1:143" s="13" customFormat="1" ht="56.25" customHeight="1" x14ac:dyDescent="0.25">
      <c r="A9" s="185"/>
      <c r="B9" s="185"/>
      <c r="C9" s="185"/>
      <c r="D9" s="182"/>
      <c r="E9" s="182"/>
      <c r="F9" s="176"/>
      <c r="G9" s="176"/>
      <c r="H9" s="176"/>
      <c r="I9" s="176"/>
      <c r="J9" s="176"/>
      <c r="K9" s="176"/>
      <c r="L9" s="176"/>
      <c r="M9" s="175"/>
      <c r="N9" s="175"/>
      <c r="O9" s="175"/>
      <c r="P9" s="175"/>
      <c r="Q9" s="175"/>
      <c r="R9" s="175"/>
      <c r="S9" s="175"/>
      <c r="T9" s="175"/>
      <c r="U9" s="175"/>
      <c r="V9" s="175"/>
      <c r="W9" s="175"/>
      <c r="X9" s="175"/>
      <c r="Y9" s="175"/>
      <c r="Z9" s="175"/>
      <c r="AA9" s="175"/>
      <c r="AB9" s="175"/>
      <c r="AC9" s="175"/>
      <c r="AD9" s="175"/>
      <c r="AE9" s="175"/>
      <c r="AF9" s="175"/>
      <c r="AG9" s="15" t="s">
        <v>29</v>
      </c>
      <c r="AH9" s="15" t="s">
        <v>30</v>
      </c>
      <c r="AI9" s="15" t="s">
        <v>29</v>
      </c>
      <c r="AJ9" s="15" t="s">
        <v>30</v>
      </c>
      <c r="AK9" s="15" t="s">
        <v>29</v>
      </c>
      <c r="AL9" s="15" t="s">
        <v>30</v>
      </c>
      <c r="AM9" s="15" t="s">
        <v>29</v>
      </c>
      <c r="AN9" s="15" t="s">
        <v>30</v>
      </c>
      <c r="AO9" s="15" t="s">
        <v>29</v>
      </c>
      <c r="AP9" s="15" t="s">
        <v>30</v>
      </c>
      <c r="AQ9" s="15" t="s">
        <v>29</v>
      </c>
      <c r="AR9" s="15" t="s">
        <v>30</v>
      </c>
      <c r="AS9" s="70" t="s">
        <v>29</v>
      </c>
      <c r="AT9" s="70" t="s">
        <v>30</v>
      </c>
      <c r="AU9" s="70" t="s">
        <v>29</v>
      </c>
      <c r="AV9" s="70" t="s">
        <v>30</v>
      </c>
      <c r="AW9" s="15" t="s">
        <v>29</v>
      </c>
      <c r="AX9" s="15" t="s">
        <v>30</v>
      </c>
      <c r="AY9" s="17" t="s">
        <v>76</v>
      </c>
      <c r="AZ9" s="17" t="s">
        <v>77</v>
      </c>
      <c r="BA9" s="17" t="s">
        <v>76</v>
      </c>
      <c r="BB9" s="17" t="s">
        <v>77</v>
      </c>
      <c r="BC9" s="17" t="s">
        <v>76</v>
      </c>
      <c r="BD9" s="17" t="s">
        <v>77</v>
      </c>
      <c r="BE9" s="17" t="s">
        <v>76</v>
      </c>
      <c r="BF9" s="17" t="s">
        <v>77</v>
      </c>
      <c r="BG9" s="17" t="s">
        <v>76</v>
      </c>
      <c r="BH9" s="17" t="s">
        <v>77</v>
      </c>
      <c r="BI9" s="17" t="s">
        <v>76</v>
      </c>
      <c r="BJ9" s="17" t="s">
        <v>77</v>
      </c>
      <c r="BK9" s="69" t="s">
        <v>76</v>
      </c>
      <c r="BL9" s="69" t="s">
        <v>77</v>
      </c>
      <c r="BM9" s="69" t="s">
        <v>76</v>
      </c>
      <c r="BN9" s="69" t="s">
        <v>77</v>
      </c>
      <c r="BO9" s="17" t="s">
        <v>76</v>
      </c>
      <c r="BP9" s="17" t="s">
        <v>77</v>
      </c>
      <c r="BQ9" s="175"/>
      <c r="BR9" s="175"/>
      <c r="BS9" s="175"/>
      <c r="BT9" s="175"/>
      <c r="BU9" s="176"/>
      <c r="BV9" s="176"/>
      <c r="BW9" s="176"/>
      <c r="BX9" s="176"/>
      <c r="BY9" s="176"/>
      <c r="BZ9" s="176"/>
      <c r="CA9" s="176"/>
      <c r="CB9" s="176"/>
      <c r="CC9" s="176"/>
      <c r="CD9" s="15" t="s">
        <v>78</v>
      </c>
      <c r="CE9" s="15" t="s">
        <v>79</v>
      </c>
      <c r="CF9" s="15" t="s">
        <v>80</v>
      </c>
      <c r="CG9" s="15" t="s">
        <v>81</v>
      </c>
      <c r="CH9" s="15" t="s">
        <v>82</v>
      </c>
      <c r="CI9" s="15" t="s">
        <v>78</v>
      </c>
      <c r="CJ9" s="15" t="s">
        <v>79</v>
      </c>
      <c r="CK9" s="15" t="s">
        <v>80</v>
      </c>
      <c r="CL9" s="15" t="s">
        <v>81</v>
      </c>
      <c r="CM9" s="15" t="s">
        <v>82</v>
      </c>
      <c r="CN9" s="15" t="s">
        <v>78</v>
      </c>
      <c r="CO9" s="15" t="s">
        <v>79</v>
      </c>
      <c r="CP9" s="15" t="s">
        <v>80</v>
      </c>
      <c r="CQ9" s="15" t="s">
        <v>81</v>
      </c>
      <c r="CR9" s="15" t="s">
        <v>82</v>
      </c>
      <c r="CS9" s="15" t="s">
        <v>78</v>
      </c>
      <c r="CT9" s="15" t="s">
        <v>79</v>
      </c>
      <c r="CU9" s="15" t="s">
        <v>80</v>
      </c>
      <c r="CV9" s="15" t="s">
        <v>81</v>
      </c>
      <c r="CW9" s="15" t="s">
        <v>82</v>
      </c>
      <c r="CX9" s="15" t="s">
        <v>78</v>
      </c>
      <c r="CY9" s="15" t="s">
        <v>79</v>
      </c>
      <c r="CZ9" s="15" t="s">
        <v>80</v>
      </c>
      <c r="DA9" s="15" t="s">
        <v>81</v>
      </c>
      <c r="DB9" s="15" t="s">
        <v>82</v>
      </c>
      <c r="DC9" s="15" t="s">
        <v>78</v>
      </c>
      <c r="DD9" s="15" t="s">
        <v>79</v>
      </c>
      <c r="DE9" s="15" t="s">
        <v>80</v>
      </c>
      <c r="DF9" s="15" t="s">
        <v>81</v>
      </c>
      <c r="DG9" s="15" t="s">
        <v>82</v>
      </c>
      <c r="DH9" s="70" t="s">
        <v>78</v>
      </c>
      <c r="DI9" s="70" t="s">
        <v>79</v>
      </c>
      <c r="DJ9" s="70" t="s">
        <v>80</v>
      </c>
      <c r="DK9" s="70" t="s">
        <v>81</v>
      </c>
      <c r="DL9" s="70" t="s">
        <v>82</v>
      </c>
      <c r="DM9" s="70" t="s">
        <v>78</v>
      </c>
      <c r="DN9" s="70" t="s">
        <v>79</v>
      </c>
      <c r="DO9" s="70" t="s">
        <v>80</v>
      </c>
      <c r="DP9" s="70" t="s">
        <v>81</v>
      </c>
      <c r="DQ9" s="70" t="s">
        <v>82</v>
      </c>
      <c r="DR9" s="15" t="s">
        <v>78</v>
      </c>
      <c r="DS9" s="15" t="s">
        <v>79</v>
      </c>
      <c r="DT9" s="15" t="s">
        <v>80</v>
      </c>
      <c r="DU9" s="15" t="s">
        <v>81</v>
      </c>
      <c r="DV9" s="15" t="s">
        <v>82</v>
      </c>
      <c r="DW9" s="175"/>
      <c r="DX9" s="175"/>
      <c r="DY9" s="175"/>
      <c r="DZ9" s="175"/>
      <c r="EA9" s="175"/>
      <c r="EB9" s="175"/>
      <c r="EC9" s="175"/>
      <c r="ED9" s="175"/>
      <c r="EE9" s="175"/>
      <c r="EF9" s="175"/>
      <c r="EG9" s="175"/>
      <c r="EH9" s="175"/>
      <c r="EI9" s="175"/>
      <c r="EJ9" s="175"/>
      <c r="EK9" s="182"/>
      <c r="EL9" s="182"/>
      <c r="EM9" s="182"/>
    </row>
    <row r="10" spans="1:143" s="59" customFormat="1" ht="49.5" x14ac:dyDescent="0.25">
      <c r="A10" s="9">
        <v>1</v>
      </c>
      <c r="B10" s="63" t="s">
        <v>206</v>
      </c>
      <c r="C10" s="67" t="s">
        <v>207</v>
      </c>
      <c r="D10" s="12">
        <v>6</v>
      </c>
      <c r="E10" s="68" t="s">
        <v>208</v>
      </c>
      <c r="F10" s="69"/>
      <c r="G10" s="69" t="s">
        <v>86</v>
      </c>
      <c r="H10" s="69"/>
      <c r="I10" s="69"/>
      <c r="J10" s="69">
        <f>K10+L10</f>
        <v>6</v>
      </c>
      <c r="K10" s="69">
        <v>6</v>
      </c>
      <c r="L10" s="69">
        <v>0</v>
      </c>
      <c r="M10" s="69"/>
      <c r="N10" s="69" t="s">
        <v>86</v>
      </c>
      <c r="O10" s="69"/>
      <c r="P10" s="69"/>
      <c r="Q10" s="69"/>
      <c r="R10" s="69"/>
      <c r="S10" s="69"/>
      <c r="T10" s="69" t="s">
        <v>86</v>
      </c>
      <c r="U10" s="69"/>
      <c r="V10" s="69"/>
      <c r="W10" s="69"/>
      <c r="X10" s="69" t="s">
        <v>86</v>
      </c>
      <c r="Y10" s="69"/>
      <c r="Z10" s="69"/>
      <c r="AA10" s="69"/>
      <c r="AB10" s="69" t="s">
        <v>86</v>
      </c>
      <c r="AC10" s="69"/>
      <c r="AD10" s="69">
        <f>AG10+AI10+AK10+AM10+AO10+AQ10+AS10+AU10+AW10</f>
        <v>10</v>
      </c>
      <c r="AE10" s="69">
        <f>AH10+AJ10+AL10+AN10+AP10+AR10+AT10+AV10+AX10</f>
        <v>5</v>
      </c>
      <c r="AF10" s="69"/>
      <c r="AG10" s="70">
        <v>10</v>
      </c>
      <c r="AH10" s="70">
        <v>5</v>
      </c>
      <c r="AI10" s="70"/>
      <c r="AJ10" s="70"/>
      <c r="AK10" s="70"/>
      <c r="AL10" s="70"/>
      <c r="AM10" s="70"/>
      <c r="AN10" s="70"/>
      <c r="AO10" s="70"/>
      <c r="AP10" s="70"/>
      <c r="AQ10" s="70"/>
      <c r="AR10" s="70"/>
      <c r="AS10" s="70"/>
      <c r="AT10" s="70"/>
      <c r="AU10" s="70"/>
      <c r="AV10" s="70"/>
      <c r="AW10" s="70"/>
      <c r="AX10" s="70"/>
      <c r="AY10" s="70">
        <v>3</v>
      </c>
      <c r="AZ10" s="70" t="s">
        <v>86</v>
      </c>
      <c r="BA10" s="70"/>
      <c r="BB10" s="70"/>
      <c r="BC10" s="70"/>
      <c r="BD10" s="70"/>
      <c r="BE10" s="70"/>
      <c r="BF10" s="70"/>
      <c r="BG10" s="70"/>
      <c r="BH10" s="70"/>
      <c r="BI10" s="70"/>
      <c r="BJ10" s="70"/>
      <c r="BK10" s="70"/>
      <c r="BL10" s="70"/>
      <c r="BM10" s="70"/>
      <c r="BN10" s="70"/>
      <c r="BO10" s="70"/>
      <c r="BP10" s="70"/>
      <c r="BQ10" s="69" t="s">
        <v>86</v>
      </c>
      <c r="BR10" s="69"/>
      <c r="BS10" s="69"/>
      <c r="BT10" s="69"/>
      <c r="BU10" s="69">
        <v>50</v>
      </c>
      <c r="BV10" s="69"/>
      <c r="BW10" s="69"/>
      <c r="BX10" s="69"/>
      <c r="BY10" s="69"/>
      <c r="BZ10" s="69"/>
      <c r="CA10" s="69"/>
      <c r="CB10" s="69"/>
      <c r="CC10" s="69"/>
      <c r="CD10" s="70" t="s">
        <v>86</v>
      </c>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69" t="s">
        <v>86</v>
      </c>
      <c r="DX10" s="69"/>
      <c r="DY10" s="69"/>
      <c r="DZ10" s="69"/>
      <c r="EA10" s="69" t="s">
        <v>86</v>
      </c>
      <c r="EB10" s="69"/>
      <c r="EC10" s="69"/>
      <c r="ED10" s="69"/>
      <c r="EE10" s="69"/>
      <c r="EF10" s="69"/>
      <c r="EG10" s="69" t="s">
        <v>86</v>
      </c>
      <c r="EH10" s="69"/>
      <c r="EI10" s="69"/>
      <c r="EJ10" s="69"/>
      <c r="EK10" s="18"/>
      <c r="EL10" s="11" t="s">
        <v>205</v>
      </c>
      <c r="EM10" s="61"/>
    </row>
    <row r="11" spans="1:143" s="59" customFormat="1" ht="49.5" x14ac:dyDescent="0.25">
      <c r="A11" s="138">
        <v>2</v>
      </c>
      <c r="B11" s="63" t="s">
        <v>213</v>
      </c>
      <c r="C11" s="67" t="s">
        <v>214</v>
      </c>
      <c r="D11" s="12">
        <v>7</v>
      </c>
      <c r="E11" s="68" t="s">
        <v>255</v>
      </c>
      <c r="F11" s="69"/>
      <c r="G11" s="69"/>
      <c r="H11" s="69"/>
      <c r="I11" s="69" t="s">
        <v>86</v>
      </c>
      <c r="J11" s="69">
        <f>K11+L11</f>
        <v>0</v>
      </c>
      <c r="K11" s="69"/>
      <c r="L11" s="69"/>
      <c r="M11" s="69"/>
      <c r="N11" s="69"/>
      <c r="O11" s="69" t="s">
        <v>86</v>
      </c>
      <c r="P11" s="69"/>
      <c r="Q11" s="69"/>
      <c r="R11" s="69"/>
      <c r="S11" s="69"/>
      <c r="T11" s="69" t="s">
        <v>86</v>
      </c>
      <c r="U11" s="69"/>
      <c r="V11" s="69"/>
      <c r="W11" s="69" t="s">
        <v>86</v>
      </c>
      <c r="X11" s="69"/>
      <c r="Y11" s="69"/>
      <c r="Z11" s="69"/>
      <c r="AA11" s="69" t="s">
        <v>86</v>
      </c>
      <c r="AB11" s="69"/>
      <c r="AC11" s="69"/>
      <c r="AD11" s="69">
        <f t="shared" ref="AD11" si="0">AG11+AI11+AK11+AM11+AO11+AQ11+AS11+AU11+AW11</f>
        <v>5</v>
      </c>
      <c r="AE11" s="69">
        <f t="shared" ref="AE11" si="1">AH11+AJ11+AL11+AN11+AP11+AR11+AT11+AV11+AX11</f>
        <v>5</v>
      </c>
      <c r="AF11" s="69"/>
      <c r="AG11" s="70">
        <v>5</v>
      </c>
      <c r="AH11" s="70">
        <v>5</v>
      </c>
      <c r="AI11" s="70"/>
      <c r="AJ11" s="70"/>
      <c r="AK11" s="70"/>
      <c r="AL11" s="70"/>
      <c r="AM11" s="70"/>
      <c r="AN11" s="70"/>
      <c r="AO11" s="70"/>
      <c r="AP11" s="70"/>
      <c r="AQ11" s="70"/>
      <c r="AR11" s="70"/>
      <c r="AS11" s="70"/>
      <c r="AT11" s="70"/>
      <c r="AU11" s="70"/>
      <c r="AV11" s="70"/>
      <c r="AW11" s="70"/>
      <c r="AX11" s="70"/>
      <c r="AY11" s="70">
        <v>5</v>
      </c>
      <c r="AZ11" s="70"/>
      <c r="BA11" s="70"/>
      <c r="BB11" s="70"/>
      <c r="BC11" s="70"/>
      <c r="BD11" s="70"/>
      <c r="BE11" s="70"/>
      <c r="BF11" s="70"/>
      <c r="BG11" s="70"/>
      <c r="BH11" s="70"/>
      <c r="BI11" s="70"/>
      <c r="BJ11" s="70"/>
      <c r="BK11" s="70"/>
      <c r="BL11" s="70"/>
      <c r="BM11" s="70"/>
      <c r="BN11" s="70"/>
      <c r="BO11" s="70"/>
      <c r="BP11" s="70"/>
      <c r="BQ11" s="69"/>
      <c r="BR11" s="69"/>
      <c r="BS11" s="69"/>
      <c r="BT11" s="69"/>
      <c r="BU11" s="69">
        <v>0</v>
      </c>
      <c r="BV11" s="69"/>
      <c r="BW11" s="69"/>
      <c r="BX11" s="69"/>
      <c r="BY11" s="69"/>
      <c r="BZ11" s="69"/>
      <c r="CA11" s="69"/>
      <c r="CB11" s="69"/>
      <c r="CC11" s="69"/>
      <c r="CD11" s="70"/>
      <c r="CE11" s="70"/>
      <c r="CF11" s="70" t="s">
        <v>86</v>
      </c>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69" t="s">
        <v>86</v>
      </c>
      <c r="DX11" s="69"/>
      <c r="DY11" s="69"/>
      <c r="DZ11" s="69"/>
      <c r="EA11" s="69"/>
      <c r="EB11" s="69" t="s">
        <v>86</v>
      </c>
      <c r="EC11" s="69"/>
      <c r="ED11" s="69"/>
      <c r="EE11" s="69"/>
      <c r="EF11" s="69"/>
      <c r="EG11" s="69" t="s">
        <v>86</v>
      </c>
      <c r="EH11" s="69"/>
      <c r="EI11" s="69"/>
      <c r="EJ11" s="69"/>
      <c r="EK11" s="18"/>
      <c r="EL11" s="11" t="s">
        <v>205</v>
      </c>
      <c r="EM11" s="61"/>
    </row>
    <row r="12" spans="1:143" s="59" customFormat="1" ht="49.5" x14ac:dyDescent="0.25">
      <c r="A12" s="161">
        <v>3</v>
      </c>
      <c r="B12" s="63" t="s">
        <v>220</v>
      </c>
      <c r="C12" s="67" t="s">
        <v>221</v>
      </c>
      <c r="D12" s="122">
        <v>3</v>
      </c>
      <c r="E12" s="68" t="s">
        <v>222</v>
      </c>
      <c r="F12" s="69"/>
      <c r="G12" s="69"/>
      <c r="H12" s="69"/>
      <c r="I12" s="69" t="s">
        <v>86</v>
      </c>
      <c r="J12" s="69">
        <f>K12+L12</f>
        <v>0</v>
      </c>
      <c r="K12" s="69"/>
      <c r="L12" s="69"/>
      <c r="M12" s="69"/>
      <c r="N12" s="69" t="s">
        <v>86</v>
      </c>
      <c r="O12" s="69"/>
      <c r="P12" s="69"/>
      <c r="Q12" s="69"/>
      <c r="R12" s="69"/>
      <c r="S12" s="69"/>
      <c r="T12" s="69" t="s">
        <v>86</v>
      </c>
      <c r="U12" s="69"/>
      <c r="V12" s="69"/>
      <c r="W12" s="69"/>
      <c r="X12" s="69"/>
      <c r="Y12" s="69" t="s">
        <v>86</v>
      </c>
      <c r="Z12" s="69"/>
      <c r="AA12" s="69"/>
      <c r="AB12" s="69" t="s">
        <v>86</v>
      </c>
      <c r="AC12" s="69"/>
      <c r="AD12" s="69">
        <f t="shared" ref="AD12:AE19" si="2">AG12+AI12+AK12+AM12+AO12+AQ12+AS12+AU12+AW12</f>
        <v>0</v>
      </c>
      <c r="AE12" s="69">
        <f t="shared" si="2"/>
        <v>0</v>
      </c>
      <c r="AF12" s="69"/>
      <c r="AG12" s="70"/>
      <c r="AH12" s="70"/>
      <c r="AI12" s="70"/>
      <c r="AJ12" s="70"/>
      <c r="AK12" s="70"/>
      <c r="AL12" s="70"/>
      <c r="AM12" s="70"/>
      <c r="AN12" s="70"/>
      <c r="AO12" s="70"/>
      <c r="AP12" s="70"/>
      <c r="AQ12" s="70"/>
      <c r="AR12" s="70"/>
      <c r="AS12" s="70"/>
      <c r="AT12" s="70"/>
      <c r="AU12" s="70"/>
      <c r="AV12" s="70"/>
      <c r="AW12" s="70"/>
      <c r="AX12" s="70"/>
      <c r="AY12" s="70">
        <v>0</v>
      </c>
      <c r="AZ12" s="70"/>
      <c r="BA12" s="70">
        <v>0</v>
      </c>
      <c r="BB12" s="70"/>
      <c r="BC12" s="70">
        <v>0</v>
      </c>
      <c r="BD12" s="70"/>
      <c r="BE12" s="70">
        <v>0</v>
      </c>
      <c r="BF12" s="70"/>
      <c r="BG12" s="70">
        <v>0</v>
      </c>
      <c r="BH12" s="70"/>
      <c r="BI12" s="70">
        <v>0</v>
      </c>
      <c r="BJ12" s="70"/>
      <c r="BK12" s="70">
        <v>0</v>
      </c>
      <c r="BL12" s="70"/>
      <c r="BM12" s="70">
        <v>0</v>
      </c>
      <c r="BN12" s="70"/>
      <c r="BO12" s="70">
        <v>0</v>
      </c>
      <c r="BP12" s="70"/>
      <c r="BQ12" s="69"/>
      <c r="BR12" s="69"/>
      <c r="BS12" s="69"/>
      <c r="BT12" s="69"/>
      <c r="BU12" s="69"/>
      <c r="BV12" s="69"/>
      <c r="BW12" s="69"/>
      <c r="BX12" s="69"/>
      <c r="BY12" s="69"/>
      <c r="BZ12" s="69"/>
      <c r="CA12" s="69"/>
      <c r="CB12" s="69"/>
      <c r="CC12" s="69"/>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69" t="s">
        <v>86</v>
      </c>
      <c r="DX12" s="69"/>
      <c r="DY12" s="69"/>
      <c r="DZ12" s="69"/>
      <c r="EA12" s="69"/>
      <c r="EB12" s="69" t="s">
        <v>86</v>
      </c>
      <c r="EC12" s="69"/>
      <c r="ED12" s="69"/>
      <c r="EE12" s="69"/>
      <c r="EF12" s="69"/>
      <c r="EG12" s="69" t="s">
        <v>86</v>
      </c>
      <c r="EH12" s="69"/>
      <c r="EI12" s="69"/>
      <c r="EJ12" s="69"/>
      <c r="EK12" s="18"/>
      <c r="EL12" s="11" t="s">
        <v>205</v>
      </c>
      <c r="EM12" s="61"/>
    </row>
    <row r="13" spans="1:143" s="59" customFormat="1" ht="45" x14ac:dyDescent="0.25">
      <c r="A13" s="161">
        <v>4</v>
      </c>
      <c r="B13" s="63" t="s">
        <v>256</v>
      </c>
      <c r="C13" s="67" t="s">
        <v>257</v>
      </c>
      <c r="D13" s="122">
        <v>4</v>
      </c>
      <c r="E13" s="68" t="s">
        <v>258</v>
      </c>
      <c r="F13" s="69"/>
      <c r="G13" s="69"/>
      <c r="H13" s="69"/>
      <c r="I13" s="69" t="s">
        <v>86</v>
      </c>
      <c r="J13" s="69">
        <f>K13+L13</f>
        <v>0</v>
      </c>
      <c r="K13" s="69"/>
      <c r="L13" s="69"/>
      <c r="M13" s="69" t="s">
        <v>86</v>
      </c>
      <c r="N13" s="69"/>
      <c r="O13" s="69"/>
      <c r="P13" s="69"/>
      <c r="Q13" s="69"/>
      <c r="R13" s="69"/>
      <c r="S13" s="69"/>
      <c r="T13" s="69"/>
      <c r="U13" s="69"/>
      <c r="V13" s="69" t="s">
        <v>86</v>
      </c>
      <c r="W13" s="69" t="s">
        <v>86</v>
      </c>
      <c r="X13" s="69"/>
      <c r="Y13" s="69"/>
      <c r="Z13" s="69"/>
      <c r="AA13" s="69"/>
      <c r="AB13" s="69"/>
      <c r="AC13" s="69" t="s">
        <v>86</v>
      </c>
      <c r="AD13" s="69">
        <f t="shared" si="2"/>
        <v>2</v>
      </c>
      <c r="AE13" s="69">
        <f t="shared" si="2"/>
        <v>2</v>
      </c>
      <c r="AF13" s="69"/>
      <c r="AG13" s="70">
        <v>2</v>
      </c>
      <c r="AH13" s="70">
        <v>2</v>
      </c>
      <c r="AI13" s="70"/>
      <c r="AJ13" s="70"/>
      <c r="AK13" s="70"/>
      <c r="AL13" s="70"/>
      <c r="AM13" s="70"/>
      <c r="AN13" s="70"/>
      <c r="AO13" s="70"/>
      <c r="AP13" s="70"/>
      <c r="AQ13" s="70"/>
      <c r="AR13" s="70"/>
      <c r="AS13" s="70"/>
      <c r="AT13" s="70"/>
      <c r="AU13" s="70"/>
      <c r="AV13" s="70"/>
      <c r="AW13" s="70"/>
      <c r="AX13" s="70"/>
      <c r="AY13" s="70">
        <v>0</v>
      </c>
      <c r="AZ13" s="70" t="s">
        <v>86</v>
      </c>
      <c r="BA13" s="70"/>
      <c r="BB13" s="70"/>
      <c r="BC13" s="70"/>
      <c r="BD13" s="70"/>
      <c r="BE13" s="70"/>
      <c r="BF13" s="70"/>
      <c r="BG13" s="70"/>
      <c r="BH13" s="70"/>
      <c r="BI13" s="70"/>
      <c r="BJ13" s="70"/>
      <c r="BK13" s="70"/>
      <c r="BL13" s="70"/>
      <c r="BM13" s="70"/>
      <c r="BN13" s="70"/>
      <c r="BO13" s="70"/>
      <c r="BP13" s="70"/>
      <c r="BQ13" s="69"/>
      <c r="BR13" s="69" t="s">
        <v>86</v>
      </c>
      <c r="BS13" s="69"/>
      <c r="BT13" s="69"/>
      <c r="BU13" s="69">
        <v>60</v>
      </c>
      <c r="BV13" s="69"/>
      <c r="BW13" s="69"/>
      <c r="BX13" s="69"/>
      <c r="BY13" s="69"/>
      <c r="BZ13" s="69"/>
      <c r="CA13" s="69"/>
      <c r="CB13" s="69"/>
      <c r="CC13" s="69"/>
      <c r="CD13" s="70"/>
      <c r="CE13" s="70"/>
      <c r="CF13" s="70" t="s">
        <v>86</v>
      </c>
      <c r="CG13" s="70"/>
      <c r="CH13" s="70"/>
      <c r="CI13" s="70"/>
      <c r="CJ13" s="70"/>
      <c r="CK13" s="70"/>
      <c r="CL13" s="70"/>
      <c r="CM13" s="70"/>
      <c r="CN13" s="70"/>
      <c r="CO13" s="70"/>
      <c r="CP13" s="70"/>
      <c r="CQ13" s="70"/>
      <c r="CR13" s="70"/>
      <c r="CS13" s="70"/>
      <c r="CT13" s="70"/>
      <c r="CU13" s="70"/>
      <c r="CV13" s="70"/>
      <c r="CW13" s="70"/>
      <c r="CX13" s="70"/>
      <c r="CY13" s="70"/>
      <c r="CZ13" s="70"/>
      <c r="DA13" s="70"/>
      <c r="DB13" s="70"/>
      <c r="DC13" s="70"/>
      <c r="DD13" s="70"/>
      <c r="DE13" s="70"/>
      <c r="DF13" s="70"/>
      <c r="DG13" s="70"/>
      <c r="DH13" s="70"/>
      <c r="DI13" s="70"/>
      <c r="DJ13" s="70"/>
      <c r="DK13" s="70"/>
      <c r="DL13" s="70"/>
      <c r="DM13" s="70"/>
      <c r="DN13" s="70"/>
      <c r="DO13" s="70"/>
      <c r="DP13" s="70"/>
      <c r="DQ13" s="70"/>
      <c r="DR13" s="70"/>
      <c r="DS13" s="70"/>
      <c r="DT13" s="70"/>
      <c r="DU13" s="70"/>
      <c r="DV13" s="70"/>
      <c r="DW13" s="69"/>
      <c r="DX13" s="69" t="s">
        <v>86</v>
      </c>
      <c r="DY13" s="69"/>
      <c r="DZ13" s="69"/>
      <c r="EA13" s="69"/>
      <c r="EB13" s="69" t="s">
        <v>86</v>
      </c>
      <c r="EC13" s="69"/>
      <c r="ED13" s="69"/>
      <c r="EE13" s="69"/>
      <c r="EF13" s="69"/>
      <c r="EG13" s="69"/>
      <c r="EH13" s="69" t="s">
        <v>86</v>
      </c>
      <c r="EI13" s="69"/>
      <c r="EJ13" s="69"/>
      <c r="EK13" s="18"/>
      <c r="EL13" s="11" t="s">
        <v>49</v>
      </c>
      <c r="EM13" s="61"/>
    </row>
    <row r="14" spans="1:143" s="59" customFormat="1" ht="45" x14ac:dyDescent="0.25">
      <c r="A14" s="161">
        <v>5</v>
      </c>
      <c r="B14" s="63" t="s">
        <v>259</v>
      </c>
      <c r="C14" s="67" t="s">
        <v>260</v>
      </c>
      <c r="D14" s="122">
        <v>0</v>
      </c>
      <c r="E14" s="140" t="s">
        <v>261</v>
      </c>
      <c r="F14" s="69"/>
      <c r="G14" s="69"/>
      <c r="H14" s="69"/>
      <c r="I14" s="69" t="s">
        <v>86</v>
      </c>
      <c r="J14" s="69">
        <f>K14+L14</f>
        <v>0</v>
      </c>
      <c r="K14" s="69"/>
      <c r="L14" s="69"/>
      <c r="M14" s="69" t="s">
        <v>86</v>
      </c>
      <c r="N14" s="69"/>
      <c r="O14" s="69"/>
      <c r="P14" s="69"/>
      <c r="Q14" s="69"/>
      <c r="R14" s="69"/>
      <c r="S14" s="69"/>
      <c r="T14" s="69" t="s">
        <v>86</v>
      </c>
      <c r="U14" s="69"/>
      <c r="V14" s="69"/>
      <c r="W14" s="69" t="s">
        <v>86</v>
      </c>
      <c r="X14" s="69"/>
      <c r="Y14" s="69"/>
      <c r="Z14" s="69"/>
      <c r="AA14" s="69" t="s">
        <v>86</v>
      </c>
      <c r="AB14" s="69"/>
      <c r="AC14" s="69"/>
      <c r="AD14" s="69">
        <f t="shared" si="2"/>
        <v>3</v>
      </c>
      <c r="AE14" s="69">
        <f t="shared" si="2"/>
        <v>3</v>
      </c>
      <c r="AF14" s="69"/>
      <c r="AG14" s="70">
        <v>3</v>
      </c>
      <c r="AH14" s="70">
        <v>3</v>
      </c>
      <c r="AI14" s="70"/>
      <c r="AJ14" s="70"/>
      <c r="AK14" s="70"/>
      <c r="AL14" s="70"/>
      <c r="AM14" s="70"/>
      <c r="AN14" s="70"/>
      <c r="AO14" s="70"/>
      <c r="AP14" s="70"/>
      <c r="AQ14" s="70"/>
      <c r="AR14" s="70"/>
      <c r="AS14" s="70"/>
      <c r="AT14" s="70"/>
      <c r="AU14" s="70"/>
      <c r="AV14" s="70"/>
      <c r="AW14" s="70"/>
      <c r="AX14" s="70"/>
      <c r="AY14" s="70">
        <v>0</v>
      </c>
      <c r="AZ14" s="70" t="s">
        <v>86</v>
      </c>
      <c r="BA14" s="70"/>
      <c r="BB14" s="70"/>
      <c r="BC14" s="70"/>
      <c r="BD14" s="70"/>
      <c r="BE14" s="70"/>
      <c r="BF14" s="70"/>
      <c r="BG14" s="70"/>
      <c r="BH14" s="70"/>
      <c r="BI14" s="70"/>
      <c r="BJ14" s="70"/>
      <c r="BK14" s="70"/>
      <c r="BL14" s="70"/>
      <c r="BM14" s="70"/>
      <c r="BN14" s="70"/>
      <c r="BO14" s="70"/>
      <c r="BP14" s="70"/>
      <c r="BQ14" s="69" t="s">
        <v>86</v>
      </c>
      <c r="BR14" s="69"/>
      <c r="BS14" s="69"/>
      <c r="BT14" s="69"/>
      <c r="BU14" s="69">
        <v>90</v>
      </c>
      <c r="BV14" s="69"/>
      <c r="BW14" s="69"/>
      <c r="BX14" s="69"/>
      <c r="BY14" s="69"/>
      <c r="BZ14" s="69"/>
      <c r="CA14" s="69"/>
      <c r="CB14" s="69"/>
      <c r="CC14" s="69"/>
      <c r="CD14" s="70"/>
      <c r="CE14" s="70"/>
      <c r="CF14" s="70" t="s">
        <v>86</v>
      </c>
      <c r="CG14" s="70"/>
      <c r="CH14" s="70"/>
      <c r="CI14" s="70"/>
      <c r="CJ14" s="70"/>
      <c r="CK14" s="70"/>
      <c r="CL14" s="70"/>
      <c r="CM14" s="70"/>
      <c r="CN14" s="70"/>
      <c r="CO14" s="70"/>
      <c r="CP14" s="70"/>
      <c r="CQ14" s="70"/>
      <c r="CR14" s="70"/>
      <c r="CS14" s="70"/>
      <c r="CT14" s="70"/>
      <c r="CU14" s="70"/>
      <c r="CV14" s="70"/>
      <c r="CW14" s="70"/>
      <c r="CX14" s="70"/>
      <c r="CY14" s="70"/>
      <c r="CZ14" s="70"/>
      <c r="DA14" s="70"/>
      <c r="DB14" s="70"/>
      <c r="DC14" s="70"/>
      <c r="DD14" s="70"/>
      <c r="DE14" s="70"/>
      <c r="DF14" s="70"/>
      <c r="DG14" s="70"/>
      <c r="DH14" s="70"/>
      <c r="DI14" s="70"/>
      <c r="DJ14" s="70"/>
      <c r="DK14" s="70"/>
      <c r="DL14" s="70"/>
      <c r="DM14" s="70"/>
      <c r="DN14" s="70"/>
      <c r="DO14" s="70"/>
      <c r="DP14" s="70"/>
      <c r="DQ14" s="70"/>
      <c r="DR14" s="70"/>
      <c r="DS14" s="70"/>
      <c r="DT14" s="70"/>
      <c r="DU14" s="70"/>
      <c r="DV14" s="70"/>
      <c r="DW14" s="69"/>
      <c r="DX14" s="69"/>
      <c r="DY14" s="69" t="s">
        <v>86</v>
      </c>
      <c r="DZ14" s="69"/>
      <c r="EA14" s="69"/>
      <c r="EB14" s="69" t="s">
        <v>86</v>
      </c>
      <c r="EC14" s="69"/>
      <c r="ED14" s="69"/>
      <c r="EE14" s="69"/>
      <c r="EF14" s="69"/>
      <c r="EG14" s="69"/>
      <c r="EH14" s="69" t="s">
        <v>86</v>
      </c>
      <c r="EI14" s="69"/>
      <c r="EJ14" s="69"/>
      <c r="EK14" s="18"/>
      <c r="EL14" s="11" t="s">
        <v>49</v>
      </c>
      <c r="EM14" s="61"/>
    </row>
    <row r="15" spans="1:143" s="59" customFormat="1" ht="90" x14ac:dyDescent="0.25">
      <c r="A15" s="161">
        <v>6</v>
      </c>
      <c r="B15" s="63" t="s">
        <v>262</v>
      </c>
      <c r="C15" s="141" t="s">
        <v>263</v>
      </c>
      <c r="D15" s="122">
        <v>3</v>
      </c>
      <c r="E15" s="141" t="s">
        <v>345</v>
      </c>
      <c r="F15" s="69" t="s">
        <v>86</v>
      </c>
      <c r="G15" s="69"/>
      <c r="H15" s="69"/>
      <c r="I15" s="69"/>
      <c r="J15" s="69">
        <f>K15+L15</f>
        <v>3</v>
      </c>
      <c r="K15" s="69">
        <v>3</v>
      </c>
      <c r="L15" s="69">
        <v>0</v>
      </c>
      <c r="M15" s="69"/>
      <c r="N15" s="69" t="s">
        <v>86</v>
      </c>
      <c r="O15" s="69"/>
      <c r="P15" s="69"/>
      <c r="Q15" s="69"/>
      <c r="R15" s="69"/>
      <c r="S15" s="69"/>
      <c r="T15" s="69"/>
      <c r="U15" s="69" t="s">
        <v>86</v>
      </c>
      <c r="V15" s="69"/>
      <c r="W15" s="69"/>
      <c r="X15" s="69" t="s">
        <v>86</v>
      </c>
      <c r="Y15" s="69"/>
      <c r="Z15" s="69"/>
      <c r="AA15" s="69"/>
      <c r="AB15" s="69"/>
      <c r="AC15" s="69" t="s">
        <v>86</v>
      </c>
      <c r="AD15" s="69">
        <f t="shared" si="2"/>
        <v>5</v>
      </c>
      <c r="AE15" s="69">
        <f t="shared" si="2"/>
        <v>0</v>
      </c>
      <c r="AF15" s="69"/>
      <c r="AG15" s="70">
        <v>5</v>
      </c>
      <c r="AH15" s="70">
        <v>0</v>
      </c>
      <c r="AI15" s="70"/>
      <c r="AJ15" s="70"/>
      <c r="AK15" s="70"/>
      <c r="AL15" s="70"/>
      <c r="AM15" s="70"/>
      <c r="AN15" s="70"/>
      <c r="AO15" s="70"/>
      <c r="AP15" s="70"/>
      <c r="AQ15" s="70"/>
      <c r="AR15" s="70"/>
      <c r="AS15" s="70"/>
      <c r="AT15" s="70"/>
      <c r="AU15" s="70"/>
      <c r="AV15" s="70"/>
      <c r="AW15" s="70"/>
      <c r="AX15" s="70"/>
      <c r="AY15" s="70">
        <v>1</v>
      </c>
      <c r="AZ15" s="70"/>
      <c r="BA15" s="70"/>
      <c r="BB15" s="70"/>
      <c r="BC15" s="70"/>
      <c r="BD15" s="70"/>
      <c r="BE15" s="70"/>
      <c r="BF15" s="70"/>
      <c r="BG15" s="70"/>
      <c r="BH15" s="70"/>
      <c r="BI15" s="70"/>
      <c r="BJ15" s="70"/>
      <c r="BK15" s="70"/>
      <c r="BL15" s="70"/>
      <c r="BM15" s="70"/>
      <c r="BN15" s="70"/>
      <c r="BO15" s="70"/>
      <c r="BP15" s="70"/>
      <c r="BQ15" s="69"/>
      <c r="BR15" s="69"/>
      <c r="BS15" s="69"/>
      <c r="BT15" s="69"/>
      <c r="BU15" s="69">
        <v>90</v>
      </c>
      <c r="BV15" s="69"/>
      <c r="BW15" s="69"/>
      <c r="BX15" s="69"/>
      <c r="BY15" s="69"/>
      <c r="BZ15" s="69"/>
      <c r="CA15" s="69"/>
      <c r="CB15" s="69"/>
      <c r="CC15" s="69"/>
      <c r="CD15" s="70"/>
      <c r="CE15" s="70" t="s">
        <v>86</v>
      </c>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69" t="s">
        <v>86</v>
      </c>
      <c r="DX15" s="69"/>
      <c r="DY15" s="69"/>
      <c r="DZ15" s="69"/>
      <c r="EA15" s="69" t="s">
        <v>86</v>
      </c>
      <c r="EB15" s="69" t="s">
        <v>86</v>
      </c>
      <c r="EC15" s="69" t="s">
        <v>86</v>
      </c>
      <c r="ED15" s="69" t="s">
        <v>86</v>
      </c>
      <c r="EE15" s="69" t="s">
        <v>86</v>
      </c>
      <c r="EF15" s="69"/>
      <c r="EG15" s="69" t="s">
        <v>86</v>
      </c>
      <c r="EH15" s="69"/>
      <c r="EI15" s="69"/>
      <c r="EJ15" s="69"/>
      <c r="EK15" s="142" t="s">
        <v>264</v>
      </c>
      <c r="EL15" s="11" t="s">
        <v>49</v>
      </c>
      <c r="EM15" s="61"/>
    </row>
    <row r="16" spans="1:143" s="59" customFormat="1" ht="60" x14ac:dyDescent="0.25">
      <c r="A16" s="161">
        <v>7</v>
      </c>
      <c r="B16" s="63" t="s">
        <v>277</v>
      </c>
      <c r="C16" s="141" t="s">
        <v>278</v>
      </c>
      <c r="D16" s="122">
        <v>3</v>
      </c>
      <c r="E16" s="143" t="s">
        <v>344</v>
      </c>
      <c r="F16" s="69"/>
      <c r="G16" s="69"/>
      <c r="H16" s="69"/>
      <c r="I16" s="69" t="s">
        <v>86</v>
      </c>
      <c r="J16" s="69">
        <f>K16+L16</f>
        <v>3</v>
      </c>
      <c r="K16" s="69">
        <v>3</v>
      </c>
      <c r="L16" s="69">
        <v>0</v>
      </c>
      <c r="M16" s="69"/>
      <c r="N16" s="69" t="s">
        <v>86</v>
      </c>
      <c r="O16" s="69"/>
      <c r="P16" s="69"/>
      <c r="Q16" s="69"/>
      <c r="R16" s="69"/>
      <c r="S16" s="69" t="s">
        <v>86</v>
      </c>
      <c r="T16" s="69"/>
      <c r="U16" s="69"/>
      <c r="V16" s="69"/>
      <c r="W16" s="69"/>
      <c r="X16" s="69"/>
      <c r="Y16" s="69"/>
      <c r="Z16" s="69"/>
      <c r="AA16" s="69"/>
      <c r="AB16" s="69"/>
      <c r="AC16" s="69" t="s">
        <v>86</v>
      </c>
      <c r="AD16" s="69">
        <v>3</v>
      </c>
      <c r="AE16" s="69">
        <f t="shared" si="2"/>
        <v>0</v>
      </c>
      <c r="AF16" s="69"/>
      <c r="AG16" s="70">
        <v>3</v>
      </c>
      <c r="AH16" s="70">
        <v>0</v>
      </c>
      <c r="AI16" s="70"/>
      <c r="AJ16" s="70"/>
      <c r="AK16" s="70"/>
      <c r="AL16" s="70"/>
      <c r="AM16" s="70"/>
      <c r="AN16" s="70"/>
      <c r="AO16" s="70"/>
      <c r="AP16" s="70"/>
      <c r="AQ16" s="70"/>
      <c r="AR16" s="70"/>
      <c r="AS16" s="70"/>
      <c r="AT16" s="70"/>
      <c r="AU16" s="70"/>
      <c r="AV16" s="70"/>
      <c r="AW16" s="70"/>
      <c r="AX16" s="70"/>
      <c r="AY16" s="70">
        <v>5</v>
      </c>
      <c r="AZ16" s="70" t="s">
        <v>86</v>
      </c>
      <c r="BA16" s="70"/>
      <c r="BB16" s="70"/>
      <c r="BC16" s="70"/>
      <c r="BD16" s="70"/>
      <c r="BE16" s="70"/>
      <c r="BF16" s="70"/>
      <c r="BG16" s="70"/>
      <c r="BH16" s="70"/>
      <c r="BI16" s="70"/>
      <c r="BJ16" s="70"/>
      <c r="BK16" s="70"/>
      <c r="BL16" s="70"/>
      <c r="BM16" s="70"/>
      <c r="BN16" s="70"/>
      <c r="BO16" s="70"/>
      <c r="BP16" s="70"/>
      <c r="BQ16" s="69"/>
      <c r="BR16" s="69"/>
      <c r="BS16" s="69"/>
      <c r="BT16" s="69"/>
      <c r="BU16" s="69">
        <v>0</v>
      </c>
      <c r="BV16" s="69"/>
      <c r="BW16" s="69"/>
      <c r="BX16" s="69"/>
      <c r="BY16" s="69"/>
      <c r="BZ16" s="69"/>
      <c r="CA16" s="69"/>
      <c r="CB16" s="69"/>
      <c r="CC16" s="69"/>
      <c r="CD16" s="70" t="s">
        <v>86</v>
      </c>
      <c r="CE16" s="70"/>
      <c r="CF16" s="70"/>
      <c r="CG16" s="70"/>
      <c r="CH16" s="70"/>
      <c r="CI16" s="70"/>
      <c r="CJ16" s="70"/>
      <c r="CK16" s="70"/>
      <c r="CL16" s="70"/>
      <c r="CM16" s="70"/>
      <c r="CN16" s="70"/>
      <c r="CO16" s="70"/>
      <c r="CP16" s="70"/>
      <c r="CQ16" s="70"/>
      <c r="CR16" s="70"/>
      <c r="CS16" s="70"/>
      <c r="CT16" s="70"/>
      <c r="CU16" s="70"/>
      <c r="CV16" s="70"/>
      <c r="CW16" s="70"/>
      <c r="CX16" s="70"/>
      <c r="CY16" s="70"/>
      <c r="CZ16" s="70"/>
      <c r="DA16" s="70"/>
      <c r="DB16" s="70"/>
      <c r="DC16" s="70"/>
      <c r="DD16" s="70"/>
      <c r="DE16" s="70"/>
      <c r="DF16" s="70"/>
      <c r="DG16" s="70"/>
      <c r="DH16" s="70"/>
      <c r="DI16" s="70"/>
      <c r="DJ16" s="70"/>
      <c r="DK16" s="70"/>
      <c r="DL16" s="70"/>
      <c r="DM16" s="70"/>
      <c r="DN16" s="70"/>
      <c r="DO16" s="70"/>
      <c r="DP16" s="70"/>
      <c r="DQ16" s="70"/>
      <c r="DR16" s="70"/>
      <c r="DS16" s="70"/>
      <c r="DT16" s="70"/>
      <c r="DU16" s="70"/>
      <c r="DV16" s="70"/>
      <c r="DW16" s="69" t="s">
        <v>86</v>
      </c>
      <c r="DX16" s="69"/>
      <c r="DY16" s="69"/>
      <c r="DZ16" s="69"/>
      <c r="EA16" s="69" t="s">
        <v>86</v>
      </c>
      <c r="EB16" s="69"/>
      <c r="EC16" s="69"/>
      <c r="ED16" s="69" t="s">
        <v>86</v>
      </c>
      <c r="EE16" s="69"/>
      <c r="EF16" s="69"/>
      <c r="EG16" s="69" t="s">
        <v>86</v>
      </c>
      <c r="EH16" s="69"/>
      <c r="EI16" s="69"/>
      <c r="EJ16" s="69"/>
      <c r="EK16" s="142"/>
      <c r="EL16" s="11" t="s">
        <v>49</v>
      </c>
      <c r="EM16" s="61"/>
    </row>
    <row r="17" spans="1:143" s="59" customFormat="1" ht="45" x14ac:dyDescent="0.25">
      <c r="A17" s="161">
        <v>8</v>
      </c>
      <c r="B17" s="63" t="s">
        <v>279</v>
      </c>
      <c r="C17" s="141" t="s">
        <v>280</v>
      </c>
      <c r="D17" s="122">
        <v>5</v>
      </c>
      <c r="E17" s="143" t="s">
        <v>281</v>
      </c>
      <c r="F17" s="69"/>
      <c r="G17" s="69"/>
      <c r="H17" s="69"/>
      <c r="I17" s="69" t="s">
        <v>86</v>
      </c>
      <c r="J17" s="69">
        <f>K17+L17</f>
        <v>5</v>
      </c>
      <c r="K17" s="69"/>
      <c r="L17" s="69">
        <v>5</v>
      </c>
      <c r="M17" s="69" t="s">
        <v>86</v>
      </c>
      <c r="N17" s="69"/>
      <c r="O17" s="69"/>
      <c r="P17" s="69"/>
      <c r="Q17" s="69"/>
      <c r="R17" s="69"/>
      <c r="S17" s="69"/>
      <c r="T17" s="69" t="s">
        <v>86</v>
      </c>
      <c r="U17" s="69"/>
      <c r="V17" s="69"/>
      <c r="W17" s="69" t="s">
        <v>86</v>
      </c>
      <c r="X17" s="69"/>
      <c r="Y17" s="69"/>
      <c r="Z17" s="69"/>
      <c r="AA17" s="69"/>
      <c r="AB17" s="69" t="s">
        <v>86</v>
      </c>
      <c r="AC17" s="69"/>
      <c r="AD17" s="69"/>
      <c r="AE17" s="69">
        <f t="shared" si="2"/>
        <v>5</v>
      </c>
      <c r="AF17" s="69"/>
      <c r="AG17" s="70">
        <v>5</v>
      </c>
      <c r="AH17" s="70">
        <v>5</v>
      </c>
      <c r="AI17" s="70"/>
      <c r="AJ17" s="70"/>
      <c r="AK17" s="70"/>
      <c r="AL17" s="70"/>
      <c r="AM17" s="70"/>
      <c r="AN17" s="70"/>
      <c r="AO17" s="70"/>
      <c r="AP17" s="70"/>
      <c r="AQ17" s="70"/>
      <c r="AR17" s="70"/>
      <c r="AS17" s="70"/>
      <c r="AT17" s="70"/>
      <c r="AU17" s="70"/>
      <c r="AV17" s="70"/>
      <c r="AW17" s="70"/>
      <c r="AX17" s="70"/>
      <c r="AY17" s="70">
        <v>5</v>
      </c>
      <c r="AZ17" s="70" t="s">
        <v>86</v>
      </c>
      <c r="BA17" s="70"/>
      <c r="BB17" s="70"/>
      <c r="BC17" s="70"/>
      <c r="BD17" s="70"/>
      <c r="BE17" s="70"/>
      <c r="BF17" s="70"/>
      <c r="BG17" s="70"/>
      <c r="BH17" s="70"/>
      <c r="BI17" s="70"/>
      <c r="BJ17" s="70"/>
      <c r="BK17" s="70"/>
      <c r="BL17" s="70"/>
      <c r="BM17" s="70"/>
      <c r="BN17" s="70"/>
      <c r="BO17" s="70"/>
      <c r="BP17" s="70"/>
      <c r="BQ17" s="69" t="s">
        <v>86</v>
      </c>
      <c r="BR17" s="69"/>
      <c r="BS17" s="69"/>
      <c r="BT17" s="69"/>
      <c r="BU17" s="69">
        <v>30</v>
      </c>
      <c r="BV17" s="69"/>
      <c r="BW17" s="69"/>
      <c r="BX17" s="69"/>
      <c r="BY17" s="69"/>
      <c r="BZ17" s="69"/>
      <c r="CA17" s="69"/>
      <c r="CB17" s="69"/>
      <c r="CC17" s="69"/>
      <c r="CD17" s="70" t="s">
        <v>86</v>
      </c>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69"/>
      <c r="DX17" s="69" t="s">
        <v>86</v>
      </c>
      <c r="DY17" s="69"/>
      <c r="DZ17" s="69"/>
      <c r="EA17" s="69" t="s">
        <v>86</v>
      </c>
      <c r="EB17" s="69" t="s">
        <v>86</v>
      </c>
      <c r="EC17" s="69" t="s">
        <v>86</v>
      </c>
      <c r="ED17" s="69" t="s">
        <v>86</v>
      </c>
      <c r="EE17" s="69" t="s">
        <v>86</v>
      </c>
      <c r="EF17" s="69"/>
      <c r="EG17" s="69"/>
      <c r="EH17" s="69" t="s">
        <v>86</v>
      </c>
      <c r="EI17" s="69"/>
      <c r="EJ17" s="69"/>
      <c r="EK17" s="142"/>
      <c r="EL17" s="11" t="s">
        <v>49</v>
      </c>
      <c r="EM17" s="61"/>
    </row>
    <row r="18" spans="1:143" s="59" customFormat="1" ht="90" x14ac:dyDescent="0.25">
      <c r="A18" s="161">
        <v>9</v>
      </c>
      <c r="B18" s="63" t="s">
        <v>282</v>
      </c>
      <c r="C18" s="141" t="s">
        <v>283</v>
      </c>
      <c r="D18" s="122">
        <v>15</v>
      </c>
      <c r="E18" s="144" t="s">
        <v>284</v>
      </c>
      <c r="F18" s="69"/>
      <c r="G18" s="69"/>
      <c r="H18" s="69"/>
      <c r="I18" s="69" t="s">
        <v>86</v>
      </c>
      <c r="J18" s="69">
        <f>K18+L18</f>
        <v>15</v>
      </c>
      <c r="K18" s="69">
        <v>5</v>
      </c>
      <c r="L18" s="69">
        <v>10</v>
      </c>
      <c r="M18" s="69"/>
      <c r="N18" s="69"/>
      <c r="O18" s="69" t="s">
        <v>86</v>
      </c>
      <c r="P18" s="69"/>
      <c r="Q18" s="69"/>
      <c r="R18" s="69"/>
      <c r="S18" s="69"/>
      <c r="T18" s="69" t="s">
        <v>86</v>
      </c>
      <c r="U18" s="69"/>
      <c r="V18" s="69"/>
      <c r="W18" s="69" t="s">
        <v>86</v>
      </c>
      <c r="X18" s="69"/>
      <c r="Y18" s="69"/>
      <c r="Z18" s="69"/>
      <c r="AA18" s="69" t="s">
        <v>86</v>
      </c>
      <c r="AB18" s="69"/>
      <c r="AC18" s="69"/>
      <c r="AD18" s="69">
        <f t="shared" si="2"/>
        <v>14</v>
      </c>
      <c r="AE18" s="69">
        <f t="shared" si="2"/>
        <v>15</v>
      </c>
      <c r="AF18" s="69"/>
      <c r="AG18" s="70">
        <v>10</v>
      </c>
      <c r="AH18" s="70">
        <v>15</v>
      </c>
      <c r="AI18" s="70">
        <v>4</v>
      </c>
      <c r="AJ18" s="70"/>
      <c r="AK18" s="70"/>
      <c r="AL18" s="70"/>
      <c r="AM18" s="70"/>
      <c r="AN18" s="70"/>
      <c r="AO18" s="70"/>
      <c r="AP18" s="70"/>
      <c r="AQ18" s="70"/>
      <c r="AR18" s="70"/>
      <c r="AS18" s="70"/>
      <c r="AT18" s="70"/>
      <c r="AU18" s="70"/>
      <c r="AV18" s="70"/>
      <c r="AW18" s="70"/>
      <c r="AX18" s="70"/>
      <c r="AY18" s="70">
        <v>10</v>
      </c>
      <c r="AZ18" s="70" t="s">
        <v>86</v>
      </c>
      <c r="BA18" s="70">
        <v>5</v>
      </c>
      <c r="BB18" s="70" t="s">
        <v>86</v>
      </c>
      <c r="BC18" s="70"/>
      <c r="BD18" s="70"/>
      <c r="BE18" s="70"/>
      <c r="BF18" s="70"/>
      <c r="BG18" s="70"/>
      <c r="BH18" s="70"/>
      <c r="BI18" s="70"/>
      <c r="BJ18" s="70"/>
      <c r="BK18" s="70"/>
      <c r="BL18" s="70"/>
      <c r="BM18" s="70"/>
      <c r="BN18" s="70"/>
      <c r="BO18" s="70"/>
      <c r="BP18" s="70"/>
      <c r="BQ18" s="69" t="s">
        <v>86</v>
      </c>
      <c r="BR18" s="69" t="s">
        <v>86</v>
      </c>
      <c r="BS18" s="69"/>
      <c r="BT18" s="69"/>
      <c r="BU18" s="69">
        <v>0</v>
      </c>
      <c r="BV18" s="69">
        <v>0</v>
      </c>
      <c r="BW18" s="69"/>
      <c r="BX18" s="69"/>
      <c r="BY18" s="69"/>
      <c r="BZ18" s="69"/>
      <c r="CA18" s="69"/>
      <c r="CB18" s="69"/>
      <c r="CC18" s="69"/>
      <c r="CD18" s="70"/>
      <c r="CE18" s="70" t="s">
        <v>86</v>
      </c>
      <c r="CF18" s="70"/>
      <c r="CG18" s="70"/>
      <c r="CH18" s="70"/>
      <c r="CI18" s="70"/>
      <c r="CJ18" s="70" t="s">
        <v>86</v>
      </c>
      <c r="CK18" s="70"/>
      <c r="CL18" s="70"/>
      <c r="CM18" s="70"/>
      <c r="CN18" s="70"/>
      <c r="CO18" s="70"/>
      <c r="CP18" s="70"/>
      <c r="CQ18" s="70"/>
      <c r="CR18" s="70"/>
      <c r="CS18" s="70"/>
      <c r="CT18" s="70"/>
      <c r="CU18" s="70"/>
      <c r="CV18" s="70"/>
      <c r="CW18" s="70"/>
      <c r="CX18" s="70"/>
      <c r="CY18" s="70"/>
      <c r="CZ18" s="70"/>
      <c r="DA18" s="70"/>
      <c r="DB18" s="70"/>
      <c r="DC18" s="70"/>
      <c r="DD18" s="70"/>
      <c r="DE18" s="70"/>
      <c r="DF18" s="70"/>
      <c r="DG18" s="70"/>
      <c r="DH18" s="70"/>
      <c r="DI18" s="70"/>
      <c r="DJ18" s="70"/>
      <c r="DK18" s="70"/>
      <c r="DL18" s="70"/>
      <c r="DM18" s="70"/>
      <c r="DN18" s="70"/>
      <c r="DO18" s="70"/>
      <c r="DP18" s="70"/>
      <c r="DQ18" s="70"/>
      <c r="DR18" s="70"/>
      <c r="DS18" s="70"/>
      <c r="DT18" s="70"/>
      <c r="DU18" s="70"/>
      <c r="DV18" s="70"/>
      <c r="DW18" s="69" t="s">
        <v>86</v>
      </c>
      <c r="DX18" s="69"/>
      <c r="DY18" s="69"/>
      <c r="DZ18" s="69"/>
      <c r="EA18" s="69"/>
      <c r="EB18" s="69"/>
      <c r="EC18" s="69"/>
      <c r="ED18" s="69"/>
      <c r="EE18" s="69" t="s">
        <v>86</v>
      </c>
      <c r="EF18" s="69"/>
      <c r="EG18" s="69" t="s">
        <v>86</v>
      </c>
      <c r="EH18" s="69"/>
      <c r="EI18" s="69"/>
      <c r="EJ18" s="69"/>
      <c r="EK18" s="142"/>
      <c r="EL18" s="11" t="s">
        <v>285</v>
      </c>
      <c r="EM18" s="61"/>
    </row>
    <row r="19" spans="1:143" s="2" customFormat="1" ht="49.5" x14ac:dyDescent="0.25">
      <c r="A19" s="161">
        <v>10</v>
      </c>
      <c r="B19" s="8" t="s">
        <v>286</v>
      </c>
      <c r="C19" s="11" t="s">
        <v>265</v>
      </c>
      <c r="D19" s="12">
        <v>5</v>
      </c>
      <c r="E19" s="145" t="s">
        <v>266</v>
      </c>
      <c r="F19" s="7"/>
      <c r="G19" s="7"/>
      <c r="H19" s="7"/>
      <c r="I19" s="7" t="s">
        <v>86</v>
      </c>
      <c r="J19" s="69">
        <f>K19+L19</f>
        <v>5</v>
      </c>
      <c r="K19" s="7">
        <v>3</v>
      </c>
      <c r="L19" s="7">
        <v>2</v>
      </c>
      <c r="M19" s="7" t="s">
        <v>86</v>
      </c>
      <c r="N19" s="7"/>
      <c r="O19" s="7"/>
      <c r="P19" s="7"/>
      <c r="Q19" s="7"/>
      <c r="R19" s="7"/>
      <c r="S19" s="7" t="s">
        <v>86</v>
      </c>
      <c r="T19" s="7"/>
      <c r="U19" s="7"/>
      <c r="V19" s="7"/>
      <c r="W19" s="7" t="s">
        <v>86</v>
      </c>
      <c r="X19" s="7"/>
      <c r="Y19" s="7"/>
      <c r="Z19" s="7" t="s">
        <v>86</v>
      </c>
      <c r="AA19" s="7"/>
      <c r="AB19" s="7"/>
      <c r="AC19" s="7" t="s">
        <v>86</v>
      </c>
      <c r="AD19" s="69">
        <f t="shared" si="2"/>
        <v>10</v>
      </c>
      <c r="AE19" s="69">
        <f t="shared" si="2"/>
        <v>10</v>
      </c>
      <c r="AF19" s="7"/>
      <c r="AG19" s="16"/>
      <c r="AH19" s="16"/>
      <c r="AI19" s="16"/>
      <c r="AJ19" s="16"/>
      <c r="AK19" s="16"/>
      <c r="AL19" s="16"/>
      <c r="AM19" s="16"/>
      <c r="AN19" s="16"/>
      <c r="AO19" s="16"/>
      <c r="AP19" s="16"/>
      <c r="AQ19" s="16"/>
      <c r="AR19" s="16"/>
      <c r="AS19" s="137">
        <v>10</v>
      </c>
      <c r="AT19" s="137">
        <v>10</v>
      </c>
      <c r="AU19" s="137"/>
      <c r="AV19" s="137"/>
      <c r="AW19" s="16"/>
      <c r="AX19" s="16"/>
      <c r="AY19" s="16"/>
      <c r="AZ19" s="16"/>
      <c r="BA19" s="16"/>
      <c r="BB19" s="16"/>
      <c r="BC19" s="16"/>
      <c r="BD19" s="16"/>
      <c r="BE19" s="16"/>
      <c r="BF19" s="16"/>
      <c r="BG19" s="16"/>
      <c r="BH19" s="16"/>
      <c r="BI19" s="16"/>
      <c r="BJ19" s="16"/>
      <c r="BK19" s="137">
        <v>5</v>
      </c>
      <c r="BL19" s="137"/>
      <c r="BM19" s="137"/>
      <c r="BN19" s="137"/>
      <c r="BO19" s="16"/>
      <c r="BP19" s="16"/>
      <c r="BQ19" s="14"/>
      <c r="BR19" s="14"/>
      <c r="BS19" s="14"/>
      <c r="BT19" s="14"/>
      <c r="BU19" s="7"/>
      <c r="BV19" s="7"/>
      <c r="BW19" s="7"/>
      <c r="BX19" s="7"/>
      <c r="BY19" s="7"/>
      <c r="BZ19" s="7"/>
      <c r="CA19" s="69">
        <v>30</v>
      </c>
      <c r="CB19" s="69"/>
      <c r="CC19" s="7"/>
      <c r="CD19" s="16"/>
      <c r="CE19" s="16"/>
      <c r="CF19" s="16" t="s">
        <v>86</v>
      </c>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t="s">
        <v>86</v>
      </c>
      <c r="DF19" s="16"/>
      <c r="DG19" s="16"/>
      <c r="DH19" s="137"/>
      <c r="DI19" s="137"/>
      <c r="DJ19" s="137"/>
      <c r="DK19" s="137"/>
      <c r="DL19" s="137"/>
      <c r="DM19" s="137"/>
      <c r="DN19" s="137"/>
      <c r="DO19" s="137"/>
      <c r="DP19" s="137"/>
      <c r="DQ19" s="137"/>
      <c r="DR19" s="16"/>
      <c r="DS19" s="16"/>
      <c r="DT19" s="16"/>
      <c r="DU19" s="16"/>
      <c r="DV19" s="16"/>
      <c r="DW19" s="7" t="s">
        <v>86</v>
      </c>
      <c r="DX19" s="7"/>
      <c r="DY19" s="7"/>
      <c r="DZ19" s="7"/>
      <c r="EA19" s="7" t="s">
        <v>86</v>
      </c>
      <c r="EB19" s="7"/>
      <c r="EC19" s="7"/>
      <c r="ED19" s="7"/>
      <c r="EE19" s="7"/>
      <c r="EF19" s="7"/>
      <c r="EG19" s="7" t="s">
        <v>86</v>
      </c>
      <c r="EH19" s="69"/>
      <c r="EI19" s="7"/>
      <c r="EJ19" s="7"/>
      <c r="EK19" s="5"/>
      <c r="EL19" s="11" t="s">
        <v>248</v>
      </c>
      <c r="EM19" s="121"/>
    </row>
    <row r="20" spans="1:143" s="2" customFormat="1" ht="75" x14ac:dyDescent="0.25">
      <c r="A20" s="161">
        <v>11</v>
      </c>
      <c r="B20" s="8" t="s">
        <v>267</v>
      </c>
      <c r="C20" s="19" t="s">
        <v>268</v>
      </c>
      <c r="D20" s="12">
        <v>1</v>
      </c>
      <c r="E20" s="20" t="s">
        <v>269</v>
      </c>
      <c r="F20" s="20"/>
      <c r="G20" s="7"/>
      <c r="H20" s="7"/>
      <c r="I20" s="7" t="s">
        <v>86</v>
      </c>
      <c r="J20" s="69">
        <f>K20+L20</f>
        <v>1</v>
      </c>
      <c r="K20" s="7">
        <v>1</v>
      </c>
      <c r="L20" s="7">
        <v>0</v>
      </c>
      <c r="M20" s="7"/>
      <c r="N20" s="7" t="s">
        <v>86</v>
      </c>
      <c r="O20" s="7"/>
      <c r="P20" s="7"/>
      <c r="Q20" s="7"/>
      <c r="R20" s="7"/>
      <c r="S20" s="7" t="s">
        <v>86</v>
      </c>
      <c r="T20" s="7"/>
      <c r="U20" s="7"/>
      <c r="V20" s="7"/>
      <c r="W20" s="7" t="s">
        <v>86</v>
      </c>
      <c r="X20" s="7"/>
      <c r="Y20" s="7"/>
      <c r="Z20" s="7"/>
      <c r="AA20" s="7"/>
      <c r="AB20" s="7"/>
      <c r="AC20" s="7" t="s">
        <v>86</v>
      </c>
      <c r="AD20" s="69">
        <f>AG20+AI20+AK20+AM20+AO20+AQ20+AS20+AU20+AW20</f>
        <v>2</v>
      </c>
      <c r="AE20" s="69">
        <f>AH20+AJ20+AL20+AN20+AP20+AR20+AT20+AV20+AX20</f>
        <v>0</v>
      </c>
      <c r="AF20" s="7"/>
      <c r="AG20" s="16"/>
      <c r="AH20" s="16"/>
      <c r="AI20" s="16"/>
      <c r="AJ20" s="16"/>
      <c r="AK20" s="16"/>
      <c r="AL20" s="16"/>
      <c r="AM20" s="16"/>
      <c r="AN20" s="16"/>
      <c r="AO20" s="16"/>
      <c r="AP20" s="16"/>
      <c r="AQ20" s="16"/>
      <c r="AR20" s="16"/>
      <c r="AS20" s="137">
        <v>2</v>
      </c>
      <c r="AT20" s="137">
        <v>0</v>
      </c>
      <c r="AU20" s="137"/>
      <c r="AV20" s="137"/>
      <c r="AW20" s="16"/>
      <c r="AX20" s="16"/>
      <c r="AY20" s="16"/>
      <c r="AZ20" s="16"/>
      <c r="BA20" s="16"/>
      <c r="BB20" s="16"/>
      <c r="BC20" s="16"/>
      <c r="BD20" s="16"/>
      <c r="BE20" s="16"/>
      <c r="BF20" s="16"/>
      <c r="BG20" s="16"/>
      <c r="BH20" s="16"/>
      <c r="BI20" s="16"/>
      <c r="BJ20" s="16"/>
      <c r="BK20" s="137">
        <v>1</v>
      </c>
      <c r="BL20" s="137"/>
      <c r="BM20" s="137"/>
      <c r="BN20" s="137"/>
      <c r="BO20" s="16"/>
      <c r="BP20" s="16"/>
      <c r="BQ20" s="14"/>
      <c r="BR20" s="14"/>
      <c r="BS20" s="14" t="s">
        <v>86</v>
      </c>
      <c r="BT20" s="14"/>
      <c r="BU20" s="7"/>
      <c r="BV20" s="7"/>
      <c r="BW20" s="7"/>
      <c r="BX20" s="7"/>
      <c r="BY20" s="7"/>
      <c r="BZ20" s="7"/>
      <c r="CA20" s="69">
        <v>30</v>
      </c>
      <c r="CB20" s="69"/>
      <c r="CC20" s="7"/>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37" t="s">
        <v>86</v>
      </c>
      <c r="DI20" s="137"/>
      <c r="DJ20" s="137"/>
      <c r="DK20" s="137"/>
      <c r="DL20" s="137"/>
      <c r="DM20" s="137"/>
      <c r="DN20" s="137"/>
      <c r="DO20" s="137"/>
      <c r="DP20" s="137"/>
      <c r="DQ20" s="137"/>
      <c r="DR20" s="16"/>
      <c r="DS20" s="16"/>
      <c r="DT20" s="16"/>
      <c r="DU20" s="16"/>
      <c r="DV20" s="16"/>
      <c r="DW20" s="7"/>
      <c r="DX20" s="7" t="s">
        <v>86</v>
      </c>
      <c r="DY20" s="7"/>
      <c r="DZ20" s="7"/>
      <c r="EA20" s="7"/>
      <c r="EB20" s="7"/>
      <c r="EC20" s="7" t="s">
        <v>86</v>
      </c>
      <c r="ED20" s="7"/>
      <c r="EE20" s="7"/>
      <c r="EF20" s="7"/>
      <c r="EG20" s="7"/>
      <c r="EH20" s="69" t="s">
        <v>86</v>
      </c>
      <c r="EI20" s="7"/>
      <c r="EJ20" s="7"/>
      <c r="EK20" s="5"/>
      <c r="EL20" s="11" t="s">
        <v>248</v>
      </c>
      <c r="EM20" s="121"/>
    </row>
    <row r="21" spans="1:143" s="2" customFormat="1" ht="75" x14ac:dyDescent="0.25">
      <c r="A21" s="161">
        <v>12</v>
      </c>
      <c r="B21" s="21" t="s">
        <v>270</v>
      </c>
      <c r="C21" s="22" t="s">
        <v>271</v>
      </c>
      <c r="D21" s="12">
        <v>15</v>
      </c>
      <c r="E21" s="139" t="s">
        <v>272</v>
      </c>
      <c r="F21" s="7"/>
      <c r="G21" s="7"/>
      <c r="H21" s="7"/>
      <c r="I21" s="7" t="s">
        <v>86</v>
      </c>
      <c r="J21" s="69">
        <f>K21+L21</f>
        <v>15</v>
      </c>
      <c r="K21" s="7">
        <v>15</v>
      </c>
      <c r="L21" s="7"/>
      <c r="M21" s="7"/>
      <c r="N21" s="7" t="s">
        <v>86</v>
      </c>
      <c r="O21" s="7"/>
      <c r="P21" s="7"/>
      <c r="Q21" s="7"/>
      <c r="R21" s="7" t="s">
        <v>86</v>
      </c>
      <c r="S21" s="7"/>
      <c r="T21" s="7"/>
      <c r="U21" s="7"/>
      <c r="V21" s="7"/>
      <c r="W21" s="7" t="s">
        <v>86</v>
      </c>
      <c r="X21" s="7"/>
      <c r="Y21" s="7"/>
      <c r="Z21" s="7"/>
      <c r="AA21" s="7"/>
      <c r="AB21" s="7"/>
      <c r="AC21" s="7" t="s">
        <v>86</v>
      </c>
      <c r="AD21" s="69">
        <f>AG21+AI21+AK21+AM21+AO21+AQ21+AS21+AU21+AW21</f>
        <v>12</v>
      </c>
      <c r="AE21" s="69">
        <f>AH21+AJ21+AL21+AN21+AP21+AR21+AT21+AV21+AX21</f>
        <v>0</v>
      </c>
      <c r="AF21" s="7"/>
      <c r="AG21" s="16"/>
      <c r="AH21" s="16"/>
      <c r="AI21" s="16">
        <v>2</v>
      </c>
      <c r="AJ21" s="16">
        <v>0</v>
      </c>
      <c r="AK21" s="16"/>
      <c r="AL21" s="16"/>
      <c r="AM21" s="16"/>
      <c r="AN21" s="16"/>
      <c r="AO21" s="16"/>
      <c r="AP21" s="16"/>
      <c r="AQ21" s="16"/>
      <c r="AR21" s="16"/>
      <c r="AS21" s="137">
        <v>10</v>
      </c>
      <c r="AT21" s="137">
        <v>0</v>
      </c>
      <c r="AU21" s="137"/>
      <c r="AV21" s="137"/>
      <c r="AW21" s="16"/>
      <c r="AX21" s="16"/>
      <c r="AY21" s="16"/>
      <c r="AZ21" s="16"/>
      <c r="BA21" s="16"/>
      <c r="BB21" s="16"/>
      <c r="BC21" s="16"/>
      <c r="BD21" s="16"/>
      <c r="BE21" s="16"/>
      <c r="BF21" s="16"/>
      <c r="BG21" s="16"/>
      <c r="BH21" s="16"/>
      <c r="BI21" s="16"/>
      <c r="BJ21" s="16"/>
      <c r="BK21" s="137">
        <v>15</v>
      </c>
      <c r="BL21" s="137"/>
      <c r="BM21" s="137"/>
      <c r="BN21" s="137"/>
      <c r="BO21" s="16"/>
      <c r="BP21" s="16"/>
      <c r="BQ21" s="14"/>
      <c r="BR21" s="14"/>
      <c r="BS21" s="14"/>
      <c r="BT21" s="14"/>
      <c r="BU21" s="7"/>
      <c r="BV21" s="7">
        <v>60</v>
      </c>
      <c r="BW21" s="7"/>
      <c r="BX21" s="7"/>
      <c r="BY21" s="7"/>
      <c r="BZ21" s="7"/>
      <c r="CA21" s="69">
        <v>60</v>
      </c>
      <c r="CB21" s="69"/>
      <c r="CC21" s="7"/>
      <c r="CD21" s="16"/>
      <c r="CE21" s="16"/>
      <c r="CF21" s="16"/>
      <c r="CG21" s="16"/>
      <c r="CH21" s="16"/>
      <c r="CI21" s="16"/>
      <c r="CJ21" s="16"/>
      <c r="CK21" s="16" t="s">
        <v>86</v>
      </c>
      <c r="CL21" s="16"/>
      <c r="CM21" s="16"/>
      <c r="CN21" s="16"/>
      <c r="CO21" s="16"/>
      <c r="CP21" s="16"/>
      <c r="CQ21" s="16"/>
      <c r="CR21" s="16"/>
      <c r="CS21" s="16"/>
      <c r="CT21" s="16"/>
      <c r="CU21" s="16"/>
      <c r="CV21" s="16"/>
      <c r="CW21" s="16"/>
      <c r="CX21" s="16"/>
      <c r="CY21" s="16"/>
      <c r="CZ21" s="16"/>
      <c r="DA21" s="16"/>
      <c r="DB21" s="16"/>
      <c r="DC21" s="16"/>
      <c r="DD21" s="16"/>
      <c r="DE21" s="16"/>
      <c r="DF21" s="16"/>
      <c r="DG21" s="16"/>
      <c r="DH21" s="137" t="s">
        <v>86</v>
      </c>
      <c r="DI21" s="137"/>
      <c r="DJ21" s="137"/>
      <c r="DK21" s="137"/>
      <c r="DL21" s="137"/>
      <c r="DM21" s="137"/>
      <c r="DN21" s="137"/>
      <c r="DO21" s="137"/>
      <c r="DP21" s="137"/>
      <c r="DQ21" s="137"/>
      <c r="DR21" s="16"/>
      <c r="DS21" s="16"/>
      <c r="DT21" s="23"/>
      <c r="DU21" s="16"/>
      <c r="DV21" s="16"/>
      <c r="DW21" s="7" t="s">
        <v>86</v>
      </c>
      <c r="DX21" s="7"/>
      <c r="DY21" s="7"/>
      <c r="DZ21" s="7"/>
      <c r="EA21" s="7" t="s">
        <v>86</v>
      </c>
      <c r="EB21" s="7" t="s">
        <v>86</v>
      </c>
      <c r="EC21" s="7"/>
      <c r="ED21" s="7"/>
      <c r="EE21" s="7"/>
      <c r="EF21" s="7"/>
      <c r="EG21" s="7" t="s">
        <v>86</v>
      </c>
      <c r="EH21" s="69"/>
      <c r="EI21" s="7"/>
      <c r="EJ21" s="7"/>
      <c r="EK21" s="5"/>
      <c r="EL21" s="11" t="s">
        <v>273</v>
      </c>
      <c r="EM21" s="121"/>
    </row>
    <row r="22" spans="1:143" s="2" customFormat="1" ht="66" x14ac:dyDescent="0.25">
      <c r="A22" s="161">
        <v>13</v>
      </c>
      <c r="B22" s="24" t="s">
        <v>274</v>
      </c>
      <c r="C22" s="25" t="s">
        <v>275</v>
      </c>
      <c r="D22" s="12">
        <v>40</v>
      </c>
      <c r="E22" s="68" t="s">
        <v>348</v>
      </c>
      <c r="F22" s="7"/>
      <c r="G22" s="7"/>
      <c r="H22" s="7"/>
      <c r="I22" s="7" t="s">
        <v>86</v>
      </c>
      <c r="J22" s="69">
        <f>K22+L22</f>
        <v>40</v>
      </c>
      <c r="K22" s="7">
        <v>30</v>
      </c>
      <c r="L22" s="7">
        <v>10</v>
      </c>
      <c r="M22" s="7"/>
      <c r="N22" s="7"/>
      <c r="O22" s="7" t="s">
        <v>86</v>
      </c>
      <c r="P22" s="7"/>
      <c r="Q22" s="7"/>
      <c r="R22" s="7"/>
      <c r="S22" s="7" t="s">
        <v>86</v>
      </c>
      <c r="T22" s="7"/>
      <c r="U22" s="7"/>
      <c r="V22" s="7"/>
      <c r="W22" s="7"/>
      <c r="X22" s="7"/>
      <c r="Y22" s="7" t="s">
        <v>86</v>
      </c>
      <c r="Z22" s="7"/>
      <c r="AA22" s="7" t="s">
        <v>86</v>
      </c>
      <c r="AB22" s="7"/>
      <c r="AC22" s="7"/>
      <c r="AD22" s="69">
        <f>AG22+AI22+AK22+AM22+AO22+AQ22+AS22+AU22+AW22</f>
        <v>40</v>
      </c>
      <c r="AE22" s="69">
        <f>AH22+AJ22+AL22+AN22+AP22+AR22+AT22+AV22+AX22</f>
        <v>40</v>
      </c>
      <c r="AF22" s="7"/>
      <c r="AG22" s="16">
        <v>10</v>
      </c>
      <c r="AH22" s="16">
        <v>10</v>
      </c>
      <c r="AI22" s="16">
        <v>10</v>
      </c>
      <c r="AJ22" s="16">
        <v>10</v>
      </c>
      <c r="AK22" s="16"/>
      <c r="AL22" s="16"/>
      <c r="AM22" s="16"/>
      <c r="AN22" s="16"/>
      <c r="AO22" s="16"/>
      <c r="AP22" s="16"/>
      <c r="AQ22" s="16"/>
      <c r="AR22" s="16"/>
      <c r="AS22" s="137">
        <v>20</v>
      </c>
      <c r="AT22" s="137">
        <v>20</v>
      </c>
      <c r="AU22" s="137"/>
      <c r="AV22" s="137"/>
      <c r="AW22" s="16"/>
      <c r="AX22" s="16"/>
      <c r="AY22" s="16">
        <v>10</v>
      </c>
      <c r="AZ22" s="16"/>
      <c r="BA22" s="16">
        <v>10</v>
      </c>
      <c r="BB22" s="16"/>
      <c r="BC22" s="16"/>
      <c r="BD22" s="16"/>
      <c r="BE22" s="16"/>
      <c r="BF22" s="16"/>
      <c r="BG22" s="16"/>
      <c r="BH22" s="16"/>
      <c r="BI22" s="16"/>
      <c r="BJ22" s="16"/>
      <c r="BK22" s="137">
        <v>20</v>
      </c>
      <c r="BL22" s="137" t="s">
        <v>86</v>
      </c>
      <c r="BM22" s="137"/>
      <c r="BN22" s="137"/>
      <c r="BO22" s="16"/>
      <c r="BP22" s="16"/>
      <c r="BQ22" s="14" t="s">
        <v>86</v>
      </c>
      <c r="BR22" s="14"/>
      <c r="BS22" s="14"/>
      <c r="BT22" s="14"/>
      <c r="BU22" s="7">
        <v>60</v>
      </c>
      <c r="BV22" s="7">
        <v>60</v>
      </c>
      <c r="BW22" s="7"/>
      <c r="BX22" s="7"/>
      <c r="BY22" s="7"/>
      <c r="BZ22" s="7"/>
      <c r="CA22" s="69">
        <v>60</v>
      </c>
      <c r="CB22" s="69"/>
      <c r="CC22" s="7"/>
      <c r="CD22" s="16"/>
      <c r="CE22" s="16" t="s">
        <v>86</v>
      </c>
      <c r="CF22" s="16"/>
      <c r="CG22" s="16"/>
      <c r="CH22" s="16"/>
      <c r="CI22" s="16"/>
      <c r="CJ22" s="16" t="s">
        <v>86</v>
      </c>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37"/>
      <c r="DI22" s="137" t="s">
        <v>86</v>
      </c>
      <c r="DJ22" s="137"/>
      <c r="DK22" s="137"/>
      <c r="DL22" s="137"/>
      <c r="DM22" s="137"/>
      <c r="DN22" s="137"/>
      <c r="DO22" s="137"/>
      <c r="DP22" s="137"/>
      <c r="DQ22" s="137"/>
      <c r="DR22" s="16"/>
      <c r="DS22" s="16"/>
      <c r="DT22" s="16"/>
      <c r="DU22" s="16"/>
      <c r="DV22" s="16"/>
      <c r="DW22" s="7"/>
      <c r="DX22" s="7" t="s">
        <v>86</v>
      </c>
      <c r="DY22" s="7"/>
      <c r="DZ22" s="7"/>
      <c r="EA22" s="7" t="s">
        <v>86</v>
      </c>
      <c r="EB22" s="7" t="s">
        <v>86</v>
      </c>
      <c r="EC22" s="7"/>
      <c r="ED22" s="7" t="s">
        <v>86</v>
      </c>
      <c r="EE22" s="7" t="s">
        <v>86</v>
      </c>
      <c r="EF22" s="7"/>
      <c r="EG22" s="7" t="s">
        <v>86</v>
      </c>
      <c r="EH22" s="69"/>
      <c r="EI22" s="7"/>
      <c r="EJ22" s="7"/>
      <c r="EK22" s="18"/>
      <c r="EL22" s="11" t="s">
        <v>276</v>
      </c>
      <c r="EM22" s="121"/>
    </row>
    <row r="23" spans="1:143" s="2" customFormat="1" ht="45" x14ac:dyDescent="0.25">
      <c r="A23" s="161">
        <v>14</v>
      </c>
      <c r="B23" s="8" t="s">
        <v>288</v>
      </c>
      <c r="C23" s="71" t="s">
        <v>289</v>
      </c>
      <c r="D23" s="12">
        <v>4</v>
      </c>
      <c r="E23" s="146" t="s">
        <v>290</v>
      </c>
      <c r="F23" s="7"/>
      <c r="G23" s="7"/>
      <c r="H23" s="7"/>
      <c r="I23" s="7" t="s">
        <v>86</v>
      </c>
      <c r="J23" s="69">
        <f>K23+L23</f>
        <v>4</v>
      </c>
      <c r="K23" s="7">
        <v>3</v>
      </c>
      <c r="L23" s="7">
        <v>1</v>
      </c>
      <c r="M23" s="7" t="s">
        <v>86</v>
      </c>
      <c r="N23" s="7"/>
      <c r="O23" s="7"/>
      <c r="P23" s="7"/>
      <c r="Q23" s="7"/>
      <c r="R23" s="7" t="s">
        <v>86</v>
      </c>
      <c r="S23" s="7"/>
      <c r="T23" s="7"/>
      <c r="U23" s="7"/>
      <c r="V23" s="7"/>
      <c r="W23" s="7"/>
      <c r="X23" s="7"/>
      <c r="Y23" s="7"/>
      <c r="Z23" s="7"/>
      <c r="AA23" s="7"/>
      <c r="AB23" s="7"/>
      <c r="AC23" s="7" t="s">
        <v>86</v>
      </c>
      <c r="AD23" s="69">
        <f>AG23+AI23+AK23+AM23+AO23+AQ23+AS23+AU23+AW23</f>
        <v>3</v>
      </c>
      <c r="AE23" s="69">
        <f>AH23+AJ23+AL23+AN23+AP23+AR23+AT23+AV23+AX23</f>
        <v>2</v>
      </c>
      <c r="AF23" s="7"/>
      <c r="AG23" s="16"/>
      <c r="AH23" s="16"/>
      <c r="AI23" s="16">
        <v>3</v>
      </c>
      <c r="AJ23" s="16">
        <v>2</v>
      </c>
      <c r="AK23" s="16"/>
      <c r="AL23" s="16"/>
      <c r="AM23" s="16"/>
      <c r="AN23" s="16"/>
      <c r="AO23" s="16"/>
      <c r="AP23" s="16"/>
      <c r="AQ23" s="16"/>
      <c r="AR23" s="16"/>
      <c r="AS23" s="137"/>
      <c r="AT23" s="137"/>
      <c r="AU23" s="137"/>
      <c r="AV23" s="137"/>
      <c r="AW23" s="16"/>
      <c r="AX23" s="16"/>
      <c r="AY23" s="16"/>
      <c r="AZ23" s="16"/>
      <c r="BA23" s="16">
        <v>4</v>
      </c>
      <c r="BB23" s="16"/>
      <c r="BC23" s="16"/>
      <c r="BD23" s="16"/>
      <c r="BE23" s="16"/>
      <c r="BF23" s="16"/>
      <c r="BG23" s="16"/>
      <c r="BH23" s="16"/>
      <c r="BI23" s="16"/>
      <c r="BJ23" s="16"/>
      <c r="BK23" s="137"/>
      <c r="BL23" s="137"/>
      <c r="BM23" s="137"/>
      <c r="BN23" s="137"/>
      <c r="BO23" s="16"/>
      <c r="BP23" s="16"/>
      <c r="BQ23" s="14"/>
      <c r="BR23" s="14"/>
      <c r="BS23" s="14"/>
      <c r="BT23" s="14"/>
      <c r="BU23" s="7"/>
      <c r="BV23" s="7">
        <v>30</v>
      </c>
      <c r="BW23" s="7"/>
      <c r="BX23" s="7"/>
      <c r="BY23" s="7"/>
      <c r="BZ23" s="7"/>
      <c r="CA23" s="69"/>
      <c r="CB23" s="69"/>
      <c r="CC23" s="7"/>
      <c r="CD23" s="16"/>
      <c r="CE23" s="16"/>
      <c r="CF23" s="16"/>
      <c r="CG23" s="16"/>
      <c r="CH23" s="16"/>
      <c r="CI23" s="16"/>
      <c r="CJ23" s="16"/>
      <c r="CK23" s="16" t="s">
        <v>86</v>
      </c>
      <c r="CL23" s="16"/>
      <c r="CM23" s="16"/>
      <c r="CN23" s="16"/>
      <c r="CO23" s="16"/>
      <c r="CP23" s="16"/>
      <c r="CQ23" s="16"/>
      <c r="CR23" s="16"/>
      <c r="CS23" s="16"/>
      <c r="CT23" s="16"/>
      <c r="CU23" s="16"/>
      <c r="CV23" s="16"/>
      <c r="CW23" s="16"/>
      <c r="CX23" s="16"/>
      <c r="CY23" s="16"/>
      <c r="CZ23" s="16"/>
      <c r="DA23" s="16"/>
      <c r="DB23" s="16"/>
      <c r="DC23" s="16"/>
      <c r="DD23" s="16"/>
      <c r="DE23" s="16"/>
      <c r="DF23" s="16"/>
      <c r="DG23" s="16"/>
      <c r="DH23" s="137"/>
      <c r="DI23" s="137"/>
      <c r="DJ23" s="137"/>
      <c r="DK23" s="137"/>
      <c r="DL23" s="137"/>
      <c r="DM23" s="137"/>
      <c r="DN23" s="137"/>
      <c r="DO23" s="137"/>
      <c r="DP23" s="137"/>
      <c r="DQ23" s="137"/>
      <c r="DR23" s="16"/>
      <c r="DS23" s="16"/>
      <c r="DT23" s="16"/>
      <c r="DU23" s="16"/>
      <c r="DV23" s="16"/>
      <c r="DW23" s="7" t="s">
        <v>86</v>
      </c>
      <c r="DX23" s="7"/>
      <c r="DY23" s="7"/>
      <c r="DZ23" s="7"/>
      <c r="EA23" s="7" t="s">
        <v>86</v>
      </c>
      <c r="EB23" s="7" t="s">
        <v>86</v>
      </c>
      <c r="EC23" s="7"/>
      <c r="ED23" s="7"/>
      <c r="EE23" s="7" t="s">
        <v>86</v>
      </c>
      <c r="EF23" s="7"/>
      <c r="EG23" s="7" t="s">
        <v>86</v>
      </c>
      <c r="EH23" s="69"/>
      <c r="EI23" s="7"/>
      <c r="EJ23" s="7"/>
      <c r="EK23" s="5"/>
      <c r="EL23" s="11" t="s">
        <v>60</v>
      </c>
      <c r="EM23" s="121"/>
    </row>
    <row r="24" spans="1:143" s="2" customFormat="1" ht="49.5" x14ac:dyDescent="0.25">
      <c r="A24" s="161">
        <v>15</v>
      </c>
      <c r="B24" s="26" t="s">
        <v>291</v>
      </c>
      <c r="C24" s="28" t="s">
        <v>292</v>
      </c>
      <c r="D24" s="12">
        <v>1</v>
      </c>
      <c r="E24" s="27" t="s">
        <v>293</v>
      </c>
      <c r="F24" s="7"/>
      <c r="G24" s="7"/>
      <c r="H24" s="7"/>
      <c r="I24" s="7" t="s">
        <v>86</v>
      </c>
      <c r="J24" s="69">
        <f>K24+L24</f>
        <v>1</v>
      </c>
      <c r="K24" s="7">
        <v>1</v>
      </c>
      <c r="L24" s="7">
        <v>0</v>
      </c>
      <c r="M24" s="7"/>
      <c r="N24" s="7" t="s">
        <v>86</v>
      </c>
      <c r="O24" s="7"/>
      <c r="P24" s="7"/>
      <c r="Q24" s="7"/>
      <c r="R24" s="7"/>
      <c r="S24" s="7" t="s">
        <v>86</v>
      </c>
      <c r="T24" s="7"/>
      <c r="U24" s="7"/>
      <c r="V24" s="7"/>
      <c r="W24" s="7" t="s">
        <v>86</v>
      </c>
      <c r="X24" s="7"/>
      <c r="Y24" s="7"/>
      <c r="Z24" s="7"/>
      <c r="AA24" s="7"/>
      <c r="AB24" s="7"/>
      <c r="AC24" s="7" t="s">
        <v>86</v>
      </c>
      <c r="AD24" s="69">
        <f>AG24+AI24+AK24+AM24+AO24+AQ24+AS24+AU24+AW24</f>
        <v>5</v>
      </c>
      <c r="AE24" s="69">
        <f>AH24+AJ24+AL24+AN24+AP24+AR24+AT24+AV24+AX24</f>
        <v>0</v>
      </c>
      <c r="AF24" s="7"/>
      <c r="AG24" s="16"/>
      <c r="AH24" s="16"/>
      <c r="AI24" s="16">
        <v>3</v>
      </c>
      <c r="AJ24" s="16"/>
      <c r="AK24" s="16"/>
      <c r="AL24" s="16"/>
      <c r="AM24" s="16"/>
      <c r="AN24" s="16"/>
      <c r="AO24" s="16"/>
      <c r="AP24" s="16"/>
      <c r="AQ24" s="16"/>
      <c r="AR24" s="16"/>
      <c r="AS24" s="137">
        <v>2</v>
      </c>
      <c r="AT24" s="137"/>
      <c r="AU24" s="137"/>
      <c r="AV24" s="137"/>
      <c r="AW24" s="16"/>
      <c r="AX24" s="16"/>
      <c r="AY24" s="16"/>
      <c r="AZ24" s="16"/>
      <c r="BA24" s="16">
        <v>3</v>
      </c>
      <c r="BB24" s="16"/>
      <c r="BC24" s="16"/>
      <c r="BD24" s="16"/>
      <c r="BE24" s="16"/>
      <c r="BF24" s="16"/>
      <c r="BG24" s="16"/>
      <c r="BH24" s="16"/>
      <c r="BI24" s="16"/>
      <c r="BJ24" s="16"/>
      <c r="BK24" s="137">
        <v>2</v>
      </c>
      <c r="BL24" s="137"/>
      <c r="BM24" s="137"/>
      <c r="BN24" s="137"/>
      <c r="BO24" s="16"/>
      <c r="BP24" s="16"/>
      <c r="BQ24" s="14"/>
      <c r="BR24" s="14"/>
      <c r="BS24" s="14"/>
      <c r="BT24" s="14"/>
      <c r="BU24" s="7"/>
      <c r="BV24" s="7">
        <v>30</v>
      </c>
      <c r="BW24" s="7"/>
      <c r="BX24" s="7"/>
      <c r="BY24" s="7"/>
      <c r="BZ24" s="7"/>
      <c r="CA24" s="69">
        <v>30</v>
      </c>
      <c r="CB24" s="69"/>
      <c r="CC24" s="7"/>
      <c r="CD24" s="16"/>
      <c r="CE24" s="16"/>
      <c r="CF24" s="16"/>
      <c r="CG24" s="16"/>
      <c r="CH24" s="16"/>
      <c r="CI24" s="16"/>
      <c r="CJ24" s="16" t="s">
        <v>86</v>
      </c>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37"/>
      <c r="DI24" s="137"/>
      <c r="DJ24" s="137" t="s">
        <v>86</v>
      </c>
      <c r="DK24" s="137"/>
      <c r="DL24" s="137"/>
      <c r="DM24" s="137"/>
      <c r="DN24" s="137"/>
      <c r="DO24" s="137"/>
      <c r="DP24" s="137"/>
      <c r="DQ24" s="137"/>
      <c r="DR24" s="16"/>
      <c r="DS24" s="16"/>
      <c r="DT24" s="16"/>
      <c r="DU24" s="16"/>
      <c r="DV24" s="16"/>
      <c r="DW24" s="7"/>
      <c r="DX24" s="7" t="s">
        <v>86</v>
      </c>
      <c r="DY24" s="7"/>
      <c r="DZ24" s="7"/>
      <c r="EA24" s="7"/>
      <c r="EB24" s="7"/>
      <c r="EC24" s="7"/>
      <c r="ED24" s="7"/>
      <c r="EE24" s="7"/>
      <c r="EF24" s="7"/>
      <c r="EG24" s="7"/>
      <c r="EH24" s="69" t="s">
        <v>86</v>
      </c>
      <c r="EI24" s="7"/>
      <c r="EJ24" s="7"/>
      <c r="EK24" s="18"/>
      <c r="EL24" s="11" t="s">
        <v>294</v>
      </c>
      <c r="EM24" s="121"/>
    </row>
    <row r="25" spans="1:143" s="2" customFormat="1" ht="60" x14ac:dyDescent="0.25">
      <c r="A25" s="161">
        <v>16</v>
      </c>
      <c r="B25" s="29" t="s">
        <v>295</v>
      </c>
      <c r="C25" s="31" t="s">
        <v>296</v>
      </c>
      <c r="D25" s="12">
        <v>5</v>
      </c>
      <c r="E25" s="30" t="s">
        <v>297</v>
      </c>
      <c r="F25" s="7"/>
      <c r="G25" s="7"/>
      <c r="H25" s="7"/>
      <c r="I25" s="7" t="s">
        <v>86</v>
      </c>
      <c r="J25" s="69">
        <f>K25+L25</f>
        <v>5</v>
      </c>
      <c r="K25" s="7">
        <v>3</v>
      </c>
      <c r="L25" s="7">
        <v>2</v>
      </c>
      <c r="M25" s="7"/>
      <c r="N25" s="7" t="s">
        <v>86</v>
      </c>
      <c r="O25" s="7"/>
      <c r="P25" s="7"/>
      <c r="Q25" s="7"/>
      <c r="R25" s="7" t="s">
        <v>86</v>
      </c>
      <c r="S25" s="7"/>
      <c r="T25" s="7"/>
      <c r="U25" s="7"/>
      <c r="V25" s="7"/>
      <c r="W25" s="7" t="s">
        <v>86</v>
      </c>
      <c r="X25" s="7"/>
      <c r="Y25" s="7"/>
      <c r="Z25" s="7"/>
      <c r="AA25" s="7"/>
      <c r="AB25" s="7"/>
      <c r="AC25" s="7" t="s">
        <v>86</v>
      </c>
      <c r="AD25" s="69">
        <f>AG25+AI25+AK25+AM25+AO25+AQ25+AS25+AU25+AW25</f>
        <v>6</v>
      </c>
      <c r="AE25" s="69">
        <f>AH25+AJ25+AL25+AN25+AP25+AR25+AT25+AV25+AX25</f>
        <v>4</v>
      </c>
      <c r="AF25" s="7"/>
      <c r="AG25" s="16"/>
      <c r="AH25" s="16"/>
      <c r="AI25" s="16"/>
      <c r="AJ25" s="16"/>
      <c r="AK25" s="16"/>
      <c r="AL25" s="16"/>
      <c r="AM25" s="16"/>
      <c r="AN25" s="16"/>
      <c r="AO25" s="16"/>
      <c r="AP25" s="16"/>
      <c r="AQ25" s="16"/>
      <c r="AR25" s="16"/>
      <c r="AS25" s="137">
        <v>6</v>
      </c>
      <c r="AT25" s="137">
        <v>4</v>
      </c>
      <c r="AU25" s="137"/>
      <c r="AV25" s="137"/>
      <c r="AW25" s="16"/>
      <c r="AX25" s="16"/>
      <c r="AY25" s="16"/>
      <c r="AZ25" s="16"/>
      <c r="BA25" s="16"/>
      <c r="BB25" s="16"/>
      <c r="BC25" s="16"/>
      <c r="BD25" s="16"/>
      <c r="BE25" s="16"/>
      <c r="BF25" s="16"/>
      <c r="BG25" s="16"/>
      <c r="BH25" s="16"/>
      <c r="BI25" s="16"/>
      <c r="BJ25" s="16"/>
      <c r="BK25" s="137">
        <v>5</v>
      </c>
      <c r="BL25" s="137" t="s">
        <v>86</v>
      </c>
      <c r="BM25" s="137"/>
      <c r="BN25" s="137"/>
      <c r="BO25" s="16"/>
      <c r="BP25" s="16"/>
      <c r="BQ25" s="14"/>
      <c r="BR25" s="14"/>
      <c r="BS25" s="14" t="s">
        <v>86</v>
      </c>
      <c r="BT25" s="14"/>
      <c r="BU25" s="7"/>
      <c r="BV25" s="7"/>
      <c r="BW25" s="7"/>
      <c r="BX25" s="7"/>
      <c r="BY25" s="7"/>
      <c r="BZ25" s="7"/>
      <c r="CA25" s="69">
        <v>10</v>
      </c>
      <c r="CB25" s="69"/>
      <c r="CC25" s="7"/>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37"/>
      <c r="DI25" s="137" t="s">
        <v>86</v>
      </c>
      <c r="DJ25" s="137"/>
      <c r="DK25" s="137"/>
      <c r="DL25" s="137"/>
      <c r="DM25" s="137"/>
      <c r="DN25" s="137"/>
      <c r="DO25" s="137"/>
      <c r="DP25" s="137"/>
      <c r="DQ25" s="137"/>
      <c r="DR25" s="16"/>
      <c r="DS25" s="16"/>
      <c r="DT25" s="16"/>
      <c r="DU25" s="16"/>
      <c r="DV25" s="16"/>
      <c r="DW25" s="7"/>
      <c r="DX25" s="7" t="s">
        <v>86</v>
      </c>
      <c r="DY25" s="7"/>
      <c r="DZ25" s="7"/>
      <c r="EA25" s="7"/>
      <c r="EB25" s="7" t="s">
        <v>86</v>
      </c>
      <c r="EC25" s="7"/>
      <c r="ED25" s="7"/>
      <c r="EE25" s="7"/>
      <c r="EF25" s="7"/>
      <c r="EG25" s="7" t="s">
        <v>86</v>
      </c>
      <c r="EH25" s="69"/>
      <c r="EI25" s="7"/>
      <c r="EJ25" s="7"/>
      <c r="EK25" s="18"/>
      <c r="EL25" s="11" t="s">
        <v>248</v>
      </c>
      <c r="EM25" s="121"/>
    </row>
    <row r="26" spans="1:143" s="2" customFormat="1" ht="105" x14ac:dyDescent="0.25">
      <c r="A26" s="161">
        <v>17</v>
      </c>
      <c r="B26" s="32" t="s">
        <v>298</v>
      </c>
      <c r="C26" s="33" t="s">
        <v>301</v>
      </c>
      <c r="D26" s="12">
        <v>1</v>
      </c>
      <c r="E26" s="33" t="s">
        <v>300</v>
      </c>
      <c r="F26" s="7"/>
      <c r="G26" s="7"/>
      <c r="H26" s="7"/>
      <c r="I26" s="7" t="s">
        <v>86</v>
      </c>
      <c r="J26" s="69">
        <f>K26+L26</f>
        <v>1</v>
      </c>
      <c r="K26" s="7">
        <v>1</v>
      </c>
      <c r="L26" s="7">
        <v>0</v>
      </c>
      <c r="M26" s="7"/>
      <c r="N26" s="7"/>
      <c r="O26" s="7" t="s">
        <v>86</v>
      </c>
      <c r="P26" s="7"/>
      <c r="Q26" s="7"/>
      <c r="R26" s="7" t="s">
        <v>86</v>
      </c>
      <c r="S26" s="7" t="s">
        <v>86</v>
      </c>
      <c r="T26" s="7"/>
      <c r="U26" s="7"/>
      <c r="V26" s="7"/>
      <c r="W26" s="7" t="s">
        <v>86</v>
      </c>
      <c r="X26" s="7"/>
      <c r="Y26" s="7"/>
      <c r="Z26" s="7"/>
      <c r="AA26" s="7" t="s">
        <v>86</v>
      </c>
      <c r="AB26" s="7"/>
      <c r="AC26" s="7"/>
      <c r="AD26" s="69">
        <f>AG26+AI26+AK26+AM26+AO26+AQ26+AS26+AU26+AW26</f>
        <v>10</v>
      </c>
      <c r="AE26" s="69">
        <f>AH26+AJ26+AL26+AN26+AP26+AR26+AT26+AV26+AX26</f>
        <v>0</v>
      </c>
      <c r="AF26" s="7"/>
      <c r="AG26" s="16">
        <v>4</v>
      </c>
      <c r="AH26" s="16"/>
      <c r="AI26" s="16">
        <v>4</v>
      </c>
      <c r="AJ26" s="16"/>
      <c r="AK26" s="16"/>
      <c r="AL26" s="16"/>
      <c r="AM26" s="16"/>
      <c r="AN26" s="16"/>
      <c r="AO26" s="16"/>
      <c r="AP26" s="16"/>
      <c r="AQ26" s="16"/>
      <c r="AR26" s="16"/>
      <c r="AS26" s="137">
        <v>2</v>
      </c>
      <c r="AT26" s="137"/>
      <c r="AU26" s="137"/>
      <c r="AV26" s="137"/>
      <c r="AW26" s="16"/>
      <c r="AX26" s="16"/>
      <c r="AY26" s="16"/>
      <c r="AZ26" s="16"/>
      <c r="BA26" s="16"/>
      <c r="BB26" s="16"/>
      <c r="BC26" s="16"/>
      <c r="BD26" s="16"/>
      <c r="BE26" s="16"/>
      <c r="BF26" s="16"/>
      <c r="BG26" s="16"/>
      <c r="BH26" s="16"/>
      <c r="BI26" s="16"/>
      <c r="BJ26" s="16"/>
      <c r="BK26" s="137">
        <v>1</v>
      </c>
      <c r="BL26" s="137"/>
      <c r="BM26" s="137"/>
      <c r="BN26" s="137"/>
      <c r="BO26" s="16"/>
      <c r="BP26" s="16"/>
      <c r="BQ26" s="14"/>
      <c r="BR26" s="14"/>
      <c r="BS26" s="14"/>
      <c r="BT26" s="14"/>
      <c r="BU26" s="7"/>
      <c r="BV26" s="7"/>
      <c r="BW26" s="7"/>
      <c r="BX26" s="7"/>
      <c r="BY26" s="7"/>
      <c r="BZ26" s="7"/>
      <c r="CA26" s="69">
        <v>10</v>
      </c>
      <c r="CB26" s="69"/>
      <c r="CC26" s="7"/>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37"/>
      <c r="DI26" s="137"/>
      <c r="DJ26" s="137" t="s">
        <v>86</v>
      </c>
      <c r="DK26" s="137"/>
      <c r="DL26" s="137"/>
      <c r="DM26" s="137"/>
      <c r="DN26" s="137"/>
      <c r="DO26" s="137"/>
      <c r="DP26" s="137"/>
      <c r="DQ26" s="137"/>
      <c r="DR26" s="16"/>
      <c r="DS26" s="16"/>
      <c r="DT26" s="16"/>
      <c r="DU26" s="16"/>
      <c r="DV26" s="16"/>
      <c r="DW26" s="7"/>
      <c r="DX26" s="7" t="s">
        <v>86</v>
      </c>
      <c r="DY26" s="7"/>
      <c r="DZ26" s="7"/>
      <c r="EA26" s="7" t="s">
        <v>86</v>
      </c>
      <c r="EB26" s="7"/>
      <c r="EC26" s="7"/>
      <c r="ED26" s="7" t="s">
        <v>86</v>
      </c>
      <c r="EE26" s="7" t="s">
        <v>86</v>
      </c>
      <c r="EF26" s="7"/>
      <c r="EG26" s="7" t="s">
        <v>86</v>
      </c>
      <c r="EH26" s="69"/>
      <c r="EI26" s="7"/>
      <c r="EJ26" s="7"/>
      <c r="EK26" s="145" t="s">
        <v>374</v>
      </c>
      <c r="EL26" s="11" t="s">
        <v>299</v>
      </c>
      <c r="EM26" s="121"/>
    </row>
    <row r="27" spans="1:143" s="2" customFormat="1" ht="49.5" x14ac:dyDescent="0.25">
      <c r="A27" s="161">
        <v>18</v>
      </c>
      <c r="B27" s="35" t="s">
        <v>302</v>
      </c>
      <c r="C27" s="34" t="s">
        <v>303</v>
      </c>
      <c r="D27" s="12">
        <v>15</v>
      </c>
      <c r="E27" s="139" t="s">
        <v>304</v>
      </c>
      <c r="F27" s="7"/>
      <c r="G27" s="7"/>
      <c r="H27" s="7"/>
      <c r="I27" s="7" t="s">
        <v>86</v>
      </c>
      <c r="J27" s="69">
        <f>K27+L27</f>
        <v>15</v>
      </c>
      <c r="K27" s="7">
        <v>15</v>
      </c>
      <c r="L27" s="7">
        <v>0</v>
      </c>
      <c r="M27" s="7"/>
      <c r="N27" s="7"/>
      <c r="O27" s="7" t="s">
        <v>86</v>
      </c>
      <c r="P27" s="7"/>
      <c r="Q27" s="7"/>
      <c r="R27" s="7"/>
      <c r="S27" s="7"/>
      <c r="T27" s="7"/>
      <c r="U27" s="7" t="s">
        <v>86</v>
      </c>
      <c r="V27" s="7"/>
      <c r="W27" s="7" t="s">
        <v>86</v>
      </c>
      <c r="X27" s="7"/>
      <c r="Y27" s="7"/>
      <c r="Z27" s="7"/>
      <c r="AA27" s="7"/>
      <c r="AB27" s="7"/>
      <c r="AC27" s="7" t="s">
        <v>86</v>
      </c>
      <c r="AD27" s="69">
        <f>AG27+AI27+AK27+AM27+AO27+AQ27+AS27+AU27+AW27</f>
        <v>20</v>
      </c>
      <c r="AE27" s="69">
        <f>AH27+AJ27+AL27+AN27+AP27+AR27+AT27+AV27+AX27</f>
        <v>0</v>
      </c>
      <c r="AF27" s="7"/>
      <c r="AG27" s="16"/>
      <c r="AH27" s="16"/>
      <c r="AI27" s="16"/>
      <c r="AJ27" s="16"/>
      <c r="AK27" s="16"/>
      <c r="AL27" s="16"/>
      <c r="AM27" s="16">
        <v>20</v>
      </c>
      <c r="AN27" s="16"/>
      <c r="AO27" s="16"/>
      <c r="AP27" s="16"/>
      <c r="AQ27" s="16"/>
      <c r="AR27" s="16"/>
      <c r="AS27" s="137"/>
      <c r="AT27" s="137"/>
      <c r="AU27" s="137"/>
      <c r="AV27" s="137"/>
      <c r="AW27" s="16"/>
      <c r="AX27" s="16"/>
      <c r="AY27" s="16"/>
      <c r="AZ27" s="16"/>
      <c r="BA27" s="16"/>
      <c r="BB27" s="16"/>
      <c r="BC27" s="16"/>
      <c r="BD27" s="16"/>
      <c r="BE27" s="16">
        <v>15</v>
      </c>
      <c r="BF27" s="16"/>
      <c r="BG27" s="16"/>
      <c r="BH27" s="16"/>
      <c r="BI27" s="16"/>
      <c r="BJ27" s="16"/>
      <c r="BK27" s="137"/>
      <c r="BL27" s="137"/>
      <c r="BM27" s="137"/>
      <c r="BN27" s="137"/>
      <c r="BO27" s="16"/>
      <c r="BP27" s="16"/>
      <c r="BQ27" s="14"/>
      <c r="BR27" s="14"/>
      <c r="BS27" s="14"/>
      <c r="BT27" s="14"/>
      <c r="BU27" s="7"/>
      <c r="BV27" s="7"/>
      <c r="BW27" s="7"/>
      <c r="BX27" s="7">
        <v>10</v>
      </c>
      <c r="BY27" s="7"/>
      <c r="BZ27" s="7"/>
      <c r="CA27" s="69"/>
      <c r="CB27" s="69"/>
      <c r="CC27" s="7"/>
      <c r="CD27" s="16"/>
      <c r="CE27" s="16"/>
      <c r="CF27" s="16"/>
      <c r="CG27" s="16"/>
      <c r="CH27" s="16"/>
      <c r="CI27" s="16"/>
      <c r="CJ27" s="16"/>
      <c r="CK27" s="16"/>
      <c r="CL27" s="16"/>
      <c r="CM27" s="16"/>
      <c r="CN27" s="16"/>
      <c r="CO27" s="16"/>
      <c r="CP27" s="16"/>
      <c r="CQ27" s="16"/>
      <c r="CR27" s="16"/>
      <c r="CS27" s="16"/>
      <c r="CT27" s="16"/>
      <c r="CU27" s="16" t="s">
        <v>86</v>
      </c>
      <c r="CV27" s="16"/>
      <c r="CW27" s="16"/>
      <c r="CX27" s="16"/>
      <c r="CY27" s="16"/>
      <c r="CZ27" s="16"/>
      <c r="DA27" s="16"/>
      <c r="DB27" s="16"/>
      <c r="DC27" s="16"/>
      <c r="DD27" s="16"/>
      <c r="DE27" s="16"/>
      <c r="DF27" s="16"/>
      <c r="DG27" s="16"/>
      <c r="DH27" s="137"/>
      <c r="DI27" s="137"/>
      <c r="DJ27" s="137"/>
      <c r="DK27" s="137"/>
      <c r="DL27" s="137"/>
      <c r="DM27" s="137"/>
      <c r="DN27" s="137"/>
      <c r="DO27" s="137"/>
      <c r="DP27" s="137"/>
      <c r="DQ27" s="137"/>
      <c r="DR27" s="16"/>
      <c r="DS27" s="16"/>
      <c r="DT27" s="16"/>
      <c r="DU27" s="16"/>
      <c r="DV27" s="16"/>
      <c r="DW27" s="7"/>
      <c r="DX27" s="7" t="s">
        <v>86</v>
      </c>
      <c r="DY27" s="7"/>
      <c r="DZ27" s="7"/>
      <c r="EA27" s="7" t="s">
        <v>86</v>
      </c>
      <c r="EB27" s="7" t="s">
        <v>86</v>
      </c>
      <c r="EC27" s="7"/>
      <c r="ED27" s="7" t="s">
        <v>86</v>
      </c>
      <c r="EE27" s="7" t="s">
        <v>86</v>
      </c>
      <c r="EF27" s="7"/>
      <c r="EG27" s="7"/>
      <c r="EH27" s="69" t="s">
        <v>86</v>
      </c>
      <c r="EI27" s="7"/>
      <c r="EJ27" s="7"/>
      <c r="EK27" s="18"/>
      <c r="EL27" s="11" t="s">
        <v>52</v>
      </c>
      <c r="EM27" s="121"/>
    </row>
    <row r="28" spans="1:143" s="2" customFormat="1" ht="75" x14ac:dyDescent="0.25">
      <c r="A28" s="161">
        <v>19</v>
      </c>
      <c r="B28" s="36" t="s">
        <v>305</v>
      </c>
      <c r="C28" s="36" t="s">
        <v>306</v>
      </c>
      <c r="D28" s="12">
        <v>2</v>
      </c>
      <c r="E28" s="147" t="s">
        <v>346</v>
      </c>
      <c r="F28" s="7"/>
      <c r="G28" s="7"/>
      <c r="H28" s="7"/>
      <c r="I28" s="7" t="s">
        <v>86</v>
      </c>
      <c r="J28" s="69">
        <f>K28+L28</f>
        <v>0</v>
      </c>
      <c r="K28" s="7"/>
      <c r="L28" s="7"/>
      <c r="M28" s="7"/>
      <c r="N28" s="7" t="s">
        <v>86</v>
      </c>
      <c r="O28" s="7"/>
      <c r="P28" s="7"/>
      <c r="Q28" s="7"/>
      <c r="R28" s="7"/>
      <c r="S28" s="7" t="s">
        <v>86</v>
      </c>
      <c r="T28" s="7"/>
      <c r="U28" s="7"/>
      <c r="V28" s="7"/>
      <c r="W28" s="7" t="s">
        <v>86</v>
      </c>
      <c r="X28" s="7"/>
      <c r="Y28" s="7"/>
      <c r="Z28" s="7"/>
      <c r="AA28" s="7"/>
      <c r="AB28" s="7"/>
      <c r="AC28" s="7" t="s">
        <v>86</v>
      </c>
      <c r="AD28" s="69">
        <f>AG28+AI28+AK28+AM28+AO28+AQ28+AS28+AU28+AW28</f>
        <v>5</v>
      </c>
      <c r="AE28" s="69">
        <f>AH28+AJ28+AL28+AN28+AP28+AR28+AT28+AV28+AX28</f>
        <v>0</v>
      </c>
      <c r="AF28" s="7"/>
      <c r="AG28" s="37"/>
      <c r="AH28" s="16"/>
      <c r="AI28" s="37"/>
      <c r="AJ28" s="16"/>
      <c r="AK28" s="37"/>
      <c r="AL28" s="16"/>
      <c r="AM28" s="37"/>
      <c r="AN28" s="16"/>
      <c r="AO28" s="16"/>
      <c r="AP28" s="16"/>
      <c r="AQ28" s="16"/>
      <c r="AR28" s="16"/>
      <c r="AS28" s="137"/>
      <c r="AT28" s="137"/>
      <c r="AU28" s="137">
        <v>5</v>
      </c>
      <c r="AV28" s="137"/>
      <c r="AW28" s="16"/>
      <c r="AX28" s="16"/>
      <c r="AY28" s="16"/>
      <c r="AZ28" s="16"/>
      <c r="BA28" s="16"/>
      <c r="BB28" s="16"/>
      <c r="BC28" s="16"/>
      <c r="BD28" s="16"/>
      <c r="BE28" s="16"/>
      <c r="BF28" s="16"/>
      <c r="BG28" s="16"/>
      <c r="BH28" s="16"/>
      <c r="BI28" s="16"/>
      <c r="BJ28" s="16"/>
      <c r="BK28" s="137"/>
      <c r="BL28" s="137"/>
      <c r="BM28" s="137">
        <v>2</v>
      </c>
      <c r="BN28" s="137"/>
      <c r="BO28" s="16"/>
      <c r="BP28" s="16"/>
      <c r="BQ28" s="14"/>
      <c r="BR28" s="14"/>
      <c r="BS28" s="14"/>
      <c r="BT28" s="14"/>
      <c r="BU28" s="7"/>
      <c r="BV28" s="7"/>
      <c r="BW28" s="7"/>
      <c r="BX28" s="7"/>
      <c r="BY28" s="7"/>
      <c r="BZ28" s="7"/>
      <c r="CA28" s="69"/>
      <c r="CB28" s="69">
        <v>15</v>
      </c>
      <c r="CC28" s="7"/>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37"/>
      <c r="DI28" s="137"/>
      <c r="DJ28" s="137"/>
      <c r="DK28" s="137"/>
      <c r="DL28" s="137"/>
      <c r="DM28" s="137"/>
      <c r="DN28" s="137" t="s">
        <v>86</v>
      </c>
      <c r="DO28" s="137"/>
      <c r="DP28" s="137"/>
      <c r="DQ28" s="137"/>
      <c r="DR28" s="16"/>
      <c r="DS28" s="16"/>
      <c r="DT28" s="16"/>
      <c r="DU28" s="16"/>
      <c r="DV28" s="16"/>
      <c r="DW28" s="7" t="s">
        <v>86</v>
      </c>
      <c r="DX28" s="7"/>
      <c r="DY28" s="7"/>
      <c r="DZ28" s="7"/>
      <c r="EA28" s="7" t="s">
        <v>86</v>
      </c>
      <c r="EB28" s="7" t="s">
        <v>86</v>
      </c>
      <c r="EC28" s="7"/>
      <c r="ED28" s="7" t="s">
        <v>86</v>
      </c>
      <c r="EE28" s="7" t="s">
        <v>86</v>
      </c>
      <c r="EF28" s="7"/>
      <c r="EG28" s="7"/>
      <c r="EH28" s="69" t="s">
        <v>86</v>
      </c>
      <c r="EI28" s="7"/>
      <c r="EJ28" s="7"/>
      <c r="EK28" s="18"/>
      <c r="EL28" s="11" t="s">
        <v>249</v>
      </c>
      <c r="EM28" s="121"/>
    </row>
    <row r="29" spans="1:143" s="2" customFormat="1" ht="49.5" x14ac:dyDescent="0.25">
      <c r="A29" s="161">
        <v>20</v>
      </c>
      <c r="B29" s="8" t="s">
        <v>307</v>
      </c>
      <c r="C29" s="71" t="s">
        <v>308</v>
      </c>
      <c r="D29" s="12">
        <v>3</v>
      </c>
      <c r="E29" s="147" t="s">
        <v>309</v>
      </c>
      <c r="F29" s="7"/>
      <c r="G29" s="7"/>
      <c r="H29" s="7"/>
      <c r="I29" s="7" t="s">
        <v>310</v>
      </c>
      <c r="J29" s="69">
        <f>K29+L29</f>
        <v>3</v>
      </c>
      <c r="K29" s="7">
        <v>3</v>
      </c>
      <c r="L29" s="7">
        <v>0</v>
      </c>
      <c r="M29" s="7"/>
      <c r="N29" s="7"/>
      <c r="O29" s="7" t="s">
        <v>310</v>
      </c>
      <c r="P29" s="7"/>
      <c r="Q29" s="7"/>
      <c r="R29" s="7"/>
      <c r="S29" s="7" t="s">
        <v>310</v>
      </c>
      <c r="T29" s="7"/>
      <c r="U29" s="7"/>
      <c r="V29" s="7"/>
      <c r="W29" s="7" t="s">
        <v>310</v>
      </c>
      <c r="X29" s="7"/>
      <c r="Y29" s="7"/>
      <c r="Z29" s="7"/>
      <c r="AA29" s="7"/>
      <c r="AB29" s="7"/>
      <c r="AC29" s="7" t="s">
        <v>310</v>
      </c>
      <c r="AD29" s="69">
        <f>AG29+AI29+AK29+AM29+AO29+AQ29+AS29+AU29+AW29</f>
        <v>0</v>
      </c>
      <c r="AE29" s="69">
        <f>AH29+AJ29+AL29+AN29+AP29+AR29+AT29+AV29+AX29</f>
        <v>0</v>
      </c>
      <c r="AF29" s="7"/>
      <c r="AG29" s="16"/>
      <c r="AH29" s="16"/>
      <c r="AI29" s="16"/>
      <c r="AJ29" s="16"/>
      <c r="AK29" s="16"/>
      <c r="AL29" s="16"/>
      <c r="AM29" s="16"/>
      <c r="AN29" s="16"/>
      <c r="AO29" s="16"/>
      <c r="AP29" s="16"/>
      <c r="AQ29" s="16"/>
      <c r="AR29" s="16"/>
      <c r="AS29" s="137"/>
      <c r="AT29" s="137"/>
      <c r="AU29" s="137"/>
      <c r="AV29" s="137"/>
      <c r="AW29" s="16"/>
      <c r="AX29" s="16"/>
      <c r="AY29" s="16"/>
      <c r="AZ29" s="16"/>
      <c r="BA29" s="16"/>
      <c r="BB29" s="16"/>
      <c r="BC29" s="16"/>
      <c r="BD29" s="16"/>
      <c r="BE29" s="16"/>
      <c r="BF29" s="16"/>
      <c r="BG29" s="16"/>
      <c r="BH29" s="16"/>
      <c r="BI29" s="16"/>
      <c r="BJ29" s="16"/>
      <c r="BK29" s="137"/>
      <c r="BL29" s="137"/>
      <c r="BM29" s="137"/>
      <c r="BN29" s="137"/>
      <c r="BO29" s="16"/>
      <c r="BP29" s="16"/>
      <c r="BQ29" s="14"/>
      <c r="BR29" s="14"/>
      <c r="BS29" s="14"/>
      <c r="BT29" s="14"/>
      <c r="BU29" s="7"/>
      <c r="BV29" s="7"/>
      <c r="BW29" s="7"/>
      <c r="BX29" s="7"/>
      <c r="BY29" s="7"/>
      <c r="BZ29" s="7"/>
      <c r="CA29" s="69"/>
      <c r="CB29" s="69">
        <v>90</v>
      </c>
      <c r="CC29" s="7"/>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37"/>
      <c r="DI29" s="137"/>
      <c r="DJ29" s="137"/>
      <c r="DK29" s="137"/>
      <c r="DL29" s="137"/>
      <c r="DM29" s="137"/>
      <c r="DN29" s="137"/>
      <c r="DO29" s="137" t="s">
        <v>310</v>
      </c>
      <c r="DP29" s="137"/>
      <c r="DQ29" s="137"/>
      <c r="DR29" s="16"/>
      <c r="DS29" s="16"/>
      <c r="DT29" s="16"/>
      <c r="DU29" s="16"/>
      <c r="DV29" s="16"/>
      <c r="DW29" s="7" t="s">
        <v>310</v>
      </c>
      <c r="DX29" s="7"/>
      <c r="DY29" s="7"/>
      <c r="DZ29" s="7"/>
      <c r="EA29" s="7" t="s">
        <v>310</v>
      </c>
      <c r="EB29" s="7" t="s">
        <v>310</v>
      </c>
      <c r="EC29" s="7" t="s">
        <v>310</v>
      </c>
      <c r="ED29" s="7" t="s">
        <v>310</v>
      </c>
      <c r="EE29" s="7" t="s">
        <v>310</v>
      </c>
      <c r="EF29" s="7"/>
      <c r="EG29" s="7" t="s">
        <v>310</v>
      </c>
      <c r="EH29" s="69"/>
      <c r="EI29" s="7"/>
      <c r="EJ29" s="7"/>
      <c r="EK29" s="18"/>
      <c r="EL29" s="11" t="s">
        <v>249</v>
      </c>
      <c r="EM29" s="121"/>
    </row>
    <row r="30" spans="1:143" s="2" customFormat="1" ht="82.5" x14ac:dyDescent="0.25">
      <c r="A30" s="161">
        <v>21</v>
      </c>
      <c r="B30" s="39" t="s">
        <v>311</v>
      </c>
      <c r="C30" s="38" t="s">
        <v>312</v>
      </c>
      <c r="D30" s="12">
        <v>1</v>
      </c>
      <c r="E30" s="40" t="s">
        <v>313</v>
      </c>
      <c r="F30" s="7"/>
      <c r="G30" s="7"/>
      <c r="H30" s="7"/>
      <c r="I30" s="7" t="s">
        <v>86</v>
      </c>
      <c r="J30" s="69">
        <f>K30+L30</f>
        <v>17</v>
      </c>
      <c r="K30" s="7">
        <v>17</v>
      </c>
      <c r="L30" s="7">
        <v>0</v>
      </c>
      <c r="M30" s="7"/>
      <c r="N30" s="7" t="s">
        <v>86</v>
      </c>
      <c r="O30" s="7"/>
      <c r="P30" s="7"/>
      <c r="Q30" s="7"/>
      <c r="R30" s="7"/>
      <c r="S30" s="7" t="s">
        <v>86</v>
      </c>
      <c r="T30" s="7"/>
      <c r="U30" s="7"/>
      <c r="V30" s="7"/>
      <c r="W30" s="7" t="s">
        <v>86</v>
      </c>
      <c r="X30" s="7"/>
      <c r="Y30" s="7"/>
      <c r="Z30" s="7"/>
      <c r="AA30" s="7"/>
      <c r="AB30" s="7"/>
      <c r="AC30" s="7" t="s">
        <v>86</v>
      </c>
      <c r="AD30" s="69">
        <f>AG30+AI30+AK30+AM30+AO30+AQ30+AS30+AU30+AW30</f>
        <v>7</v>
      </c>
      <c r="AE30" s="69">
        <f>AH30+AJ30+AL30+AN30+AP30+AR30+AT30+AV30+AX30</f>
        <v>0</v>
      </c>
      <c r="AF30" s="7"/>
      <c r="AG30" s="16">
        <v>1</v>
      </c>
      <c r="AH30" s="16">
        <v>0</v>
      </c>
      <c r="AI30" s="16">
        <v>2</v>
      </c>
      <c r="AJ30" s="16">
        <v>0</v>
      </c>
      <c r="AK30" s="16"/>
      <c r="AL30" s="16"/>
      <c r="AM30" s="16"/>
      <c r="AN30" s="16"/>
      <c r="AO30" s="16"/>
      <c r="AP30" s="16"/>
      <c r="AQ30" s="16"/>
      <c r="AR30" s="16"/>
      <c r="AS30" s="137">
        <v>3</v>
      </c>
      <c r="AT30" s="137">
        <v>0</v>
      </c>
      <c r="AU30" s="137"/>
      <c r="AV30" s="137"/>
      <c r="AW30" s="16">
        <v>1</v>
      </c>
      <c r="AX30" s="16">
        <v>0</v>
      </c>
      <c r="AY30" s="16"/>
      <c r="AZ30" s="16"/>
      <c r="BA30" s="16">
        <v>8</v>
      </c>
      <c r="BB30" s="16" t="s">
        <v>86</v>
      </c>
      <c r="BC30" s="16"/>
      <c r="BD30" s="16"/>
      <c r="BE30" s="16"/>
      <c r="BF30" s="16"/>
      <c r="BG30" s="16">
        <v>1</v>
      </c>
      <c r="BH30" s="16"/>
      <c r="BI30" s="16"/>
      <c r="BJ30" s="16"/>
      <c r="BK30" s="137"/>
      <c r="BL30" s="137"/>
      <c r="BM30" s="137"/>
      <c r="BN30" s="137"/>
      <c r="BO30" s="16"/>
      <c r="BP30" s="16"/>
      <c r="BQ30" s="14"/>
      <c r="BR30" s="14"/>
      <c r="BS30" s="14"/>
      <c r="BT30" s="14"/>
      <c r="BU30" s="7"/>
      <c r="BV30" s="7"/>
      <c r="BW30" s="7"/>
      <c r="BX30" s="7"/>
      <c r="BY30" s="7">
        <v>60</v>
      </c>
      <c r="BZ30" s="7"/>
      <c r="CA30" s="69"/>
      <c r="CB30" s="69"/>
      <c r="CC30" s="7">
        <v>60</v>
      </c>
      <c r="CD30" s="16"/>
      <c r="CE30" s="16"/>
      <c r="CF30" s="16"/>
      <c r="CG30" s="16"/>
      <c r="CH30" s="16"/>
      <c r="CI30" s="16"/>
      <c r="CJ30" s="16"/>
      <c r="CK30" s="16" t="s">
        <v>86</v>
      </c>
      <c r="CL30" s="16"/>
      <c r="CM30" s="16"/>
      <c r="CN30" s="16"/>
      <c r="CO30" s="16"/>
      <c r="CP30" s="16"/>
      <c r="CQ30" s="16"/>
      <c r="CR30" s="16"/>
      <c r="CS30" s="16"/>
      <c r="CT30" s="16"/>
      <c r="CU30" s="16"/>
      <c r="CV30" s="16"/>
      <c r="CW30" s="16"/>
      <c r="CX30" s="16"/>
      <c r="CY30" s="16"/>
      <c r="CZ30" s="16" t="s">
        <v>86</v>
      </c>
      <c r="DA30" s="16"/>
      <c r="DB30" s="16"/>
      <c r="DC30" s="16"/>
      <c r="DD30" s="16"/>
      <c r="DE30" s="16"/>
      <c r="DF30" s="16"/>
      <c r="DG30" s="16"/>
      <c r="DH30" s="137"/>
      <c r="DI30" s="137"/>
      <c r="DJ30" s="137" t="s">
        <v>86</v>
      </c>
      <c r="DK30" s="137"/>
      <c r="DL30" s="137"/>
      <c r="DM30" s="137"/>
      <c r="DN30" s="137"/>
      <c r="DO30" s="137"/>
      <c r="DP30" s="137"/>
      <c r="DQ30" s="137"/>
      <c r="DR30" s="16"/>
      <c r="DS30" s="16"/>
      <c r="DT30" s="16"/>
      <c r="DU30" s="16"/>
      <c r="DV30" s="16"/>
      <c r="DW30" s="7" t="s">
        <v>86</v>
      </c>
      <c r="DX30" s="7"/>
      <c r="DY30" s="7"/>
      <c r="DZ30" s="7"/>
      <c r="EA30" s="7" t="s">
        <v>86</v>
      </c>
      <c r="EB30" s="7" t="s">
        <v>86</v>
      </c>
      <c r="EC30" s="7"/>
      <c r="ED30" s="7" t="s">
        <v>86</v>
      </c>
      <c r="EE30" s="7"/>
      <c r="EF30" s="7" t="s">
        <v>86</v>
      </c>
      <c r="EG30" s="7" t="s">
        <v>86</v>
      </c>
      <c r="EH30" s="69"/>
      <c r="EI30" s="7"/>
      <c r="EJ30" s="7"/>
      <c r="EK30" s="18" t="s">
        <v>314</v>
      </c>
      <c r="EL30" s="11" t="s">
        <v>422</v>
      </c>
      <c r="EM30" s="121"/>
    </row>
    <row r="31" spans="1:143" s="2" customFormat="1" ht="165" x14ac:dyDescent="0.25">
      <c r="A31" s="161">
        <v>22</v>
      </c>
      <c r="B31" s="41" t="s">
        <v>315</v>
      </c>
      <c r="C31" s="42" t="s">
        <v>316</v>
      </c>
      <c r="D31" s="12">
        <v>8</v>
      </c>
      <c r="E31" s="42" t="s">
        <v>317</v>
      </c>
      <c r="F31" s="7"/>
      <c r="G31" s="7"/>
      <c r="H31" s="7"/>
      <c r="I31" s="7" t="s">
        <v>86</v>
      </c>
      <c r="J31" s="69">
        <f>K31+L31</f>
        <v>8</v>
      </c>
      <c r="K31" s="7">
        <v>4</v>
      </c>
      <c r="L31" s="7">
        <v>4</v>
      </c>
      <c r="M31" s="7"/>
      <c r="N31" s="7"/>
      <c r="O31" s="7" t="s">
        <v>86</v>
      </c>
      <c r="P31" s="7"/>
      <c r="Q31" s="7"/>
      <c r="R31" s="7"/>
      <c r="S31" s="7"/>
      <c r="T31" s="7"/>
      <c r="U31" s="7"/>
      <c r="V31" s="7" t="s">
        <v>86</v>
      </c>
      <c r="W31" s="7" t="s">
        <v>86</v>
      </c>
      <c r="X31" s="7"/>
      <c r="Y31" s="7"/>
      <c r="Z31" s="7"/>
      <c r="AA31" s="7"/>
      <c r="AB31" s="7"/>
      <c r="AC31" s="7" t="s">
        <v>86</v>
      </c>
      <c r="AD31" s="69">
        <f>AG31+AI31+AK31+AM31+AO31+AQ31+AS31+AU31+AW31</f>
        <v>10</v>
      </c>
      <c r="AE31" s="69">
        <f>AH31+AJ31+AL31+AN31+AP31+AR31+AT31+AV31+AX31</f>
        <v>10</v>
      </c>
      <c r="AF31" s="7"/>
      <c r="AG31" s="16"/>
      <c r="AH31" s="16"/>
      <c r="AI31" s="16">
        <v>10</v>
      </c>
      <c r="AJ31" s="16">
        <v>10</v>
      </c>
      <c r="AK31" s="16"/>
      <c r="AL31" s="16"/>
      <c r="AM31" s="16"/>
      <c r="AN31" s="16"/>
      <c r="AO31" s="16"/>
      <c r="AP31" s="16"/>
      <c r="AQ31" s="16"/>
      <c r="AR31" s="16"/>
      <c r="AS31" s="137"/>
      <c r="AT31" s="137"/>
      <c r="AU31" s="137"/>
      <c r="AV31" s="137"/>
      <c r="AW31" s="16"/>
      <c r="AX31" s="16"/>
      <c r="AY31" s="16"/>
      <c r="AZ31" s="16"/>
      <c r="BA31" s="16"/>
      <c r="BB31" s="16"/>
      <c r="BC31" s="16"/>
      <c r="BD31" s="16"/>
      <c r="BE31" s="16"/>
      <c r="BF31" s="16"/>
      <c r="BG31" s="16"/>
      <c r="BH31" s="16"/>
      <c r="BI31" s="16"/>
      <c r="BJ31" s="16"/>
      <c r="BK31" s="137"/>
      <c r="BL31" s="137"/>
      <c r="BM31" s="137"/>
      <c r="BN31" s="137"/>
      <c r="BO31" s="16"/>
      <c r="BP31" s="16"/>
      <c r="BQ31" s="14" t="s">
        <v>86</v>
      </c>
      <c r="BR31" s="14"/>
      <c r="BS31" s="14"/>
      <c r="BT31" s="14"/>
      <c r="BU31" s="7"/>
      <c r="BV31" s="7">
        <v>60</v>
      </c>
      <c r="BW31" s="7"/>
      <c r="BX31" s="7"/>
      <c r="BY31" s="7"/>
      <c r="BZ31" s="7"/>
      <c r="CA31" s="69"/>
      <c r="CB31" s="69"/>
      <c r="CC31" s="7"/>
      <c r="CD31" s="16"/>
      <c r="CE31" s="16"/>
      <c r="CF31" s="16" t="s">
        <v>86</v>
      </c>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37"/>
      <c r="DI31" s="137"/>
      <c r="DJ31" s="137"/>
      <c r="DK31" s="137"/>
      <c r="DL31" s="137"/>
      <c r="DM31" s="137"/>
      <c r="DN31" s="137"/>
      <c r="DO31" s="137"/>
      <c r="DP31" s="137"/>
      <c r="DQ31" s="137"/>
      <c r="DR31" s="16"/>
      <c r="DS31" s="16"/>
      <c r="DT31" s="16"/>
      <c r="DU31" s="16"/>
      <c r="DV31" s="16"/>
      <c r="DW31" s="7"/>
      <c r="DX31" s="7" t="s">
        <v>86</v>
      </c>
      <c r="DY31" s="7"/>
      <c r="DZ31" s="7"/>
      <c r="EA31" s="7"/>
      <c r="EB31" s="7" t="s">
        <v>86</v>
      </c>
      <c r="EC31" s="7"/>
      <c r="ED31" s="7"/>
      <c r="EE31" s="7" t="s">
        <v>86</v>
      </c>
      <c r="EF31" s="7" t="s">
        <v>86</v>
      </c>
      <c r="EG31" s="7"/>
      <c r="EH31" s="69" t="s">
        <v>86</v>
      </c>
      <c r="EI31" s="7"/>
      <c r="EJ31" s="7"/>
      <c r="EK31" s="148" t="s">
        <v>368</v>
      </c>
      <c r="EL31" s="11" t="s">
        <v>60</v>
      </c>
      <c r="EM31" s="121"/>
    </row>
    <row r="32" spans="1:143" s="2" customFormat="1" ht="45" x14ac:dyDescent="0.25">
      <c r="A32" s="161">
        <v>23</v>
      </c>
      <c r="B32" s="43" t="s">
        <v>318</v>
      </c>
      <c r="C32" s="44" t="s">
        <v>319</v>
      </c>
      <c r="D32" s="12">
        <v>6</v>
      </c>
      <c r="E32" s="44" t="s">
        <v>349</v>
      </c>
      <c r="F32" s="7"/>
      <c r="G32" s="7"/>
      <c r="H32" s="7"/>
      <c r="I32" s="7" t="s">
        <v>86</v>
      </c>
      <c r="J32" s="69">
        <f>K32+L32</f>
        <v>6</v>
      </c>
      <c r="K32" s="7">
        <v>4</v>
      </c>
      <c r="L32" s="7">
        <v>2</v>
      </c>
      <c r="M32" s="7"/>
      <c r="N32" s="7" t="s">
        <v>86</v>
      </c>
      <c r="O32" s="7"/>
      <c r="P32" s="7"/>
      <c r="Q32" s="7"/>
      <c r="R32" s="7" t="s">
        <v>86</v>
      </c>
      <c r="S32" s="7"/>
      <c r="T32" s="7" t="s">
        <v>86</v>
      </c>
      <c r="U32" s="7"/>
      <c r="V32" s="7"/>
      <c r="W32" s="7"/>
      <c r="X32" s="7"/>
      <c r="Y32" s="7" t="s">
        <v>86</v>
      </c>
      <c r="Z32" s="7" t="s">
        <v>86</v>
      </c>
      <c r="AA32" s="7" t="s">
        <v>86</v>
      </c>
      <c r="AB32" s="7"/>
      <c r="AC32" s="7"/>
      <c r="AD32" s="69">
        <f>AG32+AI32+AK32+AM32+AO32+AQ32+AS32+AU32+AW32</f>
        <v>10</v>
      </c>
      <c r="AE32" s="69">
        <f>AH32+AJ32+AL32+AN32+AP32+AR32+AT32+AV32+AX32</f>
        <v>10</v>
      </c>
      <c r="AF32" s="7"/>
      <c r="AG32" s="16">
        <v>5</v>
      </c>
      <c r="AH32" s="16">
        <v>5</v>
      </c>
      <c r="AI32" s="16">
        <v>5</v>
      </c>
      <c r="AJ32" s="16">
        <v>5</v>
      </c>
      <c r="AK32" s="16"/>
      <c r="AL32" s="16"/>
      <c r="AM32" s="16"/>
      <c r="AN32" s="16"/>
      <c r="AO32" s="16"/>
      <c r="AP32" s="16"/>
      <c r="AQ32" s="16"/>
      <c r="AR32" s="16"/>
      <c r="AS32" s="137"/>
      <c r="AT32" s="137"/>
      <c r="AU32" s="137"/>
      <c r="AV32" s="137"/>
      <c r="AW32" s="16"/>
      <c r="AX32" s="16"/>
      <c r="AY32" s="16">
        <v>2</v>
      </c>
      <c r="AZ32" s="16"/>
      <c r="BA32" s="16">
        <v>2</v>
      </c>
      <c r="BB32" s="16"/>
      <c r="BC32" s="16"/>
      <c r="BD32" s="16"/>
      <c r="BE32" s="16"/>
      <c r="BF32" s="16"/>
      <c r="BG32" s="16"/>
      <c r="BH32" s="16"/>
      <c r="BI32" s="16"/>
      <c r="BJ32" s="16"/>
      <c r="BK32" s="137"/>
      <c r="BL32" s="137"/>
      <c r="BM32" s="137"/>
      <c r="BN32" s="137"/>
      <c r="BO32" s="16"/>
      <c r="BP32" s="16"/>
      <c r="BQ32" s="14"/>
      <c r="BR32" s="14"/>
      <c r="BS32" s="14"/>
      <c r="BT32" s="14"/>
      <c r="BU32" s="7">
        <v>14</v>
      </c>
      <c r="BV32" s="7">
        <v>14</v>
      </c>
      <c r="BW32" s="7"/>
      <c r="BX32" s="7"/>
      <c r="BY32" s="7"/>
      <c r="BZ32" s="7"/>
      <c r="CA32" s="69"/>
      <c r="CB32" s="69"/>
      <c r="CC32" s="7"/>
      <c r="CD32" s="16"/>
      <c r="CE32" s="16" t="s">
        <v>86</v>
      </c>
      <c r="CF32" s="16"/>
      <c r="CG32" s="16"/>
      <c r="CH32" s="16"/>
      <c r="CI32" s="16"/>
      <c r="CJ32" s="16" t="s">
        <v>86</v>
      </c>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37"/>
      <c r="DI32" s="137"/>
      <c r="DJ32" s="137"/>
      <c r="DK32" s="137"/>
      <c r="DL32" s="137"/>
      <c r="DM32" s="137"/>
      <c r="DN32" s="137"/>
      <c r="DO32" s="137"/>
      <c r="DP32" s="137"/>
      <c r="DQ32" s="137"/>
      <c r="DR32" s="16"/>
      <c r="DS32" s="16"/>
      <c r="DT32" s="16"/>
      <c r="DU32" s="16"/>
      <c r="DV32" s="16"/>
      <c r="DW32" s="7"/>
      <c r="DX32" s="7" t="s">
        <v>86</v>
      </c>
      <c r="DY32" s="7"/>
      <c r="DZ32" s="7"/>
      <c r="EA32" s="7"/>
      <c r="EB32" s="7" t="s">
        <v>86</v>
      </c>
      <c r="EC32" s="7"/>
      <c r="ED32" s="7"/>
      <c r="EE32" s="7" t="s">
        <v>86</v>
      </c>
      <c r="EF32" s="7"/>
      <c r="EG32" s="7" t="s">
        <v>86</v>
      </c>
      <c r="EH32" s="69"/>
      <c r="EI32" s="7"/>
      <c r="EJ32" s="7"/>
      <c r="EK32" s="18"/>
      <c r="EL32" s="11" t="s">
        <v>60</v>
      </c>
      <c r="EM32" s="11"/>
    </row>
    <row r="33" spans="1:143" s="2" customFormat="1" ht="60" x14ac:dyDescent="0.25">
      <c r="A33" s="161">
        <v>24</v>
      </c>
      <c r="B33" s="45" t="s">
        <v>320</v>
      </c>
      <c r="C33" s="46" t="s">
        <v>321</v>
      </c>
      <c r="D33" s="12">
        <v>9</v>
      </c>
      <c r="E33" s="68" t="s">
        <v>322</v>
      </c>
      <c r="F33" s="7"/>
      <c r="G33" s="7"/>
      <c r="H33" s="7"/>
      <c r="I33" s="7" t="s">
        <v>86</v>
      </c>
      <c r="J33" s="69">
        <f>K33+L33</f>
        <v>9</v>
      </c>
      <c r="K33" s="7">
        <v>5</v>
      </c>
      <c r="L33" s="7">
        <v>4</v>
      </c>
      <c r="M33" s="7"/>
      <c r="N33" s="7" t="s">
        <v>86</v>
      </c>
      <c r="O33" s="7"/>
      <c r="P33" s="7"/>
      <c r="Q33" s="7"/>
      <c r="R33" s="7"/>
      <c r="S33" s="7" t="s">
        <v>86</v>
      </c>
      <c r="T33" s="7"/>
      <c r="U33" s="7"/>
      <c r="V33" s="7"/>
      <c r="W33" s="7" t="s">
        <v>86</v>
      </c>
      <c r="X33" s="7"/>
      <c r="Y33" s="7"/>
      <c r="Z33" s="7" t="s">
        <v>86</v>
      </c>
      <c r="AA33" s="7"/>
      <c r="AB33" s="7"/>
      <c r="AC33" s="7"/>
      <c r="AD33" s="69">
        <f>AG33+AI33+AK33+AM33+AO33+AQ33+AS33+AU33+AW33</f>
        <v>4</v>
      </c>
      <c r="AE33" s="69">
        <f>AH33+AJ33+AL33+AN33+AP33+AR33+AT33+AV33+AX33</f>
        <v>10</v>
      </c>
      <c r="AF33" s="7"/>
      <c r="AG33" s="16">
        <v>2</v>
      </c>
      <c r="AH33" s="16">
        <v>5</v>
      </c>
      <c r="AI33" s="16">
        <v>2</v>
      </c>
      <c r="AJ33" s="16">
        <v>5</v>
      </c>
      <c r="AK33" s="16"/>
      <c r="AL33" s="16"/>
      <c r="AM33" s="16"/>
      <c r="AN33" s="16"/>
      <c r="AO33" s="16"/>
      <c r="AP33" s="16"/>
      <c r="AQ33" s="16"/>
      <c r="AR33" s="16"/>
      <c r="AS33" s="137"/>
      <c r="AT33" s="137"/>
      <c r="AU33" s="137"/>
      <c r="AV33" s="137"/>
      <c r="AW33" s="16"/>
      <c r="AX33" s="16"/>
      <c r="AY33" s="16">
        <v>4</v>
      </c>
      <c r="AZ33" s="16"/>
      <c r="BA33" s="16">
        <v>5</v>
      </c>
      <c r="BB33" s="16"/>
      <c r="BC33" s="16"/>
      <c r="BD33" s="16"/>
      <c r="BE33" s="16"/>
      <c r="BF33" s="16"/>
      <c r="BG33" s="16"/>
      <c r="BH33" s="16"/>
      <c r="BI33" s="16"/>
      <c r="BJ33" s="16"/>
      <c r="BK33" s="137"/>
      <c r="BL33" s="137"/>
      <c r="BM33" s="137"/>
      <c r="BN33" s="137"/>
      <c r="BO33" s="16"/>
      <c r="BP33" s="16"/>
      <c r="BQ33" s="14"/>
      <c r="BR33" s="14"/>
      <c r="BS33" s="14"/>
      <c r="BT33" s="14"/>
      <c r="BU33" s="7">
        <v>30</v>
      </c>
      <c r="BV33" s="7">
        <v>30</v>
      </c>
      <c r="BW33" s="7"/>
      <c r="BX33" s="7"/>
      <c r="BY33" s="7"/>
      <c r="BZ33" s="7"/>
      <c r="CA33" s="69"/>
      <c r="CB33" s="69"/>
      <c r="CC33" s="7"/>
      <c r="CD33" s="16"/>
      <c r="CE33" s="16"/>
      <c r="CF33" s="16" t="s">
        <v>86</v>
      </c>
      <c r="CG33" s="16"/>
      <c r="CH33" s="16"/>
      <c r="CI33" s="16"/>
      <c r="CJ33" s="16"/>
      <c r="CK33" s="16" t="s">
        <v>86</v>
      </c>
      <c r="CL33" s="16"/>
      <c r="CM33" s="16"/>
      <c r="CN33" s="16"/>
      <c r="CO33" s="16"/>
      <c r="CP33" s="16"/>
      <c r="CQ33" s="16"/>
      <c r="CR33" s="16"/>
      <c r="CS33" s="16"/>
      <c r="CT33" s="16"/>
      <c r="CU33" s="16"/>
      <c r="CV33" s="16"/>
      <c r="CW33" s="16"/>
      <c r="CX33" s="16"/>
      <c r="CY33" s="16"/>
      <c r="CZ33" s="16"/>
      <c r="DA33" s="16"/>
      <c r="DB33" s="16"/>
      <c r="DC33" s="16"/>
      <c r="DD33" s="16"/>
      <c r="DE33" s="16"/>
      <c r="DF33" s="16"/>
      <c r="DG33" s="16"/>
      <c r="DH33" s="137"/>
      <c r="DI33" s="137"/>
      <c r="DJ33" s="137"/>
      <c r="DK33" s="137"/>
      <c r="DL33" s="137"/>
      <c r="DM33" s="137"/>
      <c r="DN33" s="137"/>
      <c r="DO33" s="137"/>
      <c r="DP33" s="137"/>
      <c r="DQ33" s="137"/>
      <c r="DR33" s="16"/>
      <c r="DS33" s="16"/>
      <c r="DT33" s="16"/>
      <c r="DU33" s="16"/>
      <c r="DV33" s="16"/>
      <c r="DW33" s="7"/>
      <c r="DX33" s="7" t="s">
        <v>86</v>
      </c>
      <c r="DY33" s="7"/>
      <c r="DZ33" s="7"/>
      <c r="EA33" s="7"/>
      <c r="EB33" s="7" t="s">
        <v>86</v>
      </c>
      <c r="EC33" s="7"/>
      <c r="ED33" s="7"/>
      <c r="EE33" s="7" t="s">
        <v>86</v>
      </c>
      <c r="EF33" s="7"/>
      <c r="EG33" s="7" t="s">
        <v>86</v>
      </c>
      <c r="EH33" s="69"/>
      <c r="EI33" s="7"/>
      <c r="EJ33" s="7"/>
      <c r="EK33" s="18"/>
      <c r="EL33" s="11" t="s">
        <v>287</v>
      </c>
      <c r="EM33" s="121"/>
    </row>
    <row r="34" spans="1:143" s="2" customFormat="1" ht="33" x14ac:dyDescent="0.25">
      <c r="A34" s="161">
        <v>25</v>
      </c>
      <c r="B34" s="47" t="s">
        <v>323</v>
      </c>
      <c r="C34" s="48" t="s">
        <v>324</v>
      </c>
      <c r="D34" s="12">
        <v>18</v>
      </c>
      <c r="E34" s="49" t="s">
        <v>325</v>
      </c>
      <c r="F34" s="7"/>
      <c r="G34" s="7"/>
      <c r="H34" s="7"/>
      <c r="I34" s="7" t="s">
        <v>86</v>
      </c>
      <c r="J34" s="69">
        <f>K34+L34</f>
        <v>18</v>
      </c>
      <c r="K34" s="7">
        <v>7</v>
      </c>
      <c r="L34" s="7">
        <v>11</v>
      </c>
      <c r="M34" s="7"/>
      <c r="N34" s="7"/>
      <c r="O34" s="7" t="s">
        <v>86</v>
      </c>
      <c r="P34" s="7"/>
      <c r="Q34" s="7"/>
      <c r="R34" s="7"/>
      <c r="S34" s="7" t="s">
        <v>86</v>
      </c>
      <c r="T34" s="7"/>
      <c r="U34" s="7"/>
      <c r="V34" s="7"/>
      <c r="W34" s="7" t="s">
        <v>86</v>
      </c>
      <c r="X34" s="7"/>
      <c r="Y34" s="7"/>
      <c r="Z34" s="7" t="s">
        <v>86</v>
      </c>
      <c r="AA34" s="7"/>
      <c r="AB34" s="7"/>
      <c r="AC34" s="7"/>
      <c r="AD34" s="69">
        <f>AG34+AI34+AK34+AM34+AO34+AQ34+AS34+AU34+AW34</f>
        <v>8</v>
      </c>
      <c r="AE34" s="69">
        <f>AH34+AJ34+AL34+AN34+AP34+AR34+AT34+AV34+AX34</f>
        <v>30</v>
      </c>
      <c r="AF34" s="7"/>
      <c r="AG34" s="16">
        <v>3</v>
      </c>
      <c r="AH34" s="16">
        <v>10</v>
      </c>
      <c r="AI34" s="16">
        <v>2</v>
      </c>
      <c r="AJ34" s="16">
        <v>10</v>
      </c>
      <c r="AK34" s="16"/>
      <c r="AL34" s="16"/>
      <c r="AM34" s="16"/>
      <c r="AN34" s="16"/>
      <c r="AO34" s="16"/>
      <c r="AP34" s="16"/>
      <c r="AQ34" s="16"/>
      <c r="AR34" s="16"/>
      <c r="AS34" s="137"/>
      <c r="AT34" s="137"/>
      <c r="AU34" s="137">
        <v>3</v>
      </c>
      <c r="AV34" s="137">
        <v>10</v>
      </c>
      <c r="AW34" s="16"/>
      <c r="AX34" s="16"/>
      <c r="AY34" s="16">
        <v>5</v>
      </c>
      <c r="AZ34" s="16"/>
      <c r="BA34" s="16">
        <v>5</v>
      </c>
      <c r="BB34" s="51"/>
      <c r="BC34" s="51"/>
      <c r="BD34" s="51"/>
      <c r="BE34" s="51"/>
      <c r="BF34" s="51"/>
      <c r="BG34" s="51"/>
      <c r="BH34" s="51"/>
      <c r="BI34" s="51"/>
      <c r="BJ34" s="51"/>
      <c r="BK34" s="137"/>
      <c r="BL34" s="137"/>
      <c r="BM34" s="137"/>
      <c r="BN34" s="137"/>
      <c r="BO34" s="51"/>
      <c r="BP34" s="51"/>
      <c r="BQ34" s="50"/>
      <c r="BR34" s="50"/>
      <c r="BS34" s="50"/>
      <c r="BT34" s="50"/>
      <c r="BU34" s="7">
        <v>15</v>
      </c>
      <c r="BV34" s="7">
        <v>15</v>
      </c>
      <c r="BW34" s="7"/>
      <c r="BX34" s="7"/>
      <c r="BY34" s="7"/>
      <c r="BZ34" s="7"/>
      <c r="CA34" s="69"/>
      <c r="CB34" s="69"/>
      <c r="CC34" s="7"/>
      <c r="CD34" s="16"/>
      <c r="CE34" s="16"/>
      <c r="CF34" s="16" t="s">
        <v>86</v>
      </c>
      <c r="CG34" s="16"/>
      <c r="CH34" s="16"/>
      <c r="CI34" s="16"/>
      <c r="CJ34" s="16" t="s">
        <v>86</v>
      </c>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37"/>
      <c r="DI34" s="137"/>
      <c r="DJ34" s="137"/>
      <c r="DK34" s="137"/>
      <c r="DL34" s="137"/>
      <c r="DM34" s="137"/>
      <c r="DN34" s="137"/>
      <c r="DO34" s="137"/>
      <c r="DP34" s="137"/>
      <c r="DQ34" s="137"/>
      <c r="DR34" s="16"/>
      <c r="DS34" s="16"/>
      <c r="DT34" s="16"/>
      <c r="DU34" s="16"/>
      <c r="DV34" s="16"/>
      <c r="DW34" s="7" t="s">
        <v>86</v>
      </c>
      <c r="DX34" s="7"/>
      <c r="DY34" s="7"/>
      <c r="DZ34" s="7"/>
      <c r="EA34" s="7"/>
      <c r="EB34" s="7" t="s">
        <v>86</v>
      </c>
      <c r="EC34" s="7"/>
      <c r="ED34" s="7"/>
      <c r="EE34" s="7" t="s">
        <v>86</v>
      </c>
      <c r="EF34" s="7"/>
      <c r="EG34" s="7" t="s">
        <v>86</v>
      </c>
      <c r="EH34" s="69"/>
      <c r="EI34" s="7"/>
      <c r="EJ34" s="7"/>
      <c r="EK34" s="18"/>
      <c r="EL34" s="11" t="s">
        <v>60</v>
      </c>
      <c r="EM34" s="121"/>
    </row>
    <row r="35" spans="1:143" s="2" customFormat="1" ht="66" x14ac:dyDescent="0.25">
      <c r="A35" s="161">
        <v>26</v>
      </c>
      <c r="B35" s="52" t="s">
        <v>326</v>
      </c>
      <c r="C35" s="53" t="s">
        <v>327</v>
      </c>
      <c r="D35" s="12">
        <v>50</v>
      </c>
      <c r="E35" s="53" t="s">
        <v>328</v>
      </c>
      <c r="F35" s="7"/>
      <c r="G35" s="7"/>
      <c r="H35" s="7"/>
      <c r="I35" s="7" t="s">
        <v>86</v>
      </c>
      <c r="J35" s="69">
        <f>K35+L35</f>
        <v>50</v>
      </c>
      <c r="K35" s="7">
        <v>10</v>
      </c>
      <c r="L35" s="7">
        <v>40</v>
      </c>
      <c r="M35" s="7"/>
      <c r="N35" s="7"/>
      <c r="O35" s="7" t="s">
        <v>86</v>
      </c>
      <c r="P35" s="7"/>
      <c r="Q35" s="7"/>
      <c r="R35" s="7"/>
      <c r="S35" s="7" t="s">
        <v>86</v>
      </c>
      <c r="T35" s="7"/>
      <c r="U35" s="7"/>
      <c r="V35" s="7"/>
      <c r="W35" s="7"/>
      <c r="X35" s="7"/>
      <c r="Y35" s="7" t="s">
        <v>86</v>
      </c>
      <c r="Z35" s="7" t="s">
        <v>86</v>
      </c>
      <c r="AA35" s="7"/>
      <c r="AB35" s="7"/>
      <c r="AC35" s="7"/>
      <c r="AD35" s="69">
        <f>AG35+AI35+AK35+AM35+AO35+AQ35+AS35+AU35+AW35</f>
        <v>10</v>
      </c>
      <c r="AE35" s="69">
        <f>AH35+AJ35+AL35+AN35+AP35+AR35+AT35+AV35+AX35</f>
        <v>50</v>
      </c>
      <c r="AF35" s="7"/>
      <c r="AG35" s="16">
        <v>5</v>
      </c>
      <c r="AH35" s="16">
        <v>20</v>
      </c>
      <c r="AI35" s="16">
        <v>5</v>
      </c>
      <c r="AJ35" s="16">
        <v>30</v>
      </c>
      <c r="AK35" s="16"/>
      <c r="AL35" s="16"/>
      <c r="AM35" s="16"/>
      <c r="AN35" s="16"/>
      <c r="AO35" s="16"/>
      <c r="AP35" s="16"/>
      <c r="AQ35" s="16"/>
      <c r="AR35" s="16"/>
      <c r="AS35" s="137"/>
      <c r="AT35" s="137"/>
      <c r="AU35" s="137"/>
      <c r="AV35" s="137"/>
      <c r="AW35" s="16"/>
      <c r="AX35" s="16"/>
      <c r="AY35" s="16">
        <v>5</v>
      </c>
      <c r="AZ35" s="16" t="s">
        <v>86</v>
      </c>
      <c r="BA35" s="16">
        <v>5</v>
      </c>
      <c r="BB35" s="16" t="s">
        <v>86</v>
      </c>
      <c r="BC35" s="16"/>
      <c r="BD35" s="16"/>
      <c r="BE35" s="16"/>
      <c r="BF35" s="16"/>
      <c r="BG35" s="16"/>
      <c r="BH35" s="16"/>
      <c r="BI35" s="16"/>
      <c r="BJ35" s="16"/>
      <c r="BK35" s="137"/>
      <c r="BL35" s="137"/>
      <c r="BM35" s="137"/>
      <c r="BN35" s="137"/>
      <c r="BO35" s="16"/>
      <c r="BP35" s="16"/>
      <c r="BQ35" s="14"/>
      <c r="BR35" s="14"/>
      <c r="BS35" s="14" t="s">
        <v>86</v>
      </c>
      <c r="BT35" s="14"/>
      <c r="BU35" s="7">
        <v>10</v>
      </c>
      <c r="BV35" s="7">
        <v>5</v>
      </c>
      <c r="BW35" s="7"/>
      <c r="BX35" s="7"/>
      <c r="BY35" s="7"/>
      <c r="BZ35" s="7"/>
      <c r="CA35" s="69"/>
      <c r="CB35" s="69"/>
      <c r="CC35" s="7"/>
      <c r="CD35" s="16"/>
      <c r="CE35" s="16"/>
      <c r="CF35" s="16" t="s">
        <v>86</v>
      </c>
      <c r="CG35" s="16"/>
      <c r="CH35" s="16"/>
      <c r="CI35" s="16"/>
      <c r="CJ35" s="16" t="s">
        <v>86</v>
      </c>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37"/>
      <c r="DI35" s="137"/>
      <c r="DJ35" s="137"/>
      <c r="DK35" s="137"/>
      <c r="DL35" s="137"/>
      <c r="DM35" s="137"/>
      <c r="DN35" s="137"/>
      <c r="DO35" s="137"/>
      <c r="DP35" s="137"/>
      <c r="DQ35" s="137"/>
      <c r="DR35" s="16"/>
      <c r="DS35" s="16"/>
      <c r="DT35" s="16"/>
      <c r="DU35" s="16"/>
      <c r="DV35" s="16"/>
      <c r="DW35" s="7"/>
      <c r="DX35" s="7" t="s">
        <v>86</v>
      </c>
      <c r="DY35" s="7"/>
      <c r="DZ35" s="7"/>
      <c r="EA35" s="7"/>
      <c r="EB35" s="7" t="s">
        <v>86</v>
      </c>
      <c r="EC35" s="7"/>
      <c r="ED35" s="7"/>
      <c r="EE35" s="7" t="s">
        <v>86</v>
      </c>
      <c r="EF35" s="7"/>
      <c r="EG35" s="7" t="s">
        <v>86</v>
      </c>
      <c r="EH35" s="69"/>
      <c r="EI35" s="7"/>
      <c r="EJ35" s="7"/>
      <c r="EK35" s="18"/>
      <c r="EL35" s="11" t="s">
        <v>329</v>
      </c>
      <c r="EM35" s="121"/>
    </row>
    <row r="36" spans="1:143" s="2" customFormat="1" ht="49.5" x14ac:dyDescent="0.25">
      <c r="A36" s="161">
        <v>27</v>
      </c>
      <c r="B36" s="8" t="s">
        <v>330</v>
      </c>
      <c r="C36" s="54" t="s">
        <v>331</v>
      </c>
      <c r="D36" s="12">
        <v>2</v>
      </c>
      <c r="E36" s="12" t="s">
        <v>332</v>
      </c>
      <c r="F36" s="7"/>
      <c r="G36" s="7"/>
      <c r="H36" s="7"/>
      <c r="I36" s="7" t="s">
        <v>86</v>
      </c>
      <c r="J36" s="69">
        <f>K36+L36</f>
        <v>2</v>
      </c>
      <c r="K36" s="7">
        <v>2</v>
      </c>
      <c r="L36" s="7">
        <v>0</v>
      </c>
      <c r="M36" s="7" t="s">
        <v>86</v>
      </c>
      <c r="N36" s="7"/>
      <c r="O36" s="7"/>
      <c r="P36" s="7"/>
      <c r="Q36" s="7"/>
      <c r="R36" s="7"/>
      <c r="S36" s="7"/>
      <c r="T36" s="7"/>
      <c r="U36" s="7"/>
      <c r="V36" s="7" t="s">
        <v>86</v>
      </c>
      <c r="W36" s="7" t="s">
        <v>86</v>
      </c>
      <c r="X36" s="7"/>
      <c r="Y36" s="7"/>
      <c r="Z36" s="7"/>
      <c r="AA36" s="7"/>
      <c r="AB36" s="7"/>
      <c r="AC36" s="7" t="s">
        <v>86</v>
      </c>
      <c r="AD36" s="69">
        <f>AG36+AI36+AK36+AM36+AO36+AQ36+AS36+AU36+AW36</f>
        <v>1</v>
      </c>
      <c r="AE36" s="69">
        <f>AH36+AJ36+AL36+AN36+AP36+AR36+AT36+AV36+AX36</f>
        <v>0</v>
      </c>
      <c r="AF36" s="7"/>
      <c r="AG36" s="16"/>
      <c r="AH36" s="16"/>
      <c r="AI36" s="16"/>
      <c r="AJ36" s="16"/>
      <c r="AK36" s="16">
        <v>1</v>
      </c>
      <c r="AL36" s="16">
        <v>0</v>
      </c>
      <c r="AM36" s="16"/>
      <c r="AN36" s="16"/>
      <c r="AO36" s="16"/>
      <c r="AP36" s="16"/>
      <c r="AQ36" s="16"/>
      <c r="AR36" s="16"/>
      <c r="AS36" s="137"/>
      <c r="AT36" s="137"/>
      <c r="AU36" s="137"/>
      <c r="AV36" s="137"/>
      <c r="AW36" s="16"/>
      <c r="AX36" s="16"/>
      <c r="AY36" s="16"/>
      <c r="AZ36" s="16"/>
      <c r="BA36" s="16"/>
      <c r="BB36" s="16"/>
      <c r="BC36" s="16">
        <v>2</v>
      </c>
      <c r="BD36" s="16"/>
      <c r="BE36" s="16"/>
      <c r="BF36" s="16"/>
      <c r="BG36" s="16"/>
      <c r="BH36" s="16"/>
      <c r="BI36" s="16"/>
      <c r="BJ36" s="16"/>
      <c r="BK36" s="137"/>
      <c r="BL36" s="137"/>
      <c r="BM36" s="137"/>
      <c r="BN36" s="137"/>
      <c r="BO36" s="16"/>
      <c r="BP36" s="16"/>
      <c r="BQ36" s="14"/>
      <c r="BR36" s="14"/>
      <c r="BS36" s="14"/>
      <c r="BT36" s="14"/>
      <c r="BU36" s="7"/>
      <c r="BV36" s="7"/>
      <c r="BW36" s="7">
        <v>90</v>
      </c>
      <c r="BX36" s="7"/>
      <c r="BY36" s="7"/>
      <c r="BZ36" s="7"/>
      <c r="CA36" s="69"/>
      <c r="CB36" s="69"/>
      <c r="CC36" s="7"/>
      <c r="CD36" s="16"/>
      <c r="CE36" s="16"/>
      <c r="CF36" s="16"/>
      <c r="CG36" s="16"/>
      <c r="CH36" s="16"/>
      <c r="CI36" s="16"/>
      <c r="CJ36" s="16"/>
      <c r="CK36" s="16"/>
      <c r="CL36" s="16"/>
      <c r="CM36" s="16"/>
      <c r="CN36" s="16" t="s">
        <v>86</v>
      </c>
      <c r="CO36" s="16"/>
      <c r="CP36" s="16"/>
      <c r="CQ36" s="16"/>
      <c r="CR36" s="16"/>
      <c r="CS36" s="16"/>
      <c r="CT36" s="16"/>
      <c r="CU36" s="16"/>
      <c r="CV36" s="16"/>
      <c r="CW36" s="16"/>
      <c r="CX36" s="16"/>
      <c r="CY36" s="16"/>
      <c r="CZ36" s="16"/>
      <c r="DA36" s="16"/>
      <c r="DB36" s="16"/>
      <c r="DC36" s="16"/>
      <c r="DD36" s="16"/>
      <c r="DE36" s="16"/>
      <c r="DF36" s="16"/>
      <c r="DG36" s="16"/>
      <c r="DH36" s="137"/>
      <c r="DI36" s="137"/>
      <c r="DJ36" s="137"/>
      <c r="DK36" s="137"/>
      <c r="DL36" s="137"/>
      <c r="DM36" s="137"/>
      <c r="DN36" s="137"/>
      <c r="DO36" s="137"/>
      <c r="DP36" s="137"/>
      <c r="DQ36" s="137"/>
      <c r="DR36" s="16"/>
      <c r="DS36" s="16"/>
      <c r="DT36" s="16"/>
      <c r="DU36" s="16"/>
      <c r="DV36" s="16"/>
      <c r="DW36" s="7" t="s">
        <v>86</v>
      </c>
      <c r="DX36" s="7"/>
      <c r="DY36" s="7"/>
      <c r="DZ36" s="7"/>
      <c r="EA36" s="7"/>
      <c r="EB36" s="7" t="s">
        <v>86</v>
      </c>
      <c r="EC36" s="7"/>
      <c r="ED36" s="7"/>
      <c r="EE36" s="7"/>
      <c r="EF36" s="7"/>
      <c r="EG36" s="7"/>
      <c r="EH36" s="69" t="s">
        <v>86</v>
      </c>
      <c r="EI36" s="7"/>
      <c r="EJ36" s="7"/>
      <c r="EK36" s="18"/>
      <c r="EL36" s="11" t="s">
        <v>61</v>
      </c>
      <c r="EM36" s="11"/>
    </row>
    <row r="37" spans="1:143" s="2" customFormat="1" ht="99" customHeight="1" x14ac:dyDescent="0.25">
      <c r="A37" s="161">
        <v>28</v>
      </c>
      <c r="B37" s="149" t="s">
        <v>333</v>
      </c>
      <c r="C37" s="55" t="s">
        <v>334</v>
      </c>
      <c r="D37" s="12">
        <v>7</v>
      </c>
      <c r="E37" s="56" t="s">
        <v>335</v>
      </c>
      <c r="F37" s="7"/>
      <c r="G37" s="7"/>
      <c r="H37" s="7"/>
      <c r="I37" s="7" t="s">
        <v>86</v>
      </c>
      <c r="J37" s="69">
        <f>K37+L37</f>
        <v>7</v>
      </c>
      <c r="K37" s="7">
        <v>7</v>
      </c>
      <c r="L37" s="7">
        <v>0</v>
      </c>
      <c r="M37" s="7"/>
      <c r="N37" s="7" t="s">
        <v>86</v>
      </c>
      <c r="O37" s="7"/>
      <c r="P37" s="7"/>
      <c r="Q37" s="7"/>
      <c r="R37" s="7"/>
      <c r="S37" s="7"/>
      <c r="T37" s="7"/>
      <c r="U37" s="7"/>
      <c r="V37" s="7" t="s">
        <v>86</v>
      </c>
      <c r="W37" s="7" t="s">
        <v>86</v>
      </c>
      <c r="X37" s="7"/>
      <c r="Y37" s="7"/>
      <c r="Z37" s="7"/>
      <c r="AA37" s="7"/>
      <c r="AB37" s="7"/>
      <c r="AC37" s="7" t="s">
        <v>86</v>
      </c>
      <c r="AD37" s="69">
        <f>AG37+AI37+AK37+AM37+AO37+AQ37+AS37+AU37+AW37</f>
        <v>3</v>
      </c>
      <c r="AE37" s="69">
        <f>AH37+AJ37+AL37+AN37+AP37+AR37+AT37+AV37+AX37</f>
        <v>1</v>
      </c>
      <c r="AF37" s="7"/>
      <c r="AG37" s="16"/>
      <c r="AH37" s="16"/>
      <c r="AI37" s="16"/>
      <c r="AJ37" s="16"/>
      <c r="AK37" s="16">
        <v>3</v>
      </c>
      <c r="AL37" s="16">
        <v>1</v>
      </c>
      <c r="AM37" s="16"/>
      <c r="AN37" s="16"/>
      <c r="AO37" s="16"/>
      <c r="AP37" s="16"/>
      <c r="AQ37" s="16"/>
      <c r="AR37" s="16"/>
      <c r="AS37" s="137"/>
      <c r="AT37" s="137"/>
      <c r="AU37" s="137"/>
      <c r="AV37" s="137"/>
      <c r="AW37" s="16"/>
      <c r="AX37" s="16"/>
      <c r="AY37" s="16"/>
      <c r="AZ37" s="16"/>
      <c r="BA37" s="16"/>
      <c r="BB37" s="16"/>
      <c r="BC37" s="16">
        <v>7</v>
      </c>
      <c r="BD37" s="16"/>
      <c r="BE37" s="16"/>
      <c r="BF37" s="16"/>
      <c r="BG37" s="16"/>
      <c r="BH37" s="16"/>
      <c r="BI37" s="16"/>
      <c r="BJ37" s="16"/>
      <c r="BK37" s="137"/>
      <c r="BL37" s="137"/>
      <c r="BM37" s="137"/>
      <c r="BN37" s="137"/>
      <c r="BO37" s="16"/>
      <c r="BP37" s="16"/>
      <c r="BQ37" s="14"/>
      <c r="BR37" s="14"/>
      <c r="BS37" s="14"/>
      <c r="BT37" s="14"/>
      <c r="BU37" s="7"/>
      <c r="BV37" s="7"/>
      <c r="BW37" s="7">
        <v>30</v>
      </c>
      <c r="BX37" s="7"/>
      <c r="BY37" s="7"/>
      <c r="BZ37" s="7"/>
      <c r="CA37" s="69"/>
      <c r="CB37" s="69"/>
      <c r="CC37" s="7"/>
      <c r="CD37" s="16"/>
      <c r="CE37" s="16"/>
      <c r="CF37" s="16"/>
      <c r="CG37" s="16"/>
      <c r="CH37" s="16"/>
      <c r="CI37" s="16"/>
      <c r="CJ37" s="16"/>
      <c r="CK37" s="16"/>
      <c r="CL37" s="16"/>
      <c r="CM37" s="16"/>
      <c r="CN37" s="16"/>
      <c r="CO37" s="16"/>
      <c r="CP37" s="16" t="s">
        <v>86</v>
      </c>
      <c r="CQ37" s="16"/>
      <c r="CR37" s="16"/>
      <c r="CS37" s="16"/>
      <c r="CT37" s="16"/>
      <c r="CU37" s="16"/>
      <c r="CV37" s="16"/>
      <c r="CW37" s="16"/>
      <c r="CX37" s="16"/>
      <c r="CY37" s="16"/>
      <c r="CZ37" s="16"/>
      <c r="DA37" s="16"/>
      <c r="DB37" s="16"/>
      <c r="DC37" s="16"/>
      <c r="DD37" s="16"/>
      <c r="DE37" s="16"/>
      <c r="DF37" s="16"/>
      <c r="DG37" s="16"/>
      <c r="DH37" s="137"/>
      <c r="DI37" s="137"/>
      <c r="DJ37" s="137"/>
      <c r="DK37" s="137"/>
      <c r="DL37" s="137"/>
      <c r="DM37" s="137"/>
      <c r="DN37" s="137"/>
      <c r="DO37" s="137"/>
      <c r="DP37" s="137"/>
      <c r="DQ37" s="137"/>
      <c r="DR37" s="16"/>
      <c r="DS37" s="16"/>
      <c r="DT37" s="16"/>
      <c r="DU37" s="16"/>
      <c r="DV37" s="16"/>
      <c r="DW37" s="7"/>
      <c r="DX37" s="7" t="s">
        <v>86</v>
      </c>
      <c r="DY37" s="7"/>
      <c r="DZ37" s="7"/>
      <c r="EA37" s="7"/>
      <c r="EB37" s="7"/>
      <c r="EC37" s="7"/>
      <c r="ED37" s="7"/>
      <c r="EE37" s="7" t="s">
        <v>86</v>
      </c>
      <c r="EF37" s="7"/>
      <c r="EG37" s="7" t="s">
        <v>86</v>
      </c>
      <c r="EH37" s="69"/>
      <c r="EI37" s="7"/>
      <c r="EJ37" s="7"/>
      <c r="EK37" s="145" t="s">
        <v>375</v>
      </c>
      <c r="EL37" s="11" t="s">
        <v>61</v>
      </c>
      <c r="EM37" s="121"/>
    </row>
    <row r="38" spans="1:143" s="2" customFormat="1" ht="49.5" x14ac:dyDescent="0.25">
      <c r="A38" s="161">
        <v>29</v>
      </c>
      <c r="B38" s="57" t="s">
        <v>336</v>
      </c>
      <c r="C38" s="150" t="s">
        <v>337</v>
      </c>
      <c r="D38" s="12">
        <v>5</v>
      </c>
      <c r="E38" s="58" t="s">
        <v>338</v>
      </c>
      <c r="F38" s="7"/>
      <c r="G38" s="7"/>
      <c r="H38" s="7"/>
      <c r="I38" s="7" t="s">
        <v>86</v>
      </c>
      <c r="J38" s="69">
        <f>K38+L38</f>
        <v>5</v>
      </c>
      <c r="K38" s="7">
        <v>5</v>
      </c>
      <c r="L38" s="7">
        <v>0</v>
      </c>
      <c r="M38" s="7"/>
      <c r="N38" s="7" t="s">
        <v>86</v>
      </c>
      <c r="O38" s="7"/>
      <c r="P38" s="7"/>
      <c r="Q38" s="7"/>
      <c r="R38" s="7" t="s">
        <v>86</v>
      </c>
      <c r="S38" s="7"/>
      <c r="T38" s="7"/>
      <c r="U38" s="7"/>
      <c r="V38" s="7"/>
      <c r="W38" s="7" t="s">
        <v>86</v>
      </c>
      <c r="X38" s="7"/>
      <c r="Y38" s="7"/>
      <c r="Z38" s="7" t="s">
        <v>86</v>
      </c>
      <c r="AA38" s="7"/>
      <c r="AB38" s="7"/>
      <c r="AC38" s="7"/>
      <c r="AD38" s="69">
        <f>AG38+AI38+AK38+AM38+AO38+AQ38+AS38+AU38+AW38</f>
        <v>4</v>
      </c>
      <c r="AE38" s="69">
        <f>AH38+AJ38+AL38+AN38+AP38+AR38+AT38+AV38+AX38</f>
        <v>0</v>
      </c>
      <c r="AF38" s="7"/>
      <c r="AG38" s="16">
        <v>1</v>
      </c>
      <c r="AH38" s="16">
        <v>0</v>
      </c>
      <c r="AI38" s="16">
        <v>1</v>
      </c>
      <c r="AJ38" s="16">
        <v>0</v>
      </c>
      <c r="AK38" s="16">
        <v>1</v>
      </c>
      <c r="AL38" s="16">
        <v>0</v>
      </c>
      <c r="AM38" s="16">
        <v>1</v>
      </c>
      <c r="AN38" s="16">
        <v>0</v>
      </c>
      <c r="AO38" s="16"/>
      <c r="AP38" s="16"/>
      <c r="AQ38" s="16"/>
      <c r="AR38" s="16"/>
      <c r="AS38" s="137"/>
      <c r="AT38" s="137"/>
      <c r="AU38" s="137"/>
      <c r="AV38" s="137"/>
      <c r="AW38" s="16"/>
      <c r="AX38" s="16"/>
      <c r="AY38" s="16">
        <v>2</v>
      </c>
      <c r="AZ38" s="16" t="s">
        <v>86</v>
      </c>
      <c r="BA38" s="16"/>
      <c r="BB38" s="16"/>
      <c r="BC38" s="16">
        <v>2</v>
      </c>
      <c r="BD38" s="16" t="s">
        <v>86</v>
      </c>
      <c r="BE38" s="16"/>
      <c r="BF38" s="16"/>
      <c r="BG38" s="16"/>
      <c r="BH38" s="16"/>
      <c r="BI38" s="16"/>
      <c r="BJ38" s="16"/>
      <c r="BK38" s="137"/>
      <c r="BL38" s="137"/>
      <c r="BM38" s="137"/>
      <c r="BN38" s="137"/>
      <c r="BO38" s="16"/>
      <c r="BP38" s="16"/>
      <c r="BQ38" s="14" t="s">
        <v>86</v>
      </c>
      <c r="BR38" s="14"/>
      <c r="BS38" s="14"/>
      <c r="BT38" s="14"/>
      <c r="BU38" s="7">
        <v>30</v>
      </c>
      <c r="BV38" s="7"/>
      <c r="BW38" s="7">
        <v>30</v>
      </c>
      <c r="BX38" s="7"/>
      <c r="BY38" s="7"/>
      <c r="BZ38" s="7"/>
      <c r="CA38" s="69"/>
      <c r="CB38" s="69"/>
      <c r="CC38" s="7"/>
      <c r="CD38" s="16" t="s">
        <v>86</v>
      </c>
      <c r="CE38" s="16"/>
      <c r="CF38" s="16"/>
      <c r="CG38" s="16"/>
      <c r="CH38" s="16"/>
      <c r="CI38" s="16"/>
      <c r="CJ38" s="16"/>
      <c r="CK38" s="16"/>
      <c r="CL38" s="16"/>
      <c r="CM38" s="16"/>
      <c r="CN38" s="16" t="s">
        <v>86</v>
      </c>
      <c r="CO38" s="16"/>
      <c r="CP38" s="16"/>
      <c r="CQ38" s="16"/>
      <c r="CR38" s="16"/>
      <c r="CS38" s="16"/>
      <c r="CT38" s="16"/>
      <c r="CU38" s="16"/>
      <c r="CV38" s="16"/>
      <c r="CW38" s="16"/>
      <c r="CX38" s="16"/>
      <c r="CY38" s="16"/>
      <c r="CZ38" s="16"/>
      <c r="DA38" s="16"/>
      <c r="DB38" s="16"/>
      <c r="DC38" s="16"/>
      <c r="DD38" s="16"/>
      <c r="DE38" s="16"/>
      <c r="DF38" s="16"/>
      <c r="DG38" s="16"/>
      <c r="DH38" s="137"/>
      <c r="DI38" s="137"/>
      <c r="DJ38" s="137"/>
      <c r="DK38" s="137"/>
      <c r="DL38" s="137"/>
      <c r="DM38" s="137"/>
      <c r="DN38" s="137"/>
      <c r="DO38" s="137"/>
      <c r="DP38" s="137"/>
      <c r="DQ38" s="137"/>
      <c r="DR38" s="16"/>
      <c r="DS38" s="16"/>
      <c r="DT38" s="16"/>
      <c r="DU38" s="16"/>
      <c r="DV38" s="16"/>
      <c r="DW38" s="7" t="s">
        <v>86</v>
      </c>
      <c r="DX38" s="7"/>
      <c r="DY38" s="7"/>
      <c r="DZ38" s="7"/>
      <c r="EA38" s="7" t="s">
        <v>86</v>
      </c>
      <c r="EB38" s="7"/>
      <c r="EC38" s="7"/>
      <c r="ED38" s="7"/>
      <c r="EE38" s="7"/>
      <c r="EF38" s="7"/>
      <c r="EG38" s="7" t="s">
        <v>86</v>
      </c>
      <c r="EH38" s="69"/>
      <c r="EI38" s="7"/>
      <c r="EJ38" s="7"/>
      <c r="EK38" s="142" t="s">
        <v>339</v>
      </c>
      <c r="EL38" s="11" t="s">
        <v>61</v>
      </c>
      <c r="EM38" s="11"/>
    </row>
    <row r="39" spans="1:143" s="59" customFormat="1" ht="195" x14ac:dyDescent="0.25">
      <c r="A39" s="161">
        <v>30</v>
      </c>
      <c r="B39" s="63" t="s">
        <v>341</v>
      </c>
      <c r="C39" s="67" t="s">
        <v>340</v>
      </c>
      <c r="D39" s="12">
        <v>2</v>
      </c>
      <c r="E39" s="68" t="s">
        <v>347</v>
      </c>
      <c r="F39" s="69"/>
      <c r="G39" s="69"/>
      <c r="H39" s="69"/>
      <c r="I39" s="69" t="s">
        <v>86</v>
      </c>
      <c r="J39" s="69">
        <f>K39+L39</f>
        <v>2</v>
      </c>
      <c r="K39" s="69">
        <v>2</v>
      </c>
      <c r="L39" s="69">
        <v>0</v>
      </c>
      <c r="M39" s="69"/>
      <c r="N39" s="69" t="s">
        <v>86</v>
      </c>
      <c r="O39" s="69"/>
      <c r="P39" s="69"/>
      <c r="Q39" s="69"/>
      <c r="R39" s="69" t="s">
        <v>86</v>
      </c>
      <c r="S39" s="69"/>
      <c r="T39" s="69"/>
      <c r="U39" s="69"/>
      <c r="V39" s="69"/>
      <c r="W39" s="69" t="s">
        <v>86</v>
      </c>
      <c r="X39" s="69"/>
      <c r="Y39" s="69"/>
      <c r="Z39" s="69"/>
      <c r="AA39" s="69"/>
      <c r="AB39" s="69"/>
      <c r="AC39" s="69" t="s">
        <v>86</v>
      </c>
      <c r="AD39" s="69">
        <f>AG39+AI39+AK39+AM39+AO39+AQ39+AS39+AU39+AW39</f>
        <v>3</v>
      </c>
      <c r="AE39" s="69">
        <f>AH39+AJ39+AL39+AN39+AP39+AR39+AT39+AV39+AX39</f>
        <v>2</v>
      </c>
      <c r="AF39" s="69"/>
      <c r="AG39" s="70"/>
      <c r="AH39" s="70"/>
      <c r="AI39" s="70"/>
      <c r="AJ39" s="70"/>
      <c r="AK39" s="70">
        <v>3</v>
      </c>
      <c r="AL39" s="70">
        <v>2</v>
      </c>
      <c r="AM39" s="70"/>
      <c r="AN39" s="70"/>
      <c r="AO39" s="70"/>
      <c r="AP39" s="70"/>
      <c r="AQ39" s="70"/>
      <c r="AR39" s="70"/>
      <c r="AS39" s="70"/>
      <c r="AT39" s="70"/>
      <c r="AU39" s="70"/>
      <c r="AV39" s="70"/>
      <c r="AW39" s="70"/>
      <c r="AX39" s="70"/>
      <c r="AY39" s="70"/>
      <c r="AZ39" s="70"/>
      <c r="BA39" s="70"/>
      <c r="BB39" s="70"/>
      <c r="BC39" s="70">
        <v>2</v>
      </c>
      <c r="BD39" s="70" t="s">
        <v>86</v>
      </c>
      <c r="BE39" s="70"/>
      <c r="BF39" s="70"/>
      <c r="BG39" s="70"/>
      <c r="BH39" s="70"/>
      <c r="BI39" s="70"/>
      <c r="BJ39" s="70"/>
      <c r="BK39" s="70"/>
      <c r="BL39" s="70"/>
      <c r="BM39" s="70"/>
      <c r="BN39" s="70"/>
      <c r="BO39" s="70"/>
      <c r="BP39" s="70"/>
      <c r="BQ39" s="69" t="s">
        <v>86</v>
      </c>
      <c r="BR39" s="69"/>
      <c r="BS39" s="69" t="s">
        <v>86</v>
      </c>
      <c r="BT39" s="69"/>
      <c r="BU39" s="69"/>
      <c r="BV39" s="69"/>
      <c r="BW39" s="69">
        <v>30</v>
      </c>
      <c r="BX39" s="69"/>
      <c r="BY39" s="69"/>
      <c r="BZ39" s="69"/>
      <c r="CA39" s="69"/>
      <c r="CB39" s="69"/>
      <c r="CC39" s="69"/>
      <c r="CD39" s="70"/>
      <c r="CE39" s="70"/>
      <c r="CF39" s="70"/>
      <c r="CG39" s="70"/>
      <c r="CH39" s="70"/>
      <c r="CI39" s="70"/>
      <c r="CJ39" s="70"/>
      <c r="CK39" s="70"/>
      <c r="CL39" s="70"/>
      <c r="CM39" s="70"/>
      <c r="CN39" s="70"/>
      <c r="CO39" s="70" t="s">
        <v>86</v>
      </c>
      <c r="CP39" s="70"/>
      <c r="CQ39" s="70"/>
      <c r="CR39" s="70"/>
      <c r="CS39" s="70"/>
      <c r="CT39" s="70"/>
      <c r="CU39" s="70"/>
      <c r="CV39" s="70"/>
      <c r="CW39" s="70"/>
      <c r="CX39" s="70"/>
      <c r="CY39" s="70"/>
      <c r="CZ39" s="70"/>
      <c r="DA39" s="70"/>
      <c r="DB39" s="70"/>
      <c r="DC39" s="70"/>
      <c r="DD39" s="70"/>
      <c r="DE39" s="70"/>
      <c r="DF39" s="70"/>
      <c r="DG39" s="70"/>
      <c r="DH39" s="70"/>
      <c r="DI39" s="70"/>
      <c r="DJ39" s="70"/>
      <c r="DK39" s="70"/>
      <c r="DL39" s="70"/>
      <c r="DM39" s="70"/>
      <c r="DN39" s="70"/>
      <c r="DO39" s="70"/>
      <c r="DP39" s="70"/>
      <c r="DQ39" s="70"/>
      <c r="DR39" s="70"/>
      <c r="DS39" s="70"/>
      <c r="DT39" s="70"/>
      <c r="DU39" s="70"/>
      <c r="DV39" s="70"/>
      <c r="DW39" s="69"/>
      <c r="DX39" s="69" t="s">
        <v>86</v>
      </c>
      <c r="DY39" s="69"/>
      <c r="DZ39" s="69"/>
      <c r="EA39" s="69"/>
      <c r="EB39" s="69"/>
      <c r="EC39" s="69"/>
      <c r="ED39" s="69"/>
      <c r="EE39" s="69" t="s">
        <v>86</v>
      </c>
      <c r="EF39" s="69"/>
      <c r="EG39" s="69" t="s">
        <v>86</v>
      </c>
      <c r="EH39" s="69"/>
      <c r="EI39" s="69"/>
      <c r="EJ39" s="69"/>
      <c r="EK39" s="18"/>
      <c r="EL39" s="11" t="s">
        <v>61</v>
      </c>
      <c r="EM39" s="61"/>
    </row>
    <row r="40" spans="1:143" s="59" customFormat="1" ht="105" x14ac:dyDescent="0.25">
      <c r="A40" s="161">
        <v>31</v>
      </c>
      <c r="B40" s="63" t="s">
        <v>342</v>
      </c>
      <c r="C40" s="67" t="s">
        <v>343</v>
      </c>
      <c r="D40" s="12">
        <v>1</v>
      </c>
      <c r="E40" s="68" t="s">
        <v>350</v>
      </c>
      <c r="F40" s="69"/>
      <c r="G40" s="69"/>
      <c r="H40" s="69"/>
      <c r="I40" s="69" t="s">
        <v>86</v>
      </c>
      <c r="J40" s="69">
        <f>K40+L40</f>
        <v>1</v>
      </c>
      <c r="K40" s="69">
        <v>1</v>
      </c>
      <c r="L40" s="69">
        <v>0</v>
      </c>
      <c r="M40" s="69" t="s">
        <v>86</v>
      </c>
      <c r="N40" s="69"/>
      <c r="O40" s="69"/>
      <c r="P40" s="69"/>
      <c r="Q40" s="69"/>
      <c r="R40" s="69"/>
      <c r="S40" s="69"/>
      <c r="T40" s="69"/>
      <c r="U40" s="69"/>
      <c r="V40" s="69" t="s">
        <v>86</v>
      </c>
      <c r="W40" s="69" t="s">
        <v>86</v>
      </c>
      <c r="X40" s="69"/>
      <c r="Y40" s="69"/>
      <c r="Z40" s="69"/>
      <c r="AA40" s="69"/>
      <c r="AB40" s="69"/>
      <c r="AC40" s="69" t="s">
        <v>86</v>
      </c>
      <c r="AD40" s="69">
        <f>AG40+AI40+AK40+AM40+AO40+AQ40+AS40+AU40+AW40</f>
        <v>0</v>
      </c>
      <c r="AE40" s="69">
        <v>3</v>
      </c>
      <c r="AF40" s="69"/>
      <c r="AG40" s="70">
        <v>0</v>
      </c>
      <c r="AH40" s="70">
        <v>1</v>
      </c>
      <c r="AI40" s="70"/>
      <c r="AJ40" s="70"/>
      <c r="AK40" s="70">
        <v>0</v>
      </c>
      <c r="AL40" s="70">
        <v>2</v>
      </c>
      <c r="AM40" s="70"/>
      <c r="AN40" s="70"/>
      <c r="AO40" s="70"/>
      <c r="AP40" s="70"/>
      <c r="AQ40" s="70"/>
      <c r="AR40" s="70"/>
      <c r="AS40" s="70"/>
      <c r="AT40" s="70"/>
      <c r="AU40" s="70"/>
      <c r="AV40" s="70"/>
      <c r="AW40" s="70"/>
      <c r="AX40" s="70"/>
      <c r="AY40" s="70"/>
      <c r="AZ40" s="70"/>
      <c r="BA40" s="70"/>
      <c r="BB40" s="70"/>
      <c r="BC40" s="70">
        <v>1</v>
      </c>
      <c r="BD40" s="70"/>
      <c r="BE40" s="70"/>
      <c r="BF40" s="70"/>
      <c r="BG40" s="70"/>
      <c r="BH40" s="70"/>
      <c r="BI40" s="70"/>
      <c r="BJ40" s="70"/>
      <c r="BK40" s="70"/>
      <c r="BL40" s="70"/>
      <c r="BM40" s="70"/>
      <c r="BN40" s="70"/>
      <c r="BO40" s="70"/>
      <c r="BP40" s="70"/>
      <c r="BQ40" s="69"/>
      <c r="BR40" s="69"/>
      <c r="BS40" s="69"/>
      <c r="BT40" s="69"/>
      <c r="BU40" s="69"/>
      <c r="BV40" s="69"/>
      <c r="BW40" s="69">
        <v>60</v>
      </c>
      <c r="BX40" s="69"/>
      <c r="BY40" s="69"/>
      <c r="BZ40" s="69"/>
      <c r="CA40" s="69"/>
      <c r="CB40" s="69"/>
      <c r="CC40" s="69"/>
      <c r="CD40" s="70"/>
      <c r="CE40" s="70"/>
      <c r="CF40" s="70"/>
      <c r="CG40" s="70"/>
      <c r="CH40" s="70"/>
      <c r="CI40" s="70"/>
      <c r="CJ40" s="70"/>
      <c r="CK40" s="70"/>
      <c r="CL40" s="70"/>
      <c r="CM40" s="70"/>
      <c r="CN40" s="70" t="s">
        <v>86</v>
      </c>
      <c r="CO40" s="70"/>
      <c r="CP40" s="70"/>
      <c r="CQ40" s="70"/>
      <c r="CR40" s="70"/>
      <c r="CS40" s="70"/>
      <c r="CT40" s="70"/>
      <c r="CU40" s="70"/>
      <c r="CV40" s="70"/>
      <c r="CW40" s="70"/>
      <c r="CX40" s="70"/>
      <c r="CY40" s="70"/>
      <c r="CZ40" s="70"/>
      <c r="DA40" s="70"/>
      <c r="DB40" s="70"/>
      <c r="DC40" s="70"/>
      <c r="DD40" s="70"/>
      <c r="DE40" s="70"/>
      <c r="DF40" s="70"/>
      <c r="DG40" s="70"/>
      <c r="DH40" s="70"/>
      <c r="DI40" s="70"/>
      <c r="DJ40" s="70"/>
      <c r="DK40" s="70"/>
      <c r="DL40" s="70"/>
      <c r="DM40" s="70"/>
      <c r="DN40" s="70"/>
      <c r="DO40" s="70"/>
      <c r="DP40" s="70"/>
      <c r="DQ40" s="70"/>
      <c r="DR40" s="70"/>
      <c r="DS40" s="70"/>
      <c r="DT40" s="70"/>
      <c r="DU40" s="70"/>
      <c r="DV40" s="70"/>
      <c r="DW40" s="69" t="s">
        <v>86</v>
      </c>
      <c r="DX40" s="69"/>
      <c r="DY40" s="69"/>
      <c r="DZ40" s="69"/>
      <c r="EA40" s="69"/>
      <c r="EB40" s="69"/>
      <c r="EC40" s="69"/>
      <c r="ED40" s="69"/>
      <c r="EE40" s="69"/>
      <c r="EF40" s="69"/>
      <c r="EG40" s="69" t="s">
        <v>86</v>
      </c>
      <c r="EH40" s="69"/>
      <c r="EI40" s="69"/>
      <c r="EJ40" s="69"/>
      <c r="EK40" s="18"/>
      <c r="EL40" s="11" t="s">
        <v>351</v>
      </c>
      <c r="EM40" s="61"/>
    </row>
    <row r="41" spans="1:143" s="59" customFormat="1" ht="42.75" customHeight="1" x14ac:dyDescent="0.25">
      <c r="A41" s="161">
        <v>32</v>
      </c>
      <c r="B41" s="63" t="s">
        <v>352</v>
      </c>
      <c r="C41" s="67" t="s">
        <v>353</v>
      </c>
      <c r="D41" s="12">
        <v>0</v>
      </c>
      <c r="E41" s="68" t="s">
        <v>354</v>
      </c>
      <c r="F41" s="69"/>
      <c r="G41" s="69"/>
      <c r="H41" s="69"/>
      <c r="I41" s="69" t="s">
        <v>86</v>
      </c>
      <c r="J41" s="69">
        <f>K41+L41</f>
        <v>0</v>
      </c>
      <c r="K41" s="69">
        <v>0</v>
      </c>
      <c r="L41" s="69">
        <v>0</v>
      </c>
      <c r="M41" s="69" t="s">
        <v>86</v>
      </c>
      <c r="N41" s="69"/>
      <c r="O41" s="69"/>
      <c r="P41" s="69"/>
      <c r="Q41" s="69"/>
      <c r="R41" s="69" t="s">
        <v>86</v>
      </c>
      <c r="S41" s="69"/>
      <c r="T41" s="69"/>
      <c r="U41" s="69"/>
      <c r="V41" s="69"/>
      <c r="W41" s="69" t="s">
        <v>86</v>
      </c>
      <c r="X41" s="69"/>
      <c r="Y41" s="69"/>
      <c r="Z41" s="69"/>
      <c r="AA41" s="69"/>
      <c r="AB41" s="69"/>
      <c r="AC41" s="69" t="s">
        <v>86</v>
      </c>
      <c r="AD41" s="69">
        <f>AG41+AI41+AK41+AM41+AO41+AQ41+AS41+AU41+AW41</f>
        <v>0</v>
      </c>
      <c r="AE41" s="69">
        <f>AH41+AJ41+AL41+AN41+AP41+AR41+AT41+AV41+AX41</f>
        <v>0</v>
      </c>
      <c r="AF41" s="69" t="s">
        <v>86</v>
      </c>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c r="BJ41" s="70"/>
      <c r="BK41" s="70"/>
      <c r="BL41" s="70"/>
      <c r="BM41" s="70"/>
      <c r="BN41" s="70"/>
      <c r="BO41" s="70"/>
      <c r="BP41" s="70"/>
      <c r="BQ41" s="69"/>
      <c r="BR41" s="69"/>
      <c r="BS41" s="69"/>
      <c r="BT41" s="69"/>
      <c r="BU41" s="69"/>
      <c r="BV41" s="69"/>
      <c r="BW41" s="69">
        <v>7</v>
      </c>
      <c r="BX41" s="69"/>
      <c r="BY41" s="69"/>
      <c r="BZ41" s="69"/>
      <c r="CA41" s="69"/>
      <c r="CB41" s="69"/>
      <c r="CC41" s="69"/>
      <c r="CD41" s="70"/>
      <c r="CE41" s="70"/>
      <c r="CF41" s="70"/>
      <c r="CG41" s="70"/>
      <c r="CH41" s="70"/>
      <c r="CI41" s="70"/>
      <c r="CJ41" s="70"/>
      <c r="CK41" s="70"/>
      <c r="CL41" s="70"/>
      <c r="CM41" s="70"/>
      <c r="CN41" s="70" t="s">
        <v>86</v>
      </c>
      <c r="CO41" s="70"/>
      <c r="CP41" s="70"/>
      <c r="CQ41" s="70"/>
      <c r="CR41" s="70"/>
      <c r="CS41" s="70"/>
      <c r="CT41" s="70"/>
      <c r="CU41" s="70"/>
      <c r="CV41" s="70"/>
      <c r="CW41" s="70"/>
      <c r="CX41" s="70"/>
      <c r="CY41" s="70"/>
      <c r="CZ41" s="70"/>
      <c r="DA41" s="70"/>
      <c r="DB41" s="70"/>
      <c r="DC41" s="70"/>
      <c r="DD41" s="70"/>
      <c r="DE41" s="70"/>
      <c r="DF41" s="70"/>
      <c r="DG41" s="70"/>
      <c r="DH41" s="70"/>
      <c r="DI41" s="70"/>
      <c r="DJ41" s="70"/>
      <c r="DK41" s="70"/>
      <c r="DL41" s="70"/>
      <c r="DM41" s="70"/>
      <c r="DN41" s="70"/>
      <c r="DO41" s="70"/>
      <c r="DP41" s="70"/>
      <c r="DQ41" s="70"/>
      <c r="DR41" s="70"/>
      <c r="DS41" s="70"/>
      <c r="DT41" s="70"/>
      <c r="DU41" s="70"/>
      <c r="DV41" s="70"/>
      <c r="DW41" s="69" t="s">
        <v>86</v>
      </c>
      <c r="DX41" s="69"/>
      <c r="DY41" s="69"/>
      <c r="DZ41" s="69"/>
      <c r="EA41" s="69"/>
      <c r="EB41" s="69" t="s">
        <v>86</v>
      </c>
      <c r="EC41" s="69"/>
      <c r="ED41" s="69"/>
      <c r="EE41" s="69"/>
      <c r="EF41" s="69"/>
      <c r="EG41" s="69" t="s">
        <v>86</v>
      </c>
      <c r="EH41" s="69"/>
      <c r="EI41" s="69"/>
      <c r="EJ41" s="69"/>
      <c r="EK41" s="18"/>
      <c r="EL41" s="11" t="s">
        <v>61</v>
      </c>
      <c r="EM41" s="61"/>
    </row>
    <row r="42" spans="1:143" s="59" customFormat="1" ht="45" x14ac:dyDescent="0.25">
      <c r="A42" s="161">
        <v>33</v>
      </c>
      <c r="B42" s="63" t="s">
        <v>355</v>
      </c>
      <c r="C42" s="67" t="s">
        <v>356</v>
      </c>
      <c r="D42" s="12">
        <v>2</v>
      </c>
      <c r="E42" s="68" t="s">
        <v>357</v>
      </c>
      <c r="F42" s="69"/>
      <c r="G42" s="69"/>
      <c r="H42" s="69"/>
      <c r="I42" s="69" t="s">
        <v>86</v>
      </c>
      <c r="J42" s="69">
        <f>K42+L42</f>
        <v>2</v>
      </c>
      <c r="K42" s="69">
        <v>2</v>
      </c>
      <c r="L42" s="69">
        <v>0</v>
      </c>
      <c r="M42" s="69" t="s">
        <v>86</v>
      </c>
      <c r="N42" s="69"/>
      <c r="O42" s="69"/>
      <c r="P42" s="69"/>
      <c r="Q42" s="69"/>
      <c r="R42" s="69"/>
      <c r="S42" s="69"/>
      <c r="T42" s="69"/>
      <c r="U42" s="69"/>
      <c r="V42" s="69" t="s">
        <v>86</v>
      </c>
      <c r="W42" s="69"/>
      <c r="X42" s="69"/>
      <c r="Y42" s="69"/>
      <c r="Z42" s="69"/>
      <c r="AA42" s="69"/>
      <c r="AB42" s="69"/>
      <c r="AC42" s="69" t="s">
        <v>86</v>
      </c>
      <c r="AD42" s="69">
        <v>1</v>
      </c>
      <c r="AE42" s="69">
        <f>AH42+AJ42+AL42+AN42+AP42+AR42+AT42+AV42+AX42</f>
        <v>0</v>
      </c>
      <c r="AF42" s="69"/>
      <c r="AG42" s="70"/>
      <c r="AH42" s="70"/>
      <c r="AI42" s="70"/>
      <c r="AJ42" s="70"/>
      <c r="AK42" s="70">
        <v>1</v>
      </c>
      <c r="AL42" s="70">
        <v>0</v>
      </c>
      <c r="AM42" s="70"/>
      <c r="AN42" s="70"/>
      <c r="AO42" s="70"/>
      <c r="AP42" s="70"/>
      <c r="AQ42" s="70"/>
      <c r="AR42" s="70"/>
      <c r="AS42" s="70"/>
      <c r="AT42" s="70"/>
      <c r="AU42" s="70"/>
      <c r="AV42" s="70"/>
      <c r="AW42" s="70"/>
      <c r="AX42" s="70"/>
      <c r="AY42" s="70"/>
      <c r="AZ42" s="70"/>
      <c r="BA42" s="70"/>
      <c r="BB42" s="70"/>
      <c r="BC42" s="70">
        <v>2</v>
      </c>
      <c r="BD42" s="70"/>
      <c r="BE42" s="70"/>
      <c r="BF42" s="70"/>
      <c r="BG42" s="70"/>
      <c r="BH42" s="70"/>
      <c r="BI42" s="70"/>
      <c r="BJ42" s="70"/>
      <c r="BK42" s="70"/>
      <c r="BL42" s="70"/>
      <c r="BM42" s="70"/>
      <c r="BN42" s="70"/>
      <c r="BO42" s="70"/>
      <c r="BP42" s="70"/>
      <c r="BQ42" s="69" t="s">
        <v>86</v>
      </c>
      <c r="BR42" s="69"/>
      <c r="BS42" s="69"/>
      <c r="BT42" s="69"/>
      <c r="BU42" s="69"/>
      <c r="BV42" s="69"/>
      <c r="BW42" s="69">
        <v>14</v>
      </c>
      <c r="BX42" s="69"/>
      <c r="BY42" s="69"/>
      <c r="BZ42" s="69"/>
      <c r="CA42" s="69"/>
      <c r="CB42" s="69"/>
      <c r="CC42" s="69"/>
      <c r="CD42" s="70"/>
      <c r="CE42" s="70"/>
      <c r="CF42" s="70"/>
      <c r="CG42" s="70"/>
      <c r="CH42" s="70"/>
      <c r="CI42" s="70"/>
      <c r="CJ42" s="70"/>
      <c r="CK42" s="70"/>
      <c r="CL42" s="70"/>
      <c r="CM42" s="70"/>
      <c r="CN42" s="70"/>
      <c r="CO42" s="70"/>
      <c r="CP42" s="70" t="s">
        <v>86</v>
      </c>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69"/>
      <c r="DX42" s="69" t="s">
        <v>86</v>
      </c>
      <c r="DY42" s="69"/>
      <c r="DZ42" s="69"/>
      <c r="EA42" s="69"/>
      <c r="EB42" s="69" t="s">
        <v>86</v>
      </c>
      <c r="EC42" s="69"/>
      <c r="ED42" s="69"/>
      <c r="EE42" s="69"/>
      <c r="EF42" s="69"/>
      <c r="EG42" s="69"/>
      <c r="EH42" s="69" t="s">
        <v>86</v>
      </c>
      <c r="EI42" s="69"/>
      <c r="EJ42" s="69"/>
      <c r="EK42" s="18"/>
      <c r="EL42" s="11" t="s">
        <v>61</v>
      </c>
      <c r="EM42" s="61"/>
    </row>
    <row r="43" spans="1:143" s="59" customFormat="1" ht="49.5" x14ac:dyDescent="0.25">
      <c r="A43" s="161">
        <v>34</v>
      </c>
      <c r="B43" s="63" t="s">
        <v>358</v>
      </c>
      <c r="C43" s="67" t="s">
        <v>360</v>
      </c>
      <c r="D43" s="12">
        <v>2</v>
      </c>
      <c r="E43" s="68" t="s">
        <v>359</v>
      </c>
      <c r="F43" s="69"/>
      <c r="G43" s="69"/>
      <c r="H43" s="69"/>
      <c r="I43" s="69" t="s">
        <v>86</v>
      </c>
      <c r="J43" s="69">
        <f>K43+L43</f>
        <v>2</v>
      </c>
      <c r="K43" s="69">
        <v>2</v>
      </c>
      <c r="L43" s="69">
        <v>0</v>
      </c>
      <c r="M43" s="69"/>
      <c r="N43" s="69" t="s">
        <v>86</v>
      </c>
      <c r="O43" s="69"/>
      <c r="P43" s="69"/>
      <c r="Q43" s="69"/>
      <c r="R43" s="69"/>
      <c r="S43" s="69"/>
      <c r="T43" s="69"/>
      <c r="U43" s="69"/>
      <c r="V43" s="69" t="s">
        <v>86</v>
      </c>
      <c r="W43" s="69" t="s">
        <v>86</v>
      </c>
      <c r="X43" s="69"/>
      <c r="Y43" s="69"/>
      <c r="Z43" s="69" t="s">
        <v>86</v>
      </c>
      <c r="AA43" s="69"/>
      <c r="AB43" s="69"/>
      <c r="AC43" s="69"/>
      <c r="AD43" s="69">
        <v>10</v>
      </c>
      <c r="AE43" s="69">
        <v>5</v>
      </c>
      <c r="AF43" s="69"/>
      <c r="AG43" s="70"/>
      <c r="AH43" s="70"/>
      <c r="AI43" s="70">
        <v>5</v>
      </c>
      <c r="AJ43" s="70">
        <v>2</v>
      </c>
      <c r="AK43" s="70">
        <v>5</v>
      </c>
      <c r="AL43" s="70">
        <v>3</v>
      </c>
      <c r="AM43" s="70"/>
      <c r="AN43" s="70"/>
      <c r="AO43" s="70"/>
      <c r="AP43" s="70"/>
      <c r="AQ43" s="70"/>
      <c r="AR43" s="70"/>
      <c r="AS43" s="70"/>
      <c r="AT43" s="70"/>
      <c r="AU43" s="70"/>
      <c r="AV43" s="70"/>
      <c r="AW43" s="70"/>
      <c r="AX43" s="70"/>
      <c r="AY43" s="70"/>
      <c r="AZ43" s="70"/>
      <c r="BA43" s="70">
        <v>1</v>
      </c>
      <c r="BB43" s="70" t="s">
        <v>86</v>
      </c>
      <c r="BC43" s="70">
        <v>1</v>
      </c>
      <c r="BD43" s="70" t="s">
        <v>86</v>
      </c>
      <c r="BE43" s="70"/>
      <c r="BF43" s="70"/>
      <c r="BG43" s="70"/>
      <c r="BH43" s="70"/>
      <c r="BI43" s="70"/>
      <c r="BJ43" s="70"/>
      <c r="BK43" s="70"/>
      <c r="BL43" s="70"/>
      <c r="BM43" s="70"/>
      <c r="BN43" s="70"/>
      <c r="BO43" s="70"/>
      <c r="BP43" s="70"/>
      <c r="BQ43" s="69"/>
      <c r="BR43" s="69"/>
      <c r="BS43" s="69"/>
      <c r="BT43" s="69" t="s">
        <v>86</v>
      </c>
      <c r="BU43" s="69"/>
      <c r="BV43" s="69">
        <v>180</v>
      </c>
      <c r="BW43" s="69">
        <v>180</v>
      </c>
      <c r="BX43" s="69"/>
      <c r="BY43" s="69"/>
      <c r="BZ43" s="69"/>
      <c r="CA43" s="69"/>
      <c r="CB43" s="69"/>
      <c r="CC43" s="69"/>
      <c r="CD43" s="70"/>
      <c r="CE43" s="70"/>
      <c r="CF43" s="70"/>
      <c r="CG43" s="70"/>
      <c r="CH43" s="70"/>
      <c r="CI43" s="70" t="s">
        <v>86</v>
      </c>
      <c r="CJ43" s="70"/>
      <c r="CK43" s="70"/>
      <c r="CL43" s="70"/>
      <c r="CM43" s="70"/>
      <c r="CN43" s="70" t="s">
        <v>86</v>
      </c>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69" t="s">
        <v>86</v>
      </c>
      <c r="DX43" s="69"/>
      <c r="DY43" s="69"/>
      <c r="DZ43" s="69"/>
      <c r="EA43" s="69"/>
      <c r="EB43" s="69" t="s">
        <v>86</v>
      </c>
      <c r="EC43" s="69"/>
      <c r="ED43" s="69"/>
      <c r="EE43" s="69"/>
      <c r="EF43" s="69"/>
      <c r="EG43" s="69" t="s">
        <v>86</v>
      </c>
      <c r="EH43" s="69"/>
      <c r="EI43" s="69"/>
      <c r="EJ43" s="69"/>
      <c r="EK43" s="18" t="s">
        <v>362</v>
      </c>
      <c r="EL43" s="11" t="s">
        <v>361</v>
      </c>
      <c r="EM43" s="61"/>
    </row>
    <row r="44" spans="1:143" s="59" customFormat="1" ht="181.5" x14ac:dyDescent="0.25">
      <c r="A44" s="161">
        <v>35</v>
      </c>
      <c r="B44" s="63" t="s">
        <v>363</v>
      </c>
      <c r="C44" s="67" t="s">
        <v>364</v>
      </c>
      <c r="D44" s="12">
        <v>5</v>
      </c>
      <c r="E44" s="68" t="s">
        <v>365</v>
      </c>
      <c r="F44" s="69"/>
      <c r="G44" s="69"/>
      <c r="H44" s="69"/>
      <c r="I44" s="69" t="s">
        <v>86</v>
      </c>
      <c r="J44" s="69">
        <f>K44+L44</f>
        <v>5</v>
      </c>
      <c r="K44" s="69">
        <v>4</v>
      </c>
      <c r="L44" s="69">
        <v>1</v>
      </c>
      <c r="M44" s="69"/>
      <c r="N44" s="69"/>
      <c r="O44" s="69" t="s">
        <v>86</v>
      </c>
      <c r="P44" s="69"/>
      <c r="Q44" s="69"/>
      <c r="R44" s="69" t="s">
        <v>86</v>
      </c>
      <c r="S44" s="69" t="s">
        <v>86</v>
      </c>
      <c r="T44" s="69"/>
      <c r="U44" s="69"/>
      <c r="V44" s="69" t="s">
        <v>86</v>
      </c>
      <c r="W44" s="69" t="s">
        <v>86</v>
      </c>
      <c r="X44" s="69"/>
      <c r="Y44" s="69"/>
      <c r="Z44" s="69"/>
      <c r="AA44" s="69"/>
      <c r="AB44" s="69"/>
      <c r="AC44" s="69" t="s">
        <v>86</v>
      </c>
      <c r="AD44" s="69">
        <v>10</v>
      </c>
      <c r="AE44" s="69">
        <v>20</v>
      </c>
      <c r="AF44" s="69"/>
      <c r="AG44" s="70"/>
      <c r="AH44" s="70"/>
      <c r="AI44" s="70">
        <v>10</v>
      </c>
      <c r="AJ44" s="70">
        <v>20</v>
      </c>
      <c r="AK44" s="70"/>
      <c r="AL44" s="70"/>
      <c r="AM44" s="70"/>
      <c r="AN44" s="70"/>
      <c r="AO44" s="70"/>
      <c r="AP44" s="70"/>
      <c r="AQ44" s="70"/>
      <c r="AR44" s="70"/>
      <c r="AS44" s="70"/>
      <c r="AT44" s="70"/>
      <c r="AU44" s="70">
        <v>5</v>
      </c>
      <c r="AV44" s="70">
        <v>5</v>
      </c>
      <c r="AW44" s="70"/>
      <c r="AX44" s="70"/>
      <c r="AY44" s="70"/>
      <c r="AZ44" s="70"/>
      <c r="BA44" s="70">
        <v>10</v>
      </c>
      <c r="BB44" s="70" t="s">
        <v>86</v>
      </c>
      <c r="BC44" s="70"/>
      <c r="BD44" s="70"/>
      <c r="BE44" s="70"/>
      <c r="BF44" s="70"/>
      <c r="BG44" s="70"/>
      <c r="BH44" s="70"/>
      <c r="BI44" s="70"/>
      <c r="BJ44" s="70"/>
      <c r="BK44" s="70"/>
      <c r="BL44" s="70"/>
      <c r="BM44" s="70">
        <v>5</v>
      </c>
      <c r="BN44" s="70" t="s">
        <v>86</v>
      </c>
      <c r="BO44" s="70"/>
      <c r="BP44" s="70"/>
      <c r="BQ44" s="69" t="s">
        <v>86</v>
      </c>
      <c r="BR44" s="69" t="s">
        <v>86</v>
      </c>
      <c r="BS44" s="69" t="s">
        <v>86</v>
      </c>
      <c r="BT44" s="69"/>
      <c r="BU44" s="69"/>
      <c r="BV44" s="69">
        <v>60</v>
      </c>
      <c r="BW44" s="69"/>
      <c r="BX44" s="69"/>
      <c r="BY44" s="69"/>
      <c r="BZ44" s="69"/>
      <c r="CA44" s="69"/>
      <c r="CB44" s="69">
        <v>60</v>
      </c>
      <c r="CC44" s="69"/>
      <c r="CD44" s="70"/>
      <c r="CE44" s="70"/>
      <c r="CF44" s="70"/>
      <c r="CG44" s="70"/>
      <c r="CH44" s="70"/>
      <c r="CI44" s="70"/>
      <c r="CJ44" s="70"/>
      <c r="CK44" s="70"/>
      <c r="CL44" s="70" t="s">
        <v>86</v>
      </c>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t="s">
        <v>86</v>
      </c>
      <c r="DP44" s="70"/>
      <c r="DQ44" s="70"/>
      <c r="DR44" s="70"/>
      <c r="DS44" s="70"/>
      <c r="DT44" s="70"/>
      <c r="DU44" s="70"/>
      <c r="DV44" s="70"/>
      <c r="DW44" s="69"/>
      <c r="DX44" s="69"/>
      <c r="DY44" s="69" t="s">
        <v>86</v>
      </c>
      <c r="DZ44" s="69"/>
      <c r="EA44" s="69"/>
      <c r="EB44" s="69" t="s">
        <v>86</v>
      </c>
      <c r="EC44" s="69"/>
      <c r="ED44" s="69" t="s">
        <v>86</v>
      </c>
      <c r="EE44" s="69" t="s">
        <v>86</v>
      </c>
      <c r="EF44" s="69" t="s">
        <v>86</v>
      </c>
      <c r="EG44" s="69"/>
      <c r="EH44" s="69"/>
      <c r="EI44" s="69" t="s">
        <v>86</v>
      </c>
      <c r="EJ44" s="69"/>
      <c r="EK44" s="142" t="s">
        <v>367</v>
      </c>
      <c r="EL44" s="11" t="s">
        <v>366</v>
      </c>
      <c r="EM44" s="61"/>
    </row>
    <row r="45" spans="1:143" s="59" customFormat="1" ht="49.5" x14ac:dyDescent="0.25">
      <c r="A45" s="161">
        <v>36</v>
      </c>
      <c r="B45" s="63" t="s">
        <v>381</v>
      </c>
      <c r="C45" s="67" t="s">
        <v>382</v>
      </c>
      <c r="D45" s="12">
        <v>11</v>
      </c>
      <c r="E45" s="68" t="s">
        <v>384</v>
      </c>
      <c r="F45" s="69"/>
      <c r="G45" s="69" t="s">
        <v>86</v>
      </c>
      <c r="H45" s="69"/>
      <c r="I45" s="69"/>
      <c r="J45" s="69">
        <f>K45+L45</f>
        <v>11</v>
      </c>
      <c r="K45" s="69">
        <v>11</v>
      </c>
      <c r="L45" s="69">
        <v>0</v>
      </c>
      <c r="M45" s="69"/>
      <c r="N45" s="69" t="s">
        <v>86</v>
      </c>
      <c r="O45" s="69"/>
      <c r="P45" s="69"/>
      <c r="Q45" s="69"/>
      <c r="R45" s="69" t="s">
        <v>86</v>
      </c>
      <c r="S45" s="69"/>
      <c r="T45" s="69" t="s">
        <v>86</v>
      </c>
      <c r="U45" s="69"/>
      <c r="V45" s="69"/>
      <c r="W45" s="69" t="s">
        <v>86</v>
      </c>
      <c r="X45" s="69"/>
      <c r="Y45" s="69"/>
      <c r="Z45" s="69"/>
      <c r="AA45" s="69"/>
      <c r="AB45" s="69"/>
      <c r="AC45" s="69" t="s">
        <v>86</v>
      </c>
      <c r="AD45" s="69">
        <f>AG45+AI45+AK45+AM45+AO45+AQ45+AS45+AU45+AW45</f>
        <v>4</v>
      </c>
      <c r="AE45" s="69">
        <f>AH45+AJ45+AL45+AN45+AP45+AR45+AT45+AV45+AX45</f>
        <v>0</v>
      </c>
      <c r="AF45" s="69"/>
      <c r="AG45" s="70"/>
      <c r="AH45" s="70"/>
      <c r="AI45" s="70">
        <v>2</v>
      </c>
      <c r="AJ45" s="70">
        <v>0</v>
      </c>
      <c r="AK45" s="70"/>
      <c r="AL45" s="70"/>
      <c r="AM45" s="70"/>
      <c r="AN45" s="70"/>
      <c r="AO45" s="70"/>
      <c r="AP45" s="70"/>
      <c r="AQ45" s="70"/>
      <c r="AR45" s="70"/>
      <c r="AS45" s="70">
        <v>2</v>
      </c>
      <c r="AT45" s="70"/>
      <c r="AU45" s="70"/>
      <c r="AV45" s="70"/>
      <c r="AW45" s="70"/>
      <c r="AX45" s="70"/>
      <c r="AY45" s="70"/>
      <c r="AZ45" s="70"/>
      <c r="BA45" s="70">
        <v>3</v>
      </c>
      <c r="BB45" s="70"/>
      <c r="BC45" s="70"/>
      <c r="BD45" s="70"/>
      <c r="BE45" s="70"/>
      <c r="BF45" s="70"/>
      <c r="BG45" s="70"/>
      <c r="BH45" s="70"/>
      <c r="BI45" s="70"/>
      <c r="BJ45" s="70"/>
      <c r="BK45" s="70"/>
      <c r="BL45" s="70"/>
      <c r="BM45" s="70"/>
      <c r="BN45" s="70"/>
      <c r="BO45" s="70"/>
      <c r="BP45" s="70"/>
      <c r="BQ45" s="69"/>
      <c r="BR45" s="69"/>
      <c r="BS45" s="69"/>
      <c r="BT45" s="69"/>
      <c r="BU45" s="69"/>
      <c r="BV45" s="69">
        <v>14</v>
      </c>
      <c r="BW45" s="69"/>
      <c r="BX45" s="69"/>
      <c r="BY45" s="69"/>
      <c r="BZ45" s="69"/>
      <c r="CA45" s="69">
        <v>14</v>
      </c>
      <c r="CB45" s="69"/>
      <c r="CC45" s="69"/>
      <c r="CD45" s="70"/>
      <c r="CE45" s="70"/>
      <c r="CF45" s="70"/>
      <c r="CG45" s="70"/>
      <c r="CH45" s="70"/>
      <c r="CI45" s="70" t="s">
        <v>86</v>
      </c>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t="s">
        <v>86</v>
      </c>
      <c r="DJ45" s="70"/>
      <c r="DK45" s="70"/>
      <c r="DL45" s="70"/>
      <c r="DM45" s="70"/>
      <c r="DN45" s="70"/>
      <c r="DO45" s="70"/>
      <c r="DP45" s="70"/>
      <c r="DQ45" s="70"/>
      <c r="DR45" s="70"/>
      <c r="DS45" s="70"/>
      <c r="DT45" s="70"/>
      <c r="DU45" s="70"/>
      <c r="DV45" s="70"/>
      <c r="DW45" s="69" t="s">
        <v>86</v>
      </c>
      <c r="DX45" s="69"/>
      <c r="DY45" s="69"/>
      <c r="DZ45" s="69"/>
      <c r="EA45" s="69" t="s">
        <v>86</v>
      </c>
      <c r="EB45" s="69"/>
      <c r="EC45" s="69"/>
      <c r="ED45" s="69"/>
      <c r="EE45" s="69" t="s">
        <v>86</v>
      </c>
      <c r="EF45" s="69"/>
      <c r="EG45" s="69" t="s">
        <v>86</v>
      </c>
      <c r="EH45" s="69"/>
      <c r="EI45" s="69"/>
      <c r="EJ45" s="69"/>
      <c r="EK45" s="18"/>
      <c r="EL45" s="11" t="s">
        <v>391</v>
      </c>
      <c r="EM45" s="61"/>
    </row>
    <row r="46" spans="1:143" s="59" customFormat="1" ht="45" x14ac:dyDescent="0.25">
      <c r="A46" s="161">
        <v>37</v>
      </c>
      <c r="B46" s="63" t="s">
        <v>385</v>
      </c>
      <c r="C46" s="67" t="s">
        <v>386</v>
      </c>
      <c r="D46" s="12">
        <v>2</v>
      </c>
      <c r="E46" s="68" t="s">
        <v>387</v>
      </c>
      <c r="F46" s="69"/>
      <c r="G46" s="69" t="s">
        <v>86</v>
      </c>
      <c r="H46" s="69"/>
      <c r="I46" s="69"/>
      <c r="J46" s="69">
        <f>K46+L46</f>
        <v>2</v>
      </c>
      <c r="K46" s="69">
        <v>2</v>
      </c>
      <c r="L46" s="69">
        <v>0</v>
      </c>
      <c r="M46" s="69"/>
      <c r="N46" s="69" t="s">
        <v>86</v>
      </c>
      <c r="O46" s="69"/>
      <c r="P46" s="69"/>
      <c r="Q46" s="69"/>
      <c r="R46" s="69"/>
      <c r="S46" s="69"/>
      <c r="T46" s="69"/>
      <c r="U46" s="69" t="s">
        <v>86</v>
      </c>
      <c r="V46" s="69"/>
      <c r="W46" s="69" t="s">
        <v>86</v>
      </c>
      <c r="X46" s="69"/>
      <c r="Y46" s="69"/>
      <c r="Z46" s="69"/>
      <c r="AA46" s="69"/>
      <c r="AB46" s="69"/>
      <c r="AC46" s="69" t="s">
        <v>86</v>
      </c>
      <c r="AD46" s="69">
        <f>AG46+AI46+AK46+AM46+AO46+AQ46+AS46+AU46+AW46</f>
        <v>2</v>
      </c>
      <c r="AE46" s="69">
        <f>AH46+AJ46+AL46+AN46+AP46+AR46+AT46+AV46+AX46</f>
        <v>0</v>
      </c>
      <c r="AF46" s="69"/>
      <c r="AG46" s="70"/>
      <c r="AH46" s="70"/>
      <c r="AI46" s="70"/>
      <c r="AJ46" s="70"/>
      <c r="AK46" s="70"/>
      <c r="AL46" s="70"/>
      <c r="AM46" s="70">
        <v>2</v>
      </c>
      <c r="AN46" s="70">
        <v>0</v>
      </c>
      <c r="AO46" s="70"/>
      <c r="AP46" s="70"/>
      <c r="AQ46" s="70"/>
      <c r="AR46" s="70"/>
      <c r="AS46" s="70"/>
      <c r="AT46" s="70"/>
      <c r="AU46" s="70"/>
      <c r="AV46" s="70"/>
      <c r="AW46" s="70"/>
      <c r="AX46" s="70"/>
      <c r="AY46" s="70"/>
      <c r="AZ46" s="70"/>
      <c r="BA46" s="70"/>
      <c r="BB46" s="70"/>
      <c r="BC46" s="70"/>
      <c r="BD46" s="70"/>
      <c r="BE46" s="70">
        <v>2</v>
      </c>
      <c r="BF46" s="70"/>
      <c r="BG46" s="70"/>
      <c r="BH46" s="70"/>
      <c r="BI46" s="70"/>
      <c r="BJ46" s="70"/>
      <c r="BK46" s="70"/>
      <c r="BL46" s="70"/>
      <c r="BM46" s="70"/>
      <c r="BN46" s="70"/>
      <c r="BO46" s="70"/>
      <c r="BP46" s="70"/>
      <c r="BQ46" s="69"/>
      <c r="BR46" s="69"/>
      <c r="BS46" s="69"/>
      <c r="BT46" s="69"/>
      <c r="BU46" s="69"/>
      <c r="BV46" s="69"/>
      <c r="BW46" s="69"/>
      <c r="BX46" s="69">
        <v>21</v>
      </c>
      <c r="BY46" s="69"/>
      <c r="BZ46" s="69"/>
      <c r="CA46" s="69"/>
      <c r="CB46" s="69"/>
      <c r="CC46" s="69"/>
      <c r="CD46" s="70"/>
      <c r="CE46" s="70"/>
      <c r="CF46" s="70"/>
      <c r="CG46" s="70"/>
      <c r="CH46" s="70"/>
      <c r="CI46" s="70"/>
      <c r="CJ46" s="70"/>
      <c r="CK46" s="70"/>
      <c r="CL46" s="70"/>
      <c r="CM46" s="70"/>
      <c r="CN46" s="70"/>
      <c r="CO46" s="70"/>
      <c r="CP46" s="70"/>
      <c r="CQ46" s="70"/>
      <c r="CR46" s="70"/>
      <c r="CS46" s="70"/>
      <c r="CT46" s="70" t="s">
        <v>86</v>
      </c>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69" t="s">
        <v>86</v>
      </c>
      <c r="DX46" s="69"/>
      <c r="DY46" s="69"/>
      <c r="DZ46" s="69"/>
      <c r="EA46" s="69" t="s">
        <v>86</v>
      </c>
      <c r="EB46" s="69"/>
      <c r="EC46" s="69"/>
      <c r="ED46" s="69"/>
      <c r="EE46" s="69" t="s">
        <v>86</v>
      </c>
      <c r="EF46" s="69"/>
      <c r="EG46" s="69" t="s">
        <v>86</v>
      </c>
      <c r="EH46" s="69"/>
      <c r="EI46" s="69"/>
      <c r="EJ46" s="69"/>
      <c r="EK46" s="18"/>
      <c r="EL46" s="11" t="s">
        <v>52</v>
      </c>
      <c r="EM46" s="61"/>
    </row>
    <row r="47" spans="1:143" s="59" customFormat="1" ht="45" x14ac:dyDescent="0.25">
      <c r="A47" s="161">
        <v>38</v>
      </c>
      <c r="B47" s="63" t="s">
        <v>388</v>
      </c>
      <c r="C47" s="67" t="s">
        <v>389</v>
      </c>
      <c r="D47" s="12">
        <v>2</v>
      </c>
      <c r="E47" s="68" t="s">
        <v>390</v>
      </c>
      <c r="F47" s="69"/>
      <c r="G47" s="69" t="s">
        <v>86</v>
      </c>
      <c r="H47" s="69"/>
      <c r="I47" s="69"/>
      <c r="J47" s="69">
        <f>K47+L47</f>
        <v>2</v>
      </c>
      <c r="K47" s="69">
        <v>2</v>
      </c>
      <c r="L47" s="69">
        <v>0</v>
      </c>
      <c r="M47" s="69"/>
      <c r="N47" s="69" t="s">
        <v>86</v>
      </c>
      <c r="O47" s="69"/>
      <c r="P47" s="69"/>
      <c r="Q47" s="69"/>
      <c r="R47" s="69"/>
      <c r="S47" s="69"/>
      <c r="T47" s="69"/>
      <c r="U47" s="69" t="s">
        <v>86</v>
      </c>
      <c r="V47" s="69"/>
      <c r="W47" s="69" t="s">
        <v>86</v>
      </c>
      <c r="X47" s="69"/>
      <c r="Y47" s="69"/>
      <c r="Z47" s="69"/>
      <c r="AA47" s="69"/>
      <c r="AB47" s="69"/>
      <c r="AC47" s="69" t="s">
        <v>86</v>
      </c>
      <c r="AD47" s="69">
        <f>AG47+AI47+AK47+AM47+AO47+AQ47+AS47+AU47+AW47</f>
        <v>2</v>
      </c>
      <c r="AE47" s="69">
        <f>AH47+AJ47+AL47+AN47+AP47+AR47+AT47+AV47+AX47</f>
        <v>0</v>
      </c>
      <c r="AF47" s="69"/>
      <c r="AG47" s="70"/>
      <c r="AH47" s="70"/>
      <c r="AI47" s="70"/>
      <c r="AJ47" s="70"/>
      <c r="AK47" s="70"/>
      <c r="AL47" s="70"/>
      <c r="AM47" s="70">
        <v>2</v>
      </c>
      <c r="AN47" s="70">
        <v>0</v>
      </c>
      <c r="AO47" s="70"/>
      <c r="AP47" s="70"/>
      <c r="AQ47" s="70"/>
      <c r="AR47" s="70"/>
      <c r="AS47" s="70"/>
      <c r="AT47" s="70"/>
      <c r="AU47" s="70"/>
      <c r="AV47" s="70"/>
      <c r="AW47" s="70"/>
      <c r="AX47" s="70"/>
      <c r="AY47" s="70"/>
      <c r="AZ47" s="70"/>
      <c r="BA47" s="70"/>
      <c r="BB47" s="70"/>
      <c r="BC47" s="70"/>
      <c r="BD47" s="70"/>
      <c r="BE47" s="70">
        <v>2</v>
      </c>
      <c r="BF47" s="70"/>
      <c r="BG47" s="70"/>
      <c r="BH47" s="70"/>
      <c r="BI47" s="70"/>
      <c r="BJ47" s="70"/>
      <c r="BK47" s="70"/>
      <c r="BL47" s="70"/>
      <c r="BM47" s="70"/>
      <c r="BN47" s="70"/>
      <c r="BO47" s="70"/>
      <c r="BP47" s="70"/>
      <c r="BQ47" s="69"/>
      <c r="BR47" s="69"/>
      <c r="BS47" s="69"/>
      <c r="BT47" s="69"/>
      <c r="BU47" s="69"/>
      <c r="BV47" s="69"/>
      <c r="BW47" s="69"/>
      <c r="BX47" s="69">
        <v>90</v>
      </c>
      <c r="BY47" s="69"/>
      <c r="BZ47" s="69"/>
      <c r="CA47" s="69"/>
      <c r="CB47" s="69"/>
      <c r="CC47" s="69"/>
      <c r="CD47" s="70"/>
      <c r="CE47" s="70"/>
      <c r="CF47" s="70"/>
      <c r="CG47" s="70"/>
      <c r="CH47" s="70"/>
      <c r="CI47" s="70"/>
      <c r="CJ47" s="70"/>
      <c r="CK47" s="70"/>
      <c r="CL47" s="70"/>
      <c r="CM47" s="70"/>
      <c r="CN47" s="70"/>
      <c r="CO47" s="70"/>
      <c r="CP47" s="70"/>
      <c r="CQ47" s="70"/>
      <c r="CR47" s="70"/>
      <c r="CS47" s="70"/>
      <c r="CT47" s="70" t="s">
        <v>86</v>
      </c>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69" t="s">
        <v>86</v>
      </c>
      <c r="DX47" s="69"/>
      <c r="DY47" s="69"/>
      <c r="DZ47" s="69"/>
      <c r="EA47" s="69" t="s">
        <v>86</v>
      </c>
      <c r="EB47" s="69" t="s">
        <v>86</v>
      </c>
      <c r="EC47" s="69"/>
      <c r="ED47" s="69" t="s">
        <v>86</v>
      </c>
      <c r="EE47" s="69" t="s">
        <v>86</v>
      </c>
      <c r="EF47" s="69"/>
      <c r="EG47" s="69"/>
      <c r="EH47" s="69" t="s">
        <v>86</v>
      </c>
      <c r="EI47" s="69"/>
      <c r="EJ47" s="69"/>
      <c r="EK47" s="18"/>
      <c r="EL47" s="11" t="s">
        <v>52</v>
      </c>
      <c r="EM47" s="61"/>
    </row>
    <row r="48" spans="1:143" s="59" customFormat="1" ht="79.5" customHeight="1" x14ac:dyDescent="0.25">
      <c r="A48" s="161">
        <v>39</v>
      </c>
      <c r="B48" s="63" t="s">
        <v>392</v>
      </c>
      <c r="C48" s="67" t="s">
        <v>393</v>
      </c>
      <c r="D48" s="12">
        <v>8</v>
      </c>
      <c r="E48" s="68" t="s">
        <v>394</v>
      </c>
      <c r="F48" s="69"/>
      <c r="G48" s="69"/>
      <c r="H48" s="69"/>
      <c r="I48" s="69" t="s">
        <v>86</v>
      </c>
      <c r="J48" s="69">
        <f>K48+L48</f>
        <v>8</v>
      </c>
      <c r="K48" s="69">
        <v>3</v>
      </c>
      <c r="L48" s="69">
        <v>5</v>
      </c>
      <c r="M48" s="69" t="s">
        <v>86</v>
      </c>
      <c r="N48" s="69"/>
      <c r="O48" s="69"/>
      <c r="P48" s="69"/>
      <c r="Q48" s="69"/>
      <c r="R48" s="69"/>
      <c r="S48" s="69"/>
      <c r="T48" s="69"/>
      <c r="U48" s="69"/>
      <c r="V48" s="69" t="s">
        <v>86</v>
      </c>
      <c r="W48" s="69" t="s">
        <v>86</v>
      </c>
      <c r="X48" s="69"/>
      <c r="Y48" s="69"/>
      <c r="Z48" s="69"/>
      <c r="AA48" s="69"/>
      <c r="AB48" s="69"/>
      <c r="AC48" s="69" t="s">
        <v>86</v>
      </c>
      <c r="AD48" s="69">
        <f>AG48+AI48+AK48+AM48+AO48+AQ48+AS48+AU48+AW48</f>
        <v>1</v>
      </c>
      <c r="AE48" s="69">
        <f>AH48+AJ48+AL48+AN48+AP48+AR48+AT48+AV48+AX48</f>
        <v>1</v>
      </c>
      <c r="AF48" s="69"/>
      <c r="AG48" s="70"/>
      <c r="AH48" s="70"/>
      <c r="AI48" s="70"/>
      <c r="AJ48" s="70"/>
      <c r="AK48" s="70"/>
      <c r="AL48" s="70"/>
      <c r="AM48" s="70"/>
      <c r="AN48" s="70"/>
      <c r="AO48" s="70"/>
      <c r="AP48" s="70"/>
      <c r="AQ48" s="70"/>
      <c r="AR48" s="70"/>
      <c r="AS48" s="70"/>
      <c r="AT48" s="70"/>
      <c r="AU48" s="70"/>
      <c r="AV48" s="70"/>
      <c r="AW48" s="70">
        <v>1</v>
      </c>
      <c r="AX48" s="70">
        <v>1</v>
      </c>
      <c r="AY48" s="70"/>
      <c r="AZ48" s="70"/>
      <c r="BA48" s="70"/>
      <c r="BB48" s="70"/>
      <c r="BC48" s="70"/>
      <c r="BD48" s="70"/>
      <c r="BE48" s="70"/>
      <c r="BF48" s="70"/>
      <c r="BG48" s="70"/>
      <c r="BH48" s="70"/>
      <c r="BI48" s="70"/>
      <c r="BJ48" s="70"/>
      <c r="BK48" s="70"/>
      <c r="BL48" s="70"/>
      <c r="BM48" s="70"/>
      <c r="BN48" s="70"/>
      <c r="BO48" s="70">
        <v>3</v>
      </c>
      <c r="BP48" s="70" t="s">
        <v>86</v>
      </c>
      <c r="BQ48" s="69"/>
      <c r="BR48" s="69" t="s">
        <v>86</v>
      </c>
      <c r="BS48" s="69"/>
      <c r="BT48" s="69"/>
      <c r="BU48" s="69"/>
      <c r="BV48" s="69"/>
      <c r="BW48" s="69"/>
      <c r="BX48" s="69"/>
      <c r="BY48" s="69"/>
      <c r="BZ48" s="69"/>
      <c r="CA48" s="69"/>
      <c r="CB48" s="69"/>
      <c r="CC48" s="69">
        <v>0</v>
      </c>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t="s">
        <v>86</v>
      </c>
      <c r="DU48" s="70"/>
      <c r="DV48" s="70"/>
      <c r="DW48" s="69" t="s">
        <v>86</v>
      </c>
      <c r="DX48" s="69"/>
      <c r="DY48" s="69"/>
      <c r="DZ48" s="69"/>
      <c r="EA48" s="69" t="s">
        <v>86</v>
      </c>
      <c r="EB48" s="69" t="s">
        <v>86</v>
      </c>
      <c r="EC48" s="69" t="s">
        <v>86</v>
      </c>
      <c r="ED48" s="69"/>
      <c r="EE48" s="69" t="s">
        <v>86</v>
      </c>
      <c r="EF48" s="69"/>
      <c r="EG48" s="69" t="s">
        <v>86</v>
      </c>
      <c r="EH48" s="69"/>
      <c r="EI48" s="69"/>
      <c r="EJ48" s="69"/>
      <c r="EK48" s="18"/>
      <c r="EL48" s="11" t="s">
        <v>398</v>
      </c>
      <c r="EM48" s="61"/>
    </row>
    <row r="49" spans="1:143" s="59" customFormat="1" ht="45" x14ac:dyDescent="0.25">
      <c r="A49" s="161">
        <v>40</v>
      </c>
      <c r="B49" s="63" t="s">
        <v>395</v>
      </c>
      <c r="C49" s="67" t="s">
        <v>396</v>
      </c>
      <c r="D49" s="12">
        <v>5</v>
      </c>
      <c r="E49" s="68" t="s">
        <v>397</v>
      </c>
      <c r="F49" s="69"/>
      <c r="G49" s="69"/>
      <c r="H49" s="69"/>
      <c r="I49" s="69" t="s">
        <v>86</v>
      </c>
      <c r="J49" s="69">
        <f>K49+L49</f>
        <v>5</v>
      </c>
      <c r="K49" s="69">
        <v>5</v>
      </c>
      <c r="L49" s="69">
        <v>0</v>
      </c>
      <c r="M49" s="69"/>
      <c r="N49" s="69" t="s">
        <v>86</v>
      </c>
      <c r="O49" s="69"/>
      <c r="P49" s="69"/>
      <c r="Q49" s="69"/>
      <c r="R49" s="69" t="s">
        <v>86</v>
      </c>
      <c r="S49" s="69"/>
      <c r="T49" s="69"/>
      <c r="U49" s="69"/>
      <c r="V49" s="69"/>
      <c r="W49" s="69" t="s">
        <v>86</v>
      </c>
      <c r="X49" s="69"/>
      <c r="Y49" s="69"/>
      <c r="Z49" s="69"/>
      <c r="AA49" s="69"/>
      <c r="AB49" s="69"/>
      <c r="AC49" s="69" t="s">
        <v>86</v>
      </c>
      <c r="AD49" s="69">
        <f>AG49+AI49+AK49+AM49+AO49+AQ49+AS49+AU49+AW49</f>
        <v>1</v>
      </c>
      <c r="AE49" s="69">
        <f>AH49+AJ49+AL49+AN49+AP49+AR49+AT49+AV49+AX49</f>
        <v>0</v>
      </c>
      <c r="AF49" s="69">
        <v>0</v>
      </c>
      <c r="AG49" s="70"/>
      <c r="AH49" s="70"/>
      <c r="AI49" s="70"/>
      <c r="AJ49" s="70"/>
      <c r="AK49" s="70"/>
      <c r="AL49" s="70"/>
      <c r="AM49" s="70"/>
      <c r="AN49" s="70"/>
      <c r="AO49" s="70"/>
      <c r="AP49" s="70"/>
      <c r="AQ49" s="70"/>
      <c r="AR49" s="70"/>
      <c r="AS49" s="70"/>
      <c r="AT49" s="70"/>
      <c r="AU49" s="70"/>
      <c r="AV49" s="70"/>
      <c r="AW49" s="70">
        <v>1</v>
      </c>
      <c r="AX49" s="70">
        <v>0</v>
      </c>
      <c r="AY49" s="70"/>
      <c r="AZ49" s="70"/>
      <c r="BA49" s="70"/>
      <c r="BB49" s="70"/>
      <c r="BC49" s="70"/>
      <c r="BD49" s="70"/>
      <c r="BE49" s="70"/>
      <c r="BF49" s="70"/>
      <c r="BG49" s="70"/>
      <c r="BH49" s="70"/>
      <c r="BI49" s="70"/>
      <c r="BJ49" s="70"/>
      <c r="BK49" s="70"/>
      <c r="BL49" s="70"/>
      <c r="BM49" s="70"/>
      <c r="BN49" s="70"/>
      <c r="BO49" s="70">
        <v>5</v>
      </c>
      <c r="BP49" s="70" t="s">
        <v>86</v>
      </c>
      <c r="BQ49" s="69" t="s">
        <v>86</v>
      </c>
      <c r="BR49" s="69"/>
      <c r="BS49" s="69"/>
      <c r="BT49" s="69"/>
      <c r="BU49" s="69"/>
      <c r="BV49" s="69"/>
      <c r="BW49" s="69"/>
      <c r="BX49" s="69"/>
      <c r="BY49" s="69"/>
      <c r="BZ49" s="69"/>
      <c r="CA49" s="69"/>
      <c r="CB49" s="69"/>
      <c r="CC49" s="69">
        <v>60</v>
      </c>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t="s">
        <v>86</v>
      </c>
      <c r="DU49" s="70"/>
      <c r="DV49" s="70"/>
      <c r="DW49" s="69" t="s">
        <v>86</v>
      </c>
      <c r="DX49" s="69"/>
      <c r="DY49" s="69"/>
      <c r="DZ49" s="69"/>
      <c r="EA49" s="69" t="s">
        <v>86</v>
      </c>
      <c r="EB49" s="69"/>
      <c r="EC49" s="69" t="s">
        <v>86</v>
      </c>
      <c r="ED49" s="69"/>
      <c r="EE49" s="69" t="s">
        <v>86</v>
      </c>
      <c r="EF49" s="69"/>
      <c r="EG49" s="69"/>
      <c r="EH49" s="69"/>
      <c r="EI49" s="69" t="s">
        <v>86</v>
      </c>
      <c r="EJ49" s="69"/>
      <c r="EK49" s="18"/>
      <c r="EL49" s="11" t="s">
        <v>398</v>
      </c>
      <c r="EM49" s="61"/>
    </row>
    <row r="50" spans="1:143" s="59" customFormat="1" ht="60" x14ac:dyDescent="0.25">
      <c r="A50" s="161">
        <v>41</v>
      </c>
      <c r="B50" s="63" t="s">
        <v>399</v>
      </c>
      <c r="C50" s="67" t="s">
        <v>400</v>
      </c>
      <c r="D50" s="12">
        <v>7</v>
      </c>
      <c r="E50" s="68" t="s">
        <v>401</v>
      </c>
      <c r="F50" s="69" t="s">
        <v>86</v>
      </c>
      <c r="G50" s="69"/>
      <c r="H50" s="69"/>
      <c r="I50" s="69"/>
      <c r="J50" s="69">
        <f>K50+L50</f>
        <v>7</v>
      </c>
      <c r="K50" s="69">
        <v>7</v>
      </c>
      <c r="L50" s="69">
        <v>0</v>
      </c>
      <c r="M50" s="69"/>
      <c r="N50" s="69" t="s">
        <v>86</v>
      </c>
      <c r="O50" s="69"/>
      <c r="P50" s="69"/>
      <c r="Q50" s="69"/>
      <c r="R50" s="69"/>
      <c r="S50" s="69"/>
      <c r="T50" s="69" t="s">
        <v>86</v>
      </c>
      <c r="U50" s="69"/>
      <c r="V50" s="69"/>
      <c r="W50" s="69"/>
      <c r="X50" s="69"/>
      <c r="Y50" s="69" t="s">
        <v>86</v>
      </c>
      <c r="Z50" s="69"/>
      <c r="AA50" s="69"/>
      <c r="AB50" s="69"/>
      <c r="AC50" s="69" t="s">
        <v>86</v>
      </c>
      <c r="AD50" s="69">
        <f>AG50+AI50+AK50+AM50+AO50+AQ50+AS50+AU50+AW50</f>
        <v>1</v>
      </c>
      <c r="AE50" s="69">
        <f>AH50+AJ50+AL50+AN50+AP50+AR50+AT50+AV50+AX50</f>
        <v>0</v>
      </c>
      <c r="AF50" s="69"/>
      <c r="AG50" s="70"/>
      <c r="AH50" s="70"/>
      <c r="AI50" s="70"/>
      <c r="AJ50" s="70"/>
      <c r="AK50" s="70"/>
      <c r="AL50" s="70"/>
      <c r="AM50" s="70"/>
      <c r="AN50" s="70"/>
      <c r="AO50" s="70"/>
      <c r="AP50" s="70"/>
      <c r="AQ50" s="70"/>
      <c r="AR50" s="70"/>
      <c r="AS50" s="70"/>
      <c r="AT50" s="70"/>
      <c r="AU50" s="70"/>
      <c r="AV50" s="70"/>
      <c r="AW50" s="70">
        <v>1</v>
      </c>
      <c r="AX50" s="70">
        <v>0</v>
      </c>
      <c r="AY50" s="70"/>
      <c r="AZ50" s="70"/>
      <c r="BA50" s="70"/>
      <c r="BB50" s="70"/>
      <c r="BC50" s="70"/>
      <c r="BD50" s="70"/>
      <c r="BE50" s="70"/>
      <c r="BF50" s="70"/>
      <c r="BG50" s="70"/>
      <c r="BH50" s="70"/>
      <c r="BI50" s="70"/>
      <c r="BJ50" s="70"/>
      <c r="BK50" s="70"/>
      <c r="BL50" s="70"/>
      <c r="BM50" s="70"/>
      <c r="BN50" s="70"/>
      <c r="BO50" s="70">
        <v>1</v>
      </c>
      <c r="BP50" s="70" t="s">
        <v>86</v>
      </c>
      <c r="BQ50" s="69"/>
      <c r="BR50" s="69"/>
      <c r="BS50" s="69" t="s">
        <v>86</v>
      </c>
      <c r="BT50" s="69"/>
      <c r="BU50" s="69"/>
      <c r="BV50" s="69"/>
      <c r="BW50" s="69"/>
      <c r="BX50" s="69"/>
      <c r="BY50" s="69"/>
      <c r="BZ50" s="69"/>
      <c r="CA50" s="69"/>
      <c r="CB50" s="69"/>
      <c r="CC50" s="69">
        <v>90</v>
      </c>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t="s">
        <v>86</v>
      </c>
      <c r="DU50" s="70"/>
      <c r="DV50" s="70"/>
      <c r="DW50" s="69" t="s">
        <v>86</v>
      </c>
      <c r="DX50" s="69"/>
      <c r="DY50" s="69"/>
      <c r="DZ50" s="69"/>
      <c r="EA50" s="69" t="s">
        <v>86</v>
      </c>
      <c r="EB50" s="69" t="s">
        <v>86</v>
      </c>
      <c r="EC50" s="69"/>
      <c r="ED50" s="69" t="s">
        <v>86</v>
      </c>
      <c r="EE50" s="69"/>
      <c r="EF50" s="69"/>
      <c r="EG50" s="69"/>
      <c r="EH50" s="69" t="s">
        <v>86</v>
      </c>
      <c r="EI50" s="69"/>
      <c r="EJ50" s="69"/>
      <c r="EK50" s="18"/>
      <c r="EL50" s="11" t="s">
        <v>398</v>
      </c>
      <c r="EM50" s="61"/>
    </row>
    <row r="51" spans="1:143" s="59" customFormat="1" ht="33" x14ac:dyDescent="0.25">
      <c r="A51" s="161">
        <v>42</v>
      </c>
      <c r="B51" s="63" t="s">
        <v>402</v>
      </c>
      <c r="C51" s="67" t="s">
        <v>403</v>
      </c>
      <c r="D51" s="122">
        <v>5</v>
      </c>
      <c r="E51" s="68" t="s">
        <v>404</v>
      </c>
      <c r="F51" s="69"/>
      <c r="G51" s="69"/>
      <c r="H51" s="69"/>
      <c r="I51" s="69" t="s">
        <v>86</v>
      </c>
      <c r="J51" s="69">
        <f>K51+L51</f>
        <v>5</v>
      </c>
      <c r="K51" s="69">
        <v>5</v>
      </c>
      <c r="L51" s="69">
        <v>0</v>
      </c>
      <c r="M51" s="69"/>
      <c r="N51" s="69" t="s">
        <v>86</v>
      </c>
      <c r="O51" s="69"/>
      <c r="P51" s="69"/>
      <c r="Q51" s="69"/>
      <c r="R51" s="69"/>
      <c r="S51" s="69"/>
      <c r="T51" s="69"/>
      <c r="U51" s="69" t="s">
        <v>86</v>
      </c>
      <c r="V51" s="69"/>
      <c r="W51" s="69"/>
      <c r="X51" s="69"/>
      <c r="Y51" s="69" t="s">
        <v>86</v>
      </c>
      <c r="Z51" s="69"/>
      <c r="AA51" s="69"/>
      <c r="AB51" s="69"/>
      <c r="AC51" s="69" t="s">
        <v>86</v>
      </c>
      <c r="AD51" s="69">
        <f>AG51+AI51+AK51+AM51+AO51+AQ51+AS51+AU51+AW51</f>
        <v>0</v>
      </c>
      <c r="AE51" s="69">
        <f>AH51+AJ51+AL51+AN51+AP51+AR51+AT51+AV51+AX51</f>
        <v>0</v>
      </c>
      <c r="AF51" s="69">
        <v>0</v>
      </c>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v>1</v>
      </c>
      <c r="BF51" s="70" t="s">
        <v>86</v>
      </c>
      <c r="BG51" s="70"/>
      <c r="BH51" s="70"/>
      <c r="BI51" s="70"/>
      <c r="BJ51" s="70"/>
      <c r="BK51" s="70"/>
      <c r="BL51" s="70"/>
      <c r="BM51" s="70"/>
      <c r="BN51" s="70"/>
      <c r="BO51" s="70">
        <v>1</v>
      </c>
      <c r="BP51" s="70" t="s">
        <v>86</v>
      </c>
      <c r="BQ51" s="69" t="s">
        <v>86</v>
      </c>
      <c r="BR51" s="69"/>
      <c r="BS51" s="69"/>
      <c r="BT51" s="69"/>
      <c r="BU51" s="69"/>
      <c r="BV51" s="69"/>
      <c r="BW51" s="69"/>
      <c r="BX51" s="69">
        <v>60</v>
      </c>
      <c r="BY51" s="69"/>
      <c r="BZ51" s="69"/>
      <c r="CA51" s="69"/>
      <c r="CB51" s="69"/>
      <c r="CC51" s="69">
        <v>60</v>
      </c>
      <c r="CD51" s="70"/>
      <c r="CE51" s="70"/>
      <c r="CF51" s="70"/>
      <c r="CG51" s="70"/>
      <c r="CH51" s="70"/>
      <c r="CI51" s="70"/>
      <c r="CJ51" s="70"/>
      <c r="CK51" s="70"/>
      <c r="CL51" s="70"/>
      <c r="CM51" s="70"/>
      <c r="CN51" s="70"/>
      <c r="CO51" s="70"/>
      <c r="CP51" s="70"/>
      <c r="CQ51" s="70"/>
      <c r="CR51" s="70"/>
      <c r="CS51" s="70"/>
      <c r="CT51" s="70"/>
      <c r="CU51" s="70" t="s">
        <v>86</v>
      </c>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t="s">
        <v>86</v>
      </c>
      <c r="DU51" s="70"/>
      <c r="DV51" s="70"/>
      <c r="DW51" s="69" t="s">
        <v>86</v>
      </c>
      <c r="DX51" s="69"/>
      <c r="DY51" s="69"/>
      <c r="DZ51" s="69"/>
      <c r="EA51" s="69" t="s">
        <v>86</v>
      </c>
      <c r="EB51" s="69"/>
      <c r="EC51" s="69"/>
      <c r="ED51" s="69"/>
      <c r="EE51" s="69" t="s">
        <v>86</v>
      </c>
      <c r="EF51" s="69"/>
      <c r="EG51" s="69"/>
      <c r="EH51" s="69" t="s">
        <v>86</v>
      </c>
      <c r="EI51" s="69"/>
      <c r="EJ51" s="69"/>
      <c r="EK51" s="18"/>
      <c r="EL51" s="11" t="s">
        <v>398</v>
      </c>
      <c r="EM51" s="61"/>
    </row>
    <row r="52" spans="1:143" s="59" customFormat="1" ht="45" x14ac:dyDescent="0.25">
      <c r="A52" s="161">
        <v>43</v>
      </c>
      <c r="B52" s="63" t="s">
        <v>405</v>
      </c>
      <c r="C52" s="67" t="s">
        <v>406</v>
      </c>
      <c r="D52" s="12">
        <v>3</v>
      </c>
      <c r="E52" s="68" t="s">
        <v>407</v>
      </c>
      <c r="F52" s="69"/>
      <c r="G52" s="69"/>
      <c r="H52" s="69"/>
      <c r="I52" s="69" t="s">
        <v>86</v>
      </c>
      <c r="J52" s="69">
        <f>K52+L52</f>
        <v>3</v>
      </c>
      <c r="K52" s="69">
        <v>3</v>
      </c>
      <c r="L52" s="69">
        <v>0</v>
      </c>
      <c r="M52" s="69"/>
      <c r="N52" s="69" t="s">
        <v>86</v>
      </c>
      <c r="O52" s="69"/>
      <c r="P52" s="69"/>
      <c r="Q52" s="69"/>
      <c r="R52" s="69" t="s">
        <v>86</v>
      </c>
      <c r="S52" s="69"/>
      <c r="T52" s="69"/>
      <c r="U52" s="69"/>
      <c r="V52" s="69"/>
      <c r="W52" s="69" t="s">
        <v>86</v>
      </c>
      <c r="X52" s="69"/>
      <c r="Y52" s="69"/>
      <c r="Z52" s="69"/>
      <c r="AA52" s="69"/>
      <c r="AB52" s="69"/>
      <c r="AC52" s="69" t="s">
        <v>86</v>
      </c>
      <c r="AD52" s="69">
        <f>AG52+AI52+AK52+AM52+AO52+AQ52+AS52+AU52+AW52</f>
        <v>3</v>
      </c>
      <c r="AE52" s="69">
        <f>AH52+AJ52+AL52+AN52+AP52+AR52+AT52+AV52+AX52</f>
        <v>0</v>
      </c>
      <c r="AF52" s="69"/>
      <c r="AG52" s="70"/>
      <c r="AH52" s="70"/>
      <c r="AI52" s="70"/>
      <c r="AJ52" s="70"/>
      <c r="AK52" s="70">
        <v>3</v>
      </c>
      <c r="AL52" s="70">
        <v>0</v>
      </c>
      <c r="AM52" s="70"/>
      <c r="AN52" s="70"/>
      <c r="AO52" s="70"/>
      <c r="AP52" s="70"/>
      <c r="AQ52" s="70"/>
      <c r="AR52" s="70"/>
      <c r="AS52" s="70"/>
      <c r="AT52" s="70"/>
      <c r="AU52" s="70"/>
      <c r="AV52" s="70"/>
      <c r="AW52" s="70"/>
      <c r="AX52" s="70"/>
      <c r="AY52" s="70"/>
      <c r="AZ52" s="70"/>
      <c r="BA52" s="70"/>
      <c r="BB52" s="70"/>
      <c r="BC52" s="70">
        <v>2</v>
      </c>
      <c r="BD52" s="70"/>
      <c r="BE52" s="70"/>
      <c r="BF52" s="70"/>
      <c r="BG52" s="70"/>
      <c r="BH52" s="70"/>
      <c r="BI52" s="70"/>
      <c r="BJ52" s="70"/>
      <c r="BK52" s="70"/>
      <c r="BL52" s="70"/>
      <c r="BM52" s="70"/>
      <c r="BN52" s="70"/>
      <c r="BO52" s="70"/>
      <c r="BP52" s="70"/>
      <c r="BQ52" s="69"/>
      <c r="BR52" s="69"/>
      <c r="BS52" s="69"/>
      <c r="BT52" s="69"/>
      <c r="BU52" s="69"/>
      <c r="BV52" s="69"/>
      <c r="BW52" s="69">
        <v>180</v>
      </c>
      <c r="BX52" s="69"/>
      <c r="BY52" s="69"/>
      <c r="BZ52" s="69"/>
      <c r="CA52" s="69"/>
      <c r="CB52" s="69"/>
      <c r="CC52" s="69"/>
      <c r="CD52" s="70"/>
      <c r="CE52" s="70"/>
      <c r="CF52" s="70"/>
      <c r="CG52" s="70"/>
      <c r="CH52" s="70"/>
      <c r="CI52" s="70"/>
      <c r="CJ52" s="70"/>
      <c r="CK52" s="70"/>
      <c r="CL52" s="70"/>
      <c r="CM52" s="70"/>
      <c r="CN52" s="70"/>
      <c r="CO52" s="70" t="s">
        <v>86</v>
      </c>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69"/>
      <c r="DX52" s="69" t="s">
        <v>86</v>
      </c>
      <c r="DY52" s="69"/>
      <c r="DZ52" s="69"/>
      <c r="EA52" s="69" t="s">
        <v>86</v>
      </c>
      <c r="EB52" s="69" t="s">
        <v>86</v>
      </c>
      <c r="EC52" s="69"/>
      <c r="ED52" s="69" t="s">
        <v>86</v>
      </c>
      <c r="EE52" s="69" t="s">
        <v>86</v>
      </c>
      <c r="EF52" s="69"/>
      <c r="EG52" s="69" t="s">
        <v>86</v>
      </c>
      <c r="EH52" s="69"/>
      <c r="EI52" s="69"/>
      <c r="EJ52" s="69"/>
      <c r="EK52" s="18"/>
      <c r="EL52" s="11" t="s">
        <v>61</v>
      </c>
      <c r="EM52" s="61"/>
    </row>
    <row r="53" spans="1:143" s="59" customFormat="1" ht="45" x14ac:dyDescent="0.25">
      <c r="A53" s="161">
        <v>44</v>
      </c>
      <c r="B53" s="63" t="s">
        <v>408</v>
      </c>
      <c r="C53" s="67" t="s">
        <v>409</v>
      </c>
      <c r="D53" s="12">
        <v>3</v>
      </c>
      <c r="E53" s="68" t="s">
        <v>410</v>
      </c>
      <c r="F53" s="69"/>
      <c r="G53" s="69"/>
      <c r="H53" s="69"/>
      <c r="I53" s="69" t="s">
        <v>86</v>
      </c>
      <c r="J53" s="69">
        <f t="shared" ref="J53:J78" si="3">K53+L53</f>
        <v>3</v>
      </c>
      <c r="K53" s="69">
        <v>3</v>
      </c>
      <c r="L53" s="69">
        <v>0</v>
      </c>
      <c r="M53" s="69" t="s">
        <v>86</v>
      </c>
      <c r="N53" s="69"/>
      <c r="O53" s="69"/>
      <c r="P53" s="69"/>
      <c r="Q53" s="69"/>
      <c r="R53" s="69" t="s">
        <v>86</v>
      </c>
      <c r="S53" s="69"/>
      <c r="T53" s="69" t="s">
        <v>86</v>
      </c>
      <c r="U53" s="69"/>
      <c r="V53" s="69"/>
      <c r="W53" s="69"/>
      <c r="X53" s="69"/>
      <c r="Y53" s="69" t="s">
        <v>86</v>
      </c>
      <c r="Z53" s="69"/>
      <c r="AA53" s="69"/>
      <c r="AB53" s="69"/>
      <c r="AC53" s="69" t="s">
        <v>86</v>
      </c>
      <c r="AD53" s="69">
        <f t="shared" ref="AD53:AD78" si="4">AG53+AI53+AK53+AM53+AO53+AQ53+AS53+AU53+AW53</f>
        <v>0</v>
      </c>
      <c r="AE53" s="69">
        <f t="shared" ref="AE53:AE78" si="5">AH53+AJ53+AL53+AN53+AP53+AR53+AT53+AV53+AX53</f>
        <v>0</v>
      </c>
      <c r="AF53" s="69">
        <v>0</v>
      </c>
      <c r="AG53" s="70"/>
      <c r="AH53" s="70"/>
      <c r="AI53" s="70"/>
      <c r="AJ53" s="70"/>
      <c r="AK53" s="70"/>
      <c r="AL53" s="70"/>
      <c r="AM53" s="70">
        <v>0</v>
      </c>
      <c r="AN53" s="70">
        <v>0</v>
      </c>
      <c r="AO53" s="70"/>
      <c r="AP53" s="70"/>
      <c r="AQ53" s="70"/>
      <c r="AR53" s="70"/>
      <c r="AS53" s="70"/>
      <c r="AT53" s="70"/>
      <c r="AU53" s="70"/>
      <c r="AV53" s="70"/>
      <c r="AW53" s="70"/>
      <c r="AX53" s="70"/>
      <c r="AY53" s="70"/>
      <c r="AZ53" s="70"/>
      <c r="BA53" s="70"/>
      <c r="BB53" s="70"/>
      <c r="BC53" s="70"/>
      <c r="BD53" s="70"/>
      <c r="BE53" s="70">
        <v>2</v>
      </c>
      <c r="BF53" s="70" t="s">
        <v>86</v>
      </c>
      <c r="BG53" s="70"/>
      <c r="BH53" s="70"/>
      <c r="BI53" s="70"/>
      <c r="BJ53" s="70"/>
      <c r="BK53" s="70"/>
      <c r="BL53" s="70"/>
      <c r="BM53" s="70"/>
      <c r="BN53" s="70"/>
      <c r="BO53" s="70"/>
      <c r="BP53" s="70"/>
      <c r="BQ53" s="69"/>
      <c r="BR53" s="69" t="s">
        <v>86</v>
      </c>
      <c r="BS53" s="69"/>
      <c r="BT53" s="69"/>
      <c r="BU53" s="69"/>
      <c r="BV53" s="69"/>
      <c r="BW53" s="69"/>
      <c r="BX53" s="69">
        <v>60</v>
      </c>
      <c r="BY53" s="69"/>
      <c r="BZ53" s="69"/>
      <c r="CA53" s="69"/>
      <c r="CB53" s="69"/>
      <c r="CC53" s="69"/>
      <c r="CD53" s="70"/>
      <c r="CE53" s="70"/>
      <c r="CF53" s="70"/>
      <c r="CG53" s="70"/>
      <c r="CH53" s="70"/>
      <c r="CI53" s="70"/>
      <c r="CJ53" s="70"/>
      <c r="CK53" s="70"/>
      <c r="CL53" s="70"/>
      <c r="CM53" s="70"/>
      <c r="CN53" s="70"/>
      <c r="CO53" s="70"/>
      <c r="CP53" s="70"/>
      <c r="CQ53" s="70"/>
      <c r="CR53" s="70"/>
      <c r="CS53" s="70"/>
      <c r="CT53" s="70" t="s">
        <v>86</v>
      </c>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69"/>
      <c r="DX53" s="69"/>
      <c r="DY53" s="69" t="s">
        <v>86</v>
      </c>
      <c r="DZ53" s="69"/>
      <c r="EA53" s="69"/>
      <c r="EB53" s="69" t="s">
        <v>86</v>
      </c>
      <c r="EC53" s="69"/>
      <c r="ED53" s="69"/>
      <c r="EE53" s="69" t="s">
        <v>86</v>
      </c>
      <c r="EF53" s="69"/>
      <c r="EG53" s="69"/>
      <c r="EH53" s="69" t="s">
        <v>86</v>
      </c>
      <c r="EI53" s="69"/>
      <c r="EJ53" s="69"/>
      <c r="EK53" s="18"/>
      <c r="EL53" s="11" t="s">
        <v>52</v>
      </c>
      <c r="EM53" s="61"/>
    </row>
    <row r="54" spans="1:143" s="59" customFormat="1" ht="66" x14ac:dyDescent="0.25">
      <c r="A54" s="161">
        <v>45</v>
      </c>
      <c r="B54" s="63" t="s">
        <v>411</v>
      </c>
      <c r="C54" s="67" t="s">
        <v>409</v>
      </c>
      <c r="D54" s="12">
        <v>5</v>
      </c>
      <c r="E54" s="68" t="s">
        <v>412</v>
      </c>
      <c r="F54" s="69"/>
      <c r="G54" s="69"/>
      <c r="H54" s="69"/>
      <c r="I54" s="69" t="s">
        <v>86</v>
      </c>
      <c r="J54" s="69">
        <f t="shared" si="3"/>
        <v>5</v>
      </c>
      <c r="K54" s="69">
        <v>5</v>
      </c>
      <c r="L54" s="69">
        <v>0</v>
      </c>
      <c r="M54" s="69"/>
      <c r="N54" s="69" t="s">
        <v>86</v>
      </c>
      <c r="O54" s="69"/>
      <c r="P54" s="69"/>
      <c r="Q54" s="69"/>
      <c r="R54" s="69" t="s">
        <v>86</v>
      </c>
      <c r="S54" s="69" t="s">
        <v>86</v>
      </c>
      <c r="T54" s="69"/>
      <c r="U54" s="69"/>
      <c r="V54" s="69"/>
      <c r="W54" s="69"/>
      <c r="X54" s="69"/>
      <c r="Y54" s="69" t="s">
        <v>86</v>
      </c>
      <c r="Z54" s="69"/>
      <c r="AA54" s="69"/>
      <c r="AB54" s="69"/>
      <c r="AC54" s="69" t="s">
        <v>86</v>
      </c>
      <c r="AD54" s="69">
        <f t="shared" si="4"/>
        <v>0</v>
      </c>
      <c r="AE54" s="69">
        <f t="shared" si="5"/>
        <v>0</v>
      </c>
      <c r="AF54" s="69">
        <v>0</v>
      </c>
      <c r="AG54" s="70"/>
      <c r="AH54" s="70"/>
      <c r="AI54" s="70"/>
      <c r="AJ54" s="70"/>
      <c r="AK54" s="70"/>
      <c r="AL54" s="70"/>
      <c r="AM54" s="70">
        <v>0</v>
      </c>
      <c r="AN54" s="70">
        <v>0</v>
      </c>
      <c r="AO54" s="70"/>
      <c r="AP54" s="70"/>
      <c r="AQ54" s="70"/>
      <c r="AR54" s="70"/>
      <c r="AS54" s="70"/>
      <c r="AT54" s="70"/>
      <c r="AU54" s="70">
        <v>0</v>
      </c>
      <c r="AV54" s="70">
        <v>0</v>
      </c>
      <c r="AW54" s="70"/>
      <c r="AX54" s="70"/>
      <c r="AY54" s="70"/>
      <c r="AZ54" s="70"/>
      <c r="BA54" s="70"/>
      <c r="BB54" s="70"/>
      <c r="BC54" s="70"/>
      <c r="BD54" s="70"/>
      <c r="BE54" s="70">
        <v>1</v>
      </c>
      <c r="BF54" s="70" t="s">
        <v>86</v>
      </c>
      <c r="BG54" s="70">
        <v>1</v>
      </c>
      <c r="BH54" s="70" t="s">
        <v>86</v>
      </c>
      <c r="BI54" s="70"/>
      <c r="BJ54" s="70"/>
      <c r="BK54" s="70"/>
      <c r="BL54" s="70"/>
      <c r="BM54" s="70">
        <v>1</v>
      </c>
      <c r="BN54" s="70" t="s">
        <v>86</v>
      </c>
      <c r="BO54" s="70"/>
      <c r="BP54" s="70"/>
      <c r="BQ54" s="69"/>
      <c r="BR54" s="69" t="s">
        <v>86</v>
      </c>
      <c r="BS54" s="69"/>
      <c r="BT54" s="69"/>
      <c r="BU54" s="69"/>
      <c r="BV54" s="69"/>
      <c r="BW54" s="69"/>
      <c r="BX54" s="69">
        <v>15</v>
      </c>
      <c r="BY54" s="69">
        <v>15</v>
      </c>
      <c r="BZ54" s="69"/>
      <c r="CA54" s="69"/>
      <c r="CB54" s="69">
        <v>30</v>
      </c>
      <c r="CC54" s="69"/>
      <c r="CD54" s="70"/>
      <c r="CE54" s="70"/>
      <c r="CF54" s="70"/>
      <c r="CG54" s="70"/>
      <c r="CH54" s="70"/>
      <c r="CI54" s="70"/>
      <c r="CJ54" s="70"/>
      <c r="CK54" s="70"/>
      <c r="CL54" s="70"/>
      <c r="CM54" s="70"/>
      <c r="CN54" s="70"/>
      <c r="CO54" s="70"/>
      <c r="CP54" s="70"/>
      <c r="CQ54" s="70"/>
      <c r="CR54" s="70"/>
      <c r="CS54" s="70"/>
      <c r="CT54" s="70" t="s">
        <v>86</v>
      </c>
      <c r="CU54" s="70"/>
      <c r="CV54" s="70"/>
      <c r="CW54" s="70"/>
      <c r="CX54" s="70"/>
      <c r="CY54" s="70"/>
      <c r="CZ54" s="70" t="s">
        <v>86</v>
      </c>
      <c r="DA54" s="70"/>
      <c r="DB54" s="70"/>
      <c r="DC54" s="70"/>
      <c r="DD54" s="70"/>
      <c r="DE54" s="70"/>
      <c r="DF54" s="70"/>
      <c r="DG54" s="70"/>
      <c r="DH54" s="70"/>
      <c r="DI54" s="70"/>
      <c r="DJ54" s="70"/>
      <c r="DK54" s="70"/>
      <c r="DL54" s="70"/>
      <c r="DM54" s="70"/>
      <c r="DN54" s="70"/>
      <c r="DO54" s="70" t="s">
        <v>86</v>
      </c>
      <c r="DP54" s="70"/>
      <c r="DQ54" s="70"/>
      <c r="DR54" s="70"/>
      <c r="DS54" s="70"/>
      <c r="DT54" s="70"/>
      <c r="DU54" s="70"/>
      <c r="DV54" s="70"/>
      <c r="DW54" s="69"/>
      <c r="DX54" s="69" t="s">
        <v>86</v>
      </c>
      <c r="DY54" s="69"/>
      <c r="DZ54" s="69"/>
      <c r="EA54" s="69" t="s">
        <v>86</v>
      </c>
      <c r="EB54" s="69"/>
      <c r="EC54" s="69"/>
      <c r="ED54" s="69" t="s">
        <v>86</v>
      </c>
      <c r="EE54" s="69" t="s">
        <v>86</v>
      </c>
      <c r="EF54" s="69"/>
      <c r="EG54" s="69"/>
      <c r="EH54" s="69" t="s">
        <v>86</v>
      </c>
      <c r="EI54" s="69"/>
      <c r="EJ54" s="69"/>
      <c r="EK54" s="18"/>
      <c r="EL54" s="11" t="s">
        <v>413</v>
      </c>
      <c r="EM54" s="61"/>
    </row>
    <row r="55" spans="1:143" s="59" customFormat="1" ht="45" x14ac:dyDescent="0.25">
      <c r="A55" s="161">
        <v>46</v>
      </c>
      <c r="B55" s="63" t="s">
        <v>414</v>
      </c>
      <c r="C55" s="67" t="s">
        <v>415</v>
      </c>
      <c r="D55" s="12">
        <v>4</v>
      </c>
      <c r="E55" s="68" t="s">
        <v>416</v>
      </c>
      <c r="F55" s="69"/>
      <c r="G55" s="69"/>
      <c r="H55" s="69"/>
      <c r="I55" s="69" t="s">
        <v>86</v>
      </c>
      <c r="J55" s="69">
        <f t="shared" si="3"/>
        <v>4</v>
      </c>
      <c r="K55" s="69">
        <v>2</v>
      </c>
      <c r="L55" s="69">
        <v>2</v>
      </c>
      <c r="M55" s="69"/>
      <c r="N55" s="69" t="s">
        <v>86</v>
      </c>
      <c r="O55" s="69"/>
      <c r="P55" s="69"/>
      <c r="Q55" s="69"/>
      <c r="R55" s="69" t="s">
        <v>86</v>
      </c>
      <c r="S55" s="69" t="s">
        <v>86</v>
      </c>
      <c r="T55" s="69"/>
      <c r="U55" s="69" t="s">
        <v>86</v>
      </c>
      <c r="V55" s="69"/>
      <c r="W55" s="69" t="s">
        <v>86</v>
      </c>
      <c r="X55" s="69"/>
      <c r="Y55" s="69"/>
      <c r="Z55" s="69" t="s">
        <v>86</v>
      </c>
      <c r="AA55" s="69"/>
      <c r="AB55" s="69"/>
      <c r="AC55" s="69"/>
      <c r="AD55" s="69">
        <f t="shared" si="4"/>
        <v>2</v>
      </c>
      <c r="AE55" s="69">
        <f t="shared" si="5"/>
        <v>2</v>
      </c>
      <c r="AF55" s="69"/>
      <c r="AG55" s="70"/>
      <c r="AH55" s="70"/>
      <c r="AI55" s="70"/>
      <c r="AJ55" s="70"/>
      <c r="AK55" s="70"/>
      <c r="AL55" s="70"/>
      <c r="AM55" s="70">
        <v>2</v>
      </c>
      <c r="AN55" s="70">
        <v>2</v>
      </c>
      <c r="AO55" s="70"/>
      <c r="AP55" s="70"/>
      <c r="AQ55" s="70"/>
      <c r="AR55" s="70"/>
      <c r="AS55" s="70"/>
      <c r="AT55" s="70"/>
      <c r="AU55" s="70"/>
      <c r="AV55" s="70"/>
      <c r="AW55" s="70"/>
      <c r="AX55" s="70"/>
      <c r="AY55" s="70"/>
      <c r="AZ55" s="70"/>
      <c r="BA55" s="70"/>
      <c r="BB55" s="70"/>
      <c r="BC55" s="70"/>
      <c r="BD55" s="70"/>
      <c r="BE55" s="70">
        <v>3</v>
      </c>
      <c r="BF55" s="70" t="s">
        <v>86</v>
      </c>
      <c r="BG55" s="70"/>
      <c r="BH55" s="70"/>
      <c r="BI55" s="70"/>
      <c r="BJ55" s="70"/>
      <c r="BK55" s="70"/>
      <c r="BL55" s="70"/>
      <c r="BM55" s="70"/>
      <c r="BN55" s="70"/>
      <c r="BO55" s="70"/>
      <c r="BP55" s="70"/>
      <c r="BQ55" s="69"/>
      <c r="BR55" s="69"/>
      <c r="BS55" s="69" t="s">
        <v>86</v>
      </c>
      <c r="BT55" s="69"/>
      <c r="BU55" s="69"/>
      <c r="BV55" s="69"/>
      <c r="BW55" s="69"/>
      <c r="BX55" s="69">
        <v>7</v>
      </c>
      <c r="BY55" s="69"/>
      <c r="BZ55" s="69"/>
      <c r="CA55" s="69"/>
      <c r="CB55" s="69"/>
      <c r="CC55" s="69"/>
      <c r="CD55" s="70"/>
      <c r="CE55" s="70"/>
      <c r="CF55" s="70"/>
      <c r="CG55" s="70"/>
      <c r="CH55" s="70"/>
      <c r="CI55" s="70"/>
      <c r="CJ55" s="70"/>
      <c r="CK55" s="70"/>
      <c r="CL55" s="70"/>
      <c r="CM55" s="70"/>
      <c r="CN55" s="70"/>
      <c r="CO55" s="70"/>
      <c r="CP55" s="70"/>
      <c r="CQ55" s="70"/>
      <c r="CR55" s="70"/>
      <c r="CS55" s="70" t="s">
        <v>86</v>
      </c>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69" t="s">
        <v>86</v>
      </c>
      <c r="DX55" s="69"/>
      <c r="DY55" s="69"/>
      <c r="DZ55" s="69"/>
      <c r="EA55" s="69" t="s">
        <v>86</v>
      </c>
      <c r="EB55" s="69"/>
      <c r="EC55" s="69"/>
      <c r="ED55" s="69" t="s">
        <v>86</v>
      </c>
      <c r="EE55" s="69"/>
      <c r="EF55" s="69"/>
      <c r="EG55" s="69" t="s">
        <v>86</v>
      </c>
      <c r="EH55" s="69"/>
      <c r="EI55" s="69"/>
      <c r="EJ55" s="69"/>
      <c r="EK55" s="18"/>
      <c r="EL55" s="11" t="s">
        <v>52</v>
      </c>
      <c r="EM55" s="61"/>
    </row>
    <row r="56" spans="1:143" s="59" customFormat="1" ht="33" x14ac:dyDescent="0.25">
      <c r="A56" s="161">
        <v>47</v>
      </c>
      <c r="B56" s="63" t="s">
        <v>417</v>
      </c>
      <c r="C56" s="67" t="s">
        <v>418</v>
      </c>
      <c r="D56" s="12">
        <v>4</v>
      </c>
      <c r="E56" s="68" t="s">
        <v>419</v>
      </c>
      <c r="F56" s="69"/>
      <c r="G56" s="69"/>
      <c r="H56" s="69"/>
      <c r="I56" s="69" t="s">
        <v>86</v>
      </c>
      <c r="J56" s="69">
        <f t="shared" si="3"/>
        <v>4</v>
      </c>
      <c r="K56" s="69">
        <v>2</v>
      </c>
      <c r="L56" s="69">
        <v>2</v>
      </c>
      <c r="M56" s="69"/>
      <c r="N56" s="69" t="s">
        <v>86</v>
      </c>
      <c r="O56" s="69"/>
      <c r="P56" s="69"/>
      <c r="Q56" s="69"/>
      <c r="R56" s="69" t="s">
        <v>86</v>
      </c>
      <c r="S56" s="69" t="s">
        <v>86</v>
      </c>
      <c r="T56" s="69" t="s">
        <v>86</v>
      </c>
      <c r="U56" s="69" t="s">
        <v>86</v>
      </c>
      <c r="V56" s="69"/>
      <c r="W56" s="69" t="s">
        <v>86</v>
      </c>
      <c r="X56" s="69"/>
      <c r="Y56" s="69"/>
      <c r="Z56" s="69" t="s">
        <v>86</v>
      </c>
      <c r="AA56" s="69" t="s">
        <v>86</v>
      </c>
      <c r="AB56" s="69"/>
      <c r="AC56" s="69"/>
      <c r="AD56" s="69">
        <f t="shared" si="4"/>
        <v>2</v>
      </c>
      <c r="AE56" s="69">
        <f t="shared" si="5"/>
        <v>2</v>
      </c>
      <c r="AF56" s="69"/>
      <c r="AG56" s="70"/>
      <c r="AH56" s="70"/>
      <c r="AI56" s="70"/>
      <c r="AJ56" s="70"/>
      <c r="AK56" s="70"/>
      <c r="AL56" s="70"/>
      <c r="AM56" s="70">
        <v>2</v>
      </c>
      <c r="AN56" s="70">
        <v>2</v>
      </c>
      <c r="AO56" s="70"/>
      <c r="AP56" s="70"/>
      <c r="AQ56" s="70"/>
      <c r="AR56" s="70"/>
      <c r="AS56" s="70"/>
      <c r="AT56" s="70"/>
      <c r="AU56" s="70"/>
      <c r="AV56" s="70"/>
      <c r="AW56" s="70"/>
      <c r="AX56" s="70"/>
      <c r="AY56" s="70"/>
      <c r="AZ56" s="70"/>
      <c r="BA56" s="70"/>
      <c r="BB56" s="70"/>
      <c r="BC56" s="70"/>
      <c r="BD56" s="70"/>
      <c r="BE56" s="70">
        <v>2</v>
      </c>
      <c r="BF56" s="70" t="s">
        <v>86</v>
      </c>
      <c r="BG56" s="70"/>
      <c r="BH56" s="70"/>
      <c r="BI56" s="70"/>
      <c r="BJ56" s="70"/>
      <c r="BK56" s="70"/>
      <c r="BL56" s="70"/>
      <c r="BM56" s="70"/>
      <c r="BN56" s="70"/>
      <c r="BO56" s="70"/>
      <c r="BP56" s="70"/>
      <c r="BQ56" s="69"/>
      <c r="BR56" s="69"/>
      <c r="BS56" s="69" t="s">
        <v>86</v>
      </c>
      <c r="BT56" s="69"/>
      <c r="BU56" s="69"/>
      <c r="BV56" s="69"/>
      <c r="BW56" s="69"/>
      <c r="BX56" s="69">
        <v>4</v>
      </c>
      <c r="BY56" s="69"/>
      <c r="BZ56" s="69"/>
      <c r="CA56" s="69"/>
      <c r="CB56" s="69"/>
      <c r="CC56" s="69"/>
      <c r="CD56" s="70"/>
      <c r="CE56" s="70"/>
      <c r="CF56" s="70"/>
      <c r="CG56" s="70"/>
      <c r="CH56" s="70"/>
      <c r="CI56" s="70"/>
      <c r="CJ56" s="70"/>
      <c r="CK56" s="70"/>
      <c r="CL56" s="70"/>
      <c r="CM56" s="70"/>
      <c r="CN56" s="70"/>
      <c r="CO56" s="70"/>
      <c r="CP56" s="70"/>
      <c r="CQ56" s="70"/>
      <c r="CR56" s="70"/>
      <c r="CS56" s="70" t="s">
        <v>86</v>
      </c>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69" t="s">
        <v>86</v>
      </c>
      <c r="DX56" s="69"/>
      <c r="DY56" s="69"/>
      <c r="DZ56" s="69"/>
      <c r="EA56" s="69" t="s">
        <v>86</v>
      </c>
      <c r="EB56" s="69"/>
      <c r="EC56" s="69"/>
      <c r="ED56" s="69" t="s">
        <v>86</v>
      </c>
      <c r="EE56" s="69"/>
      <c r="EF56" s="69"/>
      <c r="EG56" s="69" t="s">
        <v>86</v>
      </c>
      <c r="EH56" s="69"/>
      <c r="EI56" s="69"/>
      <c r="EJ56" s="69"/>
      <c r="EK56" s="18"/>
      <c r="EL56" s="11" t="s">
        <v>52</v>
      </c>
      <c r="EM56" s="61"/>
    </row>
    <row r="57" spans="1:143" s="59" customFormat="1" ht="45" x14ac:dyDescent="0.25">
      <c r="A57" s="161">
        <v>48</v>
      </c>
      <c r="B57" s="63" t="s">
        <v>425</v>
      </c>
      <c r="C57" s="67" t="s">
        <v>426</v>
      </c>
      <c r="D57" s="12">
        <v>3</v>
      </c>
      <c r="E57" s="68" t="s">
        <v>427</v>
      </c>
      <c r="F57" s="69"/>
      <c r="G57" s="69" t="s">
        <v>86</v>
      </c>
      <c r="H57" s="69"/>
      <c r="I57" s="69"/>
      <c r="J57" s="69">
        <f t="shared" si="3"/>
        <v>3</v>
      </c>
      <c r="K57" s="69">
        <v>3</v>
      </c>
      <c r="L57" s="69">
        <v>0</v>
      </c>
      <c r="M57" s="69"/>
      <c r="N57" s="69" t="s">
        <v>86</v>
      </c>
      <c r="O57" s="69"/>
      <c r="P57" s="69"/>
      <c r="Q57" s="69"/>
      <c r="R57" s="69"/>
      <c r="S57" s="69"/>
      <c r="T57" s="69" t="s">
        <v>86</v>
      </c>
      <c r="U57" s="69"/>
      <c r="V57" s="69"/>
      <c r="W57" s="69" t="s">
        <v>86</v>
      </c>
      <c r="X57" s="69"/>
      <c r="Y57" s="69"/>
      <c r="Z57" s="69"/>
      <c r="AA57" s="69"/>
      <c r="AB57" s="69" t="s">
        <v>86</v>
      </c>
      <c r="AC57" s="69"/>
      <c r="AD57" s="69">
        <f t="shared" si="4"/>
        <v>25</v>
      </c>
      <c r="AE57" s="69">
        <f t="shared" si="5"/>
        <v>15</v>
      </c>
      <c r="AF57" s="69"/>
      <c r="AG57" s="70">
        <v>20</v>
      </c>
      <c r="AH57" s="70">
        <v>10</v>
      </c>
      <c r="AI57" s="70">
        <v>5</v>
      </c>
      <c r="AJ57" s="70">
        <v>5</v>
      </c>
      <c r="AK57" s="70"/>
      <c r="AL57" s="70"/>
      <c r="AM57" s="70"/>
      <c r="AN57" s="70"/>
      <c r="AO57" s="70"/>
      <c r="AP57" s="70"/>
      <c r="AQ57" s="70"/>
      <c r="AR57" s="70"/>
      <c r="AS57" s="70"/>
      <c r="AT57" s="70"/>
      <c r="AU57" s="70"/>
      <c r="AV57" s="70"/>
      <c r="AW57" s="70"/>
      <c r="AX57" s="70"/>
      <c r="AY57" s="70">
        <v>3</v>
      </c>
      <c r="AZ57" s="70"/>
      <c r="BA57" s="70"/>
      <c r="BB57" s="70"/>
      <c r="BC57" s="70"/>
      <c r="BD57" s="70"/>
      <c r="BE57" s="70"/>
      <c r="BF57" s="70"/>
      <c r="BG57" s="70"/>
      <c r="BH57" s="70"/>
      <c r="BI57" s="70"/>
      <c r="BJ57" s="70"/>
      <c r="BK57" s="70"/>
      <c r="BL57" s="70"/>
      <c r="BM57" s="70"/>
      <c r="BN57" s="70"/>
      <c r="BO57" s="70"/>
      <c r="BP57" s="70"/>
      <c r="BQ57" s="69"/>
      <c r="BR57" s="69"/>
      <c r="BS57" s="69"/>
      <c r="BT57" s="69"/>
      <c r="BU57" s="69">
        <v>30</v>
      </c>
      <c r="BV57" s="69"/>
      <c r="BW57" s="69"/>
      <c r="BX57" s="69"/>
      <c r="BY57" s="69"/>
      <c r="BZ57" s="69"/>
      <c r="CA57" s="69"/>
      <c r="CB57" s="69"/>
      <c r="CC57" s="69"/>
      <c r="CD57" s="70"/>
      <c r="CE57" s="70"/>
      <c r="CF57" s="70" t="s">
        <v>86</v>
      </c>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69" t="s">
        <v>86</v>
      </c>
      <c r="DX57" s="69"/>
      <c r="DY57" s="69"/>
      <c r="DZ57" s="69"/>
      <c r="EA57" s="69"/>
      <c r="EB57" s="69" t="s">
        <v>86</v>
      </c>
      <c r="EC57" s="69"/>
      <c r="ED57" s="69" t="s">
        <v>86</v>
      </c>
      <c r="EE57" s="69"/>
      <c r="EF57" s="69"/>
      <c r="EG57" s="69" t="s">
        <v>86</v>
      </c>
      <c r="EH57" s="69"/>
      <c r="EI57" s="69"/>
      <c r="EJ57" s="69"/>
      <c r="EK57" s="18"/>
      <c r="EL57" s="11" t="s">
        <v>49</v>
      </c>
      <c r="EM57" s="61"/>
    </row>
    <row r="58" spans="1:143" s="59" customFormat="1" ht="58.5" customHeight="1" x14ac:dyDescent="0.25">
      <c r="A58" s="161">
        <v>49</v>
      </c>
      <c r="B58" s="63" t="s">
        <v>428</v>
      </c>
      <c r="C58" s="67" t="s">
        <v>429</v>
      </c>
      <c r="D58" s="12">
        <v>7</v>
      </c>
      <c r="E58" s="68" t="s">
        <v>432</v>
      </c>
      <c r="F58" s="69"/>
      <c r="G58" s="69"/>
      <c r="H58" s="69"/>
      <c r="I58" s="69" t="s">
        <v>86</v>
      </c>
      <c r="J58" s="69">
        <f t="shared" si="3"/>
        <v>7</v>
      </c>
      <c r="K58" s="69">
        <v>5</v>
      </c>
      <c r="L58" s="69">
        <v>2</v>
      </c>
      <c r="M58" s="69"/>
      <c r="N58" s="69" t="s">
        <v>86</v>
      </c>
      <c r="O58" s="69"/>
      <c r="P58" s="69"/>
      <c r="Q58" s="69"/>
      <c r="R58" s="69"/>
      <c r="S58" s="69"/>
      <c r="T58" s="69" t="s">
        <v>86</v>
      </c>
      <c r="U58" s="69"/>
      <c r="V58" s="69"/>
      <c r="W58" s="69"/>
      <c r="X58" s="69"/>
      <c r="Y58" s="69" t="s">
        <v>86</v>
      </c>
      <c r="Z58" s="69" t="s">
        <v>86</v>
      </c>
      <c r="AA58" s="69" t="s">
        <v>86</v>
      </c>
      <c r="AB58" s="69"/>
      <c r="AC58" s="69"/>
      <c r="AD58" s="69">
        <f t="shared" si="4"/>
        <v>4</v>
      </c>
      <c r="AE58" s="69">
        <f t="shared" si="5"/>
        <v>10</v>
      </c>
      <c r="AF58" s="69"/>
      <c r="AG58" s="70"/>
      <c r="AH58" s="70"/>
      <c r="AI58" s="70"/>
      <c r="AJ58" s="70"/>
      <c r="AK58" s="70"/>
      <c r="AL58" s="70"/>
      <c r="AM58" s="70"/>
      <c r="AN58" s="70"/>
      <c r="AO58" s="70"/>
      <c r="AP58" s="70"/>
      <c r="AQ58" s="70">
        <v>4</v>
      </c>
      <c r="AR58" s="70">
        <v>10</v>
      </c>
      <c r="AS58" s="70"/>
      <c r="AT58" s="70"/>
      <c r="AU58" s="70"/>
      <c r="AV58" s="70"/>
      <c r="AW58" s="70"/>
      <c r="AX58" s="70"/>
      <c r="AY58" s="70"/>
      <c r="AZ58" s="70"/>
      <c r="BA58" s="70"/>
      <c r="BB58" s="70"/>
      <c r="BC58" s="70"/>
      <c r="BD58" s="70"/>
      <c r="BE58" s="70"/>
      <c r="BF58" s="70"/>
      <c r="BG58" s="70"/>
      <c r="BH58" s="70"/>
      <c r="BI58" s="70">
        <v>3</v>
      </c>
      <c r="BJ58" s="70"/>
      <c r="BK58" s="70"/>
      <c r="BL58" s="70"/>
      <c r="BM58" s="70"/>
      <c r="BN58" s="70"/>
      <c r="BO58" s="70"/>
      <c r="BP58" s="70"/>
      <c r="BQ58" s="69"/>
      <c r="BR58" s="69"/>
      <c r="BS58" s="69"/>
      <c r="BT58" s="69"/>
      <c r="BU58" s="69"/>
      <c r="BV58" s="69"/>
      <c r="BW58" s="69"/>
      <c r="BX58" s="69"/>
      <c r="BY58" s="69"/>
      <c r="BZ58" s="69">
        <v>7</v>
      </c>
      <c r="CA58" s="69"/>
      <c r="CB58" s="69"/>
      <c r="CC58" s="69"/>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t="s">
        <v>86</v>
      </c>
      <c r="DD58" s="70"/>
      <c r="DE58" s="70"/>
      <c r="DF58" s="70"/>
      <c r="DG58" s="70"/>
      <c r="DH58" s="70"/>
      <c r="DI58" s="70"/>
      <c r="DJ58" s="70"/>
      <c r="DK58" s="70"/>
      <c r="DL58" s="70"/>
      <c r="DM58" s="70"/>
      <c r="DN58" s="70"/>
      <c r="DO58" s="70"/>
      <c r="DP58" s="70"/>
      <c r="DQ58" s="70"/>
      <c r="DR58" s="70"/>
      <c r="DS58" s="70"/>
      <c r="DT58" s="70"/>
      <c r="DU58" s="70"/>
      <c r="DV58" s="70"/>
      <c r="DW58" s="69" t="s">
        <v>86</v>
      </c>
      <c r="DX58" s="69"/>
      <c r="DY58" s="69"/>
      <c r="DZ58" s="69"/>
      <c r="EA58" s="69"/>
      <c r="EB58" s="69"/>
      <c r="EC58" s="69"/>
      <c r="ED58" s="69" t="s">
        <v>86</v>
      </c>
      <c r="EE58" s="69"/>
      <c r="EF58" s="69"/>
      <c r="EG58" s="69" t="s">
        <v>86</v>
      </c>
      <c r="EH58" s="69"/>
      <c r="EI58" s="69"/>
      <c r="EJ58" s="69"/>
      <c r="EK58" s="18"/>
      <c r="EL58" s="11" t="s">
        <v>138</v>
      </c>
      <c r="EM58" s="61"/>
    </row>
    <row r="59" spans="1:143" s="59" customFormat="1" ht="49.5" x14ac:dyDescent="0.25">
      <c r="A59" s="161">
        <v>50</v>
      </c>
      <c r="B59" s="63" t="s">
        <v>430</v>
      </c>
      <c r="C59" s="67" t="s">
        <v>431</v>
      </c>
      <c r="D59" s="12">
        <v>3</v>
      </c>
      <c r="E59" s="68" t="s">
        <v>433</v>
      </c>
      <c r="F59" s="69"/>
      <c r="G59" s="69"/>
      <c r="H59" s="69"/>
      <c r="I59" s="69" t="s">
        <v>86</v>
      </c>
      <c r="J59" s="69">
        <f t="shared" si="3"/>
        <v>3</v>
      </c>
      <c r="K59" s="69">
        <v>3</v>
      </c>
      <c r="L59" s="69">
        <v>0</v>
      </c>
      <c r="M59" s="69"/>
      <c r="N59" s="69"/>
      <c r="O59" s="69" t="s">
        <v>86</v>
      </c>
      <c r="P59" s="69"/>
      <c r="Q59" s="69"/>
      <c r="R59" s="69"/>
      <c r="S59" s="69"/>
      <c r="T59" s="69" t="s">
        <v>86</v>
      </c>
      <c r="U59" s="69"/>
      <c r="V59" s="69"/>
      <c r="W59" s="69"/>
      <c r="X59" s="69"/>
      <c r="Y59" s="69" t="s">
        <v>86</v>
      </c>
      <c r="Z59" s="69" t="s">
        <v>86</v>
      </c>
      <c r="AA59" s="69" t="s">
        <v>86</v>
      </c>
      <c r="AB59" s="69"/>
      <c r="AC59" s="69"/>
      <c r="AD59" s="69">
        <f t="shared" si="4"/>
        <v>15</v>
      </c>
      <c r="AE59" s="69">
        <f t="shared" si="5"/>
        <v>30</v>
      </c>
      <c r="AF59" s="69"/>
      <c r="AG59" s="70"/>
      <c r="AH59" s="70"/>
      <c r="AI59" s="70"/>
      <c r="AJ59" s="70"/>
      <c r="AK59" s="70"/>
      <c r="AL59" s="70"/>
      <c r="AM59" s="70"/>
      <c r="AN59" s="70"/>
      <c r="AO59" s="70"/>
      <c r="AP59" s="70"/>
      <c r="AQ59" s="70">
        <v>15</v>
      </c>
      <c r="AR59" s="70">
        <v>30</v>
      </c>
      <c r="AS59" s="70"/>
      <c r="AT59" s="70"/>
      <c r="AU59" s="70"/>
      <c r="AV59" s="70"/>
      <c r="AW59" s="70"/>
      <c r="AX59" s="70"/>
      <c r="AY59" s="70"/>
      <c r="AZ59" s="70"/>
      <c r="BA59" s="70"/>
      <c r="BB59" s="70"/>
      <c r="BC59" s="70"/>
      <c r="BD59" s="70"/>
      <c r="BE59" s="70"/>
      <c r="BF59" s="70"/>
      <c r="BG59" s="70"/>
      <c r="BH59" s="70"/>
      <c r="BI59" s="70">
        <v>5</v>
      </c>
      <c r="BJ59" s="70"/>
      <c r="BK59" s="70"/>
      <c r="BL59" s="70"/>
      <c r="BM59" s="70"/>
      <c r="BN59" s="70"/>
      <c r="BO59" s="70"/>
      <c r="BP59" s="70"/>
      <c r="BQ59" s="69"/>
      <c r="BR59" s="69"/>
      <c r="BS59" s="69"/>
      <c r="BT59" s="69"/>
      <c r="BU59" s="69"/>
      <c r="BV59" s="69"/>
      <c r="BW59" s="69"/>
      <c r="BX59" s="69"/>
      <c r="BY59" s="69"/>
      <c r="BZ59" s="69">
        <v>15</v>
      </c>
      <c r="CA59" s="69"/>
      <c r="CB59" s="69"/>
      <c r="CC59" s="69"/>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t="s">
        <v>86</v>
      </c>
      <c r="DE59" s="70"/>
      <c r="DF59" s="70"/>
      <c r="DG59" s="70"/>
      <c r="DH59" s="70"/>
      <c r="DI59" s="70"/>
      <c r="DJ59" s="70"/>
      <c r="DK59" s="70"/>
      <c r="DL59" s="70"/>
      <c r="DM59" s="70"/>
      <c r="DN59" s="70"/>
      <c r="DO59" s="70"/>
      <c r="DP59" s="70"/>
      <c r="DQ59" s="70"/>
      <c r="DR59" s="70"/>
      <c r="DS59" s="70"/>
      <c r="DT59" s="70"/>
      <c r="DU59" s="70"/>
      <c r="DV59" s="70"/>
      <c r="DW59" s="69"/>
      <c r="DX59" s="69" t="s">
        <v>86</v>
      </c>
      <c r="DY59" s="69"/>
      <c r="DZ59" s="69"/>
      <c r="EA59" s="69"/>
      <c r="EB59" s="69"/>
      <c r="EC59" s="69"/>
      <c r="ED59" s="69"/>
      <c r="EE59" s="69" t="s">
        <v>86</v>
      </c>
      <c r="EF59" s="69"/>
      <c r="EG59" s="69" t="s">
        <v>86</v>
      </c>
      <c r="EH59" s="69"/>
      <c r="EI59" s="69"/>
      <c r="EJ59" s="69"/>
      <c r="EK59" s="18"/>
      <c r="EL59" s="11" t="s">
        <v>138</v>
      </c>
      <c r="EM59" s="61"/>
    </row>
    <row r="60" spans="1:143" s="59" customFormat="1" ht="45" x14ac:dyDescent="0.25">
      <c r="A60" s="161">
        <v>51</v>
      </c>
      <c r="B60" s="63" t="s">
        <v>405</v>
      </c>
      <c r="C60" s="67" t="s">
        <v>406</v>
      </c>
      <c r="D60" s="12">
        <v>3</v>
      </c>
      <c r="E60" s="68" t="s">
        <v>407</v>
      </c>
      <c r="F60" s="69"/>
      <c r="G60" s="69"/>
      <c r="H60" s="69"/>
      <c r="I60" s="69" t="s">
        <v>86</v>
      </c>
      <c r="J60" s="69">
        <f t="shared" si="3"/>
        <v>3</v>
      </c>
      <c r="K60" s="69">
        <v>3</v>
      </c>
      <c r="L60" s="69">
        <v>0</v>
      </c>
      <c r="M60" s="69"/>
      <c r="N60" s="69" t="s">
        <v>86</v>
      </c>
      <c r="O60" s="69"/>
      <c r="P60" s="69"/>
      <c r="Q60" s="69"/>
      <c r="R60" s="69" t="s">
        <v>86</v>
      </c>
      <c r="S60" s="69"/>
      <c r="T60" s="69"/>
      <c r="U60" s="69"/>
      <c r="V60" s="69"/>
      <c r="W60" s="69" t="s">
        <v>86</v>
      </c>
      <c r="X60" s="69"/>
      <c r="Y60" s="69"/>
      <c r="Z60" s="69"/>
      <c r="AA60" s="69"/>
      <c r="AB60" s="69"/>
      <c r="AC60" s="69" t="s">
        <v>86</v>
      </c>
      <c r="AD60" s="69">
        <f t="shared" si="4"/>
        <v>3</v>
      </c>
      <c r="AE60" s="69">
        <f t="shared" si="5"/>
        <v>0</v>
      </c>
      <c r="AF60" s="69"/>
      <c r="AG60" s="70"/>
      <c r="AH60" s="70"/>
      <c r="AI60" s="70"/>
      <c r="AJ60" s="70"/>
      <c r="AK60" s="70">
        <v>3</v>
      </c>
      <c r="AL60" s="70">
        <v>0</v>
      </c>
      <c r="AM60" s="70"/>
      <c r="AN60" s="70"/>
      <c r="AO60" s="70"/>
      <c r="AP60" s="70"/>
      <c r="AQ60" s="70"/>
      <c r="AR60" s="70"/>
      <c r="AS60" s="70"/>
      <c r="AT60" s="70"/>
      <c r="AU60" s="70"/>
      <c r="AV60" s="70"/>
      <c r="AW60" s="70"/>
      <c r="AX60" s="70"/>
      <c r="AY60" s="70"/>
      <c r="AZ60" s="70"/>
      <c r="BA60" s="70"/>
      <c r="BB60" s="70"/>
      <c r="BC60" s="70">
        <v>2</v>
      </c>
      <c r="BD60" s="70"/>
      <c r="BE60" s="70"/>
      <c r="BF60" s="70"/>
      <c r="BG60" s="70"/>
      <c r="BH60" s="70"/>
      <c r="BI60" s="70"/>
      <c r="BJ60" s="70"/>
      <c r="BK60" s="70"/>
      <c r="BL60" s="70"/>
      <c r="BM60" s="70"/>
      <c r="BN60" s="70"/>
      <c r="BO60" s="70"/>
      <c r="BP60" s="70"/>
      <c r="BQ60" s="69"/>
      <c r="BR60" s="69"/>
      <c r="BS60" s="69"/>
      <c r="BT60" s="69"/>
      <c r="BU60" s="69"/>
      <c r="BV60" s="69"/>
      <c r="BW60" s="69">
        <v>180</v>
      </c>
      <c r="BX60" s="69"/>
      <c r="BY60" s="69"/>
      <c r="BZ60" s="69"/>
      <c r="CA60" s="69"/>
      <c r="CB60" s="69"/>
      <c r="CC60" s="69"/>
      <c r="CD60" s="70"/>
      <c r="CE60" s="70"/>
      <c r="CF60" s="70"/>
      <c r="CG60" s="70"/>
      <c r="CH60" s="70"/>
      <c r="CI60" s="70"/>
      <c r="CJ60" s="70"/>
      <c r="CK60" s="70"/>
      <c r="CL60" s="70"/>
      <c r="CM60" s="70"/>
      <c r="CN60" s="70"/>
      <c r="CO60" s="70" t="s">
        <v>86</v>
      </c>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69"/>
      <c r="DX60" s="69" t="s">
        <v>86</v>
      </c>
      <c r="DY60" s="69"/>
      <c r="DZ60" s="69"/>
      <c r="EA60" s="69" t="s">
        <v>86</v>
      </c>
      <c r="EB60" s="69" t="s">
        <v>86</v>
      </c>
      <c r="EC60" s="69"/>
      <c r="ED60" s="69" t="s">
        <v>86</v>
      </c>
      <c r="EE60" s="69" t="s">
        <v>86</v>
      </c>
      <c r="EF60" s="69"/>
      <c r="EG60" s="69" t="s">
        <v>86</v>
      </c>
      <c r="EH60" s="69"/>
      <c r="EI60" s="69"/>
      <c r="EJ60" s="69"/>
      <c r="EK60" s="18"/>
      <c r="EL60" s="11" t="s">
        <v>61</v>
      </c>
      <c r="EM60" s="61"/>
    </row>
    <row r="61" spans="1:143" s="59" customFormat="1" ht="45" x14ac:dyDescent="0.25">
      <c r="A61" s="161">
        <v>52</v>
      </c>
      <c r="B61" s="63" t="s">
        <v>440</v>
      </c>
      <c r="C61" s="67" t="s">
        <v>441</v>
      </c>
      <c r="D61" s="12">
        <v>6</v>
      </c>
      <c r="E61" s="68" t="s">
        <v>442</v>
      </c>
      <c r="F61" s="69"/>
      <c r="G61" s="69"/>
      <c r="H61" s="69"/>
      <c r="I61" s="69" t="s">
        <v>86</v>
      </c>
      <c r="J61" s="69">
        <f t="shared" si="3"/>
        <v>6</v>
      </c>
      <c r="K61" s="69">
        <v>6</v>
      </c>
      <c r="L61" s="69">
        <v>0</v>
      </c>
      <c r="M61" s="69"/>
      <c r="N61" s="69"/>
      <c r="O61" s="69" t="s">
        <v>86</v>
      </c>
      <c r="P61" s="69"/>
      <c r="Q61" s="69"/>
      <c r="R61" s="69"/>
      <c r="S61" s="69"/>
      <c r="T61" s="69"/>
      <c r="U61" s="69"/>
      <c r="V61" s="69" t="s">
        <v>86</v>
      </c>
      <c r="W61" s="69" t="s">
        <v>86</v>
      </c>
      <c r="X61" s="69"/>
      <c r="Y61" s="69"/>
      <c r="Z61" s="69"/>
      <c r="AA61" s="69"/>
      <c r="AB61" s="69"/>
      <c r="AC61" s="69" t="s">
        <v>86</v>
      </c>
      <c r="AD61" s="69">
        <f t="shared" si="4"/>
        <v>10</v>
      </c>
      <c r="AE61" s="69">
        <f t="shared" si="5"/>
        <v>20</v>
      </c>
      <c r="AF61" s="69"/>
      <c r="AG61" s="70"/>
      <c r="AH61" s="70"/>
      <c r="AI61" s="70"/>
      <c r="AJ61" s="70"/>
      <c r="AK61" s="70">
        <v>10</v>
      </c>
      <c r="AL61" s="70">
        <v>20</v>
      </c>
      <c r="AM61" s="70"/>
      <c r="AN61" s="70"/>
      <c r="AO61" s="70"/>
      <c r="AP61" s="70"/>
      <c r="AQ61" s="70"/>
      <c r="AR61" s="70"/>
      <c r="AS61" s="70"/>
      <c r="AT61" s="70"/>
      <c r="AU61" s="70"/>
      <c r="AV61" s="70"/>
      <c r="AW61" s="70"/>
      <c r="AX61" s="70"/>
      <c r="AY61" s="70"/>
      <c r="AZ61" s="70"/>
      <c r="BA61" s="70"/>
      <c r="BB61" s="70"/>
      <c r="BC61" s="70">
        <v>12</v>
      </c>
      <c r="BD61" s="70" t="s">
        <v>86</v>
      </c>
      <c r="BE61" s="70"/>
      <c r="BF61" s="70"/>
      <c r="BG61" s="70"/>
      <c r="BH61" s="70"/>
      <c r="BI61" s="70"/>
      <c r="BJ61" s="70"/>
      <c r="BK61" s="70"/>
      <c r="BL61" s="70"/>
      <c r="BM61" s="70"/>
      <c r="BN61" s="70"/>
      <c r="BO61" s="70"/>
      <c r="BP61" s="70"/>
      <c r="BQ61" s="69"/>
      <c r="BR61" s="69" t="s">
        <v>86</v>
      </c>
      <c r="BS61" s="69"/>
      <c r="BT61" s="69"/>
      <c r="BU61" s="69"/>
      <c r="BV61" s="69"/>
      <c r="BW61" s="69">
        <v>90</v>
      </c>
      <c r="BX61" s="69"/>
      <c r="BY61" s="69"/>
      <c r="BZ61" s="69"/>
      <c r="CA61" s="69"/>
      <c r="CB61" s="69"/>
      <c r="CC61" s="69"/>
      <c r="CD61" s="70"/>
      <c r="CE61" s="70"/>
      <c r="CF61" s="70"/>
      <c r="CG61" s="70"/>
      <c r="CH61" s="70"/>
      <c r="CI61" s="70"/>
      <c r="CJ61" s="70"/>
      <c r="CK61" s="70"/>
      <c r="CL61" s="70"/>
      <c r="CM61" s="70"/>
      <c r="CN61" s="70"/>
      <c r="CO61" s="70"/>
      <c r="CP61" s="70" t="s">
        <v>86</v>
      </c>
      <c r="CQ61" s="70"/>
      <c r="CR61" s="70"/>
      <c r="CS61" s="70"/>
      <c r="CT61" s="70"/>
      <c r="CU61" s="70"/>
      <c r="CV61" s="70"/>
      <c r="CW61" s="70"/>
      <c r="CX61" s="70"/>
      <c r="CY61" s="70"/>
      <c r="CZ61" s="70"/>
      <c r="DA61" s="70"/>
      <c r="DB61" s="70"/>
      <c r="DC61" s="70"/>
      <c r="DD61" s="70"/>
      <c r="DE61" s="70"/>
      <c r="DF61" s="70"/>
      <c r="DG61" s="70"/>
      <c r="DH61" s="70"/>
      <c r="DI61" s="70"/>
      <c r="DJ61" s="70"/>
      <c r="DK61" s="70"/>
      <c r="DL61" s="70"/>
      <c r="DM61" s="70"/>
      <c r="DN61" s="70"/>
      <c r="DO61" s="70"/>
      <c r="DP61" s="70"/>
      <c r="DQ61" s="70"/>
      <c r="DR61" s="70"/>
      <c r="DS61" s="70"/>
      <c r="DT61" s="70"/>
      <c r="DU61" s="70"/>
      <c r="DV61" s="70"/>
      <c r="DW61" s="69" t="s">
        <v>86</v>
      </c>
      <c r="DX61" s="69"/>
      <c r="DY61" s="69"/>
      <c r="DZ61" s="69"/>
      <c r="EA61" s="69"/>
      <c r="EB61" s="69" t="s">
        <v>86</v>
      </c>
      <c r="EC61" s="69"/>
      <c r="ED61" s="69" t="s">
        <v>86</v>
      </c>
      <c r="EE61" s="69" t="s">
        <v>86</v>
      </c>
      <c r="EF61" s="69"/>
      <c r="EG61" s="69" t="s">
        <v>86</v>
      </c>
      <c r="EH61" s="69"/>
      <c r="EI61" s="69"/>
      <c r="EJ61" s="69"/>
      <c r="EK61" s="18"/>
      <c r="EL61" s="11" t="s">
        <v>61</v>
      </c>
      <c r="EM61" s="61"/>
    </row>
    <row r="62" spans="1:143" s="59" customFormat="1" ht="45" x14ac:dyDescent="0.25">
      <c r="A62" s="161">
        <v>53</v>
      </c>
      <c r="B62" s="63" t="s">
        <v>443</v>
      </c>
      <c r="C62" s="67" t="s">
        <v>444</v>
      </c>
      <c r="D62" s="12">
        <v>8</v>
      </c>
      <c r="E62" s="68" t="s">
        <v>445</v>
      </c>
      <c r="F62" s="69"/>
      <c r="G62" s="69"/>
      <c r="H62" s="69"/>
      <c r="I62" s="69" t="s">
        <v>86</v>
      </c>
      <c r="J62" s="69">
        <f t="shared" si="3"/>
        <v>8</v>
      </c>
      <c r="K62" s="69">
        <v>6</v>
      </c>
      <c r="L62" s="69">
        <v>2</v>
      </c>
      <c r="M62" s="69"/>
      <c r="N62" s="69"/>
      <c r="O62" s="69" t="s">
        <v>86</v>
      </c>
      <c r="P62" s="69"/>
      <c r="Q62" s="69"/>
      <c r="R62" s="69" t="s">
        <v>86</v>
      </c>
      <c r="S62" s="69"/>
      <c r="T62" s="69"/>
      <c r="U62" s="69"/>
      <c r="V62" s="69"/>
      <c r="W62" s="69" t="s">
        <v>86</v>
      </c>
      <c r="X62" s="69"/>
      <c r="Y62" s="69"/>
      <c r="Z62" s="69"/>
      <c r="AA62" s="69"/>
      <c r="AB62" s="69"/>
      <c r="AC62" s="69" t="s">
        <v>86</v>
      </c>
      <c r="AD62" s="69">
        <f t="shared" si="4"/>
        <v>4</v>
      </c>
      <c r="AE62" s="69">
        <f t="shared" si="5"/>
        <v>2</v>
      </c>
      <c r="AF62" s="69"/>
      <c r="AG62" s="70"/>
      <c r="AH62" s="70"/>
      <c r="AI62" s="70"/>
      <c r="AJ62" s="70"/>
      <c r="AK62" s="70">
        <v>4</v>
      </c>
      <c r="AL62" s="70">
        <v>2</v>
      </c>
      <c r="AM62" s="70"/>
      <c r="AN62" s="70"/>
      <c r="AO62" s="70"/>
      <c r="AP62" s="70"/>
      <c r="AQ62" s="70"/>
      <c r="AR62" s="70"/>
      <c r="AS62" s="70"/>
      <c r="AT62" s="70"/>
      <c r="AU62" s="70"/>
      <c r="AV62" s="70"/>
      <c r="AW62" s="70"/>
      <c r="AX62" s="70"/>
      <c r="AY62" s="70"/>
      <c r="AZ62" s="70"/>
      <c r="BA62" s="70"/>
      <c r="BB62" s="70"/>
      <c r="BC62" s="70">
        <v>2</v>
      </c>
      <c r="BD62" s="70" t="s">
        <v>86</v>
      </c>
      <c r="BE62" s="70"/>
      <c r="BF62" s="70"/>
      <c r="BG62" s="70"/>
      <c r="BH62" s="70"/>
      <c r="BI62" s="70"/>
      <c r="BJ62" s="70"/>
      <c r="BK62" s="70"/>
      <c r="BL62" s="70"/>
      <c r="BM62" s="70"/>
      <c r="BN62" s="70"/>
      <c r="BO62" s="70"/>
      <c r="BP62" s="70"/>
      <c r="BQ62" s="69"/>
      <c r="BR62" s="69"/>
      <c r="BS62" s="69" t="s">
        <v>86</v>
      </c>
      <c r="BT62" s="69"/>
      <c r="BU62" s="69"/>
      <c r="BV62" s="69"/>
      <c r="BW62" s="69">
        <v>30</v>
      </c>
      <c r="BX62" s="69"/>
      <c r="BY62" s="69"/>
      <c r="BZ62" s="69"/>
      <c r="CA62" s="69"/>
      <c r="CB62" s="69"/>
      <c r="CC62" s="69"/>
      <c r="CD62" s="70"/>
      <c r="CE62" s="70"/>
      <c r="CF62" s="70"/>
      <c r="CG62" s="70"/>
      <c r="CH62" s="70"/>
      <c r="CI62" s="70"/>
      <c r="CJ62" s="70"/>
      <c r="CK62" s="70"/>
      <c r="CL62" s="70"/>
      <c r="CM62" s="70"/>
      <c r="CN62" s="70" t="s">
        <v>86</v>
      </c>
      <c r="CO62" s="70"/>
      <c r="CP62" s="70"/>
      <c r="CQ62" s="70"/>
      <c r="CR62" s="70"/>
      <c r="CS62" s="70"/>
      <c r="CT62" s="70"/>
      <c r="CU62" s="70"/>
      <c r="CV62" s="70"/>
      <c r="CW62" s="70"/>
      <c r="CX62" s="70"/>
      <c r="CY62" s="70"/>
      <c r="CZ62" s="70"/>
      <c r="DA62" s="70"/>
      <c r="DB62" s="70"/>
      <c r="DC62" s="70"/>
      <c r="DD62" s="70"/>
      <c r="DE62" s="70"/>
      <c r="DF62" s="70"/>
      <c r="DG62" s="70"/>
      <c r="DH62" s="70"/>
      <c r="DI62" s="70"/>
      <c r="DJ62" s="70"/>
      <c r="DK62" s="70"/>
      <c r="DL62" s="70"/>
      <c r="DM62" s="70"/>
      <c r="DN62" s="70"/>
      <c r="DO62" s="70"/>
      <c r="DP62" s="70"/>
      <c r="DQ62" s="70"/>
      <c r="DR62" s="70"/>
      <c r="DS62" s="70"/>
      <c r="DT62" s="70"/>
      <c r="DU62" s="70"/>
      <c r="DV62" s="70"/>
      <c r="DW62" s="69" t="s">
        <v>86</v>
      </c>
      <c r="DX62" s="69"/>
      <c r="DY62" s="69"/>
      <c r="DZ62" s="69"/>
      <c r="EA62" s="69" t="s">
        <v>86</v>
      </c>
      <c r="EB62" s="69"/>
      <c r="EC62" s="69" t="s">
        <v>86</v>
      </c>
      <c r="ED62" s="69"/>
      <c r="EE62" s="69" t="s">
        <v>86</v>
      </c>
      <c r="EF62" s="69"/>
      <c r="EG62" s="69" t="s">
        <v>86</v>
      </c>
      <c r="EH62" s="69"/>
      <c r="EI62" s="69"/>
      <c r="EJ62" s="69"/>
      <c r="EK62" s="18" t="s">
        <v>446</v>
      </c>
      <c r="EL62" s="11" t="s">
        <v>61</v>
      </c>
      <c r="EM62" s="61"/>
    </row>
    <row r="63" spans="1:143" s="59" customFormat="1" ht="60" x14ac:dyDescent="0.25">
      <c r="A63" s="161">
        <v>54</v>
      </c>
      <c r="B63" s="63" t="s">
        <v>447</v>
      </c>
      <c r="C63" s="67" t="s">
        <v>448</v>
      </c>
      <c r="D63" s="12">
        <v>10</v>
      </c>
      <c r="E63" s="68" t="s">
        <v>449</v>
      </c>
      <c r="F63" s="69"/>
      <c r="G63" s="69"/>
      <c r="H63" s="69"/>
      <c r="I63" s="69" t="s">
        <v>86</v>
      </c>
      <c r="J63" s="69">
        <f t="shared" si="3"/>
        <v>10</v>
      </c>
      <c r="K63" s="69">
        <v>5</v>
      </c>
      <c r="L63" s="69">
        <v>5</v>
      </c>
      <c r="M63" s="69"/>
      <c r="N63" s="69" t="s">
        <v>86</v>
      </c>
      <c r="O63" s="69"/>
      <c r="P63" s="69"/>
      <c r="Q63" s="69"/>
      <c r="R63" s="69"/>
      <c r="S63" s="69"/>
      <c r="T63" s="69" t="s">
        <v>86</v>
      </c>
      <c r="U63" s="69"/>
      <c r="V63" s="69"/>
      <c r="W63" s="69" t="s">
        <v>86</v>
      </c>
      <c r="X63" s="69"/>
      <c r="Y63" s="69"/>
      <c r="Z63" s="69"/>
      <c r="AA63" s="69"/>
      <c r="AB63" s="69"/>
      <c r="AC63" s="69" t="s">
        <v>86</v>
      </c>
      <c r="AD63" s="69">
        <f t="shared" si="4"/>
        <v>3</v>
      </c>
      <c r="AE63" s="69">
        <f t="shared" si="5"/>
        <v>5</v>
      </c>
      <c r="AF63" s="69"/>
      <c r="AG63" s="70"/>
      <c r="AH63" s="70"/>
      <c r="AI63" s="70"/>
      <c r="AJ63" s="70"/>
      <c r="AK63" s="70">
        <v>3</v>
      </c>
      <c r="AL63" s="70">
        <v>5</v>
      </c>
      <c r="AM63" s="70"/>
      <c r="AN63" s="70"/>
      <c r="AO63" s="70"/>
      <c r="AP63" s="70"/>
      <c r="AQ63" s="70"/>
      <c r="AR63" s="70"/>
      <c r="AS63" s="70"/>
      <c r="AT63" s="70"/>
      <c r="AU63" s="70"/>
      <c r="AV63" s="70"/>
      <c r="AW63" s="70"/>
      <c r="AX63" s="70"/>
      <c r="AY63" s="70"/>
      <c r="AZ63" s="70"/>
      <c r="BA63" s="70"/>
      <c r="BB63" s="70"/>
      <c r="BC63" s="70">
        <v>5</v>
      </c>
      <c r="BD63" s="70" t="s">
        <v>86</v>
      </c>
      <c r="BE63" s="70"/>
      <c r="BF63" s="70"/>
      <c r="BG63" s="70"/>
      <c r="BH63" s="70"/>
      <c r="BI63" s="70"/>
      <c r="BJ63" s="70"/>
      <c r="BK63" s="70"/>
      <c r="BL63" s="70"/>
      <c r="BM63" s="70"/>
      <c r="BN63" s="70"/>
      <c r="BO63" s="70"/>
      <c r="BP63" s="70"/>
      <c r="BQ63" s="69"/>
      <c r="BR63" s="69"/>
      <c r="BS63" s="69" t="s">
        <v>86</v>
      </c>
      <c r="BT63" s="69"/>
      <c r="BU63" s="69"/>
      <c r="BV63" s="69"/>
      <c r="BW63" s="69">
        <v>0</v>
      </c>
      <c r="BX63" s="69"/>
      <c r="BY63" s="69"/>
      <c r="BZ63" s="69"/>
      <c r="CA63" s="69"/>
      <c r="CB63" s="69"/>
      <c r="CC63" s="69"/>
      <c r="CD63" s="70"/>
      <c r="CE63" s="70"/>
      <c r="CF63" s="70"/>
      <c r="CG63" s="70"/>
      <c r="CH63" s="70"/>
      <c r="CI63" s="70"/>
      <c r="CJ63" s="70"/>
      <c r="CK63" s="70"/>
      <c r="CL63" s="70"/>
      <c r="CM63" s="70"/>
      <c r="CN63" s="70"/>
      <c r="CO63" s="70" t="s">
        <v>86</v>
      </c>
      <c r="CP63" s="70"/>
      <c r="CQ63" s="70"/>
      <c r="CR63" s="70"/>
      <c r="CS63" s="70"/>
      <c r="CT63" s="70"/>
      <c r="CU63" s="70"/>
      <c r="CV63" s="70"/>
      <c r="CW63" s="70"/>
      <c r="CX63" s="70"/>
      <c r="CY63" s="70"/>
      <c r="CZ63" s="70"/>
      <c r="DA63" s="70"/>
      <c r="DB63" s="70"/>
      <c r="DC63" s="70"/>
      <c r="DD63" s="70"/>
      <c r="DE63" s="70"/>
      <c r="DF63" s="70"/>
      <c r="DG63" s="70"/>
      <c r="DH63" s="70"/>
      <c r="DI63" s="70"/>
      <c r="DJ63" s="70"/>
      <c r="DK63" s="70"/>
      <c r="DL63" s="70"/>
      <c r="DM63" s="70"/>
      <c r="DN63" s="70"/>
      <c r="DO63" s="70"/>
      <c r="DP63" s="70"/>
      <c r="DQ63" s="70"/>
      <c r="DR63" s="70"/>
      <c r="DS63" s="70"/>
      <c r="DT63" s="70"/>
      <c r="DU63" s="70"/>
      <c r="DV63" s="70"/>
      <c r="DW63" s="69" t="s">
        <v>86</v>
      </c>
      <c r="DX63" s="69"/>
      <c r="DY63" s="69"/>
      <c r="DZ63" s="69"/>
      <c r="EA63" s="69" t="s">
        <v>86</v>
      </c>
      <c r="EB63" s="69" t="s">
        <v>86</v>
      </c>
      <c r="EC63" s="69"/>
      <c r="ED63" s="69"/>
      <c r="EE63" s="69" t="s">
        <v>86</v>
      </c>
      <c r="EF63" s="69"/>
      <c r="EG63" s="69" t="s">
        <v>86</v>
      </c>
      <c r="EH63" s="69"/>
      <c r="EI63" s="69"/>
      <c r="EJ63" s="69"/>
      <c r="EK63" s="18"/>
      <c r="EL63" s="11" t="s">
        <v>61</v>
      </c>
      <c r="EM63" s="61"/>
    </row>
    <row r="64" spans="1:143" s="59" customFormat="1" ht="49.5" x14ac:dyDescent="0.25">
      <c r="A64" s="161">
        <v>55</v>
      </c>
      <c r="B64" s="63" t="s">
        <v>450</v>
      </c>
      <c r="C64" s="67" t="s">
        <v>451</v>
      </c>
      <c r="D64" s="12">
        <v>15</v>
      </c>
      <c r="E64" s="68" t="s">
        <v>452</v>
      </c>
      <c r="F64" s="69"/>
      <c r="G64" s="69"/>
      <c r="H64" s="69"/>
      <c r="I64" s="69" t="s">
        <v>86</v>
      </c>
      <c r="J64" s="69">
        <f t="shared" si="3"/>
        <v>15</v>
      </c>
      <c r="K64" s="69">
        <v>8</v>
      </c>
      <c r="L64" s="69">
        <v>7</v>
      </c>
      <c r="M64" s="69"/>
      <c r="N64" s="69" t="s">
        <v>86</v>
      </c>
      <c r="O64" s="69"/>
      <c r="P64" s="69"/>
      <c r="Q64" s="69"/>
      <c r="R64" s="69" t="s">
        <v>86</v>
      </c>
      <c r="S64" s="69"/>
      <c r="T64" s="69"/>
      <c r="U64" s="69"/>
      <c r="V64" s="69"/>
      <c r="W64" s="69" t="s">
        <v>86</v>
      </c>
      <c r="X64" s="69"/>
      <c r="Y64" s="69"/>
      <c r="Z64" s="69"/>
      <c r="AA64" s="69"/>
      <c r="AB64" s="69"/>
      <c r="AC64" s="69" t="s">
        <v>86</v>
      </c>
      <c r="AD64" s="69">
        <f t="shared" si="4"/>
        <v>10</v>
      </c>
      <c r="AE64" s="69">
        <f t="shared" si="5"/>
        <v>0</v>
      </c>
      <c r="AF64" s="69"/>
      <c r="AG64" s="70"/>
      <c r="AH64" s="70"/>
      <c r="AI64" s="70"/>
      <c r="AJ64" s="70"/>
      <c r="AK64" s="70">
        <v>8</v>
      </c>
      <c r="AL64" s="70"/>
      <c r="AM64" s="70"/>
      <c r="AN64" s="70"/>
      <c r="AO64" s="70">
        <v>2</v>
      </c>
      <c r="AP64" s="70"/>
      <c r="AQ64" s="70"/>
      <c r="AR64" s="70"/>
      <c r="AS64" s="70"/>
      <c r="AT64" s="70"/>
      <c r="AU64" s="70"/>
      <c r="AV64" s="70"/>
      <c r="AW64" s="70"/>
      <c r="AX64" s="70"/>
      <c r="AY64" s="70"/>
      <c r="AZ64" s="70"/>
      <c r="BA64" s="70"/>
      <c r="BB64" s="70"/>
      <c r="BC64" s="70">
        <v>8</v>
      </c>
      <c r="BD64" s="70" t="s">
        <v>86</v>
      </c>
      <c r="BE64" s="70"/>
      <c r="BF64" s="70"/>
      <c r="BG64" s="70">
        <v>1</v>
      </c>
      <c r="BH64" s="70" t="s">
        <v>86</v>
      </c>
      <c r="BI64" s="70"/>
      <c r="BJ64" s="70"/>
      <c r="BK64" s="70"/>
      <c r="BL64" s="70"/>
      <c r="BM64" s="70"/>
      <c r="BN64" s="70"/>
      <c r="BO64" s="70"/>
      <c r="BP64" s="70"/>
      <c r="BQ64" s="69"/>
      <c r="BR64" s="69"/>
      <c r="BS64" s="69" t="s">
        <v>86</v>
      </c>
      <c r="BT64" s="69"/>
      <c r="BU64" s="69"/>
      <c r="BV64" s="69"/>
      <c r="BW64" s="69">
        <v>15</v>
      </c>
      <c r="BX64" s="69"/>
      <c r="BY64" s="69">
        <v>30</v>
      </c>
      <c r="BZ64" s="69"/>
      <c r="CA64" s="69"/>
      <c r="CB64" s="69"/>
      <c r="CC64" s="69"/>
      <c r="CD64" s="70"/>
      <c r="CE64" s="70"/>
      <c r="CF64" s="70"/>
      <c r="CG64" s="70"/>
      <c r="CH64" s="70"/>
      <c r="CI64" s="70"/>
      <c r="CJ64" s="70"/>
      <c r="CK64" s="70"/>
      <c r="CL64" s="70"/>
      <c r="CM64" s="70"/>
      <c r="CN64" s="70"/>
      <c r="CO64" s="70"/>
      <c r="CP64" s="70" t="s">
        <v>86</v>
      </c>
      <c r="CQ64" s="70"/>
      <c r="CR64" s="70"/>
      <c r="CS64" s="70"/>
      <c r="CT64" s="70"/>
      <c r="CU64" s="70"/>
      <c r="CV64" s="70"/>
      <c r="CW64" s="70"/>
      <c r="CX64" s="70"/>
      <c r="CY64" s="70"/>
      <c r="CZ64" s="70" t="s">
        <v>86</v>
      </c>
      <c r="DA64" s="70"/>
      <c r="DB64" s="70"/>
      <c r="DC64" s="70"/>
      <c r="DD64" s="70"/>
      <c r="DE64" s="70"/>
      <c r="DF64" s="70"/>
      <c r="DG64" s="70"/>
      <c r="DH64" s="70"/>
      <c r="DI64" s="70"/>
      <c r="DJ64" s="70"/>
      <c r="DK64" s="70"/>
      <c r="DL64" s="70"/>
      <c r="DM64" s="70"/>
      <c r="DN64" s="70"/>
      <c r="DO64" s="70"/>
      <c r="DP64" s="70"/>
      <c r="DQ64" s="70"/>
      <c r="DR64" s="70"/>
      <c r="DS64" s="70"/>
      <c r="DT64" s="70"/>
      <c r="DU64" s="70"/>
      <c r="DV64" s="70"/>
      <c r="DW64" s="69"/>
      <c r="DX64" s="69" t="s">
        <v>86</v>
      </c>
      <c r="DY64" s="69"/>
      <c r="DZ64" s="69"/>
      <c r="EA64" s="69"/>
      <c r="EB64" s="69" t="s">
        <v>86</v>
      </c>
      <c r="EC64" s="69"/>
      <c r="ED64" s="69"/>
      <c r="EE64" s="69" t="s">
        <v>86</v>
      </c>
      <c r="EF64" s="69"/>
      <c r="EG64" s="69" t="s">
        <v>86</v>
      </c>
      <c r="EH64" s="69"/>
      <c r="EI64" s="69"/>
      <c r="EJ64" s="69"/>
      <c r="EK64" s="18"/>
      <c r="EL64" s="11" t="s">
        <v>453</v>
      </c>
      <c r="EM64" s="61"/>
    </row>
    <row r="65" spans="1:143" s="59" customFormat="1" ht="60" x14ac:dyDescent="0.25">
      <c r="A65" s="161">
        <v>56</v>
      </c>
      <c r="B65" s="63" t="s">
        <v>454</v>
      </c>
      <c r="C65" s="67" t="s">
        <v>455</v>
      </c>
      <c r="D65" s="12">
        <v>20</v>
      </c>
      <c r="E65" s="68" t="s">
        <v>456</v>
      </c>
      <c r="F65" s="69"/>
      <c r="G65" s="69"/>
      <c r="H65" s="69"/>
      <c r="I65" s="69" t="s">
        <v>86</v>
      </c>
      <c r="J65" s="69">
        <f t="shared" si="3"/>
        <v>20</v>
      </c>
      <c r="K65" s="69">
        <v>10</v>
      </c>
      <c r="L65" s="69">
        <v>10</v>
      </c>
      <c r="M65" s="69"/>
      <c r="N65" s="69" t="s">
        <v>86</v>
      </c>
      <c r="O65" s="69"/>
      <c r="P65" s="69"/>
      <c r="Q65" s="69"/>
      <c r="R65" s="69" t="s">
        <v>86</v>
      </c>
      <c r="S65" s="69"/>
      <c r="T65" s="69"/>
      <c r="U65" s="69"/>
      <c r="V65" s="69"/>
      <c r="W65" s="69" t="s">
        <v>86</v>
      </c>
      <c r="X65" s="69"/>
      <c r="Y65" s="69"/>
      <c r="Z65" s="69"/>
      <c r="AA65" s="69"/>
      <c r="AB65" s="69"/>
      <c r="AC65" s="69" t="s">
        <v>86</v>
      </c>
      <c r="AD65" s="69">
        <f t="shared" si="4"/>
        <v>12</v>
      </c>
      <c r="AE65" s="69">
        <f t="shared" si="5"/>
        <v>14</v>
      </c>
      <c r="AF65" s="69"/>
      <c r="AG65" s="70"/>
      <c r="AH65" s="70"/>
      <c r="AI65" s="70"/>
      <c r="AJ65" s="70"/>
      <c r="AK65" s="70">
        <v>10</v>
      </c>
      <c r="AL65" s="70">
        <v>10</v>
      </c>
      <c r="AM65" s="70"/>
      <c r="AN65" s="70"/>
      <c r="AO65" s="70">
        <v>2</v>
      </c>
      <c r="AP65" s="70">
        <v>4</v>
      </c>
      <c r="AQ65" s="70"/>
      <c r="AR65" s="70"/>
      <c r="AS65" s="70"/>
      <c r="AT65" s="70"/>
      <c r="AU65" s="70"/>
      <c r="AV65" s="70"/>
      <c r="AW65" s="70"/>
      <c r="AX65" s="70"/>
      <c r="AY65" s="70"/>
      <c r="AZ65" s="70"/>
      <c r="BA65" s="70"/>
      <c r="BB65" s="70"/>
      <c r="BC65" s="70">
        <v>10</v>
      </c>
      <c r="BD65" s="70" t="s">
        <v>86</v>
      </c>
      <c r="BE65" s="70"/>
      <c r="BF65" s="70"/>
      <c r="BG65" s="70">
        <v>2</v>
      </c>
      <c r="BH65" s="70" t="s">
        <v>86</v>
      </c>
      <c r="BI65" s="70"/>
      <c r="BJ65" s="70"/>
      <c r="BK65" s="70"/>
      <c r="BL65" s="70"/>
      <c r="BM65" s="70"/>
      <c r="BN65" s="70"/>
      <c r="BO65" s="70"/>
      <c r="BP65" s="70"/>
      <c r="BQ65" s="69"/>
      <c r="BR65" s="69"/>
      <c r="BS65" s="69" t="s">
        <v>86</v>
      </c>
      <c r="BT65" s="69"/>
      <c r="BU65" s="69"/>
      <c r="BV65" s="69"/>
      <c r="BW65" s="69">
        <v>15</v>
      </c>
      <c r="BX65" s="69"/>
      <c r="BY65" s="69">
        <v>30</v>
      </c>
      <c r="BZ65" s="69"/>
      <c r="CA65" s="69"/>
      <c r="CB65" s="69"/>
      <c r="CC65" s="69"/>
      <c r="CD65" s="70"/>
      <c r="CE65" s="70"/>
      <c r="CF65" s="70"/>
      <c r="CG65" s="70"/>
      <c r="CH65" s="70"/>
      <c r="CI65" s="70"/>
      <c r="CJ65" s="70"/>
      <c r="CK65" s="70"/>
      <c r="CL65" s="70"/>
      <c r="CM65" s="70"/>
      <c r="CN65" s="70"/>
      <c r="CO65" s="70"/>
      <c r="CP65" s="70" t="s">
        <v>86</v>
      </c>
      <c r="CQ65" s="70"/>
      <c r="CR65" s="70"/>
      <c r="CS65" s="70"/>
      <c r="CT65" s="70"/>
      <c r="CU65" s="70"/>
      <c r="CV65" s="70"/>
      <c r="CW65" s="70"/>
      <c r="CX65" s="70"/>
      <c r="CY65" s="70"/>
      <c r="CZ65" s="70" t="s">
        <v>86</v>
      </c>
      <c r="DA65" s="70"/>
      <c r="DB65" s="70"/>
      <c r="DC65" s="70"/>
      <c r="DD65" s="70"/>
      <c r="DE65" s="70"/>
      <c r="DF65" s="70"/>
      <c r="DG65" s="70"/>
      <c r="DH65" s="70"/>
      <c r="DI65" s="70"/>
      <c r="DJ65" s="70"/>
      <c r="DK65" s="70"/>
      <c r="DL65" s="70"/>
      <c r="DM65" s="70"/>
      <c r="DN65" s="70"/>
      <c r="DO65" s="70"/>
      <c r="DP65" s="70"/>
      <c r="DQ65" s="70"/>
      <c r="DR65" s="70"/>
      <c r="DS65" s="70"/>
      <c r="DT65" s="70"/>
      <c r="DU65" s="70"/>
      <c r="DV65" s="70"/>
      <c r="DW65" s="69"/>
      <c r="DX65" s="69" t="s">
        <v>86</v>
      </c>
      <c r="DY65" s="69"/>
      <c r="DZ65" s="69"/>
      <c r="EA65" s="69"/>
      <c r="EB65" s="69" t="s">
        <v>86</v>
      </c>
      <c r="EC65" s="69"/>
      <c r="ED65" s="69"/>
      <c r="EE65" s="69" t="s">
        <v>86</v>
      </c>
      <c r="EF65" s="69"/>
      <c r="EG65" s="69" t="s">
        <v>86</v>
      </c>
      <c r="EH65" s="69"/>
      <c r="EI65" s="69"/>
      <c r="EJ65" s="69"/>
      <c r="EK65" s="18"/>
      <c r="EL65" s="11" t="s">
        <v>453</v>
      </c>
      <c r="EM65" s="61"/>
    </row>
    <row r="66" spans="1:143" s="59" customFormat="1" ht="45" x14ac:dyDescent="0.25">
      <c r="A66" s="161">
        <v>57</v>
      </c>
      <c r="B66" s="63" t="s">
        <v>457</v>
      </c>
      <c r="C66" s="67" t="s">
        <v>458</v>
      </c>
      <c r="D66" s="12">
        <v>50</v>
      </c>
      <c r="E66" s="68" t="s">
        <v>459</v>
      </c>
      <c r="F66" s="69"/>
      <c r="G66" s="69"/>
      <c r="H66" s="69"/>
      <c r="I66" s="69" t="s">
        <v>86</v>
      </c>
      <c r="J66" s="69">
        <f t="shared" si="3"/>
        <v>50</v>
      </c>
      <c r="K66" s="69">
        <v>30</v>
      </c>
      <c r="L66" s="69">
        <v>20</v>
      </c>
      <c r="M66" s="69"/>
      <c r="N66" s="69" t="s">
        <v>86</v>
      </c>
      <c r="O66" s="69"/>
      <c r="P66" s="69"/>
      <c r="Q66" s="69"/>
      <c r="R66" s="69" t="s">
        <v>86</v>
      </c>
      <c r="S66" s="69"/>
      <c r="T66" s="69"/>
      <c r="U66" s="69"/>
      <c r="V66" s="69"/>
      <c r="W66" s="69" t="s">
        <v>86</v>
      </c>
      <c r="X66" s="69"/>
      <c r="Y66" s="69"/>
      <c r="Z66" s="69"/>
      <c r="AA66" s="69"/>
      <c r="AB66" s="69"/>
      <c r="AC66" s="69" t="s">
        <v>86</v>
      </c>
      <c r="AD66" s="69">
        <f t="shared" si="4"/>
        <v>5</v>
      </c>
      <c r="AE66" s="69">
        <f t="shared" si="5"/>
        <v>5</v>
      </c>
      <c r="AF66" s="69"/>
      <c r="AG66" s="70"/>
      <c r="AH66" s="70"/>
      <c r="AI66" s="70"/>
      <c r="AJ66" s="70"/>
      <c r="AK66" s="70">
        <v>5</v>
      </c>
      <c r="AL66" s="70">
        <v>5</v>
      </c>
      <c r="AM66" s="70"/>
      <c r="AN66" s="70"/>
      <c r="AO66" s="70"/>
      <c r="AP66" s="70"/>
      <c r="AQ66" s="70"/>
      <c r="AR66" s="70"/>
      <c r="AS66" s="70"/>
      <c r="AT66" s="70"/>
      <c r="AU66" s="70"/>
      <c r="AV66" s="70"/>
      <c r="AW66" s="70"/>
      <c r="AX66" s="70"/>
      <c r="AY66" s="70"/>
      <c r="AZ66" s="70"/>
      <c r="BA66" s="70"/>
      <c r="BB66" s="70"/>
      <c r="BC66" s="70">
        <v>10</v>
      </c>
      <c r="BD66" s="70" t="s">
        <v>86</v>
      </c>
      <c r="BE66" s="70"/>
      <c r="BF66" s="70"/>
      <c r="BG66" s="70"/>
      <c r="BH66" s="70"/>
      <c r="BI66" s="70"/>
      <c r="BJ66" s="70"/>
      <c r="BK66" s="70"/>
      <c r="BL66" s="70"/>
      <c r="BM66" s="70"/>
      <c r="BN66" s="70"/>
      <c r="BO66" s="70"/>
      <c r="BP66" s="70"/>
      <c r="BQ66" s="69" t="s">
        <v>86</v>
      </c>
      <c r="BR66" s="69"/>
      <c r="BS66" s="69"/>
      <c r="BT66" s="69"/>
      <c r="BU66" s="69"/>
      <c r="BV66" s="69"/>
      <c r="BW66" s="69">
        <v>10</v>
      </c>
      <c r="BX66" s="69"/>
      <c r="BY66" s="69"/>
      <c r="BZ66" s="69"/>
      <c r="CA66" s="69"/>
      <c r="CB66" s="69"/>
      <c r="CC66" s="69"/>
      <c r="CD66" s="70"/>
      <c r="CE66" s="70"/>
      <c r="CF66" s="70"/>
      <c r="CG66" s="70"/>
      <c r="CH66" s="70"/>
      <c r="CI66" s="70"/>
      <c r="CJ66" s="70"/>
      <c r="CK66" s="70"/>
      <c r="CL66" s="70"/>
      <c r="CM66" s="70"/>
      <c r="CN66" s="70"/>
      <c r="CO66" s="70" t="s">
        <v>86</v>
      </c>
      <c r="CP66" s="70"/>
      <c r="CQ66" s="70"/>
      <c r="CR66" s="70"/>
      <c r="CS66" s="70"/>
      <c r="CT66" s="70"/>
      <c r="CU66" s="70"/>
      <c r="CV66" s="70"/>
      <c r="CW66" s="70"/>
      <c r="CX66" s="70"/>
      <c r="CY66" s="70"/>
      <c r="CZ66" s="70"/>
      <c r="DA66" s="70"/>
      <c r="DB66" s="70"/>
      <c r="DC66" s="70"/>
      <c r="DD66" s="70"/>
      <c r="DE66" s="70"/>
      <c r="DF66" s="70"/>
      <c r="DG66" s="70"/>
      <c r="DH66" s="70"/>
      <c r="DI66" s="70"/>
      <c r="DJ66" s="70"/>
      <c r="DK66" s="70"/>
      <c r="DL66" s="70"/>
      <c r="DM66" s="70"/>
      <c r="DN66" s="70"/>
      <c r="DO66" s="70"/>
      <c r="DP66" s="70"/>
      <c r="DQ66" s="70"/>
      <c r="DR66" s="70"/>
      <c r="DS66" s="70"/>
      <c r="DT66" s="70"/>
      <c r="DU66" s="70"/>
      <c r="DV66" s="70"/>
      <c r="DW66" s="69" t="s">
        <v>86</v>
      </c>
      <c r="DX66" s="69"/>
      <c r="DY66" s="69"/>
      <c r="DZ66" s="69"/>
      <c r="EA66" s="69" t="s">
        <v>86</v>
      </c>
      <c r="EB66" s="69"/>
      <c r="EC66" s="69"/>
      <c r="ED66" s="69"/>
      <c r="EE66" s="69" t="s">
        <v>86</v>
      </c>
      <c r="EF66" s="69"/>
      <c r="EG66" s="69" t="s">
        <v>86</v>
      </c>
      <c r="EH66" s="69"/>
      <c r="EI66" s="69"/>
      <c r="EJ66" s="69"/>
      <c r="EK66" s="18"/>
      <c r="EL66" s="11" t="s">
        <v>61</v>
      </c>
      <c r="EM66" s="61"/>
    </row>
    <row r="67" spans="1:143" s="59" customFormat="1" ht="60" x14ac:dyDescent="0.25">
      <c r="A67" s="161">
        <v>58</v>
      </c>
      <c r="B67" s="63" t="s">
        <v>460</v>
      </c>
      <c r="C67" s="67" t="s">
        <v>461</v>
      </c>
      <c r="D67" s="12">
        <v>5</v>
      </c>
      <c r="E67" s="68" t="s">
        <v>462</v>
      </c>
      <c r="F67" s="69"/>
      <c r="G67" s="69"/>
      <c r="H67" s="69"/>
      <c r="I67" s="69" t="s">
        <v>86</v>
      </c>
      <c r="J67" s="69">
        <f t="shared" si="3"/>
        <v>5</v>
      </c>
      <c r="K67" s="69">
        <v>3</v>
      </c>
      <c r="L67" s="69">
        <v>2</v>
      </c>
      <c r="M67" s="69"/>
      <c r="N67" s="69" t="s">
        <v>86</v>
      </c>
      <c r="O67" s="69"/>
      <c r="P67" s="69"/>
      <c r="Q67" s="69"/>
      <c r="R67" s="69" t="s">
        <v>86</v>
      </c>
      <c r="S67" s="69"/>
      <c r="T67" s="69"/>
      <c r="U67" s="69"/>
      <c r="V67" s="69"/>
      <c r="W67" s="69" t="s">
        <v>86</v>
      </c>
      <c r="X67" s="69"/>
      <c r="Y67" s="69"/>
      <c r="Z67" s="69"/>
      <c r="AA67" s="69"/>
      <c r="AB67" s="69"/>
      <c r="AC67" s="69" t="s">
        <v>86</v>
      </c>
      <c r="AD67" s="69">
        <f t="shared" si="4"/>
        <v>5</v>
      </c>
      <c r="AE67" s="69">
        <f t="shared" si="5"/>
        <v>5</v>
      </c>
      <c r="AF67" s="69"/>
      <c r="AG67" s="70"/>
      <c r="AH67" s="70"/>
      <c r="AI67" s="70"/>
      <c r="AJ67" s="70"/>
      <c r="AK67" s="70">
        <v>5</v>
      </c>
      <c r="AL67" s="70">
        <v>5</v>
      </c>
      <c r="AM67" s="70"/>
      <c r="AN67" s="70"/>
      <c r="AO67" s="70"/>
      <c r="AP67" s="70"/>
      <c r="AQ67" s="70"/>
      <c r="AR67" s="70"/>
      <c r="AS67" s="70"/>
      <c r="AT67" s="70"/>
      <c r="AU67" s="70"/>
      <c r="AV67" s="70"/>
      <c r="AW67" s="70"/>
      <c r="AX67" s="70"/>
      <c r="AY67" s="70"/>
      <c r="AZ67" s="70"/>
      <c r="BA67" s="70"/>
      <c r="BB67" s="70"/>
      <c r="BC67" s="70">
        <v>3</v>
      </c>
      <c r="BD67" s="70" t="s">
        <v>86</v>
      </c>
      <c r="BE67" s="70"/>
      <c r="BF67" s="70"/>
      <c r="BG67" s="70"/>
      <c r="BH67" s="70"/>
      <c r="BI67" s="70"/>
      <c r="BJ67" s="70"/>
      <c r="BK67" s="70"/>
      <c r="BL67" s="70"/>
      <c r="BM67" s="70"/>
      <c r="BN67" s="70"/>
      <c r="BO67" s="70"/>
      <c r="BP67" s="70"/>
      <c r="BQ67" s="69" t="s">
        <v>86</v>
      </c>
      <c r="BR67" s="69"/>
      <c r="BS67" s="69"/>
      <c r="BT67" s="69"/>
      <c r="BU67" s="69"/>
      <c r="BV67" s="69"/>
      <c r="BW67" s="69">
        <v>0</v>
      </c>
      <c r="BX67" s="69"/>
      <c r="BY67" s="69"/>
      <c r="BZ67" s="69"/>
      <c r="CA67" s="69"/>
      <c r="CB67" s="69"/>
      <c r="CC67" s="69"/>
      <c r="CD67" s="70"/>
      <c r="CE67" s="70"/>
      <c r="CF67" s="70"/>
      <c r="CG67" s="70"/>
      <c r="CH67" s="70"/>
      <c r="CI67" s="70"/>
      <c r="CJ67" s="70"/>
      <c r="CK67" s="70"/>
      <c r="CL67" s="70"/>
      <c r="CM67" s="70"/>
      <c r="CN67" s="70" t="s">
        <v>86</v>
      </c>
      <c r="CO67" s="70"/>
      <c r="CP67" s="70"/>
      <c r="CQ67" s="70"/>
      <c r="CR67" s="70"/>
      <c r="CS67" s="70"/>
      <c r="CT67" s="70"/>
      <c r="CU67" s="70"/>
      <c r="CV67" s="70"/>
      <c r="CW67" s="70"/>
      <c r="CX67" s="70"/>
      <c r="CY67" s="70"/>
      <c r="CZ67" s="70"/>
      <c r="DA67" s="70"/>
      <c r="DB67" s="70"/>
      <c r="DC67" s="70"/>
      <c r="DD67" s="70"/>
      <c r="DE67" s="70"/>
      <c r="DF67" s="70"/>
      <c r="DG67" s="70"/>
      <c r="DH67" s="70"/>
      <c r="DI67" s="70"/>
      <c r="DJ67" s="70"/>
      <c r="DK67" s="70"/>
      <c r="DL67" s="70"/>
      <c r="DM67" s="70"/>
      <c r="DN67" s="70"/>
      <c r="DO67" s="70"/>
      <c r="DP67" s="70"/>
      <c r="DQ67" s="70"/>
      <c r="DR67" s="70"/>
      <c r="DS67" s="70"/>
      <c r="DT67" s="70"/>
      <c r="DU67" s="70"/>
      <c r="DV67" s="70"/>
      <c r="DW67" s="69" t="s">
        <v>86</v>
      </c>
      <c r="DX67" s="69"/>
      <c r="DY67" s="69"/>
      <c r="DZ67" s="69"/>
      <c r="EA67" s="69" t="s">
        <v>86</v>
      </c>
      <c r="EB67" s="69" t="s">
        <v>86</v>
      </c>
      <c r="EC67" s="69"/>
      <c r="ED67" s="69"/>
      <c r="EE67" s="69" t="s">
        <v>86</v>
      </c>
      <c r="EF67" s="69"/>
      <c r="EG67" s="69" t="s">
        <v>86</v>
      </c>
      <c r="EH67" s="69"/>
      <c r="EI67" s="69"/>
      <c r="EJ67" s="69"/>
      <c r="EK67" s="18"/>
      <c r="EL67" s="11" t="s">
        <v>61</v>
      </c>
      <c r="EM67" s="61"/>
    </row>
    <row r="68" spans="1:143" s="59" customFormat="1" ht="45" x14ac:dyDescent="0.25">
      <c r="A68" s="161">
        <v>59</v>
      </c>
      <c r="B68" s="63" t="s">
        <v>463</v>
      </c>
      <c r="C68" s="67" t="s">
        <v>464</v>
      </c>
      <c r="D68" s="12">
        <v>7</v>
      </c>
      <c r="E68" s="68" t="s">
        <v>465</v>
      </c>
      <c r="F68" s="69"/>
      <c r="G68" s="69"/>
      <c r="H68" s="69"/>
      <c r="I68" s="69" t="s">
        <v>86</v>
      </c>
      <c r="J68" s="69">
        <f t="shared" si="3"/>
        <v>7</v>
      </c>
      <c r="K68" s="69">
        <v>5</v>
      </c>
      <c r="L68" s="69">
        <v>2</v>
      </c>
      <c r="M68" s="69"/>
      <c r="N68" s="69" t="s">
        <v>86</v>
      </c>
      <c r="O68" s="69"/>
      <c r="P68" s="69"/>
      <c r="Q68" s="69"/>
      <c r="R68" s="69"/>
      <c r="S68" s="69"/>
      <c r="T68" s="69"/>
      <c r="U68" s="69"/>
      <c r="V68" s="69"/>
      <c r="W68" s="69" t="s">
        <v>86</v>
      </c>
      <c r="X68" s="69"/>
      <c r="Y68" s="69"/>
      <c r="Z68" s="69"/>
      <c r="AA68" s="69"/>
      <c r="AB68" s="69"/>
      <c r="AC68" s="69" t="s">
        <v>86</v>
      </c>
      <c r="AD68" s="69">
        <f t="shared" si="4"/>
        <v>3</v>
      </c>
      <c r="AE68" s="69">
        <f t="shared" si="5"/>
        <v>2</v>
      </c>
      <c r="AF68" s="69"/>
      <c r="AG68" s="70"/>
      <c r="AH68" s="70"/>
      <c r="AI68" s="70"/>
      <c r="AJ68" s="70"/>
      <c r="AK68" s="70">
        <v>3</v>
      </c>
      <c r="AL68" s="70">
        <v>2</v>
      </c>
      <c r="AM68" s="70"/>
      <c r="AN68" s="70"/>
      <c r="AO68" s="70"/>
      <c r="AP68" s="70"/>
      <c r="AQ68" s="70"/>
      <c r="AR68" s="70"/>
      <c r="AS68" s="70"/>
      <c r="AT68" s="70"/>
      <c r="AU68" s="70"/>
      <c r="AV68" s="70"/>
      <c r="AW68" s="70"/>
      <c r="AX68" s="70"/>
      <c r="AY68" s="70"/>
      <c r="AZ68" s="70"/>
      <c r="BA68" s="70"/>
      <c r="BB68" s="70"/>
      <c r="BC68" s="70">
        <v>1</v>
      </c>
      <c r="BD68" s="70" t="s">
        <v>86</v>
      </c>
      <c r="BE68" s="70"/>
      <c r="BF68" s="70"/>
      <c r="BG68" s="70"/>
      <c r="BH68" s="70"/>
      <c r="BI68" s="70"/>
      <c r="BJ68" s="70"/>
      <c r="BK68" s="70"/>
      <c r="BL68" s="70"/>
      <c r="BM68" s="70"/>
      <c r="BN68" s="70"/>
      <c r="BO68" s="70"/>
      <c r="BP68" s="70"/>
      <c r="BQ68" s="69"/>
      <c r="BR68" s="69" t="s">
        <v>86</v>
      </c>
      <c r="BS68" s="69"/>
      <c r="BT68" s="69"/>
      <c r="BU68" s="69"/>
      <c r="BV68" s="69"/>
      <c r="BW68" s="69">
        <v>60</v>
      </c>
      <c r="BX68" s="69"/>
      <c r="BY68" s="69"/>
      <c r="BZ68" s="69"/>
      <c r="CA68" s="69"/>
      <c r="CB68" s="69"/>
      <c r="CC68" s="69"/>
      <c r="CD68" s="70"/>
      <c r="CE68" s="70"/>
      <c r="CF68" s="70"/>
      <c r="CG68" s="70"/>
      <c r="CH68" s="70"/>
      <c r="CI68" s="70"/>
      <c r="CJ68" s="70"/>
      <c r="CK68" s="70"/>
      <c r="CL68" s="70"/>
      <c r="CM68" s="70"/>
      <c r="CN68" s="70" t="s">
        <v>86</v>
      </c>
      <c r="CO68" s="70"/>
      <c r="CP68" s="70"/>
      <c r="CQ68" s="70"/>
      <c r="CR68" s="70"/>
      <c r="CS68" s="70"/>
      <c r="CT68" s="70"/>
      <c r="CU68" s="70"/>
      <c r="CV68" s="70"/>
      <c r="CW68" s="70"/>
      <c r="CX68" s="70"/>
      <c r="CY68" s="70"/>
      <c r="CZ68" s="70"/>
      <c r="DA68" s="70"/>
      <c r="DB68" s="70"/>
      <c r="DC68" s="70"/>
      <c r="DD68" s="70"/>
      <c r="DE68" s="70"/>
      <c r="DF68" s="70"/>
      <c r="DG68" s="70"/>
      <c r="DH68" s="70"/>
      <c r="DI68" s="70"/>
      <c r="DJ68" s="70"/>
      <c r="DK68" s="70"/>
      <c r="DL68" s="70"/>
      <c r="DM68" s="70"/>
      <c r="DN68" s="70"/>
      <c r="DO68" s="70"/>
      <c r="DP68" s="70"/>
      <c r="DQ68" s="70"/>
      <c r="DR68" s="70"/>
      <c r="DS68" s="70"/>
      <c r="DT68" s="70"/>
      <c r="DU68" s="70"/>
      <c r="DV68" s="70"/>
      <c r="DW68" s="69" t="s">
        <v>86</v>
      </c>
      <c r="DX68" s="69"/>
      <c r="DY68" s="69"/>
      <c r="DZ68" s="69"/>
      <c r="EA68" s="69" t="s">
        <v>86</v>
      </c>
      <c r="EB68" s="69" t="s">
        <v>86</v>
      </c>
      <c r="EC68" s="69" t="s">
        <v>86</v>
      </c>
      <c r="ED68" s="69"/>
      <c r="EE68" s="69"/>
      <c r="EF68" s="69"/>
      <c r="EG68" s="69" t="s">
        <v>86</v>
      </c>
      <c r="EH68" s="69"/>
      <c r="EI68" s="69"/>
      <c r="EJ68" s="69"/>
      <c r="EK68" s="18"/>
      <c r="EL68" s="11" t="s">
        <v>61</v>
      </c>
      <c r="EM68" s="61"/>
    </row>
    <row r="69" spans="1:143" s="59" customFormat="1" ht="45" x14ac:dyDescent="0.25">
      <c r="A69" s="161">
        <v>60</v>
      </c>
      <c r="B69" s="63" t="s">
        <v>466</v>
      </c>
      <c r="C69" s="67" t="s">
        <v>467</v>
      </c>
      <c r="D69" s="12">
        <v>5</v>
      </c>
      <c r="E69" s="68" t="s">
        <v>468</v>
      </c>
      <c r="F69" s="69"/>
      <c r="G69" s="69"/>
      <c r="H69" s="69"/>
      <c r="I69" s="69" t="s">
        <v>86</v>
      </c>
      <c r="J69" s="69">
        <f t="shared" si="3"/>
        <v>5</v>
      </c>
      <c r="K69" s="69">
        <v>4</v>
      </c>
      <c r="L69" s="69">
        <v>1</v>
      </c>
      <c r="M69" s="69"/>
      <c r="N69" s="69" t="s">
        <v>86</v>
      </c>
      <c r="O69" s="69"/>
      <c r="P69" s="69"/>
      <c r="Q69" s="69"/>
      <c r="R69" s="69" t="s">
        <v>86</v>
      </c>
      <c r="S69" s="69"/>
      <c r="T69" s="69"/>
      <c r="U69" s="69"/>
      <c r="V69" s="69"/>
      <c r="W69" s="69" t="s">
        <v>86</v>
      </c>
      <c r="X69" s="69"/>
      <c r="Y69" s="69"/>
      <c r="Z69" s="69"/>
      <c r="AA69" s="69"/>
      <c r="AB69" s="69"/>
      <c r="AC69" s="69" t="s">
        <v>86</v>
      </c>
      <c r="AD69" s="69">
        <f t="shared" si="4"/>
        <v>5</v>
      </c>
      <c r="AE69" s="69">
        <f t="shared" si="5"/>
        <v>5</v>
      </c>
      <c r="AF69" s="69"/>
      <c r="AG69" s="70"/>
      <c r="AH69" s="70"/>
      <c r="AI69" s="70"/>
      <c r="AJ69" s="70"/>
      <c r="AK69" s="70">
        <v>5</v>
      </c>
      <c r="AL69" s="70">
        <v>5</v>
      </c>
      <c r="AM69" s="70"/>
      <c r="AN69" s="70"/>
      <c r="AO69" s="70"/>
      <c r="AP69" s="70"/>
      <c r="AQ69" s="70"/>
      <c r="AR69" s="70"/>
      <c r="AS69" s="70"/>
      <c r="AT69" s="70"/>
      <c r="AU69" s="70"/>
      <c r="AV69" s="70"/>
      <c r="AW69" s="70"/>
      <c r="AX69" s="70"/>
      <c r="AY69" s="70"/>
      <c r="AZ69" s="70"/>
      <c r="BA69" s="70"/>
      <c r="BB69" s="70"/>
      <c r="BC69" s="70">
        <v>10</v>
      </c>
      <c r="BD69" s="70"/>
      <c r="BE69" s="70"/>
      <c r="BF69" s="70"/>
      <c r="BG69" s="70"/>
      <c r="BH69" s="70"/>
      <c r="BI69" s="70"/>
      <c r="BJ69" s="70"/>
      <c r="BK69" s="70"/>
      <c r="BL69" s="70"/>
      <c r="BM69" s="70"/>
      <c r="BN69" s="70"/>
      <c r="BO69" s="70"/>
      <c r="BP69" s="70"/>
      <c r="BQ69" s="69"/>
      <c r="BR69" s="69"/>
      <c r="BS69" s="69"/>
      <c r="BT69" s="69"/>
      <c r="BU69" s="69"/>
      <c r="BV69" s="69"/>
      <c r="BW69" s="69">
        <v>6</v>
      </c>
      <c r="BX69" s="69"/>
      <c r="BY69" s="69"/>
      <c r="BZ69" s="69"/>
      <c r="CA69" s="69"/>
      <c r="CB69" s="69"/>
      <c r="CC69" s="69"/>
      <c r="CD69" s="70"/>
      <c r="CE69" s="70"/>
      <c r="CF69" s="70"/>
      <c r="CG69" s="70"/>
      <c r="CH69" s="70"/>
      <c r="CI69" s="70"/>
      <c r="CJ69" s="70"/>
      <c r="CK69" s="70"/>
      <c r="CL69" s="70"/>
      <c r="CM69" s="70"/>
      <c r="CN69" s="70" t="s">
        <v>86</v>
      </c>
      <c r="CO69" s="70"/>
      <c r="CP69" s="70"/>
      <c r="CQ69" s="70"/>
      <c r="CR69" s="70"/>
      <c r="CS69" s="70"/>
      <c r="CT69" s="70"/>
      <c r="CU69" s="70"/>
      <c r="CV69" s="70"/>
      <c r="CW69" s="70"/>
      <c r="CX69" s="70"/>
      <c r="CY69" s="70"/>
      <c r="CZ69" s="70"/>
      <c r="DA69" s="70"/>
      <c r="DB69" s="70"/>
      <c r="DC69" s="70"/>
      <c r="DD69" s="70"/>
      <c r="DE69" s="70"/>
      <c r="DF69" s="70"/>
      <c r="DG69" s="70"/>
      <c r="DH69" s="70"/>
      <c r="DI69" s="70"/>
      <c r="DJ69" s="70"/>
      <c r="DK69" s="70"/>
      <c r="DL69" s="70"/>
      <c r="DM69" s="70"/>
      <c r="DN69" s="70"/>
      <c r="DO69" s="70"/>
      <c r="DP69" s="70"/>
      <c r="DQ69" s="70"/>
      <c r="DR69" s="70"/>
      <c r="DS69" s="70"/>
      <c r="DT69" s="70"/>
      <c r="DU69" s="70"/>
      <c r="DV69" s="70"/>
      <c r="DW69" s="69" t="s">
        <v>86</v>
      </c>
      <c r="DX69" s="69"/>
      <c r="DY69" s="69"/>
      <c r="DZ69" s="69"/>
      <c r="EA69" s="69"/>
      <c r="EB69" s="69" t="s">
        <v>86</v>
      </c>
      <c r="EC69" s="69"/>
      <c r="ED69" s="69"/>
      <c r="EE69" s="69"/>
      <c r="EF69" s="69"/>
      <c r="EG69" s="69" t="s">
        <v>86</v>
      </c>
      <c r="EH69" s="69"/>
      <c r="EI69" s="69"/>
      <c r="EJ69" s="69"/>
      <c r="EK69" s="18"/>
      <c r="EL69" s="11" t="s">
        <v>61</v>
      </c>
      <c r="EM69" s="61"/>
    </row>
    <row r="70" spans="1:143" s="59" customFormat="1" ht="82.5" x14ac:dyDescent="0.25">
      <c r="A70" s="161">
        <v>61</v>
      </c>
      <c r="B70" s="63" t="s">
        <v>434</v>
      </c>
      <c r="C70" s="67" t="s">
        <v>435</v>
      </c>
      <c r="D70" s="12">
        <v>5</v>
      </c>
      <c r="E70" s="68" t="s">
        <v>436</v>
      </c>
      <c r="F70" s="69"/>
      <c r="G70" s="69"/>
      <c r="H70" s="69"/>
      <c r="I70" s="69" t="s">
        <v>86</v>
      </c>
      <c r="J70" s="69">
        <f>K70+L70</f>
        <v>5</v>
      </c>
      <c r="K70" s="69">
        <v>3</v>
      </c>
      <c r="L70" s="69">
        <v>2</v>
      </c>
      <c r="M70" s="69"/>
      <c r="N70" s="69" t="s">
        <v>86</v>
      </c>
      <c r="O70" s="69"/>
      <c r="P70" s="69"/>
      <c r="Q70" s="69"/>
      <c r="R70" s="69"/>
      <c r="S70" s="69" t="s">
        <v>86</v>
      </c>
      <c r="T70" s="69"/>
      <c r="U70" s="69" t="s">
        <v>86</v>
      </c>
      <c r="V70" s="69"/>
      <c r="W70" s="69" t="s">
        <v>86</v>
      </c>
      <c r="X70" s="69"/>
      <c r="Y70" s="69"/>
      <c r="Z70" s="69" t="s">
        <v>86</v>
      </c>
      <c r="AA70" s="69"/>
      <c r="AB70" s="69"/>
      <c r="AC70" s="69"/>
      <c r="AD70" s="69">
        <f>AG70+AI70+AK70+AM70+AO70+AQ70+AS70+AU70+AW70</f>
        <v>11</v>
      </c>
      <c r="AE70" s="69">
        <f>AH70+AJ70+AL70+AN70+AP70+AR70+AT70+AV70+AX70</f>
        <v>9</v>
      </c>
      <c r="AF70" s="69"/>
      <c r="AG70" s="70"/>
      <c r="AH70" s="70"/>
      <c r="AI70" s="70">
        <v>3</v>
      </c>
      <c r="AJ70" s="70">
        <v>2</v>
      </c>
      <c r="AK70" s="70"/>
      <c r="AL70" s="70"/>
      <c r="AM70" s="70">
        <v>3</v>
      </c>
      <c r="AN70" s="70">
        <v>2</v>
      </c>
      <c r="AO70" s="70">
        <v>5</v>
      </c>
      <c r="AP70" s="70">
        <v>5</v>
      </c>
      <c r="AQ70" s="70"/>
      <c r="AR70" s="70"/>
      <c r="AS70" s="70"/>
      <c r="AT70" s="70"/>
      <c r="AU70" s="70"/>
      <c r="AV70" s="70"/>
      <c r="AW70" s="70"/>
      <c r="AX70" s="70"/>
      <c r="AY70" s="70"/>
      <c r="AZ70" s="70"/>
      <c r="BA70" s="70">
        <v>2</v>
      </c>
      <c r="BB70" s="70" t="s">
        <v>86</v>
      </c>
      <c r="BC70" s="70"/>
      <c r="BD70" s="70"/>
      <c r="BE70" s="70">
        <v>3</v>
      </c>
      <c r="BF70" s="70" t="s">
        <v>86</v>
      </c>
      <c r="BG70" s="70"/>
      <c r="BH70" s="70"/>
      <c r="BI70" s="70"/>
      <c r="BJ70" s="70"/>
      <c r="BK70" s="70"/>
      <c r="BL70" s="70"/>
      <c r="BM70" s="70"/>
      <c r="BN70" s="70"/>
      <c r="BO70" s="70"/>
      <c r="BP70" s="70"/>
      <c r="BQ70" s="69" t="s">
        <v>86</v>
      </c>
      <c r="BR70" s="69" t="s">
        <v>86</v>
      </c>
      <c r="BS70" s="69" t="s">
        <v>86</v>
      </c>
      <c r="BT70" s="69"/>
      <c r="BU70" s="69"/>
      <c r="BV70" s="69">
        <v>30</v>
      </c>
      <c r="BW70" s="69"/>
      <c r="BX70" s="69">
        <v>15</v>
      </c>
      <c r="BY70" s="69"/>
      <c r="BZ70" s="69"/>
      <c r="CA70" s="69"/>
      <c r="CB70" s="69"/>
      <c r="CC70" s="69"/>
      <c r="CD70" s="70"/>
      <c r="CE70" s="70"/>
      <c r="CF70" s="70"/>
      <c r="CG70" s="70"/>
      <c r="CH70" s="70"/>
      <c r="CI70" s="70"/>
      <c r="CJ70" s="70"/>
      <c r="CK70" s="70" t="s">
        <v>86</v>
      </c>
      <c r="CL70" s="70"/>
      <c r="CM70" s="70"/>
      <c r="CN70" s="70"/>
      <c r="CO70" s="70"/>
      <c r="CP70" s="70"/>
      <c r="CQ70" s="70"/>
      <c r="CR70" s="70"/>
      <c r="CS70" s="70"/>
      <c r="CT70" s="70"/>
      <c r="CU70" s="70" t="s">
        <v>86</v>
      </c>
      <c r="CV70" s="70"/>
      <c r="CW70" s="70"/>
      <c r="CX70" s="70"/>
      <c r="CY70" s="70"/>
      <c r="CZ70" s="70"/>
      <c r="DA70" s="70"/>
      <c r="DB70" s="70"/>
      <c r="DC70" s="70"/>
      <c r="DD70" s="70"/>
      <c r="DE70" s="70"/>
      <c r="DF70" s="70"/>
      <c r="DG70" s="70"/>
      <c r="DH70" s="70"/>
      <c r="DI70" s="70"/>
      <c r="DJ70" s="70"/>
      <c r="DK70" s="70"/>
      <c r="DL70" s="70"/>
      <c r="DM70" s="70"/>
      <c r="DN70" s="70"/>
      <c r="DO70" s="70"/>
      <c r="DP70" s="70"/>
      <c r="DQ70" s="70"/>
      <c r="DR70" s="70"/>
      <c r="DS70" s="70"/>
      <c r="DT70" s="70"/>
      <c r="DU70" s="70"/>
      <c r="DV70" s="70"/>
      <c r="DW70" s="69"/>
      <c r="DX70" s="69"/>
      <c r="DY70" s="69" t="s">
        <v>86</v>
      </c>
      <c r="DZ70" s="69"/>
      <c r="EA70" s="69" t="s">
        <v>86</v>
      </c>
      <c r="EB70" s="69" t="s">
        <v>86</v>
      </c>
      <c r="EC70" s="69"/>
      <c r="ED70" s="69" t="s">
        <v>86</v>
      </c>
      <c r="EE70" s="69" t="s">
        <v>86</v>
      </c>
      <c r="EF70" s="69"/>
      <c r="EG70" s="69"/>
      <c r="EH70" s="69" t="s">
        <v>86</v>
      </c>
      <c r="EI70" s="69"/>
      <c r="EJ70" s="69"/>
      <c r="EK70" s="142" t="s">
        <v>437</v>
      </c>
      <c r="EL70" s="11" t="s">
        <v>438</v>
      </c>
      <c r="EM70" s="80" t="s">
        <v>439</v>
      </c>
    </row>
    <row r="71" spans="1:143" s="59" customFormat="1" ht="16.5" x14ac:dyDescent="0.25">
      <c r="A71" s="159"/>
      <c r="B71" s="63"/>
      <c r="C71" s="67"/>
      <c r="D71" s="12"/>
      <c r="E71" s="68"/>
      <c r="F71" s="69"/>
      <c r="G71" s="69"/>
      <c r="H71" s="69"/>
      <c r="I71" s="69"/>
      <c r="J71" s="69">
        <f t="shared" si="3"/>
        <v>0</v>
      </c>
      <c r="K71" s="69"/>
      <c r="L71" s="69"/>
      <c r="M71" s="69"/>
      <c r="N71" s="69"/>
      <c r="O71" s="69"/>
      <c r="P71" s="69"/>
      <c r="Q71" s="69"/>
      <c r="R71" s="69"/>
      <c r="S71" s="69"/>
      <c r="T71" s="69"/>
      <c r="U71" s="69"/>
      <c r="V71" s="69"/>
      <c r="W71" s="69"/>
      <c r="X71" s="69"/>
      <c r="Y71" s="69"/>
      <c r="Z71" s="69"/>
      <c r="AA71" s="69"/>
      <c r="AB71" s="69"/>
      <c r="AC71" s="69"/>
      <c r="AD71" s="69">
        <f t="shared" ref="AD71:AD73" si="6">AG71+AI71+AK71+AM71+AO71+AQ71+AS71+AU71+AW71</f>
        <v>0</v>
      </c>
      <c r="AE71" s="69">
        <f t="shared" ref="AE71:AE73" si="7">AH71+AJ71+AL71+AN71+AP71+AR71+AT71+AV71+AX71</f>
        <v>0</v>
      </c>
      <c r="AF71" s="69"/>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c r="BH71" s="70"/>
      <c r="BI71" s="70"/>
      <c r="BJ71" s="70"/>
      <c r="BK71" s="70"/>
      <c r="BL71" s="70"/>
      <c r="BM71" s="70"/>
      <c r="BN71" s="70"/>
      <c r="BO71" s="70"/>
      <c r="BP71" s="70"/>
      <c r="BQ71" s="69"/>
      <c r="BR71" s="69"/>
      <c r="BS71" s="69"/>
      <c r="BT71" s="69"/>
      <c r="BU71" s="69"/>
      <c r="BV71" s="69"/>
      <c r="BW71" s="69"/>
      <c r="BX71" s="69"/>
      <c r="BY71" s="69"/>
      <c r="BZ71" s="69"/>
      <c r="CA71" s="69"/>
      <c r="CB71" s="69"/>
      <c r="CC71" s="69"/>
      <c r="CD71" s="70"/>
      <c r="CE71" s="70"/>
      <c r="CF71" s="70"/>
      <c r="CG71" s="70"/>
      <c r="CH71" s="70"/>
      <c r="CI71" s="70"/>
      <c r="CJ71" s="70"/>
      <c r="CK71" s="70"/>
      <c r="CL71" s="70"/>
      <c r="CM71" s="70"/>
      <c r="CN71" s="70"/>
      <c r="CO71" s="70"/>
      <c r="CP71" s="70"/>
      <c r="CQ71" s="70"/>
      <c r="CR71" s="70"/>
      <c r="CS71" s="70"/>
      <c r="CT71" s="70"/>
      <c r="CU71" s="70"/>
      <c r="CV71" s="70"/>
      <c r="CW71" s="70"/>
      <c r="CX71" s="70"/>
      <c r="CY71" s="70"/>
      <c r="CZ71" s="70"/>
      <c r="DA71" s="70"/>
      <c r="DB71" s="70"/>
      <c r="DC71" s="70"/>
      <c r="DD71" s="70"/>
      <c r="DE71" s="70"/>
      <c r="DF71" s="70"/>
      <c r="DG71" s="70"/>
      <c r="DH71" s="70"/>
      <c r="DI71" s="70"/>
      <c r="DJ71" s="70"/>
      <c r="DK71" s="70"/>
      <c r="DL71" s="70"/>
      <c r="DM71" s="70"/>
      <c r="DN71" s="70"/>
      <c r="DO71" s="70"/>
      <c r="DP71" s="70"/>
      <c r="DQ71" s="70"/>
      <c r="DR71" s="70"/>
      <c r="DS71" s="70"/>
      <c r="DT71" s="70"/>
      <c r="DU71" s="70"/>
      <c r="DV71" s="70"/>
      <c r="DW71" s="69"/>
      <c r="DX71" s="69"/>
      <c r="DY71" s="69"/>
      <c r="DZ71" s="69"/>
      <c r="EA71" s="69"/>
      <c r="EB71" s="69"/>
      <c r="EC71" s="69"/>
      <c r="ED71" s="69"/>
      <c r="EE71" s="69"/>
      <c r="EF71" s="69"/>
      <c r="EG71" s="69"/>
      <c r="EH71" s="69"/>
      <c r="EI71" s="69"/>
      <c r="EJ71" s="69"/>
      <c r="EK71" s="142"/>
      <c r="EL71" s="11"/>
      <c r="EM71" s="80"/>
    </row>
    <row r="72" spans="1:143" s="59" customFormat="1" ht="16.5" x14ac:dyDescent="0.25">
      <c r="A72" s="159"/>
      <c r="B72" s="63"/>
      <c r="C72" s="67"/>
      <c r="D72" s="11"/>
      <c r="E72" s="68"/>
      <c r="F72" s="70"/>
      <c r="G72" s="70"/>
      <c r="H72" s="70"/>
      <c r="I72" s="70"/>
      <c r="J72" s="70">
        <f t="shared" si="3"/>
        <v>0</v>
      </c>
      <c r="K72" s="70"/>
      <c r="L72" s="70"/>
      <c r="M72" s="70"/>
      <c r="N72" s="70"/>
      <c r="O72" s="70"/>
      <c r="P72" s="70"/>
      <c r="Q72" s="70"/>
      <c r="R72" s="70"/>
      <c r="S72" s="70"/>
      <c r="T72" s="70"/>
      <c r="U72" s="70"/>
      <c r="V72" s="70"/>
      <c r="W72" s="70"/>
      <c r="X72" s="70"/>
      <c r="Y72" s="70"/>
      <c r="Z72" s="70"/>
      <c r="AA72" s="70"/>
      <c r="AB72" s="70"/>
      <c r="AC72" s="70"/>
      <c r="AD72" s="70">
        <f t="shared" si="6"/>
        <v>0</v>
      </c>
      <c r="AE72" s="70">
        <f t="shared" si="7"/>
        <v>0</v>
      </c>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c r="BH72" s="70"/>
      <c r="BI72" s="70"/>
      <c r="BJ72" s="70"/>
      <c r="BK72" s="70"/>
      <c r="BL72" s="70"/>
      <c r="BM72" s="70"/>
      <c r="BN72" s="70"/>
      <c r="BO72" s="70"/>
      <c r="BP72" s="70"/>
      <c r="BQ72" s="70"/>
      <c r="BR72" s="70"/>
      <c r="BS72" s="70"/>
      <c r="BT72" s="70"/>
      <c r="BU72" s="70"/>
      <c r="BV72" s="70"/>
      <c r="BW72" s="70"/>
      <c r="BX72" s="70"/>
      <c r="BY72" s="70"/>
      <c r="BZ72" s="70"/>
      <c r="CA72" s="70"/>
      <c r="CB72" s="70"/>
      <c r="CC72" s="70"/>
      <c r="CD72" s="70"/>
      <c r="CE72" s="70"/>
      <c r="CF72" s="70"/>
      <c r="CG72" s="70"/>
      <c r="CH72" s="70"/>
      <c r="CI72" s="70"/>
      <c r="CJ72" s="70"/>
      <c r="CK72" s="70"/>
      <c r="CL72" s="70"/>
      <c r="CM72" s="70"/>
      <c r="CN72" s="70"/>
      <c r="CO72" s="70"/>
      <c r="CP72" s="70"/>
      <c r="CQ72" s="70"/>
      <c r="CR72" s="70"/>
      <c r="CS72" s="70"/>
      <c r="CT72" s="70"/>
      <c r="CU72" s="70"/>
      <c r="CV72" s="70"/>
      <c r="CW72" s="70"/>
      <c r="CX72" s="70"/>
      <c r="CY72" s="70"/>
      <c r="CZ72" s="70"/>
      <c r="DA72" s="70"/>
      <c r="DB72" s="70"/>
      <c r="DC72" s="70"/>
      <c r="DD72" s="70"/>
      <c r="DE72" s="70"/>
      <c r="DF72" s="70"/>
      <c r="DG72" s="70"/>
      <c r="DH72" s="70"/>
      <c r="DI72" s="70"/>
      <c r="DJ72" s="70"/>
      <c r="DK72" s="70"/>
      <c r="DL72" s="70"/>
      <c r="DM72" s="70"/>
      <c r="DN72" s="70"/>
      <c r="DO72" s="70"/>
      <c r="DP72" s="70"/>
      <c r="DQ72" s="70"/>
      <c r="DR72" s="70"/>
      <c r="DS72" s="70"/>
      <c r="DT72" s="70"/>
      <c r="DU72" s="70"/>
      <c r="DV72" s="70"/>
      <c r="DW72" s="70"/>
      <c r="DX72" s="70"/>
      <c r="DY72" s="70"/>
      <c r="DZ72" s="70"/>
      <c r="EA72" s="70"/>
      <c r="EB72" s="70"/>
      <c r="EC72" s="70"/>
      <c r="ED72" s="70"/>
      <c r="EE72" s="70"/>
      <c r="EF72" s="70"/>
      <c r="EG72" s="70"/>
      <c r="EH72" s="70"/>
      <c r="EI72" s="70"/>
      <c r="EJ72" s="70"/>
      <c r="EK72" s="160"/>
      <c r="EL72" s="11"/>
      <c r="EM72" s="80"/>
    </row>
    <row r="73" spans="1:143" s="59" customFormat="1" ht="16.5" x14ac:dyDescent="0.25">
      <c r="A73" s="159"/>
      <c r="B73" s="63"/>
      <c r="C73" s="67"/>
      <c r="D73" s="11"/>
      <c r="E73" s="68"/>
      <c r="F73" s="70"/>
      <c r="G73" s="70"/>
      <c r="H73" s="70"/>
      <c r="I73" s="70"/>
      <c r="J73" s="70">
        <f t="shared" si="3"/>
        <v>0</v>
      </c>
      <c r="K73" s="70"/>
      <c r="L73" s="70"/>
      <c r="M73" s="70"/>
      <c r="N73" s="70"/>
      <c r="O73" s="70"/>
      <c r="P73" s="70"/>
      <c r="Q73" s="70"/>
      <c r="R73" s="70"/>
      <c r="S73" s="70"/>
      <c r="T73" s="70"/>
      <c r="U73" s="70"/>
      <c r="V73" s="70"/>
      <c r="W73" s="70"/>
      <c r="X73" s="70"/>
      <c r="Y73" s="70"/>
      <c r="Z73" s="70"/>
      <c r="AA73" s="70"/>
      <c r="AB73" s="70"/>
      <c r="AC73" s="70"/>
      <c r="AD73" s="70">
        <f t="shared" si="6"/>
        <v>0</v>
      </c>
      <c r="AE73" s="70">
        <f t="shared" si="7"/>
        <v>0</v>
      </c>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c r="BH73" s="70"/>
      <c r="BI73" s="70"/>
      <c r="BJ73" s="70"/>
      <c r="BK73" s="70"/>
      <c r="BL73" s="70"/>
      <c r="BM73" s="70"/>
      <c r="BN73" s="70"/>
      <c r="BO73" s="70"/>
      <c r="BP73" s="70"/>
      <c r="BQ73" s="70"/>
      <c r="BR73" s="70"/>
      <c r="BS73" s="70"/>
      <c r="BT73" s="70"/>
      <c r="BU73" s="70"/>
      <c r="BV73" s="70"/>
      <c r="BW73" s="70"/>
      <c r="BX73" s="70"/>
      <c r="BY73" s="70"/>
      <c r="BZ73" s="70"/>
      <c r="CA73" s="70"/>
      <c r="CB73" s="70"/>
      <c r="CC73" s="70"/>
      <c r="CD73" s="70"/>
      <c r="CE73" s="70"/>
      <c r="CF73" s="70"/>
      <c r="CG73" s="70"/>
      <c r="CH73" s="70"/>
      <c r="CI73" s="70"/>
      <c r="CJ73" s="70"/>
      <c r="CK73" s="70"/>
      <c r="CL73" s="70"/>
      <c r="CM73" s="70"/>
      <c r="CN73" s="70"/>
      <c r="CO73" s="70"/>
      <c r="CP73" s="70"/>
      <c r="CQ73" s="70"/>
      <c r="CR73" s="70"/>
      <c r="CS73" s="70"/>
      <c r="CT73" s="70"/>
      <c r="CU73" s="70"/>
      <c r="CV73" s="70"/>
      <c r="CW73" s="70"/>
      <c r="CX73" s="70"/>
      <c r="CY73" s="70"/>
      <c r="CZ73" s="70"/>
      <c r="DA73" s="70"/>
      <c r="DB73" s="70"/>
      <c r="DC73" s="70"/>
      <c r="DD73" s="70"/>
      <c r="DE73" s="70"/>
      <c r="DF73" s="70"/>
      <c r="DG73" s="70"/>
      <c r="DH73" s="70"/>
      <c r="DI73" s="70"/>
      <c r="DJ73" s="70"/>
      <c r="DK73" s="70"/>
      <c r="DL73" s="70"/>
      <c r="DM73" s="70"/>
      <c r="DN73" s="70"/>
      <c r="DO73" s="70"/>
      <c r="DP73" s="70"/>
      <c r="DQ73" s="70"/>
      <c r="DR73" s="70"/>
      <c r="DS73" s="70"/>
      <c r="DT73" s="70"/>
      <c r="DU73" s="70"/>
      <c r="DV73" s="70"/>
      <c r="DW73" s="70"/>
      <c r="DX73" s="70"/>
      <c r="DY73" s="70"/>
      <c r="DZ73" s="70"/>
      <c r="EA73" s="70"/>
      <c r="EB73" s="70"/>
      <c r="EC73" s="70"/>
      <c r="ED73" s="70"/>
      <c r="EE73" s="70"/>
      <c r="EF73" s="70"/>
      <c r="EG73" s="70"/>
      <c r="EH73" s="70"/>
      <c r="EI73" s="70"/>
      <c r="EJ73" s="70"/>
      <c r="EK73" s="160"/>
      <c r="EL73" s="11"/>
      <c r="EM73" s="80"/>
    </row>
    <row r="74" spans="1:143" s="59" customFormat="1" ht="16.5" x14ac:dyDescent="0.25">
      <c r="A74" s="158"/>
      <c r="B74" s="63"/>
      <c r="C74" s="67"/>
      <c r="D74" s="11"/>
      <c r="E74" s="68"/>
      <c r="F74" s="70"/>
      <c r="G74" s="70"/>
      <c r="H74" s="70"/>
      <c r="I74" s="70"/>
      <c r="J74" s="70">
        <f t="shared" si="3"/>
        <v>0</v>
      </c>
      <c r="K74" s="70"/>
      <c r="L74" s="70"/>
      <c r="M74" s="70"/>
      <c r="N74" s="70"/>
      <c r="O74" s="70"/>
      <c r="P74" s="70"/>
      <c r="Q74" s="70"/>
      <c r="R74" s="70"/>
      <c r="S74" s="70"/>
      <c r="T74" s="70"/>
      <c r="U74" s="70"/>
      <c r="V74" s="70"/>
      <c r="W74" s="70"/>
      <c r="X74" s="70"/>
      <c r="Y74" s="70"/>
      <c r="Z74" s="70"/>
      <c r="AA74" s="70"/>
      <c r="AB74" s="70"/>
      <c r="AC74" s="70"/>
      <c r="AD74" s="70">
        <f t="shared" ref="AD74:AD77" si="8">AG74+AI74+AK74+AM74+AO74+AQ74+AS74+AU74+AW74</f>
        <v>0</v>
      </c>
      <c r="AE74" s="70">
        <f t="shared" ref="AE74:AE77" si="9">AH74+AJ74+AL74+AN74+AP74+AR74+AT74+AV74+AX74</f>
        <v>0</v>
      </c>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c r="BH74" s="70"/>
      <c r="BI74" s="70"/>
      <c r="BJ74" s="70"/>
      <c r="BK74" s="70"/>
      <c r="BL74" s="70"/>
      <c r="BM74" s="70"/>
      <c r="BN74" s="70"/>
      <c r="BO74" s="70"/>
      <c r="BP74" s="70"/>
      <c r="BQ74" s="70"/>
      <c r="BR74" s="70"/>
      <c r="BS74" s="70"/>
      <c r="BT74" s="70"/>
      <c r="BU74" s="70"/>
      <c r="BV74" s="70"/>
      <c r="BW74" s="70"/>
      <c r="BX74" s="70"/>
      <c r="BY74" s="70"/>
      <c r="BZ74" s="70"/>
      <c r="CA74" s="70"/>
      <c r="CB74" s="70"/>
      <c r="CC74" s="70"/>
      <c r="CD74" s="70"/>
      <c r="CE74" s="70"/>
      <c r="CF74" s="70"/>
      <c r="CG74" s="70"/>
      <c r="CH74" s="70"/>
      <c r="CI74" s="70"/>
      <c r="CJ74" s="70"/>
      <c r="CK74" s="70"/>
      <c r="CL74" s="70"/>
      <c r="CM74" s="70"/>
      <c r="CN74" s="70"/>
      <c r="CO74" s="70"/>
      <c r="CP74" s="70"/>
      <c r="CQ74" s="70"/>
      <c r="CR74" s="70"/>
      <c r="CS74" s="70"/>
      <c r="CT74" s="70"/>
      <c r="CU74" s="70"/>
      <c r="CV74" s="70"/>
      <c r="CW74" s="70"/>
      <c r="CX74" s="70"/>
      <c r="CY74" s="70"/>
      <c r="CZ74" s="70"/>
      <c r="DA74" s="70"/>
      <c r="DB74" s="70"/>
      <c r="DC74" s="70"/>
      <c r="DD74" s="70"/>
      <c r="DE74" s="70"/>
      <c r="DF74" s="70"/>
      <c r="DG74" s="70"/>
      <c r="DH74" s="70"/>
      <c r="DI74" s="70"/>
      <c r="DJ74" s="70"/>
      <c r="DK74" s="70"/>
      <c r="DL74" s="70"/>
      <c r="DM74" s="70"/>
      <c r="DN74" s="70"/>
      <c r="DO74" s="70"/>
      <c r="DP74" s="70"/>
      <c r="DQ74" s="70"/>
      <c r="DR74" s="70"/>
      <c r="DS74" s="70"/>
      <c r="DT74" s="70"/>
      <c r="DU74" s="70"/>
      <c r="DV74" s="70"/>
      <c r="DW74" s="70"/>
      <c r="DX74" s="70"/>
      <c r="DY74" s="70"/>
      <c r="DZ74" s="70"/>
      <c r="EA74" s="70"/>
      <c r="EB74" s="70"/>
      <c r="EC74" s="70"/>
      <c r="ED74" s="70"/>
      <c r="EE74" s="70"/>
      <c r="EF74" s="70"/>
      <c r="EG74" s="70"/>
      <c r="EH74" s="70"/>
      <c r="EI74" s="70"/>
      <c r="EJ74" s="70"/>
      <c r="EK74" s="71"/>
      <c r="EL74" s="11"/>
      <c r="EM74" s="61"/>
    </row>
    <row r="75" spans="1:143" s="59" customFormat="1" ht="16.5" x14ac:dyDescent="0.25">
      <c r="A75" s="158"/>
      <c r="B75" s="76"/>
      <c r="C75" s="76"/>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6"/>
      <c r="BH75" s="76"/>
      <c r="BI75" s="76"/>
      <c r="BJ75" s="76"/>
      <c r="BK75" s="76"/>
      <c r="BL75" s="76"/>
      <c r="BM75" s="76"/>
      <c r="BN75" s="76"/>
      <c r="BO75" s="76"/>
      <c r="BP75" s="76"/>
      <c r="BQ75" s="76"/>
      <c r="BR75" s="76"/>
      <c r="BS75" s="76"/>
      <c r="BT75" s="76"/>
      <c r="BU75" s="76"/>
      <c r="BV75" s="76"/>
      <c r="BW75" s="76"/>
      <c r="BX75" s="76"/>
      <c r="BY75" s="76"/>
      <c r="BZ75" s="76"/>
      <c r="CA75" s="76"/>
      <c r="CB75" s="76"/>
      <c r="CC75" s="76"/>
      <c r="CD75" s="76"/>
      <c r="CE75" s="76"/>
      <c r="CF75" s="76"/>
      <c r="CG75" s="76"/>
      <c r="CH75" s="76"/>
      <c r="CI75" s="76"/>
      <c r="CJ75" s="76"/>
      <c r="CK75" s="76"/>
      <c r="CL75" s="76"/>
      <c r="CM75" s="76"/>
      <c r="CN75" s="76"/>
      <c r="CO75" s="76"/>
      <c r="CP75" s="76"/>
      <c r="CQ75" s="76"/>
      <c r="CR75" s="76"/>
      <c r="CS75" s="76"/>
      <c r="CT75" s="76"/>
      <c r="CU75" s="76"/>
      <c r="CV75" s="76"/>
      <c r="CW75" s="76"/>
      <c r="CX75" s="76"/>
      <c r="CY75" s="76"/>
      <c r="CZ75" s="76"/>
      <c r="DA75" s="76"/>
      <c r="DB75" s="76"/>
      <c r="DC75" s="76"/>
      <c r="DD75" s="76"/>
      <c r="DE75" s="76"/>
      <c r="DF75" s="76"/>
      <c r="DG75" s="76"/>
      <c r="DH75" s="76"/>
      <c r="DI75" s="76"/>
      <c r="DJ75" s="76"/>
      <c r="DK75" s="76"/>
      <c r="DL75" s="76"/>
      <c r="DM75" s="76"/>
      <c r="DN75" s="76"/>
      <c r="DO75" s="76"/>
      <c r="DP75" s="76"/>
      <c r="DQ75" s="76"/>
      <c r="DR75" s="76"/>
      <c r="DS75" s="76"/>
      <c r="DT75" s="76"/>
      <c r="DU75" s="76"/>
      <c r="DV75" s="76"/>
      <c r="DW75" s="76"/>
      <c r="DX75" s="76"/>
      <c r="DY75" s="76"/>
      <c r="DZ75" s="76"/>
      <c r="EA75" s="76"/>
      <c r="EB75" s="76"/>
      <c r="EC75" s="76"/>
      <c r="ED75" s="76"/>
      <c r="EE75" s="76"/>
      <c r="EF75" s="76"/>
      <c r="EG75" s="76"/>
      <c r="EH75" s="76"/>
      <c r="EI75" s="76"/>
      <c r="EJ75" s="76"/>
      <c r="EK75" s="76"/>
      <c r="EL75" s="76"/>
      <c r="EM75" s="76"/>
    </row>
    <row r="76" spans="1:143" s="59" customFormat="1" ht="16.5" x14ac:dyDescent="0.25">
      <c r="A76" s="158"/>
      <c r="B76" s="63"/>
      <c r="C76" s="67"/>
      <c r="D76" s="11"/>
      <c r="E76" s="68"/>
      <c r="F76" s="70"/>
      <c r="G76" s="70"/>
      <c r="H76" s="70"/>
      <c r="I76" s="70"/>
      <c r="J76" s="70">
        <f t="shared" si="3"/>
        <v>0</v>
      </c>
      <c r="K76" s="70"/>
      <c r="L76" s="70"/>
      <c r="M76" s="70"/>
      <c r="N76" s="70"/>
      <c r="O76" s="70"/>
      <c r="P76" s="70"/>
      <c r="Q76" s="70"/>
      <c r="R76" s="70"/>
      <c r="S76" s="70"/>
      <c r="T76" s="70"/>
      <c r="U76" s="70"/>
      <c r="V76" s="70"/>
      <c r="W76" s="70"/>
      <c r="X76" s="70"/>
      <c r="Y76" s="70"/>
      <c r="Z76" s="70"/>
      <c r="AA76" s="70"/>
      <c r="AB76" s="70"/>
      <c r="AC76" s="70"/>
      <c r="AD76" s="70">
        <f t="shared" si="8"/>
        <v>0</v>
      </c>
      <c r="AE76" s="70">
        <f t="shared" si="9"/>
        <v>0</v>
      </c>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c r="BH76" s="70"/>
      <c r="BI76" s="70"/>
      <c r="BJ76" s="70"/>
      <c r="BK76" s="70"/>
      <c r="BL76" s="70"/>
      <c r="BM76" s="70"/>
      <c r="BN76" s="70"/>
      <c r="BO76" s="70"/>
      <c r="BP76" s="70"/>
      <c r="BQ76" s="70"/>
      <c r="BR76" s="70"/>
      <c r="BS76" s="70"/>
      <c r="BT76" s="70"/>
      <c r="BU76" s="70"/>
      <c r="BV76" s="70"/>
      <c r="BW76" s="70"/>
      <c r="BX76" s="70"/>
      <c r="BY76" s="70"/>
      <c r="BZ76" s="70"/>
      <c r="CA76" s="70"/>
      <c r="CB76" s="70"/>
      <c r="CC76" s="70"/>
      <c r="CD76" s="70"/>
      <c r="CE76" s="70"/>
      <c r="CF76" s="70"/>
      <c r="CG76" s="70"/>
      <c r="CH76" s="70"/>
      <c r="CI76" s="70"/>
      <c r="CJ76" s="70"/>
      <c r="CK76" s="70"/>
      <c r="CL76" s="70"/>
      <c r="CM76" s="70"/>
      <c r="CN76" s="70"/>
      <c r="CO76" s="70"/>
      <c r="CP76" s="70"/>
      <c r="CQ76" s="70"/>
      <c r="CR76" s="70"/>
      <c r="CS76" s="70"/>
      <c r="CT76" s="70"/>
      <c r="CU76" s="70"/>
      <c r="CV76" s="70"/>
      <c r="CW76" s="70"/>
      <c r="CX76" s="70"/>
      <c r="CY76" s="70"/>
      <c r="CZ76" s="70"/>
      <c r="DA76" s="70"/>
      <c r="DB76" s="70"/>
      <c r="DC76" s="70"/>
      <c r="DD76" s="70"/>
      <c r="DE76" s="70"/>
      <c r="DF76" s="70"/>
      <c r="DG76" s="70"/>
      <c r="DH76" s="70"/>
      <c r="DI76" s="70"/>
      <c r="DJ76" s="70"/>
      <c r="DK76" s="70"/>
      <c r="DL76" s="70"/>
      <c r="DM76" s="70"/>
      <c r="DN76" s="70"/>
      <c r="DO76" s="70"/>
      <c r="DP76" s="70"/>
      <c r="DQ76" s="70"/>
      <c r="DR76" s="70"/>
      <c r="DS76" s="70"/>
      <c r="DT76" s="70"/>
      <c r="DU76" s="70"/>
      <c r="DV76" s="70"/>
      <c r="DW76" s="70"/>
      <c r="DX76" s="70"/>
      <c r="DY76" s="70"/>
      <c r="DZ76" s="70"/>
      <c r="EA76" s="70"/>
      <c r="EB76" s="70"/>
      <c r="EC76" s="70"/>
      <c r="ED76" s="70"/>
      <c r="EE76" s="70"/>
      <c r="EF76" s="70"/>
      <c r="EG76" s="70"/>
      <c r="EH76" s="70"/>
      <c r="EI76" s="70"/>
      <c r="EJ76" s="70"/>
      <c r="EK76" s="71"/>
      <c r="EL76" s="11"/>
      <c r="EM76" s="61"/>
    </row>
    <row r="77" spans="1:143" s="59" customFormat="1" ht="16.5" x14ac:dyDescent="0.25">
      <c r="A77" s="158"/>
      <c r="B77" s="63"/>
      <c r="C77" s="67"/>
      <c r="D77" s="11"/>
      <c r="E77" s="68"/>
      <c r="F77" s="70"/>
      <c r="G77" s="70"/>
      <c r="H77" s="70"/>
      <c r="I77" s="70"/>
      <c r="J77" s="70">
        <f t="shared" si="3"/>
        <v>0</v>
      </c>
      <c r="K77" s="70"/>
      <c r="L77" s="70"/>
      <c r="M77" s="70"/>
      <c r="N77" s="70"/>
      <c r="O77" s="70"/>
      <c r="P77" s="70"/>
      <c r="Q77" s="70"/>
      <c r="R77" s="70"/>
      <c r="S77" s="70"/>
      <c r="T77" s="70"/>
      <c r="U77" s="70"/>
      <c r="V77" s="70"/>
      <c r="W77" s="70"/>
      <c r="X77" s="70"/>
      <c r="Y77" s="70"/>
      <c r="Z77" s="70"/>
      <c r="AA77" s="70"/>
      <c r="AB77" s="70"/>
      <c r="AC77" s="70"/>
      <c r="AD77" s="70">
        <f t="shared" si="8"/>
        <v>0</v>
      </c>
      <c r="AE77" s="70">
        <f t="shared" si="9"/>
        <v>0</v>
      </c>
      <c r="AF77" s="70"/>
      <c r="AG77" s="70"/>
      <c r="AH77" s="70"/>
      <c r="AI77" s="70"/>
      <c r="AJ77" s="70"/>
      <c r="AK77" s="70"/>
      <c r="AL77" s="70"/>
      <c r="AM77" s="70"/>
      <c r="AN77" s="70"/>
      <c r="AO77" s="70"/>
      <c r="AP77" s="70"/>
      <c r="AQ77" s="70"/>
      <c r="AR77" s="70"/>
      <c r="AS77" s="70"/>
      <c r="AT77" s="70"/>
      <c r="AU77" s="70"/>
      <c r="AV77" s="70"/>
      <c r="AW77" s="70"/>
      <c r="AX77" s="70"/>
      <c r="AY77" s="70"/>
      <c r="AZ77" s="70"/>
      <c r="BA77" s="70"/>
      <c r="BB77" s="70"/>
      <c r="BC77" s="70"/>
      <c r="BD77" s="70"/>
      <c r="BE77" s="70"/>
      <c r="BF77" s="70"/>
      <c r="BG77" s="70"/>
      <c r="BH77" s="70"/>
      <c r="BI77" s="70"/>
      <c r="BJ77" s="70"/>
      <c r="BK77" s="70"/>
      <c r="BL77" s="70"/>
      <c r="BM77" s="70"/>
      <c r="BN77" s="70"/>
      <c r="BO77" s="70"/>
      <c r="BP77" s="70"/>
      <c r="BQ77" s="70"/>
      <c r="BR77" s="70"/>
      <c r="BS77" s="70"/>
      <c r="BT77" s="70"/>
      <c r="BU77" s="70"/>
      <c r="BV77" s="70"/>
      <c r="BW77" s="70"/>
      <c r="BX77" s="70"/>
      <c r="BY77" s="70"/>
      <c r="BZ77" s="70"/>
      <c r="CA77" s="70"/>
      <c r="CB77" s="70"/>
      <c r="CC77" s="70"/>
      <c r="CD77" s="70"/>
      <c r="CE77" s="70"/>
      <c r="CF77" s="70"/>
      <c r="CG77" s="70"/>
      <c r="CH77" s="70"/>
      <c r="CI77" s="70"/>
      <c r="CJ77" s="70"/>
      <c r="CK77" s="70"/>
      <c r="CL77" s="70"/>
      <c r="CM77" s="70"/>
      <c r="CN77" s="70"/>
      <c r="CO77" s="70"/>
      <c r="CP77" s="70"/>
      <c r="CQ77" s="70"/>
      <c r="CR77" s="70"/>
      <c r="CS77" s="70"/>
      <c r="CT77" s="70"/>
      <c r="CU77" s="70"/>
      <c r="CV77" s="70"/>
      <c r="CW77" s="70"/>
      <c r="CX77" s="70"/>
      <c r="CY77" s="70"/>
      <c r="CZ77" s="70"/>
      <c r="DA77" s="70"/>
      <c r="DB77" s="70"/>
      <c r="DC77" s="70"/>
      <c r="DD77" s="70"/>
      <c r="DE77" s="70"/>
      <c r="DF77" s="70"/>
      <c r="DG77" s="70"/>
      <c r="DH77" s="70"/>
      <c r="DI77" s="70"/>
      <c r="DJ77" s="70"/>
      <c r="DK77" s="70"/>
      <c r="DL77" s="70"/>
      <c r="DM77" s="70"/>
      <c r="DN77" s="70"/>
      <c r="DO77" s="70"/>
      <c r="DP77" s="70"/>
      <c r="DQ77" s="70"/>
      <c r="DR77" s="70"/>
      <c r="DS77" s="70"/>
      <c r="DT77" s="70"/>
      <c r="DU77" s="70"/>
      <c r="DV77" s="70"/>
      <c r="DW77" s="70"/>
      <c r="DX77" s="70"/>
      <c r="DY77" s="70"/>
      <c r="DZ77" s="70"/>
      <c r="EA77" s="70"/>
      <c r="EB77" s="70"/>
      <c r="EC77" s="70"/>
      <c r="ED77" s="70"/>
      <c r="EE77" s="70"/>
      <c r="EF77" s="70"/>
      <c r="EG77" s="70"/>
      <c r="EH77" s="70"/>
      <c r="EI77" s="70"/>
      <c r="EJ77" s="70"/>
      <c r="EK77" s="71"/>
      <c r="EL77" s="11"/>
      <c r="EM77" s="61"/>
    </row>
    <row r="78" spans="1:143" s="59" customFormat="1" ht="16.5" x14ac:dyDescent="0.25">
      <c r="A78" s="158"/>
      <c r="B78" s="63"/>
      <c r="C78" s="67"/>
      <c r="D78" s="11"/>
      <c r="E78" s="68"/>
      <c r="F78" s="70"/>
      <c r="G78" s="70"/>
      <c r="H78" s="70"/>
      <c r="I78" s="70"/>
      <c r="J78" s="70">
        <f t="shared" si="3"/>
        <v>0</v>
      </c>
      <c r="K78" s="70"/>
      <c r="L78" s="70"/>
      <c r="M78" s="70"/>
      <c r="N78" s="70"/>
      <c r="O78" s="70"/>
      <c r="P78" s="70"/>
      <c r="Q78" s="70"/>
      <c r="R78" s="70"/>
      <c r="S78" s="70"/>
      <c r="T78" s="70"/>
      <c r="U78" s="70"/>
      <c r="V78" s="70"/>
      <c r="W78" s="70"/>
      <c r="X78" s="70"/>
      <c r="Y78" s="70"/>
      <c r="Z78" s="70"/>
      <c r="AA78" s="70"/>
      <c r="AB78" s="70"/>
      <c r="AC78" s="70"/>
      <c r="AD78" s="70">
        <f t="shared" si="4"/>
        <v>0</v>
      </c>
      <c r="AE78" s="70">
        <f t="shared" si="5"/>
        <v>0</v>
      </c>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c r="BF78" s="70"/>
      <c r="BG78" s="70"/>
      <c r="BH78" s="70"/>
      <c r="BI78" s="70"/>
      <c r="BJ78" s="70"/>
      <c r="BK78" s="70"/>
      <c r="BL78" s="70"/>
      <c r="BM78" s="70"/>
      <c r="BN78" s="70"/>
      <c r="BO78" s="70"/>
      <c r="BP78" s="70"/>
      <c r="BQ78" s="70"/>
      <c r="BR78" s="70"/>
      <c r="BS78" s="70"/>
      <c r="BT78" s="70"/>
      <c r="BU78" s="70"/>
      <c r="BV78" s="70"/>
      <c r="BW78" s="70"/>
      <c r="BX78" s="70"/>
      <c r="BY78" s="70"/>
      <c r="BZ78" s="70"/>
      <c r="CA78" s="70"/>
      <c r="CB78" s="70"/>
      <c r="CC78" s="70"/>
      <c r="CD78" s="70"/>
      <c r="CE78" s="70"/>
      <c r="CF78" s="70"/>
      <c r="CG78" s="70"/>
      <c r="CH78" s="70"/>
      <c r="CI78" s="70"/>
      <c r="CJ78" s="70"/>
      <c r="CK78" s="70"/>
      <c r="CL78" s="70"/>
      <c r="CM78" s="70"/>
      <c r="CN78" s="70"/>
      <c r="CO78" s="70"/>
      <c r="CP78" s="70"/>
      <c r="CQ78" s="70"/>
      <c r="CR78" s="70"/>
      <c r="CS78" s="70"/>
      <c r="CT78" s="70"/>
      <c r="CU78" s="70"/>
      <c r="CV78" s="70"/>
      <c r="CW78" s="70"/>
      <c r="CX78" s="70"/>
      <c r="CY78" s="70"/>
      <c r="CZ78" s="70"/>
      <c r="DA78" s="70"/>
      <c r="DB78" s="70"/>
      <c r="DC78" s="70"/>
      <c r="DD78" s="70"/>
      <c r="DE78" s="70"/>
      <c r="DF78" s="70"/>
      <c r="DG78" s="70"/>
      <c r="DH78" s="70"/>
      <c r="DI78" s="70"/>
      <c r="DJ78" s="70"/>
      <c r="DK78" s="70"/>
      <c r="DL78" s="70"/>
      <c r="DM78" s="70"/>
      <c r="DN78" s="70"/>
      <c r="DO78" s="70"/>
      <c r="DP78" s="70"/>
      <c r="DQ78" s="70"/>
      <c r="DR78" s="70"/>
      <c r="DS78" s="70"/>
      <c r="DT78" s="70"/>
      <c r="DU78" s="70"/>
      <c r="DV78" s="70"/>
      <c r="DW78" s="70"/>
      <c r="DX78" s="70"/>
      <c r="DY78" s="70"/>
      <c r="DZ78" s="70"/>
      <c r="EA78" s="70"/>
      <c r="EB78" s="70"/>
      <c r="EC78" s="70"/>
      <c r="ED78" s="70"/>
      <c r="EE78" s="70"/>
      <c r="EF78" s="70"/>
      <c r="EG78" s="70"/>
      <c r="EH78" s="70"/>
      <c r="EI78" s="70"/>
      <c r="EJ78" s="70"/>
      <c r="EK78" s="71"/>
      <c r="EL78" s="11"/>
      <c r="EM78" s="61"/>
    </row>
    <row r="79" spans="1:143" ht="16.5" x14ac:dyDescent="0.25">
      <c r="A79" s="168" t="s">
        <v>28</v>
      </c>
      <c r="B79" s="168"/>
      <c r="C79" s="168"/>
      <c r="D79" s="75">
        <f>SUM(D19:D78)</f>
        <v>416</v>
      </c>
      <c r="E79" s="76"/>
      <c r="F79" s="76">
        <f>COUNTIF(F10:F78,"x")</f>
        <v>2</v>
      </c>
      <c r="G79" s="76">
        <f>COUNTIF(G10:G78,"x")</f>
        <v>5</v>
      </c>
      <c r="H79" s="76">
        <f>COUNTIF(H10:H78,"x")</f>
        <v>0</v>
      </c>
      <c r="I79" s="76">
        <f>COUNTIF(I10:I78,"x")</f>
        <v>54</v>
      </c>
      <c r="J79" s="75">
        <f>SUM(J10:J78)</f>
        <v>462</v>
      </c>
      <c r="K79" s="75">
        <f>SUM(K10:K78)</f>
        <v>308</v>
      </c>
      <c r="L79" s="75">
        <f>SUM(L10:L78)</f>
        <v>154</v>
      </c>
      <c r="M79" s="76">
        <f>COUNTIF(M10:M78,"x")</f>
        <v>11</v>
      </c>
      <c r="N79" s="76">
        <f>COUNTIF(N10:N78,"x")</f>
        <v>37</v>
      </c>
      <c r="O79" s="76">
        <f>COUNTIF(O10:O78,"x")</f>
        <v>13</v>
      </c>
      <c r="P79" s="76">
        <f>COUNTIF(P10:P78,"x")</f>
        <v>0</v>
      </c>
      <c r="Q79" s="76">
        <f>COUNTIF(Q10:Q78,"x")</f>
        <v>0</v>
      </c>
      <c r="R79" s="76">
        <f>COUNTIF(R10:R78,"x")</f>
        <v>23</v>
      </c>
      <c r="S79" s="76">
        <f>COUNTIF(S10:S78,"x")</f>
        <v>17</v>
      </c>
      <c r="T79" s="76">
        <f>COUNTIF(T10:T78,"x")</f>
        <v>15</v>
      </c>
      <c r="U79" s="76">
        <f>COUNTIF(U10:U78,"x")</f>
        <v>8</v>
      </c>
      <c r="V79" s="76">
        <f>COUNTIF(V10:V78,"x")</f>
        <v>10</v>
      </c>
      <c r="W79" s="76">
        <f>COUNTIF(W19:W78,"x")</f>
        <v>41</v>
      </c>
      <c r="X79" s="76">
        <f>COUNTIF(X19:X78,"x")</f>
        <v>0</v>
      </c>
      <c r="Y79" s="76">
        <f>COUNTIF(Y19:Y78,"x")</f>
        <v>9</v>
      </c>
      <c r="Z79" s="76">
        <f>COUNTIF(Z19:Z78,"x")</f>
        <v>12</v>
      </c>
      <c r="AA79" s="76">
        <f>COUNTIF(AA19:AA78,"x")</f>
        <v>6</v>
      </c>
      <c r="AB79" s="76">
        <f>COUNTIF(AB19:AB78,"x")</f>
        <v>1</v>
      </c>
      <c r="AC79" s="76">
        <f>COUNTIF(AC19:AC78,"x")</f>
        <v>38</v>
      </c>
      <c r="AD79" s="75">
        <f>SUM(AD19:AD78)</f>
        <v>327</v>
      </c>
      <c r="AE79" s="75">
        <f>SUM(AE19:AE78)</f>
        <v>324</v>
      </c>
      <c r="AF79" s="76">
        <f>COUNTIF(AF19:AF78,"x")</f>
        <v>1</v>
      </c>
      <c r="AG79" s="75">
        <f>SUM(AG10:AG78)</f>
        <v>94</v>
      </c>
      <c r="AH79" s="75">
        <f>SUM(AH10:AH78)</f>
        <v>96</v>
      </c>
      <c r="AI79" s="75">
        <f>SUM(AI10:AI78)</f>
        <v>78</v>
      </c>
      <c r="AJ79" s="75">
        <f>SUM(AJ10:AJ78)</f>
        <v>101</v>
      </c>
      <c r="AK79" s="75">
        <f>SUM(AK10:AK78)</f>
        <v>73</v>
      </c>
      <c r="AL79" s="75">
        <f>SUM(AL10:AL78)</f>
        <v>62</v>
      </c>
      <c r="AM79" s="75">
        <f>SUM(AM10:AM78)</f>
        <v>32</v>
      </c>
      <c r="AN79" s="75">
        <f>SUM(AN10:AN78)</f>
        <v>6</v>
      </c>
      <c r="AO79" s="75">
        <f>SUM(AO10:AO78)</f>
        <v>9</v>
      </c>
      <c r="AP79" s="75">
        <f>SUM(AP10:AP78)</f>
        <v>9</v>
      </c>
      <c r="AQ79" s="75">
        <f>SUM(AQ10:AQ78)</f>
        <v>19</v>
      </c>
      <c r="AR79" s="75">
        <f>SUM(AR10:AR78)</f>
        <v>40</v>
      </c>
      <c r="AS79" s="75">
        <f>SUM(AS10:AS78)</f>
        <v>57</v>
      </c>
      <c r="AT79" s="75">
        <f>SUM(AT10:AT78)</f>
        <v>34</v>
      </c>
      <c r="AU79" s="75">
        <f>SUM(AU10:AU78)</f>
        <v>13</v>
      </c>
      <c r="AV79" s="75">
        <f>SUM(AV10:AV78)</f>
        <v>15</v>
      </c>
      <c r="AW79" s="75">
        <f>SUM(AW10:AW78)</f>
        <v>4</v>
      </c>
      <c r="AX79" s="75">
        <f>SUM(AX10:AX78)</f>
        <v>1</v>
      </c>
      <c r="AY79" s="75">
        <f>SUM(AY10:AY78)</f>
        <v>60</v>
      </c>
      <c r="AZ79" s="76">
        <f>COUNTIF(AZ10:AZ78,"x")</f>
        <v>8</v>
      </c>
      <c r="BA79" s="75">
        <f>SUM(BA10:BA78)</f>
        <v>63</v>
      </c>
      <c r="BB79" s="76">
        <f>COUNTIF(BB10:BB78,"x")</f>
        <v>6</v>
      </c>
      <c r="BC79" s="75">
        <f>SUM(BC10:BC78)</f>
        <v>82</v>
      </c>
      <c r="BD79" s="76">
        <f>COUNTIF(BD10:BD78,"x")</f>
        <v>11</v>
      </c>
      <c r="BE79" s="75">
        <f>SUM(BE10:BE78)</f>
        <v>31</v>
      </c>
      <c r="BF79" s="76">
        <f>COUNTIF(BF10:BF78,"x")</f>
        <v>6</v>
      </c>
      <c r="BG79" s="75">
        <f>SUM(BG10:BG78)</f>
        <v>5</v>
      </c>
      <c r="BH79" s="76">
        <f>COUNTIF(BH10:BH78,"x")</f>
        <v>3</v>
      </c>
      <c r="BI79" s="75">
        <f>SUM(BI10:BI78)</f>
        <v>8</v>
      </c>
      <c r="BJ79" s="76">
        <f>COUNTIF(BJ10:BJ78,"x")</f>
        <v>0</v>
      </c>
      <c r="BK79" s="75">
        <f>SUM(BK10:BK78)</f>
        <v>49</v>
      </c>
      <c r="BL79" s="76">
        <f>COUNTIF(BL10:BL78,"x")</f>
        <v>2</v>
      </c>
      <c r="BM79" s="75">
        <f>SUM(BM10:BM78)</f>
        <v>8</v>
      </c>
      <c r="BN79" s="76">
        <f>COUNTIF(BN10:BN78,"x")</f>
        <v>2</v>
      </c>
      <c r="BO79" s="75">
        <f>SUM(BO10:BO78)</f>
        <v>10</v>
      </c>
      <c r="BP79" s="76">
        <f>COUNTIF(BP10:BP78,"x")</f>
        <v>4</v>
      </c>
      <c r="BQ79" s="76">
        <f>COUNTIF(BQ19:BQ78,"x")</f>
        <v>11</v>
      </c>
      <c r="BR79" s="76">
        <f>COUNTIF(BR19:BR78,"x")</f>
        <v>7</v>
      </c>
      <c r="BS79" s="76">
        <f>COUNTIF(BS19:BS78,"x")</f>
        <v>13</v>
      </c>
      <c r="BT79" s="76">
        <f>COUNTIF(BT19:BT78,"x")</f>
        <v>1</v>
      </c>
      <c r="BU79" s="76"/>
      <c r="BV79" s="76"/>
      <c r="BW79" s="76"/>
      <c r="BX79" s="76"/>
      <c r="BY79" s="76"/>
      <c r="BZ79" s="76"/>
      <c r="CA79" s="76"/>
      <c r="CB79" s="76"/>
      <c r="CC79" s="76"/>
      <c r="CD79" s="76">
        <f>COUNTIF(CD10:CD78,"x")</f>
        <v>4</v>
      </c>
      <c r="CE79" s="76">
        <f>COUNTIF(CE10:CE78,"x")</f>
        <v>4</v>
      </c>
      <c r="CF79" s="76">
        <f>COUNTIF(CF10:CF78,"x")</f>
        <v>9</v>
      </c>
      <c r="CG79" s="76">
        <f>COUNTIF(CG10:CG78,"x")</f>
        <v>0</v>
      </c>
      <c r="CH79" s="76">
        <f>COUNTIF(CH10:CH78,"x")</f>
        <v>0</v>
      </c>
      <c r="CI79" s="76">
        <f>COUNTIF(CI10:CI78,"x")</f>
        <v>2</v>
      </c>
      <c r="CJ79" s="76">
        <f>COUNTIF(CJ10:CJ78,"x")</f>
        <v>6</v>
      </c>
      <c r="CK79" s="76">
        <f>COUNTIF(CK10:CK78,"x")</f>
        <v>5</v>
      </c>
      <c r="CL79" s="76">
        <f>COUNTIF(CL10:CL78,"x")</f>
        <v>1</v>
      </c>
      <c r="CM79" s="76">
        <f>COUNTIF(CM10:CM78,"x")</f>
        <v>0</v>
      </c>
      <c r="CN79" s="76">
        <f>COUNTIF(CN10:CN78,"x")</f>
        <v>9</v>
      </c>
      <c r="CO79" s="76">
        <f>COUNTIF(CO10:CO78,"x")</f>
        <v>5</v>
      </c>
      <c r="CP79" s="76">
        <f>COUNTIF(CP10:CP78,"x")</f>
        <v>5</v>
      </c>
      <c r="CQ79" s="76">
        <f>COUNTIF(CQ10:CQ78,"x")</f>
        <v>0</v>
      </c>
      <c r="CR79" s="76">
        <f>COUNTIF(CR10:CR78,"x")</f>
        <v>0</v>
      </c>
      <c r="CS79" s="76">
        <f>COUNTIF(CS10:CS78,"x")</f>
        <v>2</v>
      </c>
      <c r="CT79" s="76">
        <f>COUNTIF(CT10:CT78,"x")</f>
        <v>4</v>
      </c>
      <c r="CU79" s="76">
        <f>COUNTIF(CU10:CU78,"x")</f>
        <v>3</v>
      </c>
      <c r="CV79" s="76">
        <f>COUNTIF(CV10:CV78,"x")</f>
        <v>0</v>
      </c>
      <c r="CW79" s="76">
        <f>COUNTIF(CW10:CW78,"x")</f>
        <v>0</v>
      </c>
      <c r="CX79" s="76">
        <f>COUNTIF(CX10:CX78,"x")</f>
        <v>0</v>
      </c>
      <c r="CY79" s="76">
        <f>COUNTIF(CY10:CY78,"x")</f>
        <v>0</v>
      </c>
      <c r="CZ79" s="76">
        <f>COUNTIF(CZ10:CZ78,"x")</f>
        <v>4</v>
      </c>
      <c r="DA79" s="76">
        <f>COUNTIF(DA10:DA78,"x")</f>
        <v>0</v>
      </c>
      <c r="DB79" s="76">
        <f>COUNTIF(DB10:DB78,"x")</f>
        <v>0</v>
      </c>
      <c r="DC79" s="76">
        <f>COUNTIF(DC10:DC78,"x")</f>
        <v>1</v>
      </c>
      <c r="DD79" s="76">
        <f>COUNTIF(DD10:DD78,"x")</f>
        <v>1</v>
      </c>
      <c r="DE79" s="76">
        <f>COUNTIF(DE10:DE78,"x")</f>
        <v>1</v>
      </c>
      <c r="DF79" s="76">
        <f>COUNTIF(DF10:DF78,"x")</f>
        <v>0</v>
      </c>
      <c r="DG79" s="76">
        <f>COUNTIF(DG10:DG78,"x")</f>
        <v>0</v>
      </c>
      <c r="DH79" s="76">
        <f>COUNTIF(DH10:DH78,"x")</f>
        <v>2</v>
      </c>
      <c r="DI79" s="76">
        <f>COUNTIF(DI10:DI78,"x")</f>
        <v>3</v>
      </c>
      <c r="DJ79" s="76">
        <f>COUNTIF(DJ10:DJ78,"x")</f>
        <v>3</v>
      </c>
      <c r="DK79" s="76">
        <f>COUNTIF(DK10:DK78,"x")</f>
        <v>0</v>
      </c>
      <c r="DL79" s="76">
        <f>COUNTIF(DL10:DL78,"x")</f>
        <v>0</v>
      </c>
      <c r="DM79" s="76">
        <f>COUNTIF(DM10:DM78,"x")</f>
        <v>0</v>
      </c>
      <c r="DN79" s="76">
        <f>COUNTIF(DN10:DN78,"x")</f>
        <v>1</v>
      </c>
      <c r="DO79" s="76">
        <f>COUNTIF(DO10:DO78,"x")</f>
        <v>3</v>
      </c>
      <c r="DP79" s="76">
        <f>COUNTIF(DP10:DP78,"x")</f>
        <v>0</v>
      </c>
      <c r="DQ79" s="76">
        <f>COUNTIF(DQ10:DQ78,"x")</f>
        <v>0</v>
      </c>
      <c r="DR79" s="76">
        <f>COUNTIF(DR10:DR78,"x")</f>
        <v>0</v>
      </c>
      <c r="DS79" s="76">
        <f>COUNTIF(DS10:DS78,"x")</f>
        <v>0</v>
      </c>
      <c r="DT79" s="76">
        <f>COUNTIF(DT10:DT78,"x")</f>
        <v>4</v>
      </c>
      <c r="DU79" s="76">
        <f>COUNTIF(DU10:DU78,"x")</f>
        <v>0</v>
      </c>
      <c r="DV79" s="76">
        <f>COUNTIF(DV10:DV78,"x")</f>
        <v>0</v>
      </c>
      <c r="DW79" s="76">
        <f>COUNTIF(DW10:DW78,"x")</f>
        <v>36</v>
      </c>
      <c r="DX79" s="76">
        <f>COUNTIF(DX10:DX78,"x")</f>
        <v>21</v>
      </c>
      <c r="DY79" s="76">
        <f>COUNTIF(DY10:DY78,"x")</f>
        <v>4</v>
      </c>
      <c r="DZ79" s="76">
        <f>COUNTIF(DZ10:DZ78,"x")</f>
        <v>0</v>
      </c>
      <c r="EA79" s="76">
        <f>COUNTIF(EA10:EA78,"x")</f>
        <v>32</v>
      </c>
      <c r="EB79" s="76">
        <f>COUNTIF(EB10:EB78,"x")</f>
        <v>39</v>
      </c>
      <c r="EC79" s="76">
        <f>COUNTIF(EC10:EC78,"x")</f>
        <v>8</v>
      </c>
      <c r="ED79" s="76">
        <f>COUNTIF(ED10:ED78,"x")</f>
        <v>21</v>
      </c>
      <c r="EE79" s="76">
        <f>COUNTIF(EE10:EE78,"x")</f>
        <v>36</v>
      </c>
      <c r="EF79" s="76">
        <f>COUNTIF(EF10:EF78,"x")</f>
        <v>3</v>
      </c>
      <c r="EG79" s="76">
        <f>COUNTIF(EG10:EG78,"x")</f>
        <v>43</v>
      </c>
      <c r="EH79" s="76">
        <f>COUNTIF(EH10:EH78,"x")</f>
        <v>16</v>
      </c>
      <c r="EI79" s="76">
        <f>COUNTIF(EI10:EI78,"x")</f>
        <v>2</v>
      </c>
      <c r="EJ79" s="76">
        <f>COUNTIF(EJ10:EJ78,"x")</f>
        <v>0</v>
      </c>
      <c r="EK79" s="76"/>
      <c r="EL79" s="76"/>
      <c r="EM79" s="76"/>
    </row>
    <row r="80" spans="1:143" x14ac:dyDescent="0.25">
      <c r="F80">
        <f>SUM(F79:I79)</f>
        <v>61</v>
      </c>
      <c r="M80">
        <f>SUM(M79:P79)</f>
        <v>61</v>
      </c>
      <c r="CD80">
        <f>SUM(CD79:CH79)</f>
        <v>17</v>
      </c>
      <c r="CI80" s="59">
        <f>SUM(CI79:CM79)</f>
        <v>14</v>
      </c>
      <c r="CN80" s="59">
        <f>SUM(CN79:CR79)</f>
        <v>19</v>
      </c>
      <c r="CS80" s="59">
        <f>SUM(CS79:CW79)</f>
        <v>9</v>
      </c>
      <c r="CX80" s="59">
        <f>SUM(CX79:DB79)</f>
        <v>4</v>
      </c>
      <c r="DC80" s="59">
        <f>SUM(DC79:DG79)</f>
        <v>3</v>
      </c>
      <c r="DH80" s="59">
        <f>SUM(DH79:DL79)</f>
        <v>8</v>
      </c>
      <c r="DM80" s="59">
        <f>SUM(DM79:DQ79)</f>
        <v>4</v>
      </c>
      <c r="DR80" s="59">
        <f>SUM(DR79:DV79)</f>
        <v>4</v>
      </c>
      <c r="EG80">
        <f>SUM(EG79:EJ79)</f>
        <v>61</v>
      </c>
    </row>
    <row r="82" spans="52:52" ht="15" customHeight="1" x14ac:dyDescent="0.25"/>
    <row r="88" spans="52:52" x14ac:dyDescent="0.25">
      <c r="AZ88" s="13">
        <f>AY79+BA79+BC79+BE79+BG79+BI79+BO79</f>
        <v>259</v>
      </c>
    </row>
  </sheetData>
  <autoFilter ref="A9:EM80"/>
  <mergeCells count="105">
    <mergeCell ref="AF8:AF9"/>
    <mergeCell ref="Y8:Y9"/>
    <mergeCell ref="Z8:Z9"/>
    <mergeCell ref="AA8:AA9"/>
    <mergeCell ref="AB8:AB9"/>
    <mergeCell ref="A7:A9"/>
    <mergeCell ref="B7:B9"/>
    <mergeCell ref="C7:C9"/>
    <mergeCell ref="E7:E9"/>
    <mergeCell ref="F8:F9"/>
    <mergeCell ref="G8:G9"/>
    <mergeCell ref="H8:H9"/>
    <mergeCell ref="I8:I9"/>
    <mergeCell ref="F7:I7"/>
    <mergeCell ref="D7:D9"/>
    <mergeCell ref="AI8:AJ8"/>
    <mergeCell ref="AK8:AL8"/>
    <mergeCell ref="AS8:AT8"/>
    <mergeCell ref="AU8:AV8"/>
    <mergeCell ref="BK8:BL8"/>
    <mergeCell ref="BM8:BN8"/>
    <mergeCell ref="J7:L7"/>
    <mergeCell ref="M7:P7"/>
    <mergeCell ref="Q7:V7"/>
    <mergeCell ref="W7:Y7"/>
    <mergeCell ref="Z7:AC7"/>
    <mergeCell ref="AD7:AF7"/>
    <mergeCell ref="AY8:AZ8"/>
    <mergeCell ref="BA8:BB8"/>
    <mergeCell ref="O8:O9"/>
    <mergeCell ref="P8:P9"/>
    <mergeCell ref="Q8:Q9"/>
    <mergeCell ref="R8:R9"/>
    <mergeCell ref="S8:S9"/>
    <mergeCell ref="J8:J9"/>
    <mergeCell ref="K8:K9"/>
    <mergeCell ref="L8:L9"/>
    <mergeCell ref="M8:M9"/>
    <mergeCell ref="N8:N9"/>
    <mergeCell ref="EL7:EL9"/>
    <mergeCell ref="EM7:EM9"/>
    <mergeCell ref="ED8:ED9"/>
    <mergeCell ref="EE8:EE9"/>
    <mergeCell ref="EF8:EF9"/>
    <mergeCell ref="EG8:EG9"/>
    <mergeCell ref="EI8:EI9"/>
    <mergeCell ref="DY8:DY9"/>
    <mergeCell ref="DZ8:DZ9"/>
    <mergeCell ref="EA8:EA9"/>
    <mergeCell ref="EB8:EB9"/>
    <mergeCell ref="EC8:EC9"/>
    <mergeCell ref="DW7:DZ7"/>
    <mergeCell ref="EA7:EF7"/>
    <mergeCell ref="EG7:EJ7"/>
    <mergeCell ref="EJ8:EJ9"/>
    <mergeCell ref="EK7:EK9"/>
    <mergeCell ref="EH8:EH9"/>
    <mergeCell ref="DW8:DW9"/>
    <mergeCell ref="DX8:DX9"/>
    <mergeCell ref="CD7:DV7"/>
    <mergeCell ref="DM8:DQ8"/>
    <mergeCell ref="CD8:CH8"/>
    <mergeCell ref="CI8:CM8"/>
    <mergeCell ref="CN8:CR8"/>
    <mergeCell ref="BQ7:BT7"/>
    <mergeCell ref="BU7:CC7"/>
    <mergeCell ref="CA8:CA9"/>
    <mergeCell ref="CB8:CB9"/>
    <mergeCell ref="DH8:DL8"/>
    <mergeCell ref="BY8:BY9"/>
    <mergeCell ref="BZ8:BZ9"/>
    <mergeCell ref="CC8:CC9"/>
    <mergeCell ref="BT8:BT9"/>
    <mergeCell ref="BU8:BU9"/>
    <mergeCell ref="BV8:BV9"/>
    <mergeCell ref="BW8:BW9"/>
    <mergeCell ref="BX8:BX9"/>
    <mergeCell ref="CS8:CW8"/>
    <mergeCell ref="CX8:DB8"/>
    <mergeCell ref="DC8:DG8"/>
    <mergeCell ref="DR8:DV8"/>
    <mergeCell ref="A79:C79"/>
    <mergeCell ref="AY7:BP7"/>
    <mergeCell ref="BG8:BH8"/>
    <mergeCell ref="BI8:BJ8"/>
    <mergeCell ref="BO8:BP8"/>
    <mergeCell ref="BQ8:BQ9"/>
    <mergeCell ref="BR8:BR9"/>
    <mergeCell ref="BS8:BS9"/>
    <mergeCell ref="AD8:AD9"/>
    <mergeCell ref="AE8:AE9"/>
    <mergeCell ref="AC8:AC9"/>
    <mergeCell ref="T8:T9"/>
    <mergeCell ref="U8:U9"/>
    <mergeCell ref="V8:V9"/>
    <mergeCell ref="W8:W9"/>
    <mergeCell ref="X8:X9"/>
    <mergeCell ref="AM8:AN8"/>
    <mergeCell ref="AO8:AP8"/>
    <mergeCell ref="AQ8:AR8"/>
    <mergeCell ref="AW8:AX8"/>
    <mergeCell ref="BC8:BD8"/>
    <mergeCell ref="BE8:BF8"/>
    <mergeCell ref="AG7:AX7"/>
    <mergeCell ref="AG8:AH8"/>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H65"/>
  <sheetViews>
    <sheetView topLeftCell="A52" workbookViewId="0">
      <selection activeCell="H62" sqref="H62"/>
    </sheetView>
  </sheetViews>
  <sheetFormatPr defaultRowHeight="15" x14ac:dyDescent="0.25"/>
  <cols>
    <col min="1" max="1" width="7" style="59" customWidth="1"/>
    <col min="2" max="2" width="36.140625" customWidth="1"/>
    <col min="3" max="3" width="14.7109375" customWidth="1"/>
    <col min="4" max="4" width="6.85546875" style="59" customWidth="1"/>
    <col min="5" max="5" width="5.5703125" customWidth="1"/>
    <col min="6" max="6" width="18.85546875" customWidth="1"/>
    <col min="8" max="8" width="5.5703125" style="59" customWidth="1"/>
    <col min="9" max="9" width="23.5703125" customWidth="1"/>
    <col min="10" max="10" width="10.7109375" customWidth="1"/>
    <col min="12" max="12" width="12.85546875" customWidth="1"/>
  </cols>
  <sheetData>
    <row r="2" spans="1:6" ht="16.5" x14ac:dyDescent="0.25">
      <c r="A2" s="91" t="s">
        <v>9</v>
      </c>
    </row>
    <row r="4" spans="1:6" ht="16.5" x14ac:dyDescent="0.25">
      <c r="A4" s="78" t="s">
        <v>5</v>
      </c>
      <c r="B4" s="62" t="s">
        <v>128</v>
      </c>
      <c r="C4" s="74" t="s">
        <v>133</v>
      </c>
      <c r="D4" s="186" t="s">
        <v>129</v>
      </c>
      <c r="E4" s="187"/>
      <c r="F4" s="74" t="s">
        <v>8</v>
      </c>
    </row>
    <row r="5" spans="1:6" ht="16.5" x14ac:dyDescent="0.25">
      <c r="A5" s="79">
        <v>1</v>
      </c>
      <c r="B5" s="80" t="s">
        <v>130</v>
      </c>
      <c r="C5" s="64">
        <f>'Tổng hợp phiếu 2020-2021'!F79</f>
        <v>2</v>
      </c>
      <c r="D5" s="83">
        <f>C5/C9*100</f>
        <v>3.278688524590164</v>
      </c>
      <c r="E5" s="84" t="s">
        <v>134</v>
      </c>
      <c r="F5" s="81"/>
    </row>
    <row r="6" spans="1:6" s="59" customFormat="1" ht="16.5" x14ac:dyDescent="0.25">
      <c r="A6" s="79">
        <v>2</v>
      </c>
      <c r="B6" s="80" t="s">
        <v>132</v>
      </c>
      <c r="C6" s="64">
        <f>'Tổng hợp phiếu 2020-2021'!G79</f>
        <v>5</v>
      </c>
      <c r="D6" s="83">
        <f>ROUND(C6/C9,3)*100</f>
        <v>8.2000000000000011</v>
      </c>
      <c r="E6" s="84" t="s">
        <v>134</v>
      </c>
      <c r="F6" s="81"/>
    </row>
    <row r="7" spans="1:6" ht="33" x14ac:dyDescent="0.25">
      <c r="A7" s="79">
        <v>3</v>
      </c>
      <c r="B7" s="80" t="s">
        <v>131</v>
      </c>
      <c r="C7" s="64">
        <f>'Tổng hợp phiếu 2020-2021'!H79</f>
        <v>0</v>
      </c>
      <c r="D7" s="83">
        <f>ROUND(C7/C9*100,3)</f>
        <v>0</v>
      </c>
      <c r="E7" s="84" t="s">
        <v>134</v>
      </c>
      <c r="F7" s="81"/>
    </row>
    <row r="8" spans="1:6" ht="16.5" x14ac:dyDescent="0.25">
      <c r="A8" s="79">
        <v>4</v>
      </c>
      <c r="B8" s="80" t="s">
        <v>188</v>
      </c>
      <c r="C8" s="64">
        <f>'Tổng hợp phiếu 2020-2021'!I79</f>
        <v>54</v>
      </c>
      <c r="D8" s="83">
        <f>ROUND(C8/C9*100,3)</f>
        <v>88.525000000000006</v>
      </c>
      <c r="E8" s="84" t="s">
        <v>134</v>
      </c>
      <c r="F8" s="81"/>
    </row>
    <row r="9" spans="1:6" ht="16.5" x14ac:dyDescent="0.25">
      <c r="A9" s="167" t="s">
        <v>28</v>
      </c>
      <c r="B9" s="167"/>
      <c r="C9" s="62">
        <f>SUM(C5:C8)</f>
        <v>61</v>
      </c>
      <c r="D9" s="85">
        <f>SUM(D5:D8)</f>
        <v>100.00368852459017</v>
      </c>
      <c r="E9" s="86" t="s">
        <v>134</v>
      </c>
      <c r="F9" s="77"/>
    </row>
    <row r="10" spans="1:6" s="59" customFormat="1" ht="17.25" x14ac:dyDescent="0.25">
      <c r="A10" s="188" t="s">
        <v>369</v>
      </c>
      <c r="B10" s="188"/>
      <c r="C10" s="188"/>
      <c r="D10" s="188"/>
      <c r="E10" s="188"/>
      <c r="F10" s="188"/>
    </row>
    <row r="12" spans="1:6" s="59" customFormat="1" x14ac:dyDescent="0.25"/>
    <row r="13" spans="1:6" s="59" customFormat="1" x14ac:dyDescent="0.25"/>
    <row r="14" spans="1:6" s="59" customFormat="1" x14ac:dyDescent="0.25"/>
    <row r="15" spans="1:6" s="59" customFormat="1" x14ac:dyDescent="0.25"/>
    <row r="16" spans="1:6" s="59" customFormat="1" x14ac:dyDescent="0.25"/>
    <row r="17" s="59" customFormat="1" x14ac:dyDescent="0.25"/>
    <row r="18" s="59" customFormat="1" x14ac:dyDescent="0.25"/>
    <row r="19" s="59" customFormat="1" x14ac:dyDescent="0.25"/>
    <row r="20" s="59" customFormat="1" x14ac:dyDescent="0.25"/>
    <row r="21" s="59" customFormat="1" x14ac:dyDescent="0.25"/>
    <row r="22" s="59" customFormat="1" x14ac:dyDescent="0.25"/>
    <row r="23" s="59" customFormat="1" x14ac:dyDescent="0.25"/>
    <row r="24" s="59" customFormat="1" x14ac:dyDescent="0.25"/>
    <row r="25" s="59" customFormat="1" x14ac:dyDescent="0.25"/>
    <row r="26" s="59" customFormat="1" x14ac:dyDescent="0.25"/>
    <row r="27" s="59" customFormat="1" x14ac:dyDescent="0.25"/>
    <row r="28" s="59" customFormat="1" x14ac:dyDescent="0.25"/>
    <row r="29" s="59" customFormat="1" x14ac:dyDescent="0.25"/>
    <row r="30" s="59" customFormat="1" x14ac:dyDescent="0.25"/>
    <row r="31" s="59" customFormat="1" x14ac:dyDescent="0.25"/>
    <row r="32" s="59" customFormat="1" x14ac:dyDescent="0.25"/>
    <row r="33" spans="1:6" ht="16.5" x14ac:dyDescent="0.25">
      <c r="A33" s="91" t="s">
        <v>189</v>
      </c>
    </row>
    <row r="35" spans="1:6" s="59" customFormat="1" ht="31.5" customHeight="1" x14ac:dyDescent="0.25">
      <c r="A35" s="78" t="s">
        <v>5</v>
      </c>
      <c r="B35" s="153" t="s">
        <v>420</v>
      </c>
      <c r="C35" s="74" t="s">
        <v>133</v>
      </c>
      <c r="D35" s="114" t="s">
        <v>129</v>
      </c>
      <c r="E35" s="113"/>
      <c r="F35" s="74" t="s">
        <v>8</v>
      </c>
    </row>
    <row r="36" spans="1:6" s="59" customFormat="1" ht="21.75" customHeight="1" x14ac:dyDescent="0.25">
      <c r="A36" s="79">
        <v>1</v>
      </c>
      <c r="B36" s="80" t="s">
        <v>421</v>
      </c>
      <c r="C36" s="64">
        <f>'Tổng hợp phiếu 2020-2021'!M79</f>
        <v>11</v>
      </c>
      <c r="D36" s="83">
        <f>C36/C40*100</f>
        <v>18.032786885245901</v>
      </c>
      <c r="E36" s="84" t="s">
        <v>134</v>
      </c>
      <c r="F36" s="81"/>
    </row>
    <row r="37" spans="1:6" s="59" customFormat="1" ht="21.75" customHeight="1" x14ac:dyDescent="0.25">
      <c r="A37" s="79">
        <v>2</v>
      </c>
      <c r="B37" s="80" t="s">
        <v>32</v>
      </c>
      <c r="C37" s="64">
        <f>'Tổng hợp phiếu 2020-2021'!N79</f>
        <v>37</v>
      </c>
      <c r="D37" s="83">
        <f>ROUND(C37/C40,3)*100</f>
        <v>60.699999999999996</v>
      </c>
      <c r="E37" s="84" t="s">
        <v>134</v>
      </c>
      <c r="F37" s="81"/>
    </row>
    <row r="38" spans="1:6" s="59" customFormat="1" ht="21.75" customHeight="1" x14ac:dyDescent="0.25">
      <c r="A38" s="79">
        <v>3</v>
      </c>
      <c r="B38" s="80" t="s">
        <v>33</v>
      </c>
      <c r="C38" s="64">
        <f>'Tổng hợp phiếu 2020-2021'!O79</f>
        <v>13</v>
      </c>
      <c r="D38" s="83">
        <f>ROUND(C38/C40*100,3)</f>
        <v>21.311</v>
      </c>
      <c r="E38" s="84" t="s">
        <v>134</v>
      </c>
      <c r="F38" s="81"/>
    </row>
    <row r="39" spans="1:6" s="59" customFormat="1" ht="21.75" customHeight="1" x14ac:dyDescent="0.25">
      <c r="A39" s="79">
        <v>4</v>
      </c>
      <c r="B39" s="80" t="s">
        <v>34</v>
      </c>
      <c r="C39" s="64">
        <f>'Tổng hợp phiếu 2020-2021'!P79</f>
        <v>0</v>
      </c>
      <c r="D39" s="83">
        <f>ROUND(C39/C40*100,3)</f>
        <v>0</v>
      </c>
      <c r="E39" s="84" t="s">
        <v>134</v>
      </c>
      <c r="F39" s="81"/>
    </row>
    <row r="40" spans="1:6" s="59" customFormat="1" ht="21.75" customHeight="1" x14ac:dyDescent="0.25">
      <c r="A40" s="167" t="s">
        <v>28</v>
      </c>
      <c r="B40" s="167"/>
      <c r="C40" s="62">
        <f>SUM(C36:C39)</f>
        <v>61</v>
      </c>
      <c r="D40" s="85">
        <f>SUM(D36:D39)</f>
        <v>100.04378688524591</v>
      </c>
      <c r="E40" s="86" t="s">
        <v>134</v>
      </c>
      <c r="F40" s="77"/>
    </row>
    <row r="41" spans="1:6" s="59" customFormat="1" ht="21.75" customHeight="1" x14ac:dyDescent="0.25">
      <c r="A41" s="188" t="s">
        <v>370</v>
      </c>
      <c r="B41" s="188"/>
      <c r="C41" s="188"/>
      <c r="D41" s="188"/>
      <c r="E41" s="188"/>
      <c r="F41" s="188"/>
    </row>
    <row r="43" spans="1:6" ht="15.75" customHeight="1" x14ac:dyDescent="0.25"/>
    <row r="46" spans="1:6" s="59" customFormat="1" x14ac:dyDescent="0.25"/>
    <row r="47" spans="1:6" ht="33.950000000000003" customHeight="1" x14ac:dyDescent="0.25"/>
    <row r="48" spans="1:6" ht="33.950000000000003" customHeight="1" x14ac:dyDescent="0.25"/>
    <row r="49" spans="1:6" ht="33.950000000000003" customHeight="1" x14ac:dyDescent="0.25"/>
    <row r="50" spans="1:6" ht="33.950000000000003" customHeight="1" x14ac:dyDescent="0.25"/>
    <row r="51" spans="1:6" ht="33.950000000000003" customHeight="1" x14ac:dyDescent="0.25"/>
    <row r="52" spans="1:6" ht="33.950000000000003" customHeight="1" x14ac:dyDescent="0.25"/>
    <row r="55" spans="1:6" ht="16.5" x14ac:dyDescent="0.25">
      <c r="A55" s="60" t="s">
        <v>190</v>
      </c>
      <c r="D55"/>
    </row>
    <row r="56" spans="1:6" x14ac:dyDescent="0.25">
      <c r="D56"/>
    </row>
    <row r="57" spans="1:6" ht="26.25" customHeight="1" x14ac:dyDescent="0.25">
      <c r="A57" s="99" t="s">
        <v>5</v>
      </c>
      <c r="B57" s="99" t="s">
        <v>186</v>
      </c>
      <c r="C57" s="99" t="s">
        <v>133</v>
      </c>
      <c r="D57" s="186" t="s">
        <v>152</v>
      </c>
      <c r="E57" s="187"/>
      <c r="F57" s="99" t="s">
        <v>8</v>
      </c>
    </row>
    <row r="58" spans="1:6" ht="16.5" x14ac:dyDescent="0.25">
      <c r="A58" s="64">
        <v>1</v>
      </c>
      <c r="B58" s="80" t="s">
        <v>35</v>
      </c>
      <c r="C58" s="11">
        <f>'Tổng hợp phiếu 2020-2021'!Q79</f>
        <v>0</v>
      </c>
      <c r="D58" s="116">
        <f>C58/C64*100</f>
        <v>0</v>
      </c>
      <c r="E58" s="115"/>
      <c r="F58" s="76"/>
    </row>
    <row r="59" spans="1:6" ht="16.5" x14ac:dyDescent="0.25">
      <c r="A59" s="64">
        <v>2</v>
      </c>
      <c r="B59" s="80" t="s">
        <v>36</v>
      </c>
      <c r="C59" s="11">
        <f>'Tổng hợp phiếu 2020-2021'!R79</f>
        <v>23</v>
      </c>
      <c r="D59" s="116">
        <f>C59/C64*100</f>
        <v>31.506849315068493</v>
      </c>
      <c r="E59" s="115"/>
      <c r="F59" s="76"/>
    </row>
    <row r="60" spans="1:6" ht="33" x14ac:dyDescent="0.25">
      <c r="A60" s="64">
        <v>3</v>
      </c>
      <c r="B60" s="80" t="s">
        <v>37</v>
      </c>
      <c r="C60" s="11">
        <f>'Tổng hợp phiếu 2020-2021'!S79</f>
        <v>17</v>
      </c>
      <c r="D60" s="116">
        <f>C60/C64*100</f>
        <v>23.287671232876711</v>
      </c>
      <c r="E60" s="115"/>
      <c r="F60" s="76"/>
    </row>
    <row r="61" spans="1:6" ht="16.5" x14ac:dyDescent="0.25">
      <c r="A61" s="64">
        <v>4</v>
      </c>
      <c r="B61" s="80" t="s">
        <v>38</v>
      </c>
      <c r="C61" s="11">
        <f>'Tổng hợp phiếu 2020-2021'!T79</f>
        <v>15</v>
      </c>
      <c r="D61" s="116">
        <f>C61/C64*100</f>
        <v>20.547945205479451</v>
      </c>
      <c r="E61" s="115"/>
      <c r="F61" s="76"/>
    </row>
    <row r="62" spans="1:6" ht="16.5" x14ac:dyDescent="0.25">
      <c r="A62" s="64">
        <v>5</v>
      </c>
      <c r="B62" s="80" t="s">
        <v>39</v>
      </c>
      <c r="C62" s="11">
        <f>'Tổng hợp phiếu 2020-2021'!U79</f>
        <v>8</v>
      </c>
      <c r="D62" s="116">
        <f>C62/C64*100</f>
        <v>10.95890410958904</v>
      </c>
      <c r="E62" s="115"/>
      <c r="F62" s="76"/>
    </row>
    <row r="63" spans="1:6" ht="16.5" x14ac:dyDescent="0.25">
      <c r="A63" s="64">
        <v>6</v>
      </c>
      <c r="B63" s="80" t="s">
        <v>187</v>
      </c>
      <c r="C63" s="11">
        <f>'Tổng hợp phiếu 2020-2021'!V79</f>
        <v>10</v>
      </c>
      <c r="D63" s="116">
        <f>C63/C64*100</f>
        <v>13.698630136986301</v>
      </c>
      <c r="E63" s="115"/>
      <c r="F63" s="76"/>
    </row>
    <row r="64" spans="1:6" ht="18.75" customHeight="1" x14ac:dyDescent="0.25">
      <c r="A64" s="192" t="s">
        <v>154</v>
      </c>
      <c r="B64" s="193"/>
      <c r="C64" s="98">
        <f>SUM(C58:C63)</f>
        <v>73</v>
      </c>
      <c r="D64" s="117">
        <f>SUM(D58:D63)</f>
        <v>99.999999999999986</v>
      </c>
      <c r="E64" s="100"/>
      <c r="F64" s="76"/>
    </row>
    <row r="65" spans="1:6" ht="16.5" x14ac:dyDescent="0.25">
      <c r="A65" s="189" t="s">
        <v>371</v>
      </c>
      <c r="B65" s="190"/>
      <c r="C65" s="190"/>
      <c r="D65" s="190"/>
      <c r="E65" s="190"/>
      <c r="F65" s="191"/>
    </row>
  </sheetData>
  <mergeCells count="8">
    <mergeCell ref="D4:E4"/>
    <mergeCell ref="A10:F10"/>
    <mergeCell ref="A65:F65"/>
    <mergeCell ref="D57:E57"/>
    <mergeCell ref="A64:B64"/>
    <mergeCell ref="A9:B9"/>
    <mergeCell ref="A40:B40"/>
    <mergeCell ref="A41:F4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50"/>
  <sheetViews>
    <sheetView topLeftCell="A70" workbookViewId="0">
      <selection activeCell="A38" sqref="A38:F50"/>
    </sheetView>
  </sheetViews>
  <sheetFormatPr defaultRowHeight="16.5" x14ac:dyDescent="0.25"/>
  <cols>
    <col min="1" max="1" width="6" style="60" customWidth="1"/>
    <col min="2" max="2" width="34.28515625" style="60" customWidth="1"/>
    <col min="3" max="3" width="12.140625" style="60" customWidth="1"/>
    <col min="4" max="4" width="9.7109375" style="60" customWidth="1"/>
    <col min="5" max="5" width="6" style="60" customWidth="1"/>
    <col min="6" max="6" width="19.42578125" style="60" customWidth="1"/>
    <col min="7" max="16384" width="9.140625" style="60"/>
  </cols>
  <sheetData>
    <row r="1" spans="1:6" x14ac:dyDescent="0.25">
      <c r="A1" s="60" t="s">
        <v>147</v>
      </c>
    </row>
    <row r="3" spans="1:6" x14ac:dyDescent="0.25">
      <c r="A3" s="167" t="s">
        <v>5</v>
      </c>
      <c r="B3" s="166" t="s">
        <v>183</v>
      </c>
      <c r="C3" s="166"/>
      <c r="D3" s="155" t="s">
        <v>129</v>
      </c>
      <c r="E3" s="156"/>
      <c r="F3" s="183" t="s">
        <v>8</v>
      </c>
    </row>
    <row r="4" spans="1:6" x14ac:dyDescent="0.25">
      <c r="A4" s="167"/>
      <c r="B4" s="62" t="s">
        <v>135</v>
      </c>
      <c r="C4" s="74" t="s">
        <v>133</v>
      </c>
      <c r="D4" s="155" t="s">
        <v>129</v>
      </c>
      <c r="E4" s="157"/>
      <c r="F4" s="185"/>
    </row>
    <row r="5" spans="1:6" x14ac:dyDescent="0.25">
      <c r="A5" s="64">
        <v>1</v>
      </c>
      <c r="B5" s="10" t="s">
        <v>49</v>
      </c>
      <c r="C5" s="64">
        <f>'Tổng hợp phiếu 2020-2021'!AY79</f>
        <v>60</v>
      </c>
      <c r="D5" s="111">
        <f>ROUND(C5/C14*100,1)</f>
        <v>19</v>
      </c>
      <c r="E5" s="73" t="s">
        <v>134</v>
      </c>
      <c r="F5" s="10"/>
    </row>
    <row r="6" spans="1:6" x14ac:dyDescent="0.25">
      <c r="A6" s="64">
        <v>2</v>
      </c>
      <c r="B6" s="10" t="s">
        <v>136</v>
      </c>
      <c r="C6" s="64">
        <f>'Tổng hợp phiếu 2020-2021'!BA79</f>
        <v>63</v>
      </c>
      <c r="D6" s="111">
        <f>ROUND(C6/C14*100,1)</f>
        <v>19.899999999999999</v>
      </c>
      <c r="E6" s="73" t="s">
        <v>134</v>
      </c>
      <c r="F6" s="10"/>
    </row>
    <row r="7" spans="1:6" x14ac:dyDescent="0.25">
      <c r="A7" s="64">
        <v>3</v>
      </c>
      <c r="B7" s="10" t="s">
        <v>62</v>
      </c>
      <c r="C7" s="64">
        <f>'Tổng hợp phiếu 2020-2021'!BC79</f>
        <v>82</v>
      </c>
      <c r="D7" s="111">
        <f>ROUND(C7/C14*100,1)</f>
        <v>25.9</v>
      </c>
      <c r="E7" s="73" t="s">
        <v>134</v>
      </c>
      <c r="F7" s="10"/>
    </row>
    <row r="8" spans="1:6" x14ac:dyDescent="0.25">
      <c r="A8" s="64">
        <v>4</v>
      </c>
      <c r="B8" s="10" t="s">
        <v>137</v>
      </c>
      <c r="C8" s="64">
        <f>'Tổng hợp phiếu 2020-2021'!BE79</f>
        <v>31</v>
      </c>
      <c r="D8" s="111">
        <f>ROUND(C8/C14*100,1)</f>
        <v>9.8000000000000007</v>
      </c>
      <c r="E8" s="73" t="s">
        <v>134</v>
      </c>
      <c r="F8" s="10"/>
    </row>
    <row r="9" spans="1:6" x14ac:dyDescent="0.25">
      <c r="A9" s="64">
        <v>5</v>
      </c>
      <c r="B9" s="10" t="s">
        <v>53</v>
      </c>
      <c r="C9" s="64">
        <f>'Tổng hợp phiếu 2020-2021'!BG79</f>
        <v>5</v>
      </c>
      <c r="D9" s="111">
        <f>ROUND(C9/C14*100,1)</f>
        <v>1.6</v>
      </c>
      <c r="E9" s="73" t="s">
        <v>134</v>
      </c>
      <c r="F9" s="10"/>
    </row>
    <row r="10" spans="1:6" x14ac:dyDescent="0.25">
      <c r="A10" s="64">
        <v>6</v>
      </c>
      <c r="B10" s="10" t="s">
        <v>138</v>
      </c>
      <c r="C10" s="64">
        <f>'Tổng hợp phiếu 2020-2021'!BI79</f>
        <v>8</v>
      </c>
      <c r="D10" s="111">
        <f>ROUND(C10/C14*100,1)</f>
        <v>2.5</v>
      </c>
      <c r="E10" s="73" t="s">
        <v>134</v>
      </c>
      <c r="F10" s="10"/>
    </row>
    <row r="11" spans="1:6" x14ac:dyDescent="0.25">
      <c r="A11" s="151">
        <v>7</v>
      </c>
      <c r="B11" s="10" t="s">
        <v>248</v>
      </c>
      <c r="C11" s="151">
        <f>'Tổng hợp phiếu 2020-2021'!BK79</f>
        <v>49</v>
      </c>
      <c r="D11" s="111">
        <f>ROUND(C11/C14*100,1)</f>
        <v>15.5</v>
      </c>
      <c r="E11" s="73" t="s">
        <v>134</v>
      </c>
      <c r="F11" s="10"/>
    </row>
    <row r="12" spans="1:6" x14ac:dyDescent="0.25">
      <c r="A12" s="151">
        <v>8</v>
      </c>
      <c r="B12" s="10" t="s">
        <v>249</v>
      </c>
      <c r="C12" s="151">
        <f>'Tổng hợp phiếu 2020-2021'!BM79</f>
        <v>8</v>
      </c>
      <c r="D12" s="111">
        <f>ROUND(C12/C14*100,1)</f>
        <v>2.5</v>
      </c>
      <c r="E12" s="73" t="s">
        <v>134</v>
      </c>
      <c r="F12" s="10"/>
    </row>
    <row r="13" spans="1:6" x14ac:dyDescent="0.25">
      <c r="A13" s="151">
        <v>9</v>
      </c>
      <c r="B13" s="71" t="s">
        <v>372</v>
      </c>
      <c r="C13" s="64">
        <f>'Tổng hợp phiếu 2020-2021'!BO79</f>
        <v>10</v>
      </c>
      <c r="D13" s="111">
        <f>ROUND(C13/C14*100,1)</f>
        <v>3.2</v>
      </c>
      <c r="E13" s="73" t="s">
        <v>134</v>
      </c>
      <c r="F13" s="10"/>
    </row>
    <row r="14" spans="1:6" x14ac:dyDescent="0.25">
      <c r="A14" s="192" t="s">
        <v>28</v>
      </c>
      <c r="B14" s="193"/>
      <c r="C14" s="62">
        <f>SUM(C5:C13)</f>
        <v>316</v>
      </c>
      <c r="D14" s="112">
        <f>SUM(D5:D13)</f>
        <v>99.899999999999991</v>
      </c>
      <c r="E14" s="87" t="s">
        <v>134</v>
      </c>
      <c r="F14" s="77"/>
    </row>
    <row r="15" spans="1:6" x14ac:dyDescent="0.25">
      <c r="A15" s="195" t="s">
        <v>380</v>
      </c>
      <c r="B15" s="195"/>
      <c r="C15" s="195"/>
      <c r="D15" s="195"/>
      <c r="E15" s="195"/>
      <c r="F15" s="195"/>
    </row>
    <row r="16" spans="1:6" ht="35.1" customHeight="1" x14ac:dyDescent="0.25">
      <c r="A16" s="133"/>
      <c r="B16" s="133"/>
      <c r="C16" s="133"/>
      <c r="D16" s="135"/>
      <c r="E16" s="134"/>
      <c r="F16" s="134"/>
    </row>
    <row r="17" spans="1:6" ht="35.1" customHeight="1" x14ac:dyDescent="0.25">
      <c r="A17" s="133"/>
      <c r="B17" s="133"/>
      <c r="C17" s="133"/>
      <c r="D17" s="135"/>
      <c r="E17" s="134"/>
      <c r="F17" s="134"/>
    </row>
    <row r="36" spans="1:6" ht="19.5" customHeight="1" x14ac:dyDescent="0.25">
      <c r="A36" s="60" t="s">
        <v>16</v>
      </c>
    </row>
    <row r="38" spans="1:6" ht="33.75" customHeight="1" x14ac:dyDescent="0.25">
      <c r="A38" s="167" t="s">
        <v>5</v>
      </c>
      <c r="B38" s="166" t="s">
        <v>184</v>
      </c>
      <c r="C38" s="166"/>
      <c r="D38" s="196" t="s">
        <v>129</v>
      </c>
      <c r="E38" s="197"/>
      <c r="F38" s="183" t="s">
        <v>8</v>
      </c>
    </row>
    <row r="39" spans="1:6" ht="22.5" customHeight="1" x14ac:dyDescent="0.25">
      <c r="A39" s="167"/>
      <c r="B39" s="151" t="s">
        <v>135</v>
      </c>
      <c r="C39" s="11" t="s">
        <v>133</v>
      </c>
      <c r="D39" s="198"/>
      <c r="E39" s="199"/>
      <c r="F39" s="185"/>
    </row>
    <row r="40" spans="1:6" ht="22.5" customHeight="1" x14ac:dyDescent="0.25">
      <c r="A40" s="151">
        <v>1</v>
      </c>
      <c r="B40" s="10" t="s">
        <v>49</v>
      </c>
      <c r="C40" s="64">
        <f>'Tổng hợp phiếu 2020-2021'!AG79+'Tổng hợp phiếu 2020-2021'!AH79</f>
        <v>190</v>
      </c>
      <c r="D40" s="72">
        <f>ROUND(C40/C49*100,1)</f>
        <v>25.6</v>
      </c>
      <c r="E40" s="73" t="s">
        <v>134</v>
      </c>
      <c r="F40" s="10"/>
    </row>
    <row r="41" spans="1:6" ht="22.5" customHeight="1" x14ac:dyDescent="0.25">
      <c r="A41" s="151">
        <v>2</v>
      </c>
      <c r="B41" s="10" t="s">
        <v>136</v>
      </c>
      <c r="C41" s="64">
        <f>'Tổng hợp phiếu 2020-2021'!AI79+'Tổng hợp phiếu 2020-2021'!AJ79</f>
        <v>179</v>
      </c>
      <c r="D41" s="72">
        <f>ROUND(C41/C49*100,1)</f>
        <v>24.1</v>
      </c>
      <c r="E41" s="73" t="s">
        <v>134</v>
      </c>
      <c r="F41" s="10"/>
    </row>
    <row r="42" spans="1:6" ht="22.5" customHeight="1" x14ac:dyDescent="0.25">
      <c r="A42" s="151">
        <v>3</v>
      </c>
      <c r="B42" s="10" t="s">
        <v>62</v>
      </c>
      <c r="C42" s="64">
        <f>'Tổng hợp phiếu 2020-2021'!AK79+'Tổng hợp phiếu 2020-2021'!AL79</f>
        <v>135</v>
      </c>
      <c r="D42" s="72">
        <f>ROUND(C42/C49*100,1)</f>
        <v>18.2</v>
      </c>
      <c r="E42" s="73" t="s">
        <v>134</v>
      </c>
      <c r="F42" s="10"/>
    </row>
    <row r="43" spans="1:6" ht="22.5" customHeight="1" x14ac:dyDescent="0.25">
      <c r="A43" s="151">
        <v>4</v>
      </c>
      <c r="B43" s="10" t="s">
        <v>137</v>
      </c>
      <c r="C43" s="64">
        <f>'Tổng hợp phiếu 2020-2021'!AM79+'Tổng hợp phiếu 2020-2021'!AN79</f>
        <v>38</v>
      </c>
      <c r="D43" s="72">
        <f>ROUND(C43/C49*100,1)</f>
        <v>5.0999999999999996</v>
      </c>
      <c r="E43" s="73" t="s">
        <v>134</v>
      </c>
      <c r="F43" s="10"/>
    </row>
    <row r="44" spans="1:6" ht="22.5" customHeight="1" x14ac:dyDescent="0.25">
      <c r="A44" s="151">
        <v>5</v>
      </c>
      <c r="B44" s="10" t="s">
        <v>53</v>
      </c>
      <c r="C44" s="64">
        <f>'Tổng hợp phiếu 2020-2021'!AO79+'Tổng hợp phiếu 2020-2021'!AP79</f>
        <v>18</v>
      </c>
      <c r="D44" s="72">
        <f>ROUND(C44/C49*100,1)</f>
        <v>2.4</v>
      </c>
      <c r="E44" s="73" t="s">
        <v>134</v>
      </c>
      <c r="F44" s="10"/>
    </row>
    <row r="45" spans="1:6" ht="22.5" customHeight="1" x14ac:dyDescent="0.25">
      <c r="A45" s="151">
        <v>6</v>
      </c>
      <c r="B45" s="10" t="s">
        <v>138</v>
      </c>
      <c r="C45" s="64">
        <f>'Tổng hợp phiếu 2020-2021'!AQ79+'Tổng hợp phiếu 2020-2021'!AR79</f>
        <v>59</v>
      </c>
      <c r="D45" s="72">
        <f>ROUND(C45/C49*100,1)</f>
        <v>7.9</v>
      </c>
      <c r="E45" s="73" t="s">
        <v>134</v>
      </c>
      <c r="F45" s="10"/>
    </row>
    <row r="46" spans="1:6" ht="22.5" customHeight="1" x14ac:dyDescent="0.25">
      <c r="A46" s="151">
        <v>7</v>
      </c>
      <c r="B46" s="10" t="s">
        <v>248</v>
      </c>
      <c r="C46" s="151">
        <f>'Tổng hợp phiếu 2020-2021'!AS79+'Tổng hợp phiếu 2020-2021'!AT79</f>
        <v>91</v>
      </c>
      <c r="D46" s="72">
        <f>ROUND(C46/C49*100,1)</f>
        <v>12.2</v>
      </c>
      <c r="E46" s="73" t="s">
        <v>134</v>
      </c>
      <c r="F46" s="10"/>
    </row>
    <row r="47" spans="1:6" ht="22.5" customHeight="1" x14ac:dyDescent="0.25">
      <c r="A47" s="151">
        <v>8</v>
      </c>
      <c r="B47" s="10" t="s">
        <v>249</v>
      </c>
      <c r="C47" s="151">
        <f>'Tổng hợp phiếu 2020-2021'!AU79+'Tổng hợp phiếu 2020-2021'!AV79</f>
        <v>28</v>
      </c>
      <c r="D47" s="72">
        <f>ROUND(C47/C49*100,1)</f>
        <v>3.8</v>
      </c>
      <c r="E47" s="73" t="s">
        <v>134</v>
      </c>
      <c r="F47" s="10"/>
    </row>
    <row r="48" spans="1:6" ht="22.5" customHeight="1" x14ac:dyDescent="0.25">
      <c r="A48" s="151">
        <v>9</v>
      </c>
      <c r="B48" s="71" t="s">
        <v>372</v>
      </c>
      <c r="C48" s="64">
        <f>'Tổng hợp phiếu 2020-2021'!AW79+'Tổng hợp phiếu 2020-2021'!AX79</f>
        <v>5</v>
      </c>
      <c r="D48" s="72">
        <f>ROUND(C48/C49*100,1)</f>
        <v>0.7</v>
      </c>
      <c r="E48" s="73" t="s">
        <v>134</v>
      </c>
      <c r="F48" s="10"/>
    </row>
    <row r="49" spans="1:6" ht="22.5" customHeight="1" x14ac:dyDescent="0.25">
      <c r="A49" s="192" t="s">
        <v>28</v>
      </c>
      <c r="B49" s="193"/>
      <c r="C49" s="62">
        <f>SUM(C40:C48)</f>
        <v>743</v>
      </c>
      <c r="D49" s="66">
        <f>SUM(D40:D48)</f>
        <v>100.00000000000001</v>
      </c>
      <c r="E49" s="87" t="s">
        <v>134</v>
      </c>
      <c r="F49" s="77"/>
    </row>
    <row r="50" spans="1:6" ht="22.5" customHeight="1" x14ac:dyDescent="0.25">
      <c r="A50" s="194" t="s">
        <v>424</v>
      </c>
      <c r="B50" s="194"/>
      <c r="C50" s="194"/>
      <c r="D50" s="194"/>
      <c r="E50" s="194"/>
      <c r="F50" s="194"/>
    </row>
  </sheetData>
  <mergeCells count="11">
    <mergeCell ref="A50:F50"/>
    <mergeCell ref="A3:A4"/>
    <mergeCell ref="B3:C3"/>
    <mergeCell ref="F3:F4"/>
    <mergeCell ref="A14:B14"/>
    <mergeCell ref="A38:A39"/>
    <mergeCell ref="B38:C38"/>
    <mergeCell ref="F38:F39"/>
    <mergeCell ref="A49:B49"/>
    <mergeCell ref="A15:F15"/>
    <mergeCell ref="D38:E39"/>
  </mergeCells>
  <pageMargins left="0.7" right="0.7" top="0.47" bottom="0.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6" sqref="D6"/>
    </sheetView>
  </sheetViews>
  <sheetFormatPr defaultRowHeight="16.5" x14ac:dyDescent="0.25"/>
  <cols>
    <col min="1" max="1" width="6" style="60" customWidth="1"/>
    <col min="2" max="2" width="34.28515625" style="60" customWidth="1"/>
    <col min="3" max="6" width="9.140625" style="60"/>
    <col min="7" max="7" width="19.42578125" style="60" customWidth="1"/>
    <col min="8" max="16384" width="9.140625" style="60"/>
  </cols>
  <sheetData>
    <row r="2" spans="1:7" ht="36" customHeight="1" x14ac:dyDescent="0.25">
      <c r="A2" s="167" t="s">
        <v>5</v>
      </c>
      <c r="B2" s="183" t="s">
        <v>135</v>
      </c>
      <c r="C2" s="166" t="s">
        <v>144</v>
      </c>
      <c r="D2" s="166"/>
      <c r="E2" s="166"/>
      <c r="F2" s="166"/>
      <c r="G2" s="183" t="s">
        <v>8</v>
      </c>
    </row>
    <row r="3" spans="1:7" ht="33" x14ac:dyDescent="0.25">
      <c r="A3" s="167"/>
      <c r="B3" s="185"/>
      <c r="C3" s="74" t="s">
        <v>143</v>
      </c>
      <c r="D3" s="88" t="s">
        <v>140</v>
      </c>
      <c r="E3" s="88" t="s">
        <v>141</v>
      </c>
      <c r="F3" s="88" t="s">
        <v>142</v>
      </c>
      <c r="G3" s="185"/>
    </row>
    <row r="4" spans="1:7" ht="35.1" customHeight="1" x14ac:dyDescent="0.25">
      <c r="A4" s="64">
        <v>1</v>
      </c>
      <c r="B4" s="10" t="s">
        <v>49</v>
      </c>
      <c r="C4" s="64">
        <f>COUNTIF('Tổng hợp phiếu 2020-2021'!BU19:BU78,"7")+COUNTIF('Tổng hợp phiếu 2020-2021'!BU19:BU78,"14")+COUNTIF('Tổng hợp phiếu 2020-2021'!BU19:BU78,"15")+COUNTIF('Tổng hợp phiếu 2020-2021'!BU19:BU78,"0")</f>
        <v>2</v>
      </c>
      <c r="D4" s="82">
        <f>COUNTIF('Tổng hợp phiếu 2020-2021'!BU19:BU78,"30")</f>
        <v>3</v>
      </c>
      <c r="E4" s="82">
        <f>COUNTIF('Tổng hợp phiếu 2020-2021'!BU19:BU78,"60")</f>
        <v>1</v>
      </c>
      <c r="F4" s="82">
        <f>COUNTIF('Tổng hợp phiếu 2020-2021'!BU19:BU78,"90")</f>
        <v>0</v>
      </c>
      <c r="G4" s="10"/>
    </row>
    <row r="5" spans="1:7" ht="35.1" customHeight="1" x14ac:dyDescent="0.25">
      <c r="A5" s="64">
        <v>2</v>
      </c>
      <c r="B5" s="10" t="s">
        <v>136</v>
      </c>
      <c r="C5" s="64">
        <f>COUNTIF('Tổng hợp phiếu 2020-2021'!BV19:BV78,"7")+COUNTIF('Tổng hợp phiếu 2020-2021'!BV19:BV78,"14")+COUNTIF('Tổng hợp phiếu 2020-2021'!BV19:BV78,"15")+COUNTIF('Tổng hợp phiếu 2020-2021'!BV19:BV78,"0")</f>
        <v>3</v>
      </c>
      <c r="D5" s="82">
        <f>COUNTIF('Tổng hợp phiếu 2020-2021'!BV19:BV78,"30")</f>
        <v>4</v>
      </c>
      <c r="E5" s="82">
        <f>COUNTIF('Tổng hợp phiếu 2020-2021'!BV19:BV78,"60")</f>
        <v>4</v>
      </c>
      <c r="F5" s="82">
        <f>COUNTIF('Tổng hợp phiếu 2020-2021'!BV19:BV78,"90")</f>
        <v>0</v>
      </c>
      <c r="G5" s="10"/>
    </row>
    <row r="6" spans="1:7" ht="35.1" customHeight="1" x14ac:dyDescent="0.25">
      <c r="A6" s="64">
        <v>3</v>
      </c>
      <c r="B6" s="10" t="s">
        <v>62</v>
      </c>
      <c r="C6" s="64">
        <f>COUNTIF('Tổng hợp phiếu 2020-2021'!BW19:BW78,"7")+COUNTIF('Tổng hợp phiếu 2020-2021'!BW19:BW78,"14")+COUNTIF('Tổng hợp phiếu 2020-2021'!BW19:BW78,"15")+COUNTIF('Tổng hợp phiếu 2020-2021'!BW19:BW78,"0")</f>
        <v>6</v>
      </c>
      <c r="D6" s="82">
        <f>COUNTIF('Tổng hợp phiếu 2020-2021'!BW19:BW78,"30")</f>
        <v>4</v>
      </c>
      <c r="E6" s="82">
        <f>COUNTIF('Tổng hợp phiếu 2020-2021'!BW19:BW78,"60")</f>
        <v>2</v>
      </c>
      <c r="F6" s="82">
        <f>COUNTIF('Tổng hợp phiếu 2020-2021'!BW19:BW78,"90")</f>
        <v>2</v>
      </c>
      <c r="G6" s="10"/>
    </row>
    <row r="7" spans="1:7" ht="35.1" customHeight="1" x14ac:dyDescent="0.25">
      <c r="A7" s="64">
        <v>4</v>
      </c>
      <c r="B7" s="10" t="s">
        <v>137</v>
      </c>
      <c r="C7" s="64">
        <f>COUNTIF('Tổng hợp phiếu 2020-2021'!BX19:BX78,"7")+COUNTIF('Tổng hợp phiếu 2020-2021'!BX19:BX78,"14")+COUNTIF('Tổng hợp phiếu 2020-2021'!BX19:BX78,"15")+COUNTIF('Tổng hợp phiếu 2020-2021'!BX19:BX78,"0")</f>
        <v>3</v>
      </c>
      <c r="D7" s="82">
        <f>COUNTIF('Tổng hợp phiếu 2020-2021'!BX19:BX78,"30")</f>
        <v>0</v>
      </c>
      <c r="E7" s="82">
        <f>COUNTIF('Tổng hợp phiếu 2020-2021'!BX19:BX78,"60")</f>
        <v>2</v>
      </c>
      <c r="F7" s="82">
        <f>COUNTIF('Tổng hợp phiếu 2020-2021'!BX19:BX78,"90")</f>
        <v>1</v>
      </c>
      <c r="G7" s="10"/>
    </row>
    <row r="8" spans="1:7" ht="35.1" customHeight="1" x14ac:dyDescent="0.25">
      <c r="A8" s="64">
        <v>5</v>
      </c>
      <c r="B8" s="10" t="s">
        <v>53</v>
      </c>
      <c r="C8" s="64">
        <f>COUNTIF('Tổng hợp phiếu 2020-2021'!BY19:BY78,"7")+COUNTIF('Tổng hợp phiếu 2020-2021'!BY19:BY78,"14")+COUNTIF('Tổng hợp phiếu 2020-2021'!BY19:BY78,"15")+COUNTIF('Tổng hợp phiếu 2020-2021'!BY19:BY78,"0")</f>
        <v>1</v>
      </c>
      <c r="D8" s="82">
        <f>COUNTIF('Tổng hợp phiếu 2020-2021'!BY19:BY78,"30")</f>
        <v>2</v>
      </c>
      <c r="E8" s="82">
        <f>COUNTIF('Tổng hợp phiếu 2020-2021'!BY19:BY78,"60")</f>
        <v>1</v>
      </c>
      <c r="F8" s="82">
        <f>COUNTIF('Tổng hợp phiếu 2020-2021'!BY19:BY78,"90")</f>
        <v>0</v>
      </c>
      <c r="G8" s="10"/>
    </row>
    <row r="9" spans="1:7" ht="35.1" customHeight="1" x14ac:dyDescent="0.25">
      <c r="A9" s="64">
        <v>6</v>
      </c>
      <c r="B9" s="10" t="s">
        <v>138</v>
      </c>
      <c r="C9" s="64">
        <f>COUNTIF('Tổng hợp phiếu 2020-2021'!BZ19:BZ78,"7")+COUNTIF('Tổng hợp phiếu 2020-2021'!BZ19:BZ78,"14")+COUNTIF('Tổng hợp phiếu 2020-2021'!BZ19:BZ78,"15")+COUNTIF('Tổng hợp phiếu 2020-2021'!BZ19:BZ78,"0")</f>
        <v>2</v>
      </c>
      <c r="D9" s="82">
        <f>COUNTIF('Tổng hợp phiếu 2020-2021'!BZ19:BZ78,"30")</f>
        <v>0</v>
      </c>
      <c r="E9" s="82">
        <f>COUNTIF('Tổng hợp phiếu 2020-2021'!BZ19:BZ78,"60")</f>
        <v>0</v>
      </c>
      <c r="F9" s="82">
        <f>COUNTIF('Tổng hợp phiếu 2020-2021'!BZ19:BZ78,"90")</f>
        <v>0</v>
      </c>
      <c r="G9" s="10"/>
    </row>
    <row r="10" spans="1:7" ht="35.1" customHeight="1" x14ac:dyDescent="0.25">
      <c r="A10" s="64">
        <v>7</v>
      </c>
      <c r="B10" s="71" t="s">
        <v>139</v>
      </c>
      <c r="C10" s="64">
        <f>COUNTIF('Tổng hợp phiếu 2020-2021'!CC19:CC78,"7")+COUNTIF('Tổng hợp phiếu 2020-2021'!CC19:CC78,"14")+COUNTIF('Tổng hợp phiếu 2020-2021'!CC19:CC78,"15")+COUNTIF('Tổng hợp phiếu 2020-2021'!CC19:CC78,"0")</f>
        <v>1</v>
      </c>
      <c r="D10" s="82">
        <f>COUNTIF('Tổng hợp phiếu 2020-2021'!CC19:CC78,"30")</f>
        <v>0</v>
      </c>
      <c r="E10" s="82">
        <f>COUNTIF('Tổng hợp phiếu 2020-2021'!CC19:CC78,"60")</f>
        <v>3</v>
      </c>
      <c r="F10" s="82">
        <f>COUNTIF('Tổng hợp phiếu 2020-2021'!CC19:CC78,"90")</f>
        <v>1</v>
      </c>
      <c r="G10" s="10"/>
    </row>
    <row r="11" spans="1:7" ht="35.1" customHeight="1" x14ac:dyDescent="0.25">
      <c r="A11" s="192" t="s">
        <v>28</v>
      </c>
      <c r="B11" s="193"/>
      <c r="C11" s="62">
        <f>SUM(C4:C10)</f>
        <v>18</v>
      </c>
      <c r="D11" s="62">
        <f t="shared" ref="D11:F11" si="0">SUM(D4:D10)</f>
        <v>13</v>
      </c>
      <c r="E11" s="62">
        <f t="shared" si="0"/>
        <v>13</v>
      </c>
      <c r="F11" s="62">
        <f t="shared" si="0"/>
        <v>4</v>
      </c>
      <c r="G11" s="77"/>
    </row>
  </sheetData>
  <mergeCells count="5">
    <mergeCell ref="B2:B3"/>
    <mergeCell ref="C2:F2"/>
    <mergeCell ref="G2:G3"/>
    <mergeCell ref="A2:A3"/>
    <mergeCell ref="A11:B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2"/>
  <sheetViews>
    <sheetView topLeftCell="A10" workbookViewId="0">
      <selection activeCell="E32" sqref="E32"/>
    </sheetView>
  </sheetViews>
  <sheetFormatPr defaultRowHeight="15" x14ac:dyDescent="0.25"/>
  <cols>
    <col min="2" max="2" width="32.28515625" customWidth="1"/>
    <col min="3" max="3" width="11.140625" customWidth="1"/>
    <col min="4" max="4" width="9.42578125" style="59" customWidth="1"/>
    <col min="5" max="5" width="17.5703125" customWidth="1"/>
  </cols>
  <sheetData>
    <row r="2" spans="1:5" ht="20.25" customHeight="1" x14ac:dyDescent="0.25">
      <c r="A2" s="91" t="s">
        <v>151</v>
      </c>
    </row>
    <row r="3" spans="1:5" s="59" customFormat="1" x14ac:dyDescent="0.25">
      <c r="B3" s="94"/>
    </row>
    <row r="4" spans="1:5" s="59" customFormat="1" ht="40.5" customHeight="1" x14ac:dyDescent="0.25">
      <c r="A4" s="90" t="s">
        <v>5</v>
      </c>
      <c r="B4" s="90" t="s">
        <v>148</v>
      </c>
      <c r="C4" s="90" t="s">
        <v>150</v>
      </c>
      <c r="D4" s="90" t="s">
        <v>152</v>
      </c>
      <c r="E4" s="89" t="s">
        <v>8</v>
      </c>
    </row>
    <row r="5" spans="1:5" ht="60" customHeight="1" x14ac:dyDescent="0.25">
      <c r="A5" s="64">
        <v>1</v>
      </c>
      <c r="B5" s="80" t="s">
        <v>149</v>
      </c>
      <c r="C5" s="11">
        <f>'Tổng hợp phiếu 2020-2021'!BQ79</f>
        <v>11</v>
      </c>
      <c r="D5" s="96">
        <f>C5/C9*100</f>
        <v>34.375</v>
      </c>
      <c r="E5" s="200" t="s">
        <v>155</v>
      </c>
    </row>
    <row r="6" spans="1:5" ht="45" customHeight="1" x14ac:dyDescent="0.25">
      <c r="A6" s="64">
        <v>2</v>
      </c>
      <c r="B6" s="80" t="s">
        <v>57</v>
      </c>
      <c r="C6" s="11">
        <f>'Tổng hợp phiếu 2020-2021'!BR79</f>
        <v>7</v>
      </c>
      <c r="D6" s="96">
        <f>C6/C9*100</f>
        <v>21.875</v>
      </c>
      <c r="E6" s="201"/>
    </row>
    <row r="7" spans="1:5" ht="45" customHeight="1" x14ac:dyDescent="0.25">
      <c r="A7" s="64">
        <v>3</v>
      </c>
      <c r="B7" s="80" t="s">
        <v>58</v>
      </c>
      <c r="C7" s="11">
        <f>'Tổng hợp phiếu 2020-2021'!BS79</f>
        <v>13</v>
      </c>
      <c r="D7" s="96">
        <f>C7/C9*100</f>
        <v>40.625</v>
      </c>
      <c r="E7" s="201"/>
    </row>
    <row r="8" spans="1:5" ht="52.5" customHeight="1" x14ac:dyDescent="0.25">
      <c r="A8" s="64">
        <v>4</v>
      </c>
      <c r="B8" s="80" t="s">
        <v>156</v>
      </c>
      <c r="C8" s="11">
        <f>'Tổng hợp phiếu 2020-2021'!BT79</f>
        <v>1</v>
      </c>
      <c r="D8" s="96">
        <f>C8/C9*100</f>
        <v>3.125</v>
      </c>
      <c r="E8" s="202"/>
    </row>
    <row r="9" spans="1:5" s="59" customFormat="1" ht="31.5" customHeight="1" x14ac:dyDescent="0.25">
      <c r="A9" s="186" t="s">
        <v>154</v>
      </c>
      <c r="B9" s="187"/>
      <c r="C9" s="90">
        <f>SUM(C5:C8)</f>
        <v>32</v>
      </c>
      <c r="D9" s="97">
        <f>SUM(D5:D8)</f>
        <v>100</v>
      </c>
      <c r="E9" s="76"/>
    </row>
    <row r="10" spans="1:5" ht="35.25" customHeight="1" x14ac:dyDescent="0.25">
      <c r="A10" s="186" t="s">
        <v>153</v>
      </c>
      <c r="B10" s="187"/>
      <c r="C10" s="90">
        <v>18</v>
      </c>
      <c r="D10" s="90"/>
      <c r="E10" s="95"/>
    </row>
    <row r="32" spans="5:5" x14ac:dyDescent="0.25">
      <c r="E32" t="s">
        <v>185</v>
      </c>
    </row>
  </sheetData>
  <mergeCells count="3">
    <mergeCell ref="A10:B10"/>
    <mergeCell ref="A9:B9"/>
    <mergeCell ref="E5:E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65"/>
  <sheetViews>
    <sheetView topLeftCell="A13" workbookViewId="0">
      <selection activeCell="D14" sqref="D14"/>
    </sheetView>
  </sheetViews>
  <sheetFormatPr defaultRowHeight="16.5" x14ac:dyDescent="0.25"/>
  <cols>
    <col min="1" max="1" width="7.140625" style="60" customWidth="1"/>
    <col min="2" max="2" width="25.42578125" style="60" customWidth="1"/>
    <col min="3" max="4" width="9.140625" style="60"/>
    <col min="5" max="5" width="7.42578125" style="60" customWidth="1"/>
    <col min="6" max="7" width="9.140625" style="60"/>
    <col min="8" max="8" width="14.42578125" style="60" customWidth="1"/>
    <col min="9" max="16384" width="9.140625" style="60"/>
  </cols>
  <sheetData>
    <row r="1" spans="1:9" x14ac:dyDescent="0.25">
      <c r="A1" s="91" t="s">
        <v>157</v>
      </c>
    </row>
    <row r="2" spans="1:9" ht="10.5" customHeight="1" x14ac:dyDescent="0.25"/>
    <row r="3" spans="1:9" ht="35.25" customHeight="1" x14ac:dyDescent="0.25">
      <c r="A3" s="93" t="s">
        <v>5</v>
      </c>
      <c r="B3" s="93" t="s">
        <v>135</v>
      </c>
      <c r="C3" s="70" t="s">
        <v>78</v>
      </c>
      <c r="D3" s="70" t="s">
        <v>79</v>
      </c>
      <c r="E3" s="70" t="s">
        <v>80</v>
      </c>
      <c r="F3" s="70" t="s">
        <v>81</v>
      </c>
      <c r="G3" s="70" t="s">
        <v>82</v>
      </c>
      <c r="H3" s="93" t="s">
        <v>8</v>
      </c>
    </row>
    <row r="4" spans="1:9" x14ac:dyDescent="0.25">
      <c r="A4" s="64">
        <v>1</v>
      </c>
      <c r="B4" s="10" t="s">
        <v>49</v>
      </c>
      <c r="C4" s="64">
        <f>'Tổng hợp phiếu 2020-2021'!CD79</f>
        <v>4</v>
      </c>
      <c r="D4" s="64">
        <f>'Tổng hợp phiếu 2020-2021'!CE79</f>
        <v>4</v>
      </c>
      <c r="E4" s="64">
        <f>'Tổng hợp phiếu 2020-2021'!CF79</f>
        <v>9</v>
      </c>
      <c r="F4" s="64">
        <f>'Tổng hợp phiếu 2020-2021'!CG79</f>
        <v>0</v>
      </c>
      <c r="G4" s="64">
        <f>'Tổng hợp phiếu 2020-2021'!CH79</f>
        <v>0</v>
      </c>
      <c r="H4" s="61"/>
      <c r="I4" s="60">
        <f>SUM(C4:G4)</f>
        <v>17</v>
      </c>
    </row>
    <row r="5" spans="1:9" x14ac:dyDescent="0.25">
      <c r="A5" s="64">
        <v>2</v>
      </c>
      <c r="B5" s="10" t="s">
        <v>136</v>
      </c>
      <c r="C5" s="64">
        <f>'Tổng hợp phiếu 2020-2021'!CI79</f>
        <v>2</v>
      </c>
      <c r="D5" s="64">
        <f>'Tổng hợp phiếu 2020-2021'!CJ79</f>
        <v>6</v>
      </c>
      <c r="E5" s="64">
        <f>'Tổng hợp phiếu 2020-2021'!CK79</f>
        <v>5</v>
      </c>
      <c r="F5" s="64">
        <f>'Tổng hợp phiếu 2020-2021'!CL79</f>
        <v>1</v>
      </c>
      <c r="G5" s="64">
        <f>'Tổng hợp phiếu 2020-2021'!CM79</f>
        <v>0</v>
      </c>
      <c r="H5" s="61"/>
      <c r="I5" s="60">
        <f t="shared" ref="I5:I15" si="0">SUM(C5:G5)</f>
        <v>14</v>
      </c>
    </row>
    <row r="6" spans="1:9" x14ac:dyDescent="0.25">
      <c r="A6" s="64">
        <v>3</v>
      </c>
      <c r="B6" s="10" t="s">
        <v>62</v>
      </c>
      <c r="C6" s="64">
        <f>'Tổng hợp phiếu 2020-2021'!CN79</f>
        <v>9</v>
      </c>
      <c r="D6" s="64">
        <f>'Tổng hợp phiếu 2020-2021'!CO79</f>
        <v>5</v>
      </c>
      <c r="E6" s="64">
        <f>'Tổng hợp phiếu 2020-2021'!CP79</f>
        <v>5</v>
      </c>
      <c r="F6" s="64">
        <f>'Tổng hợp phiếu 2020-2021'!CQ79</f>
        <v>0</v>
      </c>
      <c r="G6" s="64">
        <f>'Tổng hợp phiếu 2020-2021'!CR79</f>
        <v>0</v>
      </c>
      <c r="H6" s="61"/>
      <c r="I6" s="60">
        <f t="shared" si="0"/>
        <v>19</v>
      </c>
    </row>
    <row r="7" spans="1:9" x14ac:dyDescent="0.25">
      <c r="A7" s="64">
        <v>4</v>
      </c>
      <c r="B7" s="10" t="s">
        <v>137</v>
      </c>
      <c r="C7" s="64">
        <f>'Tổng hợp phiếu 2020-2021'!CS79</f>
        <v>2</v>
      </c>
      <c r="D7" s="64">
        <f>'Tổng hợp phiếu 2020-2021'!CT79</f>
        <v>4</v>
      </c>
      <c r="E7" s="64">
        <f>'Tổng hợp phiếu 2020-2021'!CU79</f>
        <v>3</v>
      </c>
      <c r="F7" s="64">
        <f>'Tổng hợp phiếu 2020-2021'!CV79</f>
        <v>0</v>
      </c>
      <c r="G7" s="64">
        <f>'Tổng hợp phiếu 2020-2021'!CW79</f>
        <v>0</v>
      </c>
      <c r="H7" s="61"/>
      <c r="I7" s="60">
        <f t="shared" si="0"/>
        <v>9</v>
      </c>
    </row>
    <row r="8" spans="1:9" x14ac:dyDescent="0.25">
      <c r="A8" s="64">
        <v>5</v>
      </c>
      <c r="B8" s="10" t="s">
        <v>53</v>
      </c>
      <c r="C8" s="64">
        <f>'Tổng hợp phiếu 2020-2021'!CX79</f>
        <v>0</v>
      </c>
      <c r="D8" s="64">
        <f>'Tổng hợp phiếu 2020-2021'!CY79</f>
        <v>0</v>
      </c>
      <c r="E8" s="64">
        <f>'Tổng hợp phiếu 2020-2021'!CZ79</f>
        <v>4</v>
      </c>
      <c r="F8" s="64">
        <f>'Tổng hợp phiếu 2020-2021'!DA79</f>
        <v>0</v>
      </c>
      <c r="G8" s="64">
        <f>'Tổng hợp phiếu 2020-2021'!DB79</f>
        <v>0</v>
      </c>
      <c r="H8" s="61"/>
      <c r="I8" s="60">
        <f t="shared" si="0"/>
        <v>4</v>
      </c>
    </row>
    <row r="9" spans="1:9" x14ac:dyDescent="0.25">
      <c r="A9" s="64">
        <v>6</v>
      </c>
      <c r="B9" s="10" t="s">
        <v>138</v>
      </c>
      <c r="C9" s="64">
        <f>'Tổng hợp phiếu 2020-2021'!DC79</f>
        <v>1</v>
      </c>
      <c r="D9" s="64">
        <f>'Tổng hợp phiếu 2020-2021'!DD79</f>
        <v>1</v>
      </c>
      <c r="E9" s="64">
        <f>'Tổng hợp phiếu 2020-2021'!DE79</f>
        <v>1</v>
      </c>
      <c r="F9" s="64">
        <f>'Tổng hợp phiếu 2020-2021'!DF79</f>
        <v>0</v>
      </c>
      <c r="G9" s="64">
        <f>'Tổng hợp phiếu 2020-2021'!DG79</f>
        <v>0</v>
      </c>
      <c r="H9" s="61"/>
      <c r="I9" s="60">
        <f t="shared" si="0"/>
        <v>3</v>
      </c>
    </row>
    <row r="10" spans="1:9" x14ac:dyDescent="0.25">
      <c r="A10" s="151">
        <v>7</v>
      </c>
      <c r="B10" s="10" t="s">
        <v>248</v>
      </c>
      <c r="C10" s="151">
        <f>'Tổng hợp phiếu 2020-2021'!DH79</f>
        <v>2</v>
      </c>
      <c r="D10" s="151">
        <f>'Tổng hợp phiếu 2020-2021'!DI79</f>
        <v>3</v>
      </c>
      <c r="E10" s="151">
        <f>'Tổng hợp phiếu 2020-2021'!DJ79</f>
        <v>3</v>
      </c>
      <c r="F10" s="151">
        <f>'Tổng hợp phiếu 2020-2021'!DK79</f>
        <v>0</v>
      </c>
      <c r="G10" s="151">
        <f>'Tổng hợp phiếu 2020-2021'!DL79</f>
        <v>0</v>
      </c>
      <c r="H10" s="61"/>
      <c r="I10" s="60">
        <f t="shared" si="0"/>
        <v>8</v>
      </c>
    </row>
    <row r="11" spans="1:9" x14ac:dyDescent="0.25">
      <c r="A11" s="151">
        <v>8</v>
      </c>
      <c r="B11" s="10" t="s">
        <v>249</v>
      </c>
      <c r="C11" s="151">
        <f>'Tổng hợp phiếu 2020-2021'!DM79</f>
        <v>0</v>
      </c>
      <c r="D11" s="151">
        <f>'Tổng hợp phiếu 2020-2021'!DN79</f>
        <v>1</v>
      </c>
      <c r="E11" s="151">
        <f>'Tổng hợp phiếu 2020-2021'!DO79</f>
        <v>3</v>
      </c>
      <c r="F11" s="151">
        <f>'Tổng hợp phiếu 2020-2021'!DP79</f>
        <v>0</v>
      </c>
      <c r="G11" s="151">
        <f>'Tổng hợp phiếu 2020-2021'!DQ79</f>
        <v>0</v>
      </c>
      <c r="H11" s="61"/>
      <c r="I11" s="60">
        <f t="shared" si="0"/>
        <v>4</v>
      </c>
    </row>
    <row r="12" spans="1:9" ht="20.25" customHeight="1" x14ac:dyDescent="0.25">
      <c r="A12" s="151">
        <v>9</v>
      </c>
      <c r="B12" s="71" t="s">
        <v>372</v>
      </c>
      <c r="C12" s="64">
        <f>'Tổng hợp phiếu 2020-2021'!DR79</f>
        <v>0</v>
      </c>
      <c r="D12" s="64">
        <f>'Tổng hợp phiếu 2020-2021'!DS79</f>
        <v>0</v>
      </c>
      <c r="E12" s="64">
        <f>'Tổng hợp phiếu 2020-2021'!DT79</f>
        <v>4</v>
      </c>
      <c r="F12" s="64">
        <f>'Tổng hợp phiếu 2020-2021'!DU79</f>
        <v>0</v>
      </c>
      <c r="G12" s="64">
        <f>'Tổng hợp phiếu 2020-2021'!DV79</f>
        <v>0</v>
      </c>
      <c r="H12" s="61"/>
      <c r="I12" s="60">
        <f t="shared" si="0"/>
        <v>4</v>
      </c>
    </row>
    <row r="13" spans="1:9" x14ac:dyDescent="0.25">
      <c r="A13" s="192" t="str">
        <f>"Tổng số ý kiến: "&amp;SUM(C13:G13)</f>
        <v>Tổng số ý kiến: 82</v>
      </c>
      <c r="B13" s="193"/>
      <c r="C13" s="98">
        <f>SUM(C4:C12)</f>
        <v>20</v>
      </c>
      <c r="D13" s="98">
        <f t="shared" ref="D13:G13" si="1">SUM(D4:D12)</f>
        <v>24</v>
      </c>
      <c r="E13" s="98">
        <f t="shared" si="1"/>
        <v>37</v>
      </c>
      <c r="F13" s="98">
        <f t="shared" si="1"/>
        <v>1</v>
      </c>
      <c r="G13" s="98">
        <f t="shared" si="1"/>
        <v>0</v>
      </c>
      <c r="H13" s="119">
        <f>SUM(C13:G13)</f>
        <v>82</v>
      </c>
      <c r="I13" s="60">
        <f t="shared" si="0"/>
        <v>82</v>
      </c>
    </row>
    <row r="14" spans="1:9" ht="22.5" customHeight="1" x14ac:dyDescent="0.25">
      <c r="A14" s="212" t="s">
        <v>152</v>
      </c>
      <c r="B14" s="213"/>
      <c r="C14" s="118">
        <f>C13/H13*100</f>
        <v>24.390243902439025</v>
      </c>
      <c r="D14" s="118">
        <f>D13/H13*100</f>
        <v>29.268292682926827</v>
      </c>
      <c r="E14" s="118">
        <f>E13/H13*100</f>
        <v>45.121951219512198</v>
      </c>
      <c r="F14" s="118">
        <f>F13/H13*100</f>
        <v>1.2195121951219512</v>
      </c>
      <c r="G14" s="118">
        <f>G13/H13*100</f>
        <v>0</v>
      </c>
      <c r="H14" s="119">
        <f>SUM(C14:G14)</f>
        <v>100</v>
      </c>
      <c r="I14" s="60">
        <f t="shared" si="0"/>
        <v>100</v>
      </c>
    </row>
    <row r="15" spans="1:9" ht="21" customHeight="1" x14ac:dyDescent="0.25">
      <c r="A15" s="214"/>
      <c r="B15" s="215"/>
      <c r="C15" s="211">
        <f>C14+D14+E14</f>
        <v>98.780487804878049</v>
      </c>
      <c r="D15" s="167"/>
      <c r="E15" s="167"/>
      <c r="F15" s="211">
        <f>F14+G14</f>
        <v>1.2195121951219512</v>
      </c>
      <c r="G15" s="167"/>
      <c r="H15" s="61"/>
      <c r="I15" s="60">
        <f t="shared" si="0"/>
        <v>100</v>
      </c>
    </row>
    <row r="16" spans="1:9" ht="28.5" customHeight="1" x14ac:dyDescent="0.25">
      <c r="A16" s="216" t="s">
        <v>378</v>
      </c>
      <c r="B16" s="217"/>
      <c r="C16" s="217"/>
      <c r="D16" s="217"/>
      <c r="E16" s="217"/>
      <c r="F16" s="217"/>
      <c r="G16" s="217"/>
      <c r="H16" s="218"/>
    </row>
    <row r="18" spans="1:4" x14ac:dyDescent="0.25">
      <c r="A18" s="60" t="s">
        <v>159</v>
      </c>
      <c r="B18" s="92" t="s">
        <v>160</v>
      </c>
      <c r="C18" s="92" t="s">
        <v>133</v>
      </c>
      <c r="D18" s="92" t="s">
        <v>129</v>
      </c>
    </row>
    <row r="19" spans="1:4" x14ac:dyDescent="0.25">
      <c r="B19" s="70" t="s">
        <v>78</v>
      </c>
      <c r="C19" s="101">
        <f>C13</f>
        <v>20</v>
      </c>
      <c r="D19" s="104">
        <f>C14</f>
        <v>24.390243902439025</v>
      </c>
    </row>
    <row r="20" spans="1:4" x14ac:dyDescent="0.25">
      <c r="B20" s="70" t="s">
        <v>79</v>
      </c>
      <c r="C20" s="101">
        <f>D13</f>
        <v>24</v>
      </c>
      <c r="D20" s="103">
        <f>D14</f>
        <v>29.268292682926827</v>
      </c>
    </row>
    <row r="21" spans="1:4" x14ac:dyDescent="0.25">
      <c r="B21" s="70" t="s">
        <v>80</v>
      </c>
      <c r="C21" s="101">
        <f>E13</f>
        <v>37</v>
      </c>
      <c r="D21" s="103">
        <f>E14</f>
        <v>45.121951219512198</v>
      </c>
    </row>
    <row r="22" spans="1:4" x14ac:dyDescent="0.25">
      <c r="B22" s="70" t="s">
        <v>81</v>
      </c>
      <c r="C22" s="101">
        <f>F13</f>
        <v>1</v>
      </c>
      <c r="D22" s="103">
        <f>F14</f>
        <v>1.2195121951219512</v>
      </c>
    </row>
    <row r="23" spans="1:4" x14ac:dyDescent="0.25">
      <c r="B23" s="70" t="s">
        <v>82</v>
      </c>
      <c r="C23" s="101">
        <f>G13</f>
        <v>0</v>
      </c>
      <c r="D23" s="103">
        <f>G14</f>
        <v>0</v>
      </c>
    </row>
    <row r="43" spans="1:8" ht="21.75" customHeight="1" x14ac:dyDescent="0.25">
      <c r="A43" s="91" t="s">
        <v>158</v>
      </c>
    </row>
    <row r="44" spans="1:8" ht="10.5" customHeight="1" x14ac:dyDescent="0.25"/>
    <row r="45" spans="1:8" ht="35.25" customHeight="1" x14ac:dyDescent="0.25">
      <c r="A45" s="93" t="s">
        <v>5</v>
      </c>
      <c r="B45" s="93" t="s">
        <v>135</v>
      </c>
      <c r="C45" s="70" t="s">
        <v>78</v>
      </c>
      <c r="D45" s="70" t="s">
        <v>79</v>
      </c>
      <c r="E45" s="70" t="s">
        <v>80</v>
      </c>
      <c r="F45" s="70" t="s">
        <v>81</v>
      </c>
      <c r="G45" s="70" t="s">
        <v>82</v>
      </c>
      <c r="H45" s="93" t="s">
        <v>8</v>
      </c>
    </row>
    <row r="46" spans="1:8" ht="35.1" customHeight="1" x14ac:dyDescent="0.25">
      <c r="A46" s="64">
        <v>1</v>
      </c>
      <c r="B46" s="10" t="s">
        <v>49</v>
      </c>
      <c r="C46" s="76" t="e">
        <f>'Tổng hợp phiếu 2020-2021'!#REF!</f>
        <v>#REF!</v>
      </c>
      <c r="D46" s="76" t="e">
        <f>'Tổng hợp phiếu 2020-2021'!#REF!</f>
        <v>#REF!</v>
      </c>
      <c r="E46" s="76" t="e">
        <f>'Tổng hợp phiếu 2020-2021'!#REF!</f>
        <v>#REF!</v>
      </c>
      <c r="F46" s="76" t="e">
        <f>'Tổng hợp phiếu 2020-2021'!#REF!</f>
        <v>#REF!</v>
      </c>
      <c r="G46" s="76" t="e">
        <f>'Tổng hợp phiếu 2020-2021'!#REF!</f>
        <v>#REF!</v>
      </c>
      <c r="H46" s="61"/>
    </row>
    <row r="47" spans="1:8" ht="35.1" customHeight="1" x14ac:dyDescent="0.25">
      <c r="A47" s="64">
        <v>2</v>
      </c>
      <c r="B47" s="10" t="s">
        <v>136</v>
      </c>
      <c r="C47" s="61" t="e">
        <f>'Tổng hợp phiếu 2020-2021'!#REF!</f>
        <v>#REF!</v>
      </c>
      <c r="D47" s="61" t="e">
        <f>'Tổng hợp phiếu 2020-2021'!#REF!</f>
        <v>#REF!</v>
      </c>
      <c r="E47" s="61" t="e">
        <f>'Tổng hợp phiếu 2020-2021'!#REF!</f>
        <v>#REF!</v>
      </c>
      <c r="F47" s="61" t="e">
        <f>'Tổng hợp phiếu 2020-2021'!#REF!</f>
        <v>#REF!</v>
      </c>
      <c r="G47" s="61" t="e">
        <f>'Tổng hợp phiếu 2020-2021'!#REF!</f>
        <v>#REF!</v>
      </c>
      <c r="H47" s="61"/>
    </row>
    <row r="48" spans="1:8" ht="35.1" customHeight="1" x14ac:dyDescent="0.25">
      <c r="A48" s="64">
        <v>3</v>
      </c>
      <c r="B48" s="10" t="s">
        <v>62</v>
      </c>
      <c r="C48" s="61" t="e">
        <f>'Tổng hợp phiếu 2020-2021'!#REF!</f>
        <v>#REF!</v>
      </c>
      <c r="D48" s="61" t="e">
        <f>'Tổng hợp phiếu 2020-2021'!#REF!</f>
        <v>#REF!</v>
      </c>
      <c r="E48" s="61" t="e">
        <f>'Tổng hợp phiếu 2020-2021'!#REF!</f>
        <v>#REF!</v>
      </c>
      <c r="F48" s="61" t="e">
        <f>'Tổng hợp phiếu 2020-2021'!#REF!</f>
        <v>#REF!</v>
      </c>
      <c r="G48" s="61" t="e">
        <f>'Tổng hợp phiếu 2020-2021'!#REF!</f>
        <v>#REF!</v>
      </c>
      <c r="H48" s="61"/>
    </row>
    <row r="49" spans="1:8" ht="35.1" customHeight="1" x14ac:dyDescent="0.25">
      <c r="A49" s="64">
        <v>4</v>
      </c>
      <c r="B49" s="10" t="s">
        <v>137</v>
      </c>
      <c r="C49" s="61" t="e">
        <f>'Tổng hợp phiếu 2020-2021'!#REF!</f>
        <v>#REF!</v>
      </c>
      <c r="D49" s="61" t="e">
        <f>'Tổng hợp phiếu 2020-2021'!#REF!</f>
        <v>#REF!</v>
      </c>
      <c r="E49" s="61" t="e">
        <f>'Tổng hợp phiếu 2020-2021'!#REF!</f>
        <v>#REF!</v>
      </c>
      <c r="F49" s="61" t="e">
        <f>'Tổng hợp phiếu 2020-2021'!#REF!</f>
        <v>#REF!</v>
      </c>
      <c r="G49" s="61" t="e">
        <f>'Tổng hợp phiếu 2020-2021'!#REF!</f>
        <v>#REF!</v>
      </c>
      <c r="H49" s="61"/>
    </row>
    <row r="50" spans="1:8" ht="35.1" customHeight="1" x14ac:dyDescent="0.25">
      <c r="A50" s="64">
        <v>5</v>
      </c>
      <c r="B50" s="10" t="s">
        <v>53</v>
      </c>
      <c r="C50" s="61" t="e">
        <f>'Tổng hợp phiếu 2020-2021'!#REF!</f>
        <v>#REF!</v>
      </c>
      <c r="D50" s="61" t="e">
        <f>'Tổng hợp phiếu 2020-2021'!#REF!</f>
        <v>#REF!</v>
      </c>
      <c r="E50" s="61" t="e">
        <f>'Tổng hợp phiếu 2020-2021'!#REF!</f>
        <v>#REF!</v>
      </c>
      <c r="F50" s="61" t="e">
        <f>'Tổng hợp phiếu 2020-2021'!#REF!</f>
        <v>#REF!</v>
      </c>
      <c r="G50" s="61" t="e">
        <f>'Tổng hợp phiếu 2020-2021'!#REF!</f>
        <v>#REF!</v>
      </c>
      <c r="H50" s="61"/>
    </row>
    <row r="51" spans="1:8" ht="35.1" customHeight="1" x14ac:dyDescent="0.25">
      <c r="A51" s="64">
        <v>6</v>
      </c>
      <c r="B51" s="10" t="s">
        <v>138</v>
      </c>
      <c r="C51" s="61" t="e">
        <f>'Tổng hợp phiếu 2020-2021'!#REF!</f>
        <v>#REF!</v>
      </c>
      <c r="D51" s="61" t="e">
        <f>'Tổng hợp phiếu 2020-2021'!#REF!</f>
        <v>#REF!</v>
      </c>
      <c r="E51" s="61" t="e">
        <f>'Tổng hợp phiếu 2020-2021'!#REF!</f>
        <v>#REF!</v>
      </c>
      <c r="F51" s="61" t="e">
        <f>'Tổng hợp phiếu 2020-2021'!#REF!</f>
        <v>#REF!</v>
      </c>
      <c r="G51" s="61" t="e">
        <f>'Tổng hợp phiếu 2020-2021'!#REF!</f>
        <v>#REF!</v>
      </c>
      <c r="H51" s="61"/>
    </row>
    <row r="52" spans="1:8" ht="35.1" customHeight="1" x14ac:dyDescent="0.25">
      <c r="A52" s="151">
        <v>7</v>
      </c>
      <c r="B52" s="10" t="s">
        <v>248</v>
      </c>
      <c r="C52" s="61"/>
      <c r="D52" s="61"/>
      <c r="E52" s="61"/>
      <c r="F52" s="61"/>
      <c r="G52" s="61"/>
      <c r="H52" s="61"/>
    </row>
    <row r="53" spans="1:8" ht="35.1" customHeight="1" x14ac:dyDescent="0.25">
      <c r="A53" s="151">
        <v>8</v>
      </c>
      <c r="B53" s="10" t="s">
        <v>249</v>
      </c>
      <c r="C53" s="61"/>
      <c r="D53" s="61"/>
      <c r="E53" s="61"/>
      <c r="F53" s="61"/>
      <c r="G53" s="61"/>
      <c r="H53" s="61"/>
    </row>
    <row r="54" spans="1:8" ht="35.1" customHeight="1" x14ac:dyDescent="0.25">
      <c r="A54" s="151">
        <v>9</v>
      </c>
      <c r="B54" s="71" t="s">
        <v>372</v>
      </c>
      <c r="C54" s="61" t="e">
        <f>'Tổng hợp phiếu 2020-2021'!#REF!</f>
        <v>#REF!</v>
      </c>
      <c r="D54" s="61" t="e">
        <f>'Tổng hợp phiếu 2020-2021'!#REF!</f>
        <v>#REF!</v>
      </c>
      <c r="E54" s="61" t="e">
        <f>'Tổng hợp phiếu 2020-2021'!#REF!</f>
        <v>#REF!</v>
      </c>
      <c r="F54" s="61" t="e">
        <f>'Tổng hợp phiếu 2020-2021'!#REF!</f>
        <v>#REF!</v>
      </c>
      <c r="G54" s="61" t="e">
        <f>'Tổng hợp phiếu 2020-2021'!#REF!</f>
        <v>#REF!</v>
      </c>
      <c r="H54" s="61"/>
    </row>
    <row r="55" spans="1:8" ht="35.1" customHeight="1" x14ac:dyDescent="0.25">
      <c r="A55" s="203" t="e">
        <f>"Tổng số ý kiến: "&amp;SUM(C55:G55)</f>
        <v>#REF!</v>
      </c>
      <c r="B55" s="204"/>
      <c r="C55" s="101" t="e">
        <f>SUM(C46:C54)</f>
        <v>#REF!</v>
      </c>
      <c r="D55" s="101" t="e">
        <f t="shared" ref="D55" si="2">SUM(D46:D54)</f>
        <v>#REF!</v>
      </c>
      <c r="E55" s="101" t="e">
        <f t="shared" ref="E55" si="3">SUM(E46:E54)</f>
        <v>#REF!</v>
      </c>
      <c r="F55" s="101" t="e">
        <f t="shared" ref="F55" si="4">SUM(F46:F54)</f>
        <v>#REF!</v>
      </c>
      <c r="G55" s="101" t="e">
        <f t="shared" ref="G55" si="5">SUM(G46:G54)</f>
        <v>#REF!</v>
      </c>
      <c r="H55" s="61" t="e">
        <f>SUM(C55:G55)</f>
        <v>#REF!</v>
      </c>
    </row>
    <row r="56" spans="1:8" ht="35.1" customHeight="1" x14ac:dyDescent="0.25">
      <c r="A56" s="207" t="s">
        <v>152</v>
      </c>
      <c r="B56" s="208"/>
      <c r="C56" s="102" t="e">
        <f>C55/H55*100</f>
        <v>#REF!</v>
      </c>
      <c r="D56" s="102" t="e">
        <f>D55/H55*100</f>
        <v>#REF!</v>
      </c>
      <c r="E56" s="102" t="e">
        <f>E55/H55*100</f>
        <v>#REF!</v>
      </c>
      <c r="F56" s="102" t="e">
        <f>F55/H55*100</f>
        <v>#REF!</v>
      </c>
      <c r="G56" s="102" t="e">
        <f>G55/H55*100</f>
        <v>#REF!</v>
      </c>
      <c r="H56" s="61" t="e">
        <f>SUM(C56:G56)</f>
        <v>#REF!</v>
      </c>
    </row>
    <row r="57" spans="1:8" ht="25.5" customHeight="1" x14ac:dyDescent="0.25">
      <c r="A57" s="209"/>
      <c r="B57" s="210"/>
      <c r="C57" s="205" t="e">
        <f>C56+D56+E56</f>
        <v>#REF!</v>
      </c>
      <c r="D57" s="206"/>
      <c r="E57" s="206"/>
      <c r="F57" s="205" t="e">
        <f>F56+G56</f>
        <v>#REF!</v>
      </c>
      <c r="G57" s="206"/>
      <c r="H57" s="61"/>
    </row>
    <row r="60" spans="1:8" x14ac:dyDescent="0.25">
      <c r="A60" s="60" t="s">
        <v>159</v>
      </c>
      <c r="B60" s="92" t="s">
        <v>160</v>
      </c>
      <c r="C60" s="92" t="s">
        <v>133</v>
      </c>
      <c r="D60" s="92" t="s">
        <v>129</v>
      </c>
    </row>
    <row r="61" spans="1:8" x14ac:dyDescent="0.25">
      <c r="B61" s="70" t="s">
        <v>78</v>
      </c>
      <c r="C61" s="101" t="e">
        <f>C55</f>
        <v>#REF!</v>
      </c>
      <c r="D61" s="103" t="e">
        <f>C56</f>
        <v>#REF!</v>
      </c>
    </row>
    <row r="62" spans="1:8" x14ac:dyDescent="0.25">
      <c r="B62" s="70" t="s">
        <v>79</v>
      </c>
      <c r="C62" s="101" t="e">
        <f>D55</f>
        <v>#REF!</v>
      </c>
      <c r="D62" s="103" t="e">
        <f>D56</f>
        <v>#REF!</v>
      </c>
    </row>
    <row r="63" spans="1:8" x14ac:dyDescent="0.25">
      <c r="B63" s="70" t="s">
        <v>80</v>
      </c>
      <c r="C63" s="101" t="e">
        <f>E55</f>
        <v>#REF!</v>
      </c>
      <c r="D63" s="103" t="e">
        <f>E56</f>
        <v>#REF!</v>
      </c>
    </row>
    <row r="64" spans="1:8" x14ac:dyDescent="0.25">
      <c r="B64" s="70" t="s">
        <v>81</v>
      </c>
      <c r="C64" s="101" t="e">
        <f>F55</f>
        <v>#REF!</v>
      </c>
      <c r="D64" s="103" t="e">
        <f>F56</f>
        <v>#REF!</v>
      </c>
    </row>
    <row r="65" spans="2:4" x14ac:dyDescent="0.25">
      <c r="B65" s="70" t="s">
        <v>82</v>
      </c>
      <c r="C65" s="101" t="e">
        <f>G55</f>
        <v>#REF!</v>
      </c>
      <c r="D65" s="103" t="e">
        <f>G56</f>
        <v>#REF!</v>
      </c>
    </row>
  </sheetData>
  <mergeCells count="9">
    <mergeCell ref="A13:B13"/>
    <mergeCell ref="A55:B55"/>
    <mergeCell ref="C57:E57"/>
    <mergeCell ref="F57:G57"/>
    <mergeCell ref="A56:B57"/>
    <mergeCell ref="C15:E15"/>
    <mergeCell ref="F15:G15"/>
    <mergeCell ref="A14:B15"/>
    <mergeCell ref="A16:H16"/>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2"/>
  <sheetViews>
    <sheetView topLeftCell="A28" workbookViewId="0">
      <selection activeCell="A316" sqref="A316:E322"/>
    </sheetView>
  </sheetViews>
  <sheetFormatPr defaultRowHeight="16.5" x14ac:dyDescent="0.25"/>
  <cols>
    <col min="1" max="1" width="5.85546875" style="60" customWidth="1"/>
    <col min="2" max="2" width="34.42578125" style="60" customWidth="1"/>
    <col min="3" max="3" width="16.7109375" style="60" customWidth="1"/>
    <col min="4" max="4" width="12.85546875" style="60" customWidth="1"/>
    <col min="5" max="5" width="16.7109375" style="60" customWidth="1"/>
    <col min="6" max="16384" width="9.140625" style="60"/>
  </cols>
  <sheetData>
    <row r="1" spans="1:5" x14ac:dyDescent="0.25">
      <c r="A1" s="60" t="s">
        <v>161</v>
      </c>
    </row>
    <row r="3" spans="1:5" ht="37.5" customHeight="1" x14ac:dyDescent="0.25">
      <c r="A3" s="99" t="s">
        <v>163</v>
      </c>
      <c r="B3" s="99" t="s">
        <v>162</v>
      </c>
      <c r="C3" s="99" t="s">
        <v>164</v>
      </c>
      <c r="D3" s="99" t="s">
        <v>152</v>
      </c>
      <c r="E3" s="99" t="s">
        <v>8</v>
      </c>
    </row>
    <row r="4" spans="1:5" ht="26.25" customHeight="1" x14ac:dyDescent="0.25">
      <c r="A4" s="64">
        <v>1</v>
      </c>
      <c r="B4" s="80" t="s">
        <v>165</v>
      </c>
      <c r="C4" s="64" t="e">
        <f>'Tổng hợp phiếu 2020-2021'!#REF!</f>
        <v>#REF!</v>
      </c>
      <c r="D4" s="106" t="e">
        <f>C4/C8*100</f>
        <v>#REF!</v>
      </c>
      <c r="E4" s="225" t="e">
        <f>D4+D5</f>
        <v>#REF!</v>
      </c>
    </row>
    <row r="5" spans="1:5" ht="26.25" customHeight="1" x14ac:dyDescent="0.25">
      <c r="A5" s="64">
        <v>2</v>
      </c>
      <c r="B5" s="80" t="s">
        <v>166</v>
      </c>
      <c r="C5" s="64" t="e">
        <f>'Tổng hợp phiếu 2020-2021'!#REF!</f>
        <v>#REF!</v>
      </c>
      <c r="D5" s="106" t="e">
        <f>C5/C8*100</f>
        <v>#REF!</v>
      </c>
      <c r="E5" s="226"/>
    </row>
    <row r="6" spans="1:5" ht="26.25" customHeight="1" x14ac:dyDescent="0.25">
      <c r="A6" s="64">
        <v>3</v>
      </c>
      <c r="B6" s="80" t="s">
        <v>167</v>
      </c>
      <c r="C6" s="64" t="e">
        <f>'Tổng hợp phiếu 2020-2021'!#REF!</f>
        <v>#REF!</v>
      </c>
      <c r="D6" s="106" t="e">
        <f>C6/C8*100</f>
        <v>#REF!</v>
      </c>
      <c r="E6" s="225" t="e">
        <f>D6+D7</f>
        <v>#REF!</v>
      </c>
    </row>
    <row r="7" spans="1:5" ht="26.25" customHeight="1" x14ac:dyDescent="0.25">
      <c r="A7" s="64">
        <v>4</v>
      </c>
      <c r="B7" s="80" t="s">
        <v>168</v>
      </c>
      <c r="C7" s="64" t="e">
        <f>'Tổng hợp phiếu 2020-2021'!#REF!</f>
        <v>#REF!</v>
      </c>
      <c r="D7" s="106" t="e">
        <f>C7/C8*100</f>
        <v>#REF!</v>
      </c>
      <c r="E7" s="227"/>
    </row>
    <row r="8" spans="1:5" ht="26.25" customHeight="1" x14ac:dyDescent="0.25">
      <c r="A8" s="192" t="s">
        <v>28</v>
      </c>
      <c r="B8" s="193"/>
      <c r="C8" s="98" t="e">
        <f>SUM(C4:C7)</f>
        <v>#REF!</v>
      </c>
      <c r="D8" s="98">
        <v>100</v>
      </c>
      <c r="E8" s="61"/>
    </row>
    <row r="9" spans="1:5" ht="26.25" customHeight="1" x14ac:dyDescent="0.25">
      <c r="A9" s="219" t="s">
        <v>191</v>
      </c>
      <c r="B9" s="219"/>
      <c r="C9" s="219"/>
      <c r="D9" s="219"/>
      <c r="E9" s="219"/>
    </row>
    <row r="10" spans="1:5" x14ac:dyDescent="0.25">
      <c r="D10" s="107"/>
    </row>
    <row r="27" spans="1:5" x14ac:dyDescent="0.25">
      <c r="A27" s="60" t="s">
        <v>169</v>
      </c>
    </row>
    <row r="29" spans="1:5" ht="37.5" customHeight="1" x14ac:dyDescent="0.25">
      <c r="A29" s="99" t="s">
        <v>163</v>
      </c>
      <c r="B29" s="99" t="s">
        <v>162</v>
      </c>
      <c r="C29" s="99" t="s">
        <v>164</v>
      </c>
      <c r="D29" s="99" t="s">
        <v>152</v>
      </c>
      <c r="E29" s="99" t="s">
        <v>8</v>
      </c>
    </row>
    <row r="30" spans="1:5" ht="26.25" customHeight="1" x14ac:dyDescent="0.25">
      <c r="A30" s="64">
        <v>1</v>
      </c>
      <c r="B30" s="105" t="s">
        <v>64</v>
      </c>
      <c r="C30" s="64" t="e">
        <f>'Tổng hợp phiếu 2020-2021'!#REF!</f>
        <v>#REF!</v>
      </c>
      <c r="D30" s="106" t="e">
        <f>C30/C34*100</f>
        <v>#REF!</v>
      </c>
      <c r="E30" s="61"/>
    </row>
    <row r="31" spans="1:5" ht="26.25" customHeight="1" x14ac:dyDescent="0.25">
      <c r="A31" s="64">
        <v>2</v>
      </c>
      <c r="B31" s="105" t="s">
        <v>65</v>
      </c>
      <c r="C31" s="64" t="e">
        <f>'Tổng hợp phiếu 2020-2021'!#REF!</f>
        <v>#REF!</v>
      </c>
      <c r="D31" s="106" t="e">
        <f>C31/C34*100</f>
        <v>#REF!</v>
      </c>
      <c r="E31" s="61"/>
    </row>
    <row r="32" spans="1:5" ht="26.25" customHeight="1" x14ac:dyDescent="0.25">
      <c r="A32" s="64">
        <v>3</v>
      </c>
      <c r="B32" s="105" t="s">
        <v>170</v>
      </c>
      <c r="C32" s="64" t="e">
        <f>'Tổng hợp phiếu 2020-2021'!#REF!</f>
        <v>#REF!</v>
      </c>
      <c r="D32" s="106" t="e">
        <f>C32/C34*100</f>
        <v>#REF!</v>
      </c>
      <c r="E32" s="61"/>
    </row>
    <row r="33" spans="1:5" ht="26.25" customHeight="1" x14ac:dyDescent="0.25">
      <c r="A33" s="64">
        <v>4</v>
      </c>
      <c r="B33" s="105" t="s">
        <v>83</v>
      </c>
      <c r="C33" s="64" t="e">
        <f>'Tổng hợp phiếu 2020-2021'!#REF!</f>
        <v>#REF!</v>
      </c>
      <c r="D33" s="106" t="e">
        <f>C33/C34*100</f>
        <v>#REF!</v>
      </c>
      <c r="E33" s="61"/>
    </row>
    <row r="34" spans="1:5" ht="26.25" customHeight="1" x14ac:dyDescent="0.25">
      <c r="A34" s="192" t="s">
        <v>28</v>
      </c>
      <c r="B34" s="193"/>
      <c r="C34" s="98" t="e">
        <f>SUM(C30:C33)</f>
        <v>#REF!</v>
      </c>
      <c r="D34" s="98">
        <v>100</v>
      </c>
      <c r="E34" s="61"/>
    </row>
    <row r="35" spans="1:5" ht="26.25" customHeight="1" x14ac:dyDescent="0.25">
      <c r="A35" s="220" t="s">
        <v>192</v>
      </c>
      <c r="B35" s="220"/>
      <c r="C35" s="220"/>
      <c r="D35" s="220"/>
      <c r="E35" s="220"/>
    </row>
    <row r="55" spans="1:5" x14ac:dyDescent="0.25">
      <c r="A55" s="60" t="s">
        <v>171</v>
      </c>
    </row>
    <row r="57" spans="1:5" ht="37.5" customHeight="1" x14ac:dyDescent="0.25">
      <c r="A57" s="99" t="s">
        <v>163</v>
      </c>
      <c r="B57" s="99" t="s">
        <v>162</v>
      </c>
      <c r="C57" s="99" t="s">
        <v>164</v>
      </c>
      <c r="D57" s="99" t="s">
        <v>152</v>
      </c>
      <c r="E57" s="99" t="s">
        <v>8</v>
      </c>
    </row>
    <row r="58" spans="1:5" ht="26.25" customHeight="1" x14ac:dyDescent="0.25">
      <c r="A58" s="64">
        <v>1</v>
      </c>
      <c r="B58" s="105" t="s">
        <v>64</v>
      </c>
      <c r="C58" s="64" t="e">
        <f>'Tổng hợp phiếu 2020-2021'!#REF!</f>
        <v>#REF!</v>
      </c>
      <c r="D58" s="106" t="e">
        <f>C58/C62*100</f>
        <v>#REF!</v>
      </c>
      <c r="E58" s="61"/>
    </row>
    <row r="59" spans="1:5" ht="26.25" customHeight="1" x14ac:dyDescent="0.25">
      <c r="A59" s="64">
        <v>2</v>
      </c>
      <c r="B59" s="105" t="s">
        <v>65</v>
      </c>
      <c r="C59" s="64" t="e">
        <f>'Tổng hợp phiếu 2020-2021'!#REF!</f>
        <v>#REF!</v>
      </c>
      <c r="D59" s="106" t="e">
        <f>C59/C62*100</f>
        <v>#REF!</v>
      </c>
      <c r="E59" s="61"/>
    </row>
    <row r="60" spans="1:5" ht="26.25" customHeight="1" x14ac:dyDescent="0.25">
      <c r="A60" s="64">
        <v>3</v>
      </c>
      <c r="B60" s="105" t="s">
        <v>170</v>
      </c>
      <c r="C60" s="64" t="e">
        <f>'Tổng hợp phiếu 2020-2021'!#REF!</f>
        <v>#REF!</v>
      </c>
      <c r="D60" s="106" t="e">
        <f>C60/C62*100</f>
        <v>#REF!</v>
      </c>
      <c r="E60" s="61"/>
    </row>
    <row r="61" spans="1:5" ht="26.25" customHeight="1" x14ac:dyDescent="0.25">
      <c r="A61" s="64">
        <v>4</v>
      </c>
      <c r="B61" s="105" t="s">
        <v>83</v>
      </c>
      <c r="C61" s="64" t="e">
        <f>'Tổng hợp phiếu 2020-2021'!#REF!</f>
        <v>#REF!</v>
      </c>
      <c r="D61" s="106" t="e">
        <f>C61/C62*100</f>
        <v>#REF!</v>
      </c>
      <c r="E61" s="61"/>
    </row>
    <row r="62" spans="1:5" ht="26.25" customHeight="1" x14ac:dyDescent="0.25">
      <c r="A62" s="192" t="s">
        <v>28</v>
      </c>
      <c r="B62" s="193"/>
      <c r="C62" s="98" t="e">
        <f>SUM(C58:C61)</f>
        <v>#REF!</v>
      </c>
      <c r="D62" s="98">
        <v>100</v>
      </c>
      <c r="E62" s="61"/>
    </row>
    <row r="63" spans="1:5" ht="26.25" customHeight="1" x14ac:dyDescent="0.25">
      <c r="A63" s="221" t="s">
        <v>193</v>
      </c>
      <c r="B63" s="221"/>
      <c r="C63" s="221"/>
      <c r="D63" s="221"/>
      <c r="E63" s="221"/>
    </row>
    <row r="84" spans="1:5" x14ac:dyDescent="0.25">
      <c r="A84" s="60" t="s">
        <v>172</v>
      </c>
    </row>
    <row r="86" spans="1:5" ht="37.5" customHeight="1" x14ac:dyDescent="0.25">
      <c r="A86" s="99" t="s">
        <v>163</v>
      </c>
      <c r="B86" s="99" t="s">
        <v>162</v>
      </c>
      <c r="C86" s="99" t="s">
        <v>164</v>
      </c>
      <c r="D86" s="99" t="s">
        <v>152</v>
      </c>
      <c r="E86" s="99" t="s">
        <v>8</v>
      </c>
    </row>
    <row r="87" spans="1:5" ht="23.25" customHeight="1" x14ac:dyDescent="0.25">
      <c r="A87" s="64">
        <v>1</v>
      </c>
      <c r="B87" s="105" t="s">
        <v>64</v>
      </c>
      <c r="C87" s="64" t="e">
        <f>'Tổng hợp phiếu 2020-2021'!#REF!</f>
        <v>#REF!</v>
      </c>
      <c r="D87" s="106" t="e">
        <f>C87/C91*100</f>
        <v>#REF!</v>
      </c>
      <c r="E87" s="61"/>
    </row>
    <row r="88" spans="1:5" ht="23.25" customHeight="1" x14ac:dyDescent="0.25">
      <c r="A88" s="64">
        <v>2</v>
      </c>
      <c r="B88" s="105" t="s">
        <v>65</v>
      </c>
      <c r="C88" s="64" t="e">
        <f>'Tổng hợp phiếu 2020-2021'!#REF!</f>
        <v>#REF!</v>
      </c>
      <c r="D88" s="106" t="e">
        <f>C88/C91*100</f>
        <v>#REF!</v>
      </c>
      <c r="E88" s="61"/>
    </row>
    <row r="89" spans="1:5" ht="23.25" customHeight="1" x14ac:dyDescent="0.25">
      <c r="A89" s="64">
        <v>3</v>
      </c>
      <c r="B89" s="105" t="s">
        <v>170</v>
      </c>
      <c r="C89" s="64" t="e">
        <f>'Tổng hợp phiếu 2020-2021'!#REF!</f>
        <v>#REF!</v>
      </c>
      <c r="D89" s="106" t="e">
        <f>C89/C91*100</f>
        <v>#REF!</v>
      </c>
      <c r="E89" s="61"/>
    </row>
    <row r="90" spans="1:5" ht="23.25" customHeight="1" x14ac:dyDescent="0.25">
      <c r="A90" s="64">
        <v>4</v>
      </c>
      <c r="B90" s="105" t="s">
        <v>83</v>
      </c>
      <c r="C90" s="64" t="e">
        <f>'Tổng hợp phiếu 2020-2021'!#REF!</f>
        <v>#REF!</v>
      </c>
      <c r="D90" s="106" t="e">
        <f>C90/C91*100</f>
        <v>#REF!</v>
      </c>
      <c r="E90" s="61"/>
    </row>
    <row r="91" spans="1:5" ht="23.25" customHeight="1" x14ac:dyDescent="0.25">
      <c r="A91" s="192" t="s">
        <v>28</v>
      </c>
      <c r="B91" s="193"/>
      <c r="C91" s="98" t="e">
        <f>SUM(C87:C90)</f>
        <v>#REF!</v>
      </c>
      <c r="D91" s="98">
        <v>100</v>
      </c>
      <c r="E91" s="61"/>
    </row>
    <row r="92" spans="1:5" ht="39" customHeight="1" x14ac:dyDescent="0.25">
      <c r="A92" s="222" t="s">
        <v>194</v>
      </c>
      <c r="B92" s="223"/>
      <c r="C92" s="223"/>
      <c r="D92" s="223"/>
      <c r="E92" s="224"/>
    </row>
    <row r="111" spans="1:1" x14ac:dyDescent="0.25">
      <c r="A111" s="60" t="s">
        <v>173</v>
      </c>
    </row>
    <row r="113" spans="1:5" ht="37.5" customHeight="1" x14ac:dyDescent="0.25">
      <c r="A113" s="99" t="s">
        <v>163</v>
      </c>
      <c r="B113" s="99" t="s">
        <v>162</v>
      </c>
      <c r="C113" s="99" t="s">
        <v>164</v>
      </c>
      <c r="D113" s="99" t="s">
        <v>152</v>
      </c>
      <c r="E113" s="99" t="s">
        <v>8</v>
      </c>
    </row>
    <row r="114" spans="1:5" ht="21.75" customHeight="1" x14ac:dyDescent="0.25">
      <c r="A114" s="64">
        <v>1</v>
      </c>
      <c r="B114" s="105" t="s">
        <v>64</v>
      </c>
      <c r="C114" s="64" t="e">
        <f>'Tổng hợp phiếu 2020-2021'!#REF!</f>
        <v>#REF!</v>
      </c>
      <c r="D114" s="106" t="e">
        <f>C114/C118*100</f>
        <v>#REF!</v>
      </c>
      <c r="E114" s="61"/>
    </row>
    <row r="115" spans="1:5" ht="21.75" customHeight="1" x14ac:dyDescent="0.25">
      <c r="A115" s="64">
        <v>2</v>
      </c>
      <c r="B115" s="105" t="s">
        <v>65</v>
      </c>
      <c r="C115" s="64" t="e">
        <f>'Tổng hợp phiếu 2020-2021'!#REF!</f>
        <v>#REF!</v>
      </c>
      <c r="D115" s="106" t="e">
        <f>C115/C118*100</f>
        <v>#REF!</v>
      </c>
      <c r="E115" s="61"/>
    </row>
    <row r="116" spans="1:5" ht="21.75" customHeight="1" x14ac:dyDescent="0.25">
      <c r="A116" s="64">
        <v>3</v>
      </c>
      <c r="B116" s="105" t="s">
        <v>170</v>
      </c>
      <c r="C116" s="64" t="e">
        <f>'Tổng hợp phiếu 2020-2021'!#REF!</f>
        <v>#REF!</v>
      </c>
      <c r="D116" s="106" t="e">
        <f>C116/C118*100</f>
        <v>#REF!</v>
      </c>
      <c r="E116" s="61"/>
    </row>
    <row r="117" spans="1:5" ht="21.75" customHeight="1" x14ac:dyDescent="0.25">
      <c r="A117" s="64">
        <v>4</v>
      </c>
      <c r="B117" s="105" t="s">
        <v>83</v>
      </c>
      <c r="C117" s="64" t="e">
        <f>'Tổng hợp phiếu 2020-2021'!#REF!</f>
        <v>#REF!</v>
      </c>
      <c r="D117" s="106" t="e">
        <f>C117/C118*100</f>
        <v>#REF!</v>
      </c>
      <c r="E117" s="61"/>
    </row>
    <row r="118" spans="1:5" ht="21.75" customHeight="1" x14ac:dyDescent="0.25">
      <c r="A118" s="192" t="s">
        <v>28</v>
      </c>
      <c r="B118" s="193"/>
      <c r="C118" s="98" t="e">
        <f>SUM(C114:C117)</f>
        <v>#REF!</v>
      </c>
      <c r="D118" s="98">
        <v>100</v>
      </c>
      <c r="E118" s="61"/>
    </row>
    <row r="119" spans="1:5" ht="26.25" customHeight="1" x14ac:dyDescent="0.25">
      <c r="A119" s="221" t="s">
        <v>247</v>
      </c>
      <c r="B119" s="221"/>
      <c r="C119" s="221"/>
      <c r="D119" s="221"/>
      <c r="E119" s="221"/>
    </row>
    <row r="140" spans="1:5" x14ac:dyDescent="0.25">
      <c r="A140" s="60" t="s">
        <v>174</v>
      </c>
    </row>
    <row r="142" spans="1:5" ht="37.5" customHeight="1" x14ac:dyDescent="0.25">
      <c r="A142" s="99" t="s">
        <v>163</v>
      </c>
      <c r="B142" s="99" t="s">
        <v>162</v>
      </c>
      <c r="C142" s="99" t="s">
        <v>164</v>
      </c>
      <c r="D142" s="99" t="s">
        <v>152</v>
      </c>
      <c r="E142" s="99" t="s">
        <v>8</v>
      </c>
    </row>
    <row r="143" spans="1:5" ht="21" customHeight="1" x14ac:dyDescent="0.25">
      <c r="A143" s="64">
        <v>1</v>
      </c>
      <c r="B143" s="105" t="s">
        <v>64</v>
      </c>
      <c r="C143" s="64" t="e">
        <f>'Tổng hợp phiếu 2020-2021'!#REF!</f>
        <v>#REF!</v>
      </c>
      <c r="D143" s="106" t="e">
        <f>C143/C147*100</f>
        <v>#REF!</v>
      </c>
      <c r="E143" s="61"/>
    </row>
    <row r="144" spans="1:5" ht="21" customHeight="1" x14ac:dyDescent="0.25">
      <c r="A144" s="64">
        <v>2</v>
      </c>
      <c r="B144" s="105" t="s">
        <v>65</v>
      </c>
      <c r="C144" s="64" t="e">
        <f>'Tổng hợp phiếu 2020-2021'!#REF!</f>
        <v>#REF!</v>
      </c>
      <c r="D144" s="106" t="e">
        <f>C144/C147*100</f>
        <v>#REF!</v>
      </c>
      <c r="E144" s="61"/>
    </row>
    <row r="145" spans="1:5" ht="21" customHeight="1" x14ac:dyDescent="0.25">
      <c r="A145" s="64">
        <v>3</v>
      </c>
      <c r="B145" s="105" t="s">
        <v>170</v>
      </c>
      <c r="C145" s="64" t="e">
        <f>'Tổng hợp phiếu 2020-2021'!#REF!</f>
        <v>#REF!</v>
      </c>
      <c r="D145" s="106" t="e">
        <f>C145/C147*100</f>
        <v>#REF!</v>
      </c>
      <c r="E145" s="61"/>
    </row>
    <row r="146" spans="1:5" ht="21" customHeight="1" x14ac:dyDescent="0.25">
      <c r="A146" s="64">
        <v>4</v>
      </c>
      <c r="B146" s="105" t="s">
        <v>83</v>
      </c>
      <c r="C146" s="64" t="e">
        <f>'Tổng hợp phiếu 2020-2021'!#REF!</f>
        <v>#REF!</v>
      </c>
      <c r="D146" s="106" t="e">
        <f>C146/C147*100</f>
        <v>#REF!</v>
      </c>
      <c r="E146" s="61"/>
    </row>
    <row r="147" spans="1:5" ht="21" customHeight="1" x14ac:dyDescent="0.25">
      <c r="A147" s="192" t="s">
        <v>28</v>
      </c>
      <c r="B147" s="193"/>
      <c r="C147" s="98" t="e">
        <f>SUM(C143:C146)</f>
        <v>#REF!</v>
      </c>
      <c r="D147" s="98">
        <v>100</v>
      </c>
      <c r="E147" s="61"/>
    </row>
    <row r="148" spans="1:5" ht="26.25" customHeight="1" x14ac:dyDescent="0.25">
      <c r="A148" s="221" t="s">
        <v>195</v>
      </c>
      <c r="B148" s="221"/>
      <c r="C148" s="221"/>
      <c r="D148" s="221"/>
      <c r="E148" s="221"/>
    </row>
    <row r="169" spans="1:5" x14ac:dyDescent="0.25">
      <c r="A169" s="60" t="s">
        <v>175</v>
      </c>
    </row>
    <row r="171" spans="1:5" ht="37.5" customHeight="1" x14ac:dyDescent="0.25">
      <c r="A171" s="99" t="s">
        <v>163</v>
      </c>
      <c r="B171" s="99" t="s">
        <v>162</v>
      </c>
      <c r="C171" s="99" t="s">
        <v>164</v>
      </c>
      <c r="D171" s="99" t="s">
        <v>152</v>
      </c>
      <c r="E171" s="99" t="s">
        <v>8</v>
      </c>
    </row>
    <row r="172" spans="1:5" ht="22.5" customHeight="1" x14ac:dyDescent="0.25">
      <c r="A172" s="64">
        <v>1</v>
      </c>
      <c r="B172" s="105" t="s">
        <v>64</v>
      </c>
      <c r="C172" s="64" t="e">
        <f>'Tổng hợp phiếu 2020-2021'!#REF!</f>
        <v>#REF!</v>
      </c>
      <c r="D172" s="106" t="e">
        <f>C172/C176*100</f>
        <v>#REF!</v>
      </c>
      <c r="E172" s="61"/>
    </row>
    <row r="173" spans="1:5" ht="22.5" customHeight="1" x14ac:dyDescent="0.25">
      <c r="A173" s="64">
        <v>2</v>
      </c>
      <c r="B173" s="105" t="s">
        <v>65</v>
      </c>
      <c r="C173" s="64" t="e">
        <f>'Tổng hợp phiếu 2020-2021'!#REF!</f>
        <v>#REF!</v>
      </c>
      <c r="D173" s="106" t="e">
        <f>C173/C176*100</f>
        <v>#REF!</v>
      </c>
      <c r="E173" s="61"/>
    </row>
    <row r="174" spans="1:5" ht="22.5" customHeight="1" x14ac:dyDescent="0.25">
      <c r="A174" s="64">
        <v>3</v>
      </c>
      <c r="B174" s="105" t="s">
        <v>170</v>
      </c>
      <c r="C174" s="64" t="e">
        <f>'Tổng hợp phiếu 2020-2021'!#REF!</f>
        <v>#REF!</v>
      </c>
      <c r="D174" s="106" t="e">
        <f>C174/C176*100</f>
        <v>#REF!</v>
      </c>
      <c r="E174" s="61"/>
    </row>
    <row r="175" spans="1:5" ht="22.5" customHeight="1" x14ac:dyDescent="0.25">
      <c r="A175" s="64">
        <v>4</v>
      </c>
      <c r="B175" s="105" t="s">
        <v>83</v>
      </c>
      <c r="C175" s="64" t="e">
        <f>'Tổng hợp phiếu 2020-2021'!#REF!</f>
        <v>#REF!</v>
      </c>
      <c r="D175" s="106" t="e">
        <f>C175/C176*100</f>
        <v>#REF!</v>
      </c>
      <c r="E175" s="61"/>
    </row>
    <row r="176" spans="1:5" ht="22.5" customHeight="1" x14ac:dyDescent="0.25">
      <c r="A176" s="192" t="s">
        <v>28</v>
      </c>
      <c r="B176" s="193"/>
      <c r="C176" s="98" t="e">
        <f>SUM(C172:C175)</f>
        <v>#REF!</v>
      </c>
      <c r="D176" s="98">
        <v>100</v>
      </c>
      <c r="E176" s="61"/>
    </row>
    <row r="177" spans="1:5" ht="26.25" customHeight="1" x14ac:dyDescent="0.25">
      <c r="A177" s="221" t="s">
        <v>196</v>
      </c>
      <c r="B177" s="221"/>
      <c r="C177" s="221"/>
      <c r="D177" s="221"/>
      <c r="E177" s="221"/>
    </row>
    <row r="197" spans="1:5" x14ac:dyDescent="0.25">
      <c r="A197" s="60" t="s">
        <v>176</v>
      </c>
    </row>
    <row r="199" spans="1:5" ht="37.5" customHeight="1" x14ac:dyDescent="0.25">
      <c r="A199" s="99" t="s">
        <v>163</v>
      </c>
      <c r="B199" s="99" t="s">
        <v>162</v>
      </c>
      <c r="C199" s="99" t="s">
        <v>164</v>
      </c>
      <c r="D199" s="99" t="s">
        <v>152</v>
      </c>
      <c r="E199" s="99" t="s">
        <v>8</v>
      </c>
    </row>
    <row r="200" spans="1:5" ht="24" customHeight="1" x14ac:dyDescent="0.25">
      <c r="A200" s="64">
        <v>1</v>
      </c>
      <c r="B200" s="105" t="s">
        <v>64</v>
      </c>
      <c r="C200" s="64" t="e">
        <f>'Tổng hợp phiếu 2020-2021'!#REF!</f>
        <v>#REF!</v>
      </c>
      <c r="D200" s="106" t="e">
        <f>C200/C204*100</f>
        <v>#REF!</v>
      </c>
      <c r="E200" s="61"/>
    </row>
    <row r="201" spans="1:5" ht="24" customHeight="1" x14ac:dyDescent="0.25">
      <c r="A201" s="64">
        <v>2</v>
      </c>
      <c r="B201" s="105" t="s">
        <v>65</v>
      </c>
      <c r="C201" s="64" t="e">
        <f>'Tổng hợp phiếu 2020-2021'!#REF!</f>
        <v>#REF!</v>
      </c>
      <c r="D201" s="106" t="e">
        <f>C201/C204*100</f>
        <v>#REF!</v>
      </c>
      <c r="E201" s="61"/>
    </row>
    <row r="202" spans="1:5" ht="24" customHeight="1" x14ac:dyDescent="0.25">
      <c r="A202" s="64">
        <v>3</v>
      </c>
      <c r="B202" s="105" t="s">
        <v>170</v>
      </c>
      <c r="C202" s="64" t="e">
        <f>'Tổng hợp phiếu 2020-2021'!#REF!</f>
        <v>#REF!</v>
      </c>
      <c r="D202" s="106" t="e">
        <f>C202/C204*100</f>
        <v>#REF!</v>
      </c>
      <c r="E202" s="61"/>
    </row>
    <row r="203" spans="1:5" ht="24" customHeight="1" x14ac:dyDescent="0.25">
      <c r="A203" s="64">
        <v>4</v>
      </c>
      <c r="B203" s="105" t="s">
        <v>83</v>
      </c>
      <c r="C203" s="64" t="e">
        <f>'Tổng hợp phiếu 2020-2021'!#REF!</f>
        <v>#REF!</v>
      </c>
      <c r="D203" s="106" t="e">
        <f>C203/C204*100</f>
        <v>#REF!</v>
      </c>
      <c r="E203" s="61"/>
    </row>
    <row r="204" spans="1:5" ht="24" customHeight="1" x14ac:dyDescent="0.25">
      <c r="A204" s="192" t="s">
        <v>28</v>
      </c>
      <c r="B204" s="193"/>
      <c r="C204" s="98" t="e">
        <f>SUM(C200:C203)</f>
        <v>#REF!</v>
      </c>
      <c r="D204" s="98">
        <v>100</v>
      </c>
      <c r="E204" s="61"/>
    </row>
    <row r="205" spans="1:5" ht="26.25" customHeight="1" x14ac:dyDescent="0.25">
      <c r="A205" s="221" t="s">
        <v>197</v>
      </c>
      <c r="B205" s="221"/>
      <c r="C205" s="221"/>
      <c r="D205" s="221"/>
      <c r="E205" s="221"/>
    </row>
    <row r="226" spans="1:5" x14ac:dyDescent="0.25">
      <c r="A226" s="60" t="s">
        <v>177</v>
      </c>
    </row>
    <row r="228" spans="1:5" ht="33.75" customHeight="1" x14ac:dyDescent="0.25">
      <c r="A228" s="99" t="s">
        <v>163</v>
      </c>
      <c r="B228" s="99" t="s">
        <v>162</v>
      </c>
      <c r="C228" s="99" t="s">
        <v>164</v>
      </c>
      <c r="D228" s="99" t="s">
        <v>152</v>
      </c>
      <c r="E228" s="99" t="s">
        <v>8</v>
      </c>
    </row>
    <row r="229" spans="1:5" x14ac:dyDescent="0.25">
      <c r="A229" s="64">
        <v>1</v>
      </c>
      <c r="B229" s="105" t="s">
        <v>64</v>
      </c>
      <c r="C229" s="64" t="e">
        <f>'Tổng hợp phiếu 2020-2021'!#REF!</f>
        <v>#REF!</v>
      </c>
      <c r="D229" s="106" t="e">
        <f>C229/C233*100</f>
        <v>#REF!</v>
      </c>
      <c r="E229" s="61"/>
    </row>
    <row r="230" spans="1:5" x14ac:dyDescent="0.25">
      <c r="A230" s="64">
        <v>2</v>
      </c>
      <c r="B230" s="105" t="s">
        <v>65</v>
      </c>
      <c r="C230" s="64" t="e">
        <f>'Tổng hợp phiếu 2020-2021'!#REF!</f>
        <v>#REF!</v>
      </c>
      <c r="D230" s="106" t="e">
        <f>C230/C233*100</f>
        <v>#REF!</v>
      </c>
      <c r="E230" s="61"/>
    </row>
    <row r="231" spans="1:5" x14ac:dyDescent="0.25">
      <c r="A231" s="64">
        <v>3</v>
      </c>
      <c r="B231" s="105" t="s">
        <v>170</v>
      </c>
      <c r="C231" s="64" t="e">
        <f>'Tổng hợp phiếu 2020-2021'!#REF!</f>
        <v>#REF!</v>
      </c>
      <c r="D231" s="106" t="e">
        <f>C231/C233*100</f>
        <v>#REF!</v>
      </c>
      <c r="E231" s="61"/>
    </row>
    <row r="232" spans="1:5" x14ac:dyDescent="0.25">
      <c r="A232" s="64">
        <v>4</v>
      </c>
      <c r="B232" s="105" t="s">
        <v>83</v>
      </c>
      <c r="C232" s="64" t="e">
        <f>'Tổng hợp phiếu 2020-2021'!#REF!</f>
        <v>#REF!</v>
      </c>
      <c r="D232" s="106" t="e">
        <f>C232/C233*100</f>
        <v>#REF!</v>
      </c>
      <c r="E232" s="61"/>
    </row>
    <row r="233" spans="1:5" x14ac:dyDescent="0.25">
      <c r="A233" s="192" t="s">
        <v>28</v>
      </c>
      <c r="B233" s="193"/>
      <c r="C233" s="98" t="e">
        <f>SUM(C229:C232)</f>
        <v>#REF!</v>
      </c>
      <c r="D233" s="98">
        <v>100</v>
      </c>
      <c r="E233" s="61"/>
    </row>
    <row r="234" spans="1:5" ht="21.75" customHeight="1" x14ac:dyDescent="0.25">
      <c r="A234" s="221" t="s">
        <v>198</v>
      </c>
      <c r="B234" s="221"/>
      <c r="C234" s="221"/>
      <c r="D234" s="221"/>
      <c r="E234" s="221"/>
    </row>
    <row r="255" spans="1:1" x14ac:dyDescent="0.25">
      <c r="A255" s="60" t="s">
        <v>178</v>
      </c>
    </row>
    <row r="257" spans="1:5" ht="33" x14ac:dyDescent="0.25">
      <c r="A257" s="99" t="s">
        <v>163</v>
      </c>
      <c r="B257" s="99" t="s">
        <v>162</v>
      </c>
      <c r="C257" s="99" t="s">
        <v>164</v>
      </c>
      <c r="D257" s="99" t="s">
        <v>152</v>
      </c>
      <c r="E257" s="99" t="s">
        <v>8</v>
      </c>
    </row>
    <row r="258" spans="1:5" ht="19.5" customHeight="1" x14ac:dyDescent="0.25">
      <c r="A258" s="64">
        <v>1</v>
      </c>
      <c r="B258" s="105" t="s">
        <v>64</v>
      </c>
      <c r="C258" s="64" t="e">
        <f>'Tổng hợp phiếu 2020-2021'!#REF!</f>
        <v>#REF!</v>
      </c>
      <c r="D258" s="106" t="e">
        <f>C258/C262*100</f>
        <v>#REF!</v>
      </c>
      <c r="E258" s="61"/>
    </row>
    <row r="259" spans="1:5" ht="19.5" customHeight="1" x14ac:dyDescent="0.25">
      <c r="A259" s="64">
        <v>2</v>
      </c>
      <c r="B259" s="105" t="s">
        <v>65</v>
      </c>
      <c r="C259" s="64" t="e">
        <f>'Tổng hợp phiếu 2020-2021'!#REF!</f>
        <v>#REF!</v>
      </c>
      <c r="D259" s="106" t="e">
        <f>C259/C262*100</f>
        <v>#REF!</v>
      </c>
      <c r="E259" s="61"/>
    </row>
    <row r="260" spans="1:5" ht="19.5" customHeight="1" x14ac:dyDescent="0.25">
      <c r="A260" s="64">
        <v>3</v>
      </c>
      <c r="B260" s="105" t="s">
        <v>170</v>
      </c>
      <c r="C260" s="64" t="e">
        <f>'Tổng hợp phiếu 2020-2021'!#REF!</f>
        <v>#REF!</v>
      </c>
      <c r="D260" s="106" t="e">
        <f>C260/C262*100</f>
        <v>#REF!</v>
      </c>
      <c r="E260" s="61"/>
    </row>
    <row r="261" spans="1:5" ht="19.5" customHeight="1" x14ac:dyDescent="0.25">
      <c r="A261" s="64">
        <v>4</v>
      </c>
      <c r="B261" s="105" t="s">
        <v>83</v>
      </c>
      <c r="C261" s="64" t="e">
        <f>'Tổng hợp phiếu 2020-2021'!#REF!</f>
        <v>#REF!</v>
      </c>
      <c r="D261" s="106" t="e">
        <f>C261/C262*100</f>
        <v>#REF!</v>
      </c>
      <c r="E261" s="61"/>
    </row>
    <row r="262" spans="1:5" ht="19.5" customHeight="1" x14ac:dyDescent="0.25">
      <c r="A262" s="192" t="s">
        <v>28</v>
      </c>
      <c r="B262" s="193"/>
      <c r="C262" s="98" t="e">
        <f>SUM(C258:C261)</f>
        <v>#REF!</v>
      </c>
      <c r="D262" s="98">
        <v>100</v>
      </c>
      <c r="E262" s="61"/>
    </row>
    <row r="263" spans="1:5" ht="26.25" customHeight="1" x14ac:dyDescent="0.25">
      <c r="A263" s="231" t="s">
        <v>199</v>
      </c>
      <c r="B263" s="232"/>
      <c r="C263" s="232"/>
      <c r="D263" s="232"/>
      <c r="E263" s="233"/>
    </row>
    <row r="285" spans="1:5" x14ac:dyDescent="0.25">
      <c r="A285" s="60" t="s">
        <v>179</v>
      </c>
    </row>
    <row r="287" spans="1:5" ht="37.5" customHeight="1" x14ac:dyDescent="0.25">
      <c r="A287" s="99" t="s">
        <v>163</v>
      </c>
      <c r="B287" s="99" t="s">
        <v>162</v>
      </c>
      <c r="C287" s="99" t="s">
        <v>164</v>
      </c>
      <c r="D287" s="99" t="s">
        <v>152</v>
      </c>
      <c r="E287" s="99" t="s">
        <v>8</v>
      </c>
    </row>
    <row r="288" spans="1:5" ht="18.75" customHeight="1" x14ac:dyDescent="0.25">
      <c r="A288" s="64">
        <v>1</v>
      </c>
      <c r="B288" s="105" t="s">
        <v>64</v>
      </c>
      <c r="C288" s="64" t="e">
        <f>'Tổng hợp phiếu 2020-2021'!#REF!</f>
        <v>#REF!</v>
      </c>
      <c r="D288" s="106" t="e">
        <f>C288/C292*100</f>
        <v>#REF!</v>
      </c>
      <c r="E288" s="61"/>
    </row>
    <row r="289" spans="1:5" ht="18.75" customHeight="1" x14ac:dyDescent="0.25">
      <c r="A289" s="64">
        <v>2</v>
      </c>
      <c r="B289" s="105" t="s">
        <v>65</v>
      </c>
      <c r="C289" s="64" t="e">
        <f>'Tổng hợp phiếu 2020-2021'!#REF!</f>
        <v>#REF!</v>
      </c>
      <c r="D289" s="106" t="e">
        <f>C289/C292*100</f>
        <v>#REF!</v>
      </c>
      <c r="E289" s="61"/>
    </row>
    <row r="290" spans="1:5" ht="18.75" customHeight="1" x14ac:dyDescent="0.25">
      <c r="A290" s="64">
        <v>3</v>
      </c>
      <c r="B290" s="105" t="s">
        <v>170</v>
      </c>
      <c r="C290" s="64" t="e">
        <f>'Tổng hợp phiếu 2020-2021'!#REF!</f>
        <v>#REF!</v>
      </c>
      <c r="D290" s="106" t="e">
        <f>C290/C292*100</f>
        <v>#REF!</v>
      </c>
      <c r="E290" s="61"/>
    </row>
    <row r="291" spans="1:5" ht="18.75" customHeight="1" x14ac:dyDescent="0.25">
      <c r="A291" s="64">
        <v>4</v>
      </c>
      <c r="B291" s="105" t="s">
        <v>83</v>
      </c>
      <c r="C291" s="64" t="e">
        <f>'Tổng hợp phiếu 2020-2021'!#REF!</f>
        <v>#REF!</v>
      </c>
      <c r="D291" s="106" t="e">
        <f>C291/C292*100</f>
        <v>#REF!</v>
      </c>
      <c r="E291" s="61"/>
    </row>
    <row r="292" spans="1:5" ht="18.75" customHeight="1" x14ac:dyDescent="0.25">
      <c r="A292" s="192" t="s">
        <v>28</v>
      </c>
      <c r="B292" s="193"/>
      <c r="C292" s="98" t="e">
        <f>SUM(C288:C291)</f>
        <v>#REF!</v>
      </c>
      <c r="D292" s="98">
        <v>100</v>
      </c>
      <c r="E292" s="61"/>
    </row>
    <row r="293" spans="1:5" ht="26.25" customHeight="1" x14ac:dyDescent="0.25">
      <c r="A293" s="221" t="s">
        <v>200</v>
      </c>
      <c r="B293" s="221"/>
      <c r="C293" s="221"/>
      <c r="D293" s="221"/>
      <c r="E293" s="221"/>
    </row>
    <row r="314" spans="1:5" x14ac:dyDescent="0.25">
      <c r="A314" s="108" t="s">
        <v>180</v>
      </c>
    </row>
    <row r="316" spans="1:5" ht="36.75" customHeight="1" x14ac:dyDescent="0.25">
      <c r="A316" s="99" t="s">
        <v>163</v>
      </c>
      <c r="B316" s="99" t="s">
        <v>162</v>
      </c>
      <c r="C316" s="99" t="s">
        <v>164</v>
      </c>
      <c r="D316" s="99" t="s">
        <v>152</v>
      </c>
      <c r="E316" s="99" t="s">
        <v>8</v>
      </c>
    </row>
    <row r="317" spans="1:5" x14ac:dyDescent="0.25">
      <c r="A317" s="64">
        <v>1</v>
      </c>
      <c r="B317" s="105" t="s">
        <v>64</v>
      </c>
      <c r="C317" s="64">
        <f>'Tổng hợp phiếu 2020-2021'!DW79</f>
        <v>36</v>
      </c>
      <c r="D317" s="106">
        <f>C317/C321*100</f>
        <v>59.016393442622949</v>
      </c>
      <c r="E317" s="61"/>
    </row>
    <row r="318" spans="1:5" x14ac:dyDescent="0.25">
      <c r="A318" s="64">
        <v>2</v>
      </c>
      <c r="B318" s="105" t="s">
        <v>65</v>
      </c>
      <c r="C318" s="64">
        <f>'Tổng hợp phiếu 2020-2021'!DX79</f>
        <v>21</v>
      </c>
      <c r="D318" s="106">
        <f>C318/C321*100</f>
        <v>34.42622950819672</v>
      </c>
      <c r="E318" s="61"/>
    </row>
    <row r="319" spans="1:5" x14ac:dyDescent="0.25">
      <c r="A319" s="64">
        <v>3</v>
      </c>
      <c r="B319" s="105" t="s">
        <v>170</v>
      </c>
      <c r="C319" s="64">
        <f>'Tổng hợp phiếu 2020-2021'!DY79</f>
        <v>4</v>
      </c>
      <c r="D319" s="106">
        <f>C319/C321*100</f>
        <v>6.557377049180328</v>
      </c>
      <c r="E319" s="61"/>
    </row>
    <row r="320" spans="1:5" x14ac:dyDescent="0.25">
      <c r="A320" s="64">
        <v>4</v>
      </c>
      <c r="B320" s="105" t="s">
        <v>67</v>
      </c>
      <c r="C320" s="64">
        <f>'Tổng hợp phiếu 2020-2021'!DZ79</f>
        <v>0</v>
      </c>
      <c r="D320" s="106">
        <f>C320/C321*100</f>
        <v>0</v>
      </c>
      <c r="E320" s="61"/>
    </row>
    <row r="321" spans="1:5" x14ac:dyDescent="0.25">
      <c r="A321" s="192" t="s">
        <v>28</v>
      </c>
      <c r="B321" s="193"/>
      <c r="C321" s="98">
        <f>SUM(C317:C320)</f>
        <v>61</v>
      </c>
      <c r="D321" s="98">
        <v>100</v>
      </c>
      <c r="E321" s="61"/>
    </row>
    <row r="322" spans="1:5" ht="36.75" customHeight="1" x14ac:dyDescent="0.25">
      <c r="A322" s="228" t="s">
        <v>201</v>
      </c>
      <c r="B322" s="229"/>
      <c r="C322" s="229"/>
      <c r="D322" s="229"/>
      <c r="E322" s="230"/>
    </row>
  </sheetData>
  <mergeCells count="26">
    <mergeCell ref="E4:E5"/>
    <mergeCell ref="E6:E7"/>
    <mergeCell ref="A322:E322"/>
    <mergeCell ref="A119:E119"/>
    <mergeCell ref="A148:E148"/>
    <mergeCell ref="A177:E177"/>
    <mergeCell ref="A205:E205"/>
    <mergeCell ref="A234:E234"/>
    <mergeCell ref="A176:B176"/>
    <mergeCell ref="A204:B204"/>
    <mergeCell ref="A233:B233"/>
    <mergeCell ref="A262:B262"/>
    <mergeCell ref="A292:B292"/>
    <mergeCell ref="A321:B321"/>
    <mergeCell ref="A263:E263"/>
    <mergeCell ref="A293:E293"/>
    <mergeCell ref="A147:B147"/>
    <mergeCell ref="A8:B8"/>
    <mergeCell ref="A34:B34"/>
    <mergeCell ref="A62:B62"/>
    <mergeCell ref="A91:B91"/>
    <mergeCell ref="A118:B118"/>
    <mergeCell ref="A9:E9"/>
    <mergeCell ref="A35:E35"/>
    <mergeCell ref="A63:E63"/>
    <mergeCell ref="A92:E92"/>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11"/>
  <sheetViews>
    <sheetView topLeftCell="A7" workbookViewId="0">
      <selection activeCell="E31" sqref="E31"/>
    </sheetView>
  </sheetViews>
  <sheetFormatPr defaultRowHeight="16.5" x14ac:dyDescent="0.25"/>
  <cols>
    <col min="1" max="1" width="9.140625" style="60"/>
    <col min="2" max="2" width="30" style="60" customWidth="1"/>
    <col min="3" max="3" width="19" style="60" customWidth="1"/>
    <col min="4" max="4" width="11.7109375" style="60" customWidth="1"/>
    <col min="5" max="5" width="12.140625" style="60" customWidth="1"/>
    <col min="6" max="16384" width="9.140625" style="60"/>
  </cols>
  <sheetData>
    <row r="1" spans="1:5" x14ac:dyDescent="0.25">
      <c r="A1" s="60" t="s">
        <v>21</v>
      </c>
    </row>
    <row r="3" spans="1:5" x14ac:dyDescent="0.25">
      <c r="A3" s="98" t="s">
        <v>5</v>
      </c>
      <c r="B3" s="99" t="s">
        <v>377</v>
      </c>
      <c r="C3" s="99" t="s">
        <v>150</v>
      </c>
      <c r="D3" s="99" t="s">
        <v>152</v>
      </c>
      <c r="E3" s="98" t="s">
        <v>8</v>
      </c>
    </row>
    <row r="4" spans="1:5" x14ac:dyDescent="0.25">
      <c r="A4" s="64">
        <v>1</v>
      </c>
      <c r="B4" s="71" t="s">
        <v>68</v>
      </c>
      <c r="C4" s="11">
        <f>'Tổng hợp phiếu 2020-2021'!EA79</f>
        <v>32</v>
      </c>
      <c r="D4" s="109">
        <f>C4/C10*100</f>
        <v>23.021582733812952</v>
      </c>
      <c r="E4" s="61"/>
    </row>
    <row r="5" spans="1:5" x14ac:dyDescent="0.25">
      <c r="A5" s="64">
        <v>2</v>
      </c>
      <c r="B5" s="71" t="s">
        <v>69</v>
      </c>
      <c r="C5" s="11">
        <f>'Tổng hợp phiếu 2020-2021'!EB79</f>
        <v>39</v>
      </c>
      <c r="D5" s="109">
        <f>C5/C10*100</f>
        <v>28.057553956834528</v>
      </c>
      <c r="E5" s="61"/>
    </row>
    <row r="6" spans="1:5" x14ac:dyDescent="0.25">
      <c r="A6" s="64">
        <v>3</v>
      </c>
      <c r="B6" s="71" t="s">
        <v>70</v>
      </c>
      <c r="C6" s="11">
        <f>'Tổng hợp phiếu 2020-2021'!EC79</f>
        <v>8</v>
      </c>
      <c r="D6" s="109">
        <f>C6/C10*100</f>
        <v>5.755395683453238</v>
      </c>
      <c r="E6" s="61"/>
    </row>
    <row r="7" spans="1:5" x14ac:dyDescent="0.25">
      <c r="A7" s="64">
        <v>4</v>
      </c>
      <c r="B7" s="71" t="s">
        <v>71</v>
      </c>
      <c r="C7" s="11">
        <f>'Tổng hợp phiếu 2020-2021'!ED79</f>
        <v>21</v>
      </c>
      <c r="D7" s="109">
        <f>C7/C10*100</f>
        <v>15.107913669064748</v>
      </c>
      <c r="E7" s="61"/>
    </row>
    <row r="8" spans="1:5" x14ac:dyDescent="0.25">
      <c r="A8" s="64">
        <v>5</v>
      </c>
      <c r="B8" s="71" t="s">
        <v>72</v>
      </c>
      <c r="C8" s="11">
        <f>'Tổng hợp phiếu 2020-2021'!EE79</f>
        <v>36</v>
      </c>
      <c r="D8" s="109">
        <f>C8/C10*100</f>
        <v>25.899280575539567</v>
      </c>
      <c r="E8" s="61"/>
    </row>
    <row r="9" spans="1:5" x14ac:dyDescent="0.25">
      <c r="A9" s="64">
        <v>6</v>
      </c>
      <c r="B9" s="71" t="s">
        <v>181</v>
      </c>
      <c r="C9" s="11">
        <f>'Tổng hợp phiếu 2020-2021'!EF79</f>
        <v>3</v>
      </c>
      <c r="D9" s="109">
        <f>C9/C10*100</f>
        <v>2.1582733812949639</v>
      </c>
      <c r="E9" s="61"/>
    </row>
    <row r="10" spans="1:5" x14ac:dyDescent="0.25">
      <c r="A10" s="192" t="s">
        <v>28</v>
      </c>
      <c r="B10" s="193"/>
      <c r="C10" s="98">
        <f>SUM(C4:C9)</f>
        <v>139</v>
      </c>
      <c r="D10" s="120">
        <f>SUM(D4:D9)</f>
        <v>99.999999999999986</v>
      </c>
      <c r="E10" s="61"/>
    </row>
    <row r="11" spans="1:5" x14ac:dyDescent="0.25">
      <c r="A11" s="234" t="s">
        <v>423</v>
      </c>
      <c r="B11" s="234"/>
      <c r="C11" s="234"/>
      <c r="D11" s="234"/>
      <c r="E11" s="234"/>
    </row>
  </sheetData>
  <mergeCells count="2">
    <mergeCell ref="A10:B10"/>
    <mergeCell ref="A11:E1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E10"/>
  <sheetViews>
    <sheetView topLeftCell="A16" workbookViewId="0">
      <selection activeCell="A4" sqref="A4:E10"/>
    </sheetView>
  </sheetViews>
  <sheetFormatPr defaultRowHeight="16.5" x14ac:dyDescent="0.25"/>
  <cols>
    <col min="1" max="1" width="6.42578125" style="60" customWidth="1"/>
    <col min="2" max="2" width="46.28515625" style="60" customWidth="1"/>
    <col min="3" max="3" width="11.5703125" style="60" customWidth="1"/>
    <col min="4" max="4" width="12.5703125" style="60" customWidth="1"/>
    <col min="5" max="5" width="14.140625" style="60" customWidth="1"/>
    <col min="6" max="16384" width="9.140625" style="60"/>
  </cols>
  <sheetData>
    <row r="2" spans="1:5" x14ac:dyDescent="0.25">
      <c r="A2" s="60" t="s">
        <v>182</v>
      </c>
    </row>
    <row r="4" spans="1:5" ht="42" customHeight="1" x14ac:dyDescent="0.25">
      <c r="A4" s="99" t="s">
        <v>5</v>
      </c>
      <c r="B4" s="99" t="s">
        <v>373</v>
      </c>
      <c r="C4" s="99" t="s">
        <v>150</v>
      </c>
      <c r="D4" s="99" t="s">
        <v>152</v>
      </c>
      <c r="E4" s="99" t="s">
        <v>8</v>
      </c>
    </row>
    <row r="5" spans="1:5" ht="19.5" customHeight="1" x14ac:dyDescent="0.25">
      <c r="A5" s="64">
        <v>1</v>
      </c>
      <c r="B5" s="80" t="s">
        <v>74</v>
      </c>
      <c r="C5" s="11">
        <f>'Tổng hợp phiếu 2020-2021'!EG79</f>
        <v>43</v>
      </c>
      <c r="D5" s="106">
        <f>C5/C9*100</f>
        <v>70.491803278688522</v>
      </c>
      <c r="E5" s="61"/>
    </row>
    <row r="6" spans="1:5" ht="19.5" customHeight="1" x14ac:dyDescent="0.25">
      <c r="A6" s="151">
        <v>2</v>
      </c>
      <c r="B6" s="80" t="s">
        <v>253</v>
      </c>
      <c r="C6" s="11">
        <f>'Tổng hợp phiếu 2020-2021'!EH79</f>
        <v>16</v>
      </c>
      <c r="D6" s="106">
        <f>C6/C9*100</f>
        <v>26.229508196721312</v>
      </c>
      <c r="E6" s="61"/>
    </row>
    <row r="7" spans="1:5" ht="19.5" customHeight="1" x14ac:dyDescent="0.25">
      <c r="A7" s="151">
        <v>3</v>
      </c>
      <c r="B7" s="80" t="s">
        <v>75</v>
      </c>
      <c r="C7" s="11">
        <f>'Tổng hợp phiếu 2020-2021'!EI79</f>
        <v>2</v>
      </c>
      <c r="D7" s="106">
        <f>C7/C9*100</f>
        <v>3.278688524590164</v>
      </c>
      <c r="E7" s="61"/>
    </row>
    <row r="8" spans="1:5" ht="19.5" customHeight="1" x14ac:dyDescent="0.25">
      <c r="A8" s="151">
        <v>4</v>
      </c>
      <c r="B8" s="80" t="s">
        <v>55</v>
      </c>
      <c r="C8" s="11">
        <f>'Tổng hợp phiếu 2020-2021'!EJ79</f>
        <v>0</v>
      </c>
      <c r="D8" s="106">
        <f>C8/C9*100</f>
        <v>0</v>
      </c>
      <c r="E8" s="61"/>
    </row>
    <row r="9" spans="1:5" ht="19.5" customHeight="1" x14ac:dyDescent="0.25">
      <c r="A9" s="192" t="s">
        <v>28</v>
      </c>
      <c r="B9" s="193"/>
      <c r="C9" s="98">
        <f>SUM(C5:C8)</f>
        <v>61</v>
      </c>
      <c r="D9" s="152">
        <f>SUM(D5:D8)</f>
        <v>100</v>
      </c>
      <c r="E9" s="101"/>
    </row>
    <row r="10" spans="1:5" ht="26.25" customHeight="1" x14ac:dyDescent="0.25">
      <c r="A10" s="235" t="s">
        <v>379</v>
      </c>
      <c r="B10" s="235"/>
      <c r="C10" s="235"/>
      <c r="D10" s="235"/>
      <c r="E10" s="235"/>
    </row>
  </sheetData>
  <mergeCells count="2">
    <mergeCell ref="A9:B9"/>
    <mergeCell ref="A10:E10"/>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A2" sqref="A2"/>
    </sheetView>
  </sheetViews>
  <sheetFormatPr defaultRowHeight="15" x14ac:dyDescent="0.25"/>
  <cols>
    <col min="1" max="1" width="117.5703125" customWidth="1"/>
  </cols>
  <sheetData>
    <row r="2" spans="1:1" ht="280.5" x14ac:dyDescent="0.25">
      <c r="A2" s="110" t="s">
        <v>376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B7" sqref="B7"/>
    </sheetView>
  </sheetViews>
  <sheetFormatPr defaultRowHeight="15" x14ac:dyDescent="0.25"/>
  <cols>
    <col min="1" max="2" width="36.140625" customWidth="1"/>
    <col min="4" max="4" width="37.7109375" customWidth="1"/>
  </cols>
  <sheetData>
    <row r="1" spans="1:4" x14ac:dyDescent="0.25">
      <c r="A1" s="167" t="s">
        <v>6</v>
      </c>
      <c r="B1" s="167" t="s">
        <v>7</v>
      </c>
      <c r="C1" s="166" t="s">
        <v>127</v>
      </c>
      <c r="D1" s="166" t="s">
        <v>383</v>
      </c>
    </row>
    <row r="2" spans="1:4" x14ac:dyDescent="0.25">
      <c r="A2" s="167"/>
      <c r="B2" s="167"/>
      <c r="C2" s="166"/>
      <c r="D2" s="166"/>
    </row>
    <row r="3" spans="1:4" x14ac:dyDescent="0.25">
      <c r="A3" s="167"/>
      <c r="B3" s="167"/>
      <c r="C3" s="166"/>
      <c r="D3" s="166"/>
    </row>
    <row r="4" spans="1:4" ht="33" x14ac:dyDescent="0.25">
      <c r="A4" s="71" t="s">
        <v>330</v>
      </c>
      <c r="B4" s="71" t="s">
        <v>331</v>
      </c>
      <c r="C4" s="11">
        <v>2</v>
      </c>
      <c r="D4" s="11" t="s">
        <v>332</v>
      </c>
    </row>
    <row r="5" spans="1:4" ht="30" x14ac:dyDescent="0.25">
      <c r="A5" s="154" t="s">
        <v>333</v>
      </c>
      <c r="B5" s="67" t="s">
        <v>334</v>
      </c>
      <c r="C5" s="11">
        <v>7</v>
      </c>
      <c r="D5" s="68" t="s">
        <v>335</v>
      </c>
    </row>
    <row r="6" spans="1:4" ht="37.5" x14ac:dyDescent="0.25">
      <c r="A6" s="65" t="s">
        <v>336</v>
      </c>
      <c r="B6" s="150" t="s">
        <v>337</v>
      </c>
      <c r="C6" s="11">
        <v>5</v>
      </c>
      <c r="D6" s="58" t="s">
        <v>338</v>
      </c>
    </row>
    <row r="7" spans="1:4" ht="135" x14ac:dyDescent="0.25">
      <c r="A7" s="63" t="s">
        <v>341</v>
      </c>
      <c r="B7" s="67" t="s">
        <v>340</v>
      </c>
      <c r="C7" s="11">
        <v>2</v>
      </c>
      <c r="D7" s="68" t="s">
        <v>347</v>
      </c>
    </row>
    <row r="8" spans="1:4" ht="75" x14ac:dyDescent="0.25">
      <c r="A8" s="63" t="s">
        <v>342</v>
      </c>
      <c r="B8" s="67" t="s">
        <v>343</v>
      </c>
      <c r="C8" s="11">
        <v>1</v>
      </c>
      <c r="D8" s="68" t="s">
        <v>350</v>
      </c>
    </row>
    <row r="9" spans="1:4" ht="30" x14ac:dyDescent="0.25">
      <c r="A9" s="63" t="s">
        <v>352</v>
      </c>
      <c r="B9" s="67" t="s">
        <v>353</v>
      </c>
      <c r="C9" s="11">
        <v>0</v>
      </c>
      <c r="D9" s="68" t="s">
        <v>354</v>
      </c>
    </row>
    <row r="10" spans="1:4" ht="30" x14ac:dyDescent="0.25">
      <c r="A10" s="63" t="s">
        <v>355</v>
      </c>
      <c r="B10" s="67" t="s">
        <v>356</v>
      </c>
      <c r="C10" s="11">
        <v>2</v>
      </c>
      <c r="D10" s="68" t="s">
        <v>357</v>
      </c>
    </row>
    <row r="11" spans="1:4" ht="33" x14ac:dyDescent="0.25">
      <c r="A11" s="63" t="s">
        <v>358</v>
      </c>
      <c r="B11" s="67" t="s">
        <v>360</v>
      </c>
      <c r="C11" s="11">
        <v>2</v>
      </c>
      <c r="D11" s="68" t="s">
        <v>359</v>
      </c>
    </row>
    <row r="12" spans="1:4" ht="33" x14ac:dyDescent="0.25">
      <c r="A12" s="63" t="s">
        <v>405</v>
      </c>
      <c r="B12" s="67" t="s">
        <v>406</v>
      </c>
      <c r="C12" s="11">
        <v>3</v>
      </c>
      <c r="D12" s="68" t="s">
        <v>407</v>
      </c>
    </row>
  </sheetData>
  <mergeCells count="4">
    <mergeCell ref="A1:A3"/>
    <mergeCell ref="B1:B3"/>
    <mergeCell ref="C1:C3"/>
    <mergeCell ref="D1:D3"/>
  </mergeCells>
  <pageMargins left="0.7" right="0.7" top="0.5600000000000000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Danh sách khảo sát 2019-2020</vt:lpstr>
      <vt:lpstr>Tổng hợp phiếu 2020-2021</vt:lpstr>
      <vt:lpstr>1,Loại hình, 3,quy mô DN</vt:lpstr>
      <vt:lpstr>7,8,9. SL lđ trường, dự kiến td</vt:lpstr>
      <vt:lpstr>11. tg hướng dẫn cv tại DN</vt:lpstr>
      <vt:lpstr>10, Lí do khó tuyển dụng</vt:lpstr>
      <vt:lpstr>12, 13. mức độ hài lòng của dn</vt:lpstr>
      <vt:lpstr>15, 16</vt:lpstr>
      <vt:lpstr>17,Kỹ năng cần bổ sung</vt:lpstr>
      <vt:lpstr>18, đánh giá chương trình ĐT </vt:lpstr>
      <vt:lpstr>Các ý kiến của DN</vt:lpstr>
      <vt:lpstr>Sheet1</vt:lpstr>
      <vt:lpstr>'Danh sách khảo sát 2019-2020'!Print_Titles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2021-01-15T00:32:50Z</cp:lastPrinted>
  <dcterms:created xsi:type="dcterms:W3CDTF">2020-08-08T00:14:48Z</dcterms:created>
  <dcterms:modified xsi:type="dcterms:W3CDTF">2021-05-12T02:39:51Z</dcterms:modified>
</cp:coreProperties>
</file>