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HU NGA\Đánh giá GV hàng năm\05-2021\Đánh giá chuẩn GV hàng năm\"/>
    </mc:Choice>
  </mc:AlternateContent>
  <bookViews>
    <workbookView xWindow="0" yWindow="0" windowWidth="19170" windowHeight="1152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78" i="1" l="1"/>
  <c r="H77" i="1"/>
  <c r="G76" i="1"/>
  <c r="H76" i="1" s="1"/>
  <c r="F76" i="1"/>
  <c r="H75" i="1"/>
  <c r="H74" i="1"/>
  <c r="H73" i="1"/>
  <c r="G73" i="1"/>
  <c r="F73" i="1"/>
  <c r="H72" i="1"/>
  <c r="H71" i="1"/>
  <c r="H70" i="1"/>
  <c r="H69" i="1"/>
  <c r="G68" i="1"/>
  <c r="H68" i="1" s="1"/>
  <c r="F68" i="1"/>
  <c r="F67" i="1"/>
  <c r="H66" i="1"/>
  <c r="H65" i="1"/>
  <c r="G64" i="1"/>
  <c r="H64" i="1" s="1"/>
  <c r="F64" i="1"/>
  <c r="H63" i="1"/>
  <c r="H62" i="1"/>
  <c r="H61" i="1"/>
  <c r="G61" i="1"/>
  <c r="F61" i="1"/>
  <c r="H60" i="1"/>
  <c r="H59" i="1"/>
  <c r="H58" i="1"/>
  <c r="H57" i="1"/>
  <c r="G56" i="1"/>
  <c r="H56" i="1" s="1"/>
  <c r="F56" i="1"/>
  <c r="H55" i="1"/>
  <c r="H54" i="1"/>
  <c r="H53" i="1"/>
  <c r="G53" i="1"/>
  <c r="F53" i="1"/>
  <c r="H52" i="1"/>
  <c r="H51" i="1"/>
  <c r="G50" i="1"/>
  <c r="H50" i="1" s="1"/>
  <c r="F50" i="1"/>
  <c r="H49" i="1"/>
  <c r="H48" i="1"/>
  <c r="H47" i="1"/>
  <c r="G47" i="1"/>
  <c r="F47" i="1"/>
  <c r="H46" i="1"/>
  <c r="H45" i="1"/>
  <c r="H44" i="1"/>
  <c r="H43" i="1"/>
  <c r="G42" i="1"/>
  <c r="H42" i="1" s="1"/>
  <c r="F42" i="1"/>
  <c r="H41" i="1"/>
  <c r="H40" i="1"/>
  <c r="H39" i="1"/>
  <c r="H38" i="1"/>
  <c r="H37" i="1"/>
  <c r="H36" i="1"/>
  <c r="H35" i="1"/>
  <c r="G35" i="1"/>
  <c r="F35" i="1"/>
  <c r="F31" i="1" s="1"/>
  <c r="H34" i="1"/>
  <c r="H33" i="1"/>
  <c r="G32" i="1"/>
  <c r="H32" i="1" s="1"/>
  <c r="F32" i="1"/>
  <c r="H30" i="1"/>
  <c r="H29" i="1"/>
  <c r="G28" i="1"/>
  <c r="H28" i="1" s="1"/>
  <c r="F28" i="1"/>
  <c r="H27" i="1"/>
  <c r="H26" i="1"/>
  <c r="H25" i="1"/>
  <c r="G25" i="1"/>
  <c r="F25" i="1"/>
  <c r="H24" i="1"/>
  <c r="H23" i="1"/>
  <c r="H22" i="1"/>
  <c r="H21" i="1"/>
  <c r="H20" i="1"/>
  <c r="H19" i="1"/>
  <c r="G18" i="1"/>
  <c r="H18" i="1" s="1"/>
  <c r="F18" i="1"/>
  <c r="F17" i="1"/>
  <c r="F79" i="1" l="1"/>
  <c r="F80" i="1" s="1"/>
  <c r="G17" i="1"/>
  <c r="H17" i="1" s="1"/>
  <c r="G31" i="1"/>
  <c r="H31" i="1" s="1"/>
  <c r="G67" i="1"/>
  <c r="G79" i="1" l="1"/>
  <c r="G80" i="1" s="1"/>
  <c r="G81" i="1" s="1"/>
  <c r="H67" i="1"/>
</calcChain>
</file>

<file path=xl/sharedStrings.xml><?xml version="1.0" encoding="utf-8"?>
<sst xmlns="http://schemas.openxmlformats.org/spreadsheetml/2006/main" count="121" uniqueCount="106">
  <si>
    <t>Các tiêu chí và tiêu chuẩn</t>
  </si>
  <si>
    <t>Điểm tối đa</t>
  </si>
  <si>
    <t>Nhà giáo tự đánh giá xếp loại</t>
  </si>
  <si>
    <t>Khoa đánh giá, xếp loại</t>
  </si>
  <si>
    <r>
      <t xml:space="preserve">Điểm đánh giá đạt được </t>
    </r>
    <r>
      <rPr>
        <b/>
        <i/>
        <sz val="12"/>
        <color indexed="10"/>
        <rFont val="Times New Roman"/>
        <family val="1"/>
      </rPr>
      <t>(Nhà giáo tự cho điểm)</t>
    </r>
  </si>
  <si>
    <t>Tỷ lệ % của điểm đánh giá đạt được so với điểm đánh giá tối đa của mỗi tiêu chuẩn</t>
  </si>
  <si>
    <r>
      <t>Các minh chứng</t>
    </r>
    <r>
      <rPr>
        <b/>
        <i/>
        <sz val="12"/>
        <color indexed="10"/>
        <rFont val="Times New Roman"/>
        <family val="1"/>
      </rPr>
      <t xml:space="preserve"> (Nhà giáo nhập minh chứng ở cột này; Mỗi tiêu chuẩn cho điểm phải có minh chứng)</t>
    </r>
  </si>
  <si>
    <r>
      <t xml:space="preserve">Điểm đánh giá đạt được </t>
    </r>
    <r>
      <rPr>
        <b/>
        <i/>
        <sz val="12"/>
        <color indexed="10"/>
        <rFont val="Times New Roman"/>
        <family val="1"/>
      </rPr>
      <t>(Dành cho Trưởng bộ môn)</t>
    </r>
  </si>
  <si>
    <r>
      <t xml:space="preserve">Điểm đánh giá đạt được </t>
    </r>
    <r>
      <rPr>
        <b/>
        <i/>
        <sz val="12"/>
        <color indexed="10"/>
        <rFont val="Times New Roman"/>
        <family val="1"/>
      </rPr>
      <t>(Dành cho Trưởng khoa)</t>
    </r>
  </si>
  <si>
    <t>Tỷ lệ % của điểm đánh giá đạt được so với điểm đánh giá tối đa của mỗi tiêu chuẩn</t>
  </si>
  <si>
    <r>
      <t>Các minh chứng</t>
    </r>
    <r>
      <rPr>
        <b/>
        <i/>
        <sz val="12"/>
        <color indexed="1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</si>
  <si>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</si>
  <si>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</si>
  <si>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indexed="8"/>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</si>
  <si>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</si>
  <si>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</si>
  <si>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</si>
  <si>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</si>
  <si>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</si>
  <si>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</si>
  <si>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</si>
  <si>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indexed="8"/>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</si>
  <si>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</si>
  <si>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</si>
  <si>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indexed="8"/>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</si>
  <si>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</si>
  <si>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</si>
  <si>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</si>
  <si>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</si>
  <si>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</si>
  <si>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indexed="8"/>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</si>
  <si>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</si>
  <si>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</si>
  <si>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</si>
  <si>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</si>
  <si>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</si>
  <si>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</si>
  <si>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</si>
  <si>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</si>
  <si>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</si>
  <si>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</si>
  <si>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</si>
  <si>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</si>
  <si>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</si>
  <si>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</si>
  <si>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</si>
  <si>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</si>
  <si>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</si>
  <si>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</si>
  <si>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indexed="8"/>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</si>
  <si>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</si>
  <si>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</si>
  <si>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</si>
  <si>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</si>
  <si>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</si>
  <si>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</si>
  <si>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</si>
  <si>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</si>
  <si>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</si>
  <si>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</si>
  <si>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</si>
  <si>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</si>
  <si>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</si>
  <si>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</si>
  <si>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</si>
  <si>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</si>
  <si>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</si>
  <si>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</si>
  <si>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</si>
  <si>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</si>
  <si>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</si>
  <si>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</si>
  <si>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</si>
  <si>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</si>
  <si>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</si>
  <si>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indexed="8"/>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</si>
  <si>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</si>
  <si>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</si>
  <si>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</si>
  <si>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</si>
  <si>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</si>
  <si>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indexed="8"/>
        <rFont val="Calibri"/>
        <family val="2"/>
      </rPr>
      <t xml:space="preserve">Ghi chú: </t>
    </r>
    <r>
      <rPr>
        <sz val="12"/>
        <color indexed="8"/>
        <rFont val="Calibri"/>
        <family val="2"/>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</si>
  <si>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học - Khoa Khoa học cơ bản</t>
  </si>
  <si>
    <t>Trung cấp</t>
  </si>
  <si>
    <t>Lý thuyết</t>
  </si>
  <si>
    <t>2-5-1 (Sổ tay giảng viên)</t>
  </si>
  <si>
    <t>91,7%</t>
  </si>
  <si>
    <t>92,3%</t>
  </si>
  <si>
    <t>83,3%</t>
  </si>
  <si>
    <t>Tốt</t>
  </si>
  <si>
    <t>Nhà giáo tự đánh giá</t>
  </si>
  <si>
    <t>NGUYỄN THỊ CẨM THẠCH</t>
  </si>
  <si>
    <t>1-2-1 (Chứng chỉ tiếng anh C)</t>
  </si>
  <si>
    <t>1-3-1(Bằng tin học A)</t>
  </si>
  <si>
    <t>Phần mềm latex, Powerpoint</t>
  </si>
  <si>
    <t>2-2-1 (Lịch giảng dạy Toán 2)</t>
  </si>
  <si>
    <t>Laptop, micro, bút trình chiếu, usb</t>
  </si>
  <si>
    <t>2-6-2 (Biên soạn tài liệu tham khảo toán cc3)</t>
  </si>
  <si>
    <t xml:space="preserve"> </t>
  </si>
  <si>
    <t xml:space="preserve">3-3-2 (Biên soạn tài liệu ôn tập toán cc3) </t>
  </si>
  <si>
    <t>3-3-1 ( Có chứng chỉ nghiệp vụ sư phạm có môn NCKH)</t>
  </si>
  <si>
    <t>2-2-2 (Giáo án lý thuyết Toán1, 2, 3,4; 5,6.Toán cao cấp 1;2,3)</t>
  </si>
  <si>
    <t xml:space="preserve">1-1-1. Bằng tốt nghiệp Đại học sư phạm Toán,  Bằng thạc sỹ toán </t>
  </si>
  <si>
    <t xml:space="preserve">2-1-1Bằng thạc sỹ toán, chính chỉ nghiệp vụ sư phạm </t>
  </si>
  <si>
    <t>TPHCM ngày 16 tháng 5 năm 2021</t>
  </si>
  <si>
    <t>PHIẾU ĐÁNH GIÁ, XẾP LOẠI CHUYÊN MÔN, NGHIỆP VỤ CỦA NHÀ GIÁO
Năm học 2020-2021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</si>
</sst>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indexed="8"/>
      <name val="Times New Roman"/>
      <family val="1"/>
    </font>
    <font>
      <sz val="12"/>
      <color indexed="8"/>
      <name val="Times New Roman"/>
      <family val="1"/>
    </font>
    <font>
      <b/>
      <sz val="13"/>
      <color indexed="8"/>
      <name val="Times New Roman"/>
      <family val="1"/>
    </font>
    <font>
      <b/>
      <i/>
      <sz val="12"/>
      <color indexed="8"/>
      <name val="Times New Roman"/>
      <family val="1"/>
    </font>
    <font>
      <sz val="9"/>
      <color indexed="8"/>
      <name val="Times New Roman"/>
      <family val="1"/>
    </font>
    <font>
      <sz val="11"/>
      <color indexed="8"/>
      <name val="Times New Roman"/>
      <family val="1"/>
    </font>
    <font>
      <sz val="12"/>
      <color indexed="8"/>
      <name val="Times New Roman"/>
      <family val="1"/>
    </font>
    <font>
      <b/>
      <sz val="12"/>
      <color indexed="10"/>
      <name val="Times New Roman"/>
      <family val="1"/>
    </font>
    <font>
      <b/>
      <sz val="12"/>
      <name val="Times New Roman"/>
      <family val="1"/>
    </font>
    <font>
      <sz val="12"/>
      <name val="Times New Roman"/>
      <family val="1"/>
    </font>
    <font>
      <b/>
      <i/>
      <sz val="12"/>
      <color indexed="10"/>
      <name val="Times New Roman"/>
      <family val="1"/>
    </font>
    <font>
      <sz val="9"/>
      <color indexed="8"/>
      <name val="Times New Roman"/>
      <family val="1"/>
    </font>
    <font>
      <b/>
      <sz val="14"/>
      <color indexed="8"/>
      <name val="Calibri"/>
      <family val="2"/>
    </font>
    <font>
      <sz val="12"/>
      <color indexed="8"/>
      <name val="Calibri"/>
      <family val="2"/>
    </font>
    <font>
      <b/>
      <i/>
      <sz val="12"/>
      <color indexed="8"/>
      <name val="Calibri"/>
      <family val="2"/>
    </font>
    <font>
      <b/>
      <sz val="13"/>
      <color indexed="8"/>
      <name val="Calibri"/>
      <family val="2"/>
    </font>
    <font>
      <b/>
      <sz val="18"/>
      <color indexed="8"/>
      <name val="Calibri"/>
      <family val="2"/>
    </font>
    <font>
      <b/>
      <sz val="11"/>
      <color indexed="8"/>
      <name val="Calibri"/>
      <family val="2"/>
    </font>
    <font>
      <sz val="10"/>
      <color indexed="8"/>
      <name val="Times New Roman"/>
      <family val="1"/>
    </font>
    <font>
      <i/>
      <sz val="12"/>
      <color indexed="8"/>
      <name val="Times New Roman"/>
      <family val="1"/>
    </font>
    <font>
      <b/>
      <sz val="10"/>
      <color indexed="8"/>
      <name val="Times New Roman"/>
      <family val="1"/>
    </font>
    <font>
      <b/>
      <sz val="12"/>
      <color rgb="FFFF0000"/>
      <name val="Times New Roman"/>
      <family val="1"/>
    </font>
    <font>
      <b/>
      <sz val="12"/>
      <color rgb="FF000000"/>
      <name val="Times New Roman"/>
      <family val="1"/>
    </font>
    <font>
      <sz val="12"/>
      <color rgb="FF000000"/>
      <name val="Times New Roman"/>
      <family val="1"/>
    </font>
  </fonts>
  <fills count="1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4"/>
        <bgColor indexed="64"/>
      </patternFill>
    </fill>
    <fill>
      <patternFill patternType="solid">
        <fgColor indexed="43"/>
        <bgColor indexed="64"/>
      </patternFill>
    </fill>
    <fill>
      <patternFill patternType="solid">
        <fgColor indexed="31"/>
        <bgColor indexed="64"/>
      </patternFill>
    </fill>
    <fill>
      <patternFill patternType="solid">
        <fgColor rgb="FF66FFFF"/>
        <bgColor indexed="64"/>
      </patternFill>
    </fill>
    <fill>
      <patternFill patternType="solid">
        <fgColor rgb="FFFFFF99"/>
        <bgColor indexed="64"/>
      </patternFill>
    </fill>
    <fill>
      <patternFill patternType="solid">
        <fgColor rgb="FFFFCCFF"/>
        <bgColor indexed="64"/>
      </patternFill>
    </fill>
    <fill>
      <patternFill patternType="solid">
        <fgColor theme="8" tint="0.79998168889431442"/>
        <bgColor indexed="64"/>
      </patternFill>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68">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2" xfId="0" applyFont="1" applyFill="1" applyBorder="1" applyAlignment="1">
      <alignment vertical="center" wrapText="1"/>
    </xf>
    <xf numFmtId="0" fontId="1" fillId="2" borderId="2"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7" fillId="5" borderId="1" xfId="0" applyFont="1" applyFill="1" applyBorder="1" applyAlignment="1">
      <alignment horizontal="justify" vertical="center" wrapText="1"/>
    </xf>
    <xf numFmtId="0" fontId="2" fillId="5" borderId="2" xfId="0" applyFont="1" applyFill="1" applyBorder="1" applyAlignment="1">
      <alignment vertical="center" wrapText="1"/>
    </xf>
    <xf numFmtId="0" fontId="1" fillId="4" borderId="2"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3"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2" borderId="4" xfId="0" applyFont="1" applyFill="1" applyBorder="1" applyAlignment="1">
      <alignment vertical="center" wrapText="1"/>
    </xf>
    <xf numFmtId="1" fontId="1" fillId="5" borderId="1" xfId="0" applyNumberFormat="1" applyFont="1" applyFill="1" applyBorder="1" applyAlignment="1">
      <alignment horizontal="center" vertical="center" wrapText="1"/>
    </xf>
    <xf numFmtId="0" fontId="12" fillId="2" borderId="2" xfId="0" applyFont="1" applyFill="1" applyBorder="1" applyAlignment="1">
      <alignment vertical="center" wrapText="1"/>
    </xf>
    <xf numFmtId="0" fontId="5" fillId="2" borderId="2" xfId="0" applyFont="1" applyFill="1" applyBorder="1" applyAlignment="1">
      <alignment horizontal="center" vertical="center" wrapText="1"/>
    </xf>
    <xf numFmtId="0" fontId="16" fillId="0" borderId="0" xfId="0" applyFont="1" applyAlignment="1">
      <alignment horizontal="left"/>
    </xf>
    <xf numFmtId="0" fontId="18" fillId="0" borderId="0" xfId="0" applyFont="1"/>
    <xf numFmtId="0" fontId="19" fillId="0" borderId="0" xfId="0" applyFont="1"/>
    <xf numFmtId="0" fontId="20" fillId="0" borderId="0" xfId="0" applyFont="1"/>
    <xf numFmtId="0" fontId="1" fillId="0" borderId="0" xfId="0" applyFont="1"/>
    <xf numFmtId="49" fontId="19" fillId="2" borderId="1" xfId="0" applyNumberFormat="1" applyFont="1" applyFill="1" applyBorder="1" applyAlignment="1">
      <alignment horizontal="center" vertical="center" wrapText="1"/>
    </xf>
    <xf numFmtId="49" fontId="19" fillId="2" borderId="1" xfId="0" applyNumberFormat="1" applyFont="1" applyFill="1" applyBorder="1" applyAlignment="1">
      <alignment horizontal="left" vertical="center" wrapText="1"/>
    </xf>
    <xf numFmtId="0" fontId="21" fillId="5" borderId="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3" fillId="0" borderId="0" xfId="0" applyFont="1" applyAlignment="1">
      <alignment horizontal="center" wrapText="1"/>
    </xf>
    <xf numFmtId="0" fontId="18" fillId="0" borderId="0" xfId="0" applyFont="1" applyAlignment="1">
      <alignment horizontal="center"/>
    </xf>
    <xf numFmtId="0" fontId="14" fillId="0" borderId="0" xfId="0" applyFont="1" applyAlignment="1">
      <alignment vertical="center" wrapText="1"/>
    </xf>
    <xf numFmtId="0" fontId="14" fillId="0" borderId="0" xfId="0" applyFont="1" applyAlignment="1">
      <alignment vertical="center"/>
    </xf>
    <xf numFmtId="0" fontId="17"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1" fontId="22" fillId="7" borderId="1" xfId="0" applyNumberFormat="1" applyFont="1" applyFill="1" applyBorder="1" applyAlignment="1" applyProtection="1">
      <alignment horizontal="center" vertical="center" wrapText="1"/>
    </xf>
    <xf numFmtId="164" fontId="22" fillId="7" borderId="1" xfId="0" applyNumberFormat="1" applyFont="1" applyFill="1" applyBorder="1" applyAlignment="1" applyProtection="1">
      <alignment horizontal="center" vertical="center" wrapText="1"/>
    </xf>
    <xf numFmtId="1" fontId="23" fillId="8" borderId="1" xfId="0" applyNumberFormat="1" applyFont="1" applyFill="1" applyBorder="1" applyAlignment="1" applyProtection="1">
      <alignment horizontal="center" vertical="center" wrapText="1"/>
    </xf>
    <xf numFmtId="164" fontId="9" fillId="8" borderId="1" xfId="0" applyNumberFormat="1" applyFont="1" applyFill="1" applyBorder="1" applyAlignment="1" applyProtection="1">
      <alignment horizontal="center" vertical="center" wrapText="1"/>
    </xf>
    <xf numFmtId="1" fontId="24" fillId="9" borderId="2" xfId="0" applyNumberFormat="1" applyFont="1" applyFill="1" applyBorder="1" applyAlignment="1" applyProtection="1">
      <alignment horizontal="center" vertical="center" wrapText="1"/>
      <protection locked="0"/>
    </xf>
    <xf numFmtId="1" fontId="24" fillId="10" borderId="2" xfId="0" applyNumberFormat="1" applyFont="1" applyFill="1" applyBorder="1" applyAlignment="1" applyProtection="1">
      <alignment horizontal="center" vertical="center" wrapText="1"/>
      <protection locked="0"/>
    </xf>
    <xf numFmtId="164" fontId="10" fillId="10" borderId="1" xfId="0" applyNumberFormat="1" applyFont="1" applyFill="1" applyBorder="1" applyAlignment="1" applyProtection="1">
      <alignment horizontal="center" vertical="center" wrapText="1"/>
    </xf>
    <xf numFmtId="1" fontId="23" fillId="11" borderId="1" xfId="0" applyNumberFormat="1" applyFont="1" applyFill="1" applyBorder="1" applyAlignment="1" applyProtection="1">
      <alignment horizontal="center" vertical="center" wrapText="1"/>
    </xf>
    <xf numFmtId="0" fontId="23" fillId="11" borderId="1" xfId="0" applyFont="1" applyFill="1" applyBorder="1" applyAlignment="1" applyProtection="1">
      <alignment horizontal="center" vertical="center" wrapText="1"/>
      <protection locked="0"/>
    </xf>
    <xf numFmtId="164" fontId="23" fillId="11" borderId="1" xfId="0" applyNumberFormat="1" applyFont="1" applyFill="1" applyBorder="1" applyAlignment="1" applyProtection="1">
      <alignment horizontal="center" vertical="center" wrapText="1"/>
    </xf>
    <xf numFmtId="10" fontId="23" fillId="11" borderId="1" xfId="0" applyNumberFormat="1" applyFont="1" applyFill="1" applyBorder="1" applyAlignment="1" applyProtection="1">
      <alignment horizontal="center" vertical="center" wrapText="1"/>
      <protection locked="0"/>
    </xf>
    <xf numFmtId="0" fontId="24" fillId="11" borderId="1" xfId="0" applyFont="1" applyFill="1" applyBorder="1" applyAlignment="1" applyProtection="1">
      <alignment horizontal="center" vertical="center" wrapText="1"/>
      <protection locked="0"/>
    </xf>
    <xf numFmtId="0" fontId="23" fillId="11" borderId="2" xfId="0" applyFont="1" applyFill="1" applyBorder="1" applyAlignment="1" applyProtection="1">
      <alignment horizontal="center" vertical="center" wrapText="1"/>
    </xf>
    <xf numFmtId="0" fontId="23" fillId="11" borderId="4"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2</xdr:col>
      <xdr:colOff>47625</xdr:colOff>
      <xdr:row>4</xdr:row>
      <xdr:rowOff>57150</xdr:rowOff>
    </xdr:to>
    <xdr:grpSp>
      <xdr:nvGrpSpPr>
        <xdr:cNvPr id="1025" name="Group 4">
          <a:extLst>
            <a:ext uri="{FF2B5EF4-FFF2-40B4-BE49-F238E27FC236}">
              <a16:creationId xmlns:a16="http://schemas.microsoft.com/office/drawing/2014/main" xmlns="" id="{00000000-0008-0000-0000-000001040000}"/>
            </a:ext>
          </a:extLst>
        </xdr:cNvPr>
        <xdr:cNvGrpSpPr>
          <a:grpSpLocks/>
        </xdr:cNvGrpSpPr>
      </xdr:nvGrpSpPr>
      <xdr:grpSpPr bwMode="auto">
        <a:xfrm>
          <a:off x="28575" y="0"/>
          <a:ext cx="3267075" cy="1009650"/>
          <a:chOff x="95250" y="47625"/>
          <a:chExt cx="3240751" cy="743585"/>
        </a:xfrm>
      </xdr:grpSpPr>
      <xdr:sp macro="" textlink="">
        <xdr:nvSpPr>
          <xdr:cNvPr id="6"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rtl="0">
              <a:defRPr sz="1000"/>
            </a:pPr>
            <a:r>
              <a:rPr lang="vi-VN" sz="1300" b="0" i="0" u="none" strike="noStrike" baseline="0">
                <a:solidFill>
                  <a:srgbClr val="000000"/>
                </a:solidFill>
                <a:latin typeface="Times New Roman"/>
                <a:cs typeface="Times New Roman"/>
              </a:rPr>
              <a:t>TRƯỜNG CAO ĐẲNG LÝ TỰ TRỌNG</a:t>
            </a:r>
          </a:p>
          <a:p>
            <a:pPr algn="ctr" rtl="0">
              <a:defRPr sz="1000"/>
            </a:pPr>
            <a:r>
              <a:rPr lang="vi-VN" sz="1300" b="0" i="0" u="none" strike="noStrike" baseline="0">
                <a:solidFill>
                  <a:srgbClr val="000000"/>
                </a:solidFill>
                <a:latin typeface="Times New Roman"/>
                <a:cs typeface="Times New Roman"/>
              </a:rPr>
              <a:t>THÀNH PHỐ HỒ CHÍ MINH</a:t>
            </a:r>
            <a:endParaRPr lang="vi-VN" sz="1200" b="0" i="0" u="none" strike="noStrike" baseline="0">
              <a:solidFill>
                <a:srgbClr val="000000"/>
              </a:solidFill>
              <a:latin typeface="Times New Roman"/>
              <a:cs typeface="Times New Roman"/>
            </a:endParaRPr>
          </a:p>
          <a:p>
            <a:pPr algn="ctr" rtl="0">
              <a:defRPr sz="1000"/>
            </a:pPr>
            <a:r>
              <a:rPr lang="vi-VN" sz="1300" b="1" i="0" u="none" strike="noStrike" baseline="0">
                <a:solidFill>
                  <a:srgbClr val="000000"/>
                </a:solidFill>
                <a:latin typeface="Times New Roman"/>
                <a:cs typeface="Times New Roman"/>
              </a:rPr>
              <a:t>KHOA: KHOA HỌC CƠ BẢN</a:t>
            </a:r>
            <a:r>
              <a:rPr lang="vi-VN" sz="1000" b="1" i="0" u="none" strike="noStrike" baseline="0">
                <a:solidFill>
                  <a:srgbClr val="000000"/>
                </a:solidFill>
                <a:latin typeface="Times New Roman"/>
                <a:cs typeface="Times New Roman"/>
              </a:rPr>
              <a:t> </a:t>
            </a:r>
          </a:p>
        </xdr:txBody>
      </xdr:sp>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898352" y="622851"/>
            <a:ext cx="147392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xmlns=""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view="pageBreakPreview" topLeftCell="A76" zoomScaleNormal="100" workbookViewId="0">
      <selection activeCell="G44" sqref="G44"/>
    </sheetView>
  </sheetViews>
  <sheetFormatPr defaultRowHeight="15" x14ac:dyDescent="0.25"/>
  <cols>
    <col min="1" max="1" width="39.42578125" customWidth="1"/>
    <col min="2" max="2" width="9.28515625" customWidth="1"/>
    <col min="4" max="4" width="13" customWidth="1"/>
    <col min="5" max="5" width="4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F2" s="45" t="s">
        <v>76</v>
      </c>
      <c r="G2" s="45"/>
      <c r="H2" s="45"/>
      <c r="I2" s="45"/>
    </row>
    <row r="5" spans="1:9" ht="47.85" customHeight="1" x14ac:dyDescent="0.35">
      <c r="A5" s="49" t="s">
        <v>105</v>
      </c>
      <c r="B5" s="49"/>
      <c r="C5" s="49"/>
      <c r="D5" s="49"/>
      <c r="E5" s="49"/>
      <c r="F5" s="49"/>
      <c r="G5" s="49"/>
      <c r="H5" s="49"/>
      <c r="I5" s="49"/>
    </row>
    <row r="7" spans="1:9" ht="22.15" customHeight="1" x14ac:dyDescent="0.3">
      <c r="A7" s="33" t="s">
        <v>80</v>
      </c>
      <c r="C7" s="34" t="s">
        <v>91</v>
      </c>
      <c r="D7" s="34"/>
    </row>
    <row r="8" spans="1:9" ht="20.100000000000001" customHeight="1" x14ac:dyDescent="0.3">
      <c r="A8" s="33" t="s">
        <v>78</v>
      </c>
      <c r="C8" s="34" t="s">
        <v>82</v>
      </c>
      <c r="D8" s="34"/>
      <c r="E8" s="34"/>
    </row>
    <row r="9" spans="1:9" ht="21.4" customHeight="1" x14ac:dyDescent="0.3">
      <c r="A9" s="33" t="s">
        <v>77</v>
      </c>
      <c r="D9" s="34" t="s">
        <v>83</v>
      </c>
    </row>
    <row r="10" spans="1:9" ht="20.100000000000001" customHeight="1" x14ac:dyDescent="0.3">
      <c r="A10" s="33" t="s">
        <v>79</v>
      </c>
      <c r="F10" s="34" t="s">
        <v>84</v>
      </c>
    </row>
    <row r="12" spans="1:9" ht="82.7" customHeight="1" x14ac:dyDescent="0.25">
      <c r="B12" s="47" t="s">
        <v>81</v>
      </c>
      <c r="C12" s="48"/>
      <c r="D12" s="48"/>
      <c r="E12" s="48"/>
      <c r="F12" s="48"/>
      <c r="G12" s="48"/>
      <c r="H12" s="48"/>
      <c r="I12" s="48"/>
    </row>
    <row r="14" spans="1:9" ht="11.45" customHeight="1" thickBot="1" x14ac:dyDescent="0.3"/>
    <row r="15" spans="1:9" ht="17.25" customHeight="1" thickBot="1" x14ac:dyDescent="0.3">
      <c r="A15" s="52" t="s">
        <v>0</v>
      </c>
      <c r="B15" s="52" t="s">
        <v>1</v>
      </c>
      <c r="C15" s="42" t="s">
        <v>2</v>
      </c>
      <c r="D15" s="43"/>
      <c r="E15" s="44"/>
      <c r="F15" s="42" t="s">
        <v>3</v>
      </c>
      <c r="G15" s="43"/>
      <c r="H15" s="43"/>
      <c r="I15" s="44"/>
    </row>
    <row r="16" spans="1:9" ht="181.15" customHeight="1" thickBot="1" x14ac:dyDescent="0.3">
      <c r="A16" s="53"/>
      <c r="B16" s="53"/>
      <c r="C16" s="21" t="s">
        <v>4</v>
      </c>
      <c r="D16" s="21" t="s">
        <v>5</v>
      </c>
      <c r="E16" s="1" t="s">
        <v>6</v>
      </c>
      <c r="F16" s="1" t="s">
        <v>7</v>
      </c>
      <c r="G16" s="1" t="s">
        <v>8</v>
      </c>
      <c r="H16" s="2" t="s">
        <v>9</v>
      </c>
      <c r="I16" s="1" t="s">
        <v>10</v>
      </c>
    </row>
    <row r="17" spans="1:9" ht="16.5" thickBot="1" x14ac:dyDescent="0.3">
      <c r="A17" s="12" t="s">
        <v>11</v>
      </c>
      <c r="B17" s="13">
        <v>20</v>
      </c>
      <c r="C17" s="13">
        <v>19</v>
      </c>
      <c r="D17" s="14">
        <v>0.95</v>
      </c>
      <c r="E17" s="23"/>
      <c r="F17" s="54">
        <f>ROUND(F18+F25+F28,0)</f>
        <v>20</v>
      </c>
      <c r="G17" s="54">
        <f>ROUND(G18+G25+G28,0)</f>
        <v>20</v>
      </c>
      <c r="H17" s="55">
        <f>G17/$B$17</f>
        <v>1</v>
      </c>
      <c r="I17" s="23"/>
    </row>
    <row r="18" spans="1:9" ht="16.5" thickBot="1" x14ac:dyDescent="0.3">
      <c r="A18" s="15" t="s">
        <v>12</v>
      </c>
      <c r="B18" s="16">
        <v>12</v>
      </c>
      <c r="C18" s="16">
        <v>11</v>
      </c>
      <c r="D18" s="17" t="s">
        <v>86</v>
      </c>
      <c r="E18" s="16"/>
      <c r="F18" s="56">
        <f>IF(SUM(F19:F24)&gt;12,"12",SUM(F19:F24))</f>
        <v>12</v>
      </c>
      <c r="G18" s="56">
        <f>IF(SUM(G19:G24)&gt;12,"12",SUM(G19:G24))</f>
        <v>12</v>
      </c>
      <c r="H18" s="57">
        <f>G18/B18</f>
        <v>1</v>
      </c>
      <c r="I18" s="16"/>
    </row>
    <row r="19" spans="1:9" ht="112.5" thickBot="1" x14ac:dyDescent="0.3">
      <c r="A19" s="4" t="s">
        <v>13</v>
      </c>
      <c r="B19" s="25">
        <v>2</v>
      </c>
      <c r="C19" s="22">
        <v>2</v>
      </c>
      <c r="D19" s="27">
        <v>1</v>
      </c>
      <c r="E19" s="38" t="s">
        <v>102</v>
      </c>
      <c r="F19" s="58">
        <v>2</v>
      </c>
      <c r="G19" s="59">
        <v>2</v>
      </c>
      <c r="H19" s="60">
        <f>IF(G19/B19&gt;1,"100%",G19/B19)</f>
        <v>1</v>
      </c>
      <c r="I19" s="38" t="s">
        <v>102</v>
      </c>
    </row>
    <row r="20" spans="1:9" ht="24.75" thickBot="1" x14ac:dyDescent="0.3">
      <c r="A20" s="6" t="s">
        <v>14</v>
      </c>
      <c r="B20" s="25">
        <v>2</v>
      </c>
      <c r="C20" s="22">
        <v>2</v>
      </c>
      <c r="D20" s="27">
        <v>1</v>
      </c>
      <c r="E20" s="39"/>
      <c r="F20" s="58">
        <v>2</v>
      </c>
      <c r="G20" s="59">
        <v>2</v>
      </c>
      <c r="H20" s="60">
        <f t="shared" ref="H20:H24" si="0">IF(G20/B20&gt;1,"100%",G20/B20)</f>
        <v>1</v>
      </c>
      <c r="I20" s="39"/>
    </row>
    <row r="21" spans="1:9" ht="16.5" thickBot="1" x14ac:dyDescent="0.3">
      <c r="A21" s="6" t="s">
        <v>15</v>
      </c>
      <c r="B21" s="25">
        <v>2</v>
      </c>
      <c r="C21" s="22">
        <v>2</v>
      </c>
      <c r="D21" s="27">
        <v>1</v>
      </c>
      <c r="E21" s="39"/>
      <c r="F21" s="58">
        <v>2</v>
      </c>
      <c r="G21" s="59">
        <v>2</v>
      </c>
      <c r="H21" s="60">
        <f t="shared" si="0"/>
        <v>1</v>
      </c>
      <c r="I21" s="39"/>
    </row>
    <row r="22" spans="1:9" ht="48.75" thickBot="1" x14ac:dyDescent="0.3">
      <c r="A22" s="6" t="s">
        <v>16</v>
      </c>
      <c r="B22" s="25">
        <v>2</v>
      </c>
      <c r="C22" s="22">
        <v>2</v>
      </c>
      <c r="D22" s="27">
        <v>1</v>
      </c>
      <c r="E22" s="39"/>
      <c r="F22" s="58">
        <v>2</v>
      </c>
      <c r="G22" s="59">
        <v>2</v>
      </c>
      <c r="H22" s="60">
        <f t="shared" si="0"/>
        <v>1</v>
      </c>
      <c r="I22" s="39"/>
    </row>
    <row r="23" spans="1:9" ht="24.75" thickBot="1" x14ac:dyDescent="0.3">
      <c r="A23" s="6" t="s">
        <v>17</v>
      </c>
      <c r="B23" s="25">
        <v>2</v>
      </c>
      <c r="C23" s="22">
        <v>2</v>
      </c>
      <c r="D23" s="27">
        <v>1</v>
      </c>
      <c r="E23" s="39"/>
      <c r="F23" s="58">
        <v>2</v>
      </c>
      <c r="G23" s="59">
        <v>2</v>
      </c>
      <c r="H23" s="60">
        <f t="shared" si="0"/>
        <v>1</v>
      </c>
      <c r="I23" s="39"/>
    </row>
    <row r="24" spans="1:9" ht="24.75" thickBot="1" x14ac:dyDescent="0.3">
      <c r="A24" s="6" t="s">
        <v>18</v>
      </c>
      <c r="B24" s="25">
        <v>2</v>
      </c>
      <c r="C24" s="22">
        <v>1</v>
      </c>
      <c r="D24" s="27">
        <v>0.5</v>
      </c>
      <c r="E24" s="39"/>
      <c r="F24" s="58">
        <v>2</v>
      </c>
      <c r="G24" s="59">
        <v>2</v>
      </c>
      <c r="H24" s="60">
        <f t="shared" si="0"/>
        <v>1</v>
      </c>
      <c r="I24" s="39"/>
    </row>
    <row r="25" spans="1:9" ht="16.5" thickBot="1" x14ac:dyDescent="0.3">
      <c r="A25" s="15" t="s">
        <v>19</v>
      </c>
      <c r="B25" s="16">
        <v>4</v>
      </c>
      <c r="C25" s="16">
        <v>4</v>
      </c>
      <c r="D25" s="17"/>
      <c r="E25" s="40"/>
      <c r="F25" s="56">
        <f t="shared" ref="F25:G25" si="1">IF(SUM(F26:F27)&gt;4,"4",SUM(F26:F27))</f>
        <v>4</v>
      </c>
      <c r="G25" s="56">
        <f t="shared" si="1"/>
        <v>4</v>
      </c>
      <c r="H25" s="57">
        <f>G25/B25</f>
        <v>1</v>
      </c>
      <c r="I25" s="40"/>
    </row>
    <row r="26" spans="1:9" ht="180.75" thickBot="1" x14ac:dyDescent="0.3">
      <c r="A26" s="6" t="s">
        <v>20</v>
      </c>
      <c r="B26" s="26">
        <v>2</v>
      </c>
      <c r="C26" s="22">
        <v>2</v>
      </c>
      <c r="D26" s="27">
        <v>1</v>
      </c>
      <c r="E26" s="39" t="s">
        <v>92</v>
      </c>
      <c r="F26" s="58">
        <v>2</v>
      </c>
      <c r="G26" s="59">
        <v>2</v>
      </c>
      <c r="H26" s="60">
        <f>IF(G26/B26&gt;1,"100%",G26/B26)</f>
        <v>1</v>
      </c>
      <c r="I26" s="39" t="s">
        <v>92</v>
      </c>
    </row>
    <row r="27" spans="1:9" ht="40.5" thickBot="1" x14ac:dyDescent="0.3">
      <c r="A27" s="4" t="s">
        <v>21</v>
      </c>
      <c r="B27" s="25">
        <v>2</v>
      </c>
      <c r="C27" s="22">
        <v>2</v>
      </c>
      <c r="D27" s="27">
        <v>1</v>
      </c>
      <c r="E27" s="39"/>
      <c r="F27" s="58">
        <v>2</v>
      </c>
      <c r="G27" s="59">
        <v>2</v>
      </c>
      <c r="H27" s="60">
        <f>IF(G27/B27&gt;1,"100%",G27/B27)</f>
        <v>1</v>
      </c>
      <c r="I27" s="39"/>
    </row>
    <row r="28" spans="1:9" ht="16.5" thickBot="1" x14ac:dyDescent="0.3">
      <c r="A28" s="15" t="s">
        <v>22</v>
      </c>
      <c r="B28" s="16">
        <v>4</v>
      </c>
      <c r="C28" s="16">
        <v>4</v>
      </c>
      <c r="D28" s="17">
        <v>1</v>
      </c>
      <c r="E28" s="40"/>
      <c r="F28" s="56">
        <f t="shared" ref="F28:G28" si="2">IF(SUM(F29:F30)&gt;4,"4",SUM(F29:F30))</f>
        <v>4</v>
      </c>
      <c r="G28" s="56">
        <f t="shared" si="2"/>
        <v>4</v>
      </c>
      <c r="H28" s="57">
        <f>G28/B28</f>
        <v>1</v>
      </c>
      <c r="I28" s="40"/>
    </row>
    <row r="29" spans="1:9" ht="60.75" thickBot="1" x14ac:dyDescent="0.3">
      <c r="A29" s="6" t="s">
        <v>23</v>
      </c>
      <c r="B29" s="25">
        <v>2</v>
      </c>
      <c r="C29" s="22">
        <v>2</v>
      </c>
      <c r="D29" s="27">
        <v>1</v>
      </c>
      <c r="E29" s="35" t="s">
        <v>93</v>
      </c>
      <c r="F29" s="58">
        <v>2</v>
      </c>
      <c r="G29" s="59">
        <v>2</v>
      </c>
      <c r="H29" s="60">
        <f>IF(G29/B29&gt;1,"100%",G29/B29)</f>
        <v>1</v>
      </c>
      <c r="I29" s="35" t="s">
        <v>93</v>
      </c>
    </row>
    <row r="30" spans="1:9" ht="28.5" thickBot="1" x14ac:dyDescent="0.3">
      <c r="A30" s="4" t="s">
        <v>24</v>
      </c>
      <c r="B30" s="25">
        <v>2</v>
      </c>
      <c r="C30" s="22">
        <v>2</v>
      </c>
      <c r="D30" s="27">
        <v>1</v>
      </c>
      <c r="E30" s="38" t="s">
        <v>94</v>
      </c>
      <c r="F30" s="58">
        <v>2</v>
      </c>
      <c r="G30" s="59">
        <v>2</v>
      </c>
      <c r="H30" s="60">
        <f>IF(G30/B30&gt;1,"100%",G30/B30)</f>
        <v>1</v>
      </c>
      <c r="I30" s="38" t="s">
        <v>94</v>
      </c>
    </row>
    <row r="31" spans="1:9" ht="16.5" thickBot="1" x14ac:dyDescent="0.3">
      <c r="A31" s="12" t="s">
        <v>25</v>
      </c>
      <c r="B31" s="13">
        <v>52</v>
      </c>
      <c r="C31" s="13">
        <v>48</v>
      </c>
      <c r="D31" s="14" t="s">
        <v>87</v>
      </c>
      <c r="E31" s="41"/>
      <c r="F31" s="54">
        <f t="shared" ref="F31:G31" si="3">ROUND(F32+F35+F42+F47+F50+F53+F56+F61+F64,0)</f>
        <v>49</v>
      </c>
      <c r="G31" s="54">
        <f t="shared" si="3"/>
        <v>49</v>
      </c>
      <c r="H31" s="55">
        <f>G31/$B$31</f>
        <v>0.94230769230769229</v>
      </c>
      <c r="I31" s="41"/>
    </row>
    <row r="32" spans="1:9" ht="32.25" thickBot="1" x14ac:dyDescent="0.3">
      <c r="A32" s="15" t="s">
        <v>26</v>
      </c>
      <c r="B32" s="16">
        <v>4</v>
      </c>
      <c r="C32" s="16">
        <v>4</v>
      </c>
      <c r="D32" s="17">
        <v>1</v>
      </c>
      <c r="E32" s="40"/>
      <c r="F32" s="56">
        <f t="shared" ref="F32:G32" si="4">IF(SUM(F33:F34)&gt;4,"4",SUM(F33:F34))</f>
        <v>4</v>
      </c>
      <c r="G32" s="56">
        <f t="shared" si="4"/>
        <v>4</v>
      </c>
      <c r="H32" s="57">
        <f>G32/B32</f>
        <v>1</v>
      </c>
      <c r="I32" s="40"/>
    </row>
    <row r="33" spans="1:9" ht="72.75" thickBot="1" x14ac:dyDescent="0.3">
      <c r="A33" s="6" t="s">
        <v>27</v>
      </c>
      <c r="B33" s="25">
        <v>2</v>
      </c>
      <c r="C33" s="22">
        <v>2</v>
      </c>
      <c r="D33" s="27">
        <v>1</v>
      </c>
      <c r="E33" s="35" t="s">
        <v>103</v>
      </c>
      <c r="F33" s="58">
        <v>2</v>
      </c>
      <c r="G33" s="59">
        <v>2</v>
      </c>
      <c r="H33" s="60">
        <f>IF(G33/B33&gt;1,"100%",G33/B33)</f>
        <v>1</v>
      </c>
      <c r="I33" s="35" t="s">
        <v>103</v>
      </c>
    </row>
    <row r="34" spans="1:9" ht="16.5" thickBot="1" x14ac:dyDescent="0.3">
      <c r="A34" s="6" t="s">
        <v>28</v>
      </c>
      <c r="B34" s="25">
        <v>2</v>
      </c>
      <c r="C34" s="22">
        <v>2</v>
      </c>
      <c r="D34" s="27">
        <v>1</v>
      </c>
      <c r="E34" s="39"/>
      <c r="F34" s="58">
        <v>2</v>
      </c>
      <c r="G34" s="59">
        <v>2</v>
      </c>
      <c r="H34" s="60">
        <f>IF(G34/B34&gt;1,"100%",G34/B34)</f>
        <v>1</v>
      </c>
      <c r="I34" s="39"/>
    </row>
    <row r="35" spans="1:9" ht="32.25" thickBot="1" x14ac:dyDescent="0.3">
      <c r="A35" s="15" t="s">
        <v>29</v>
      </c>
      <c r="B35" s="16">
        <v>12</v>
      </c>
      <c r="C35" s="16">
        <v>10</v>
      </c>
      <c r="D35" s="17" t="s">
        <v>88</v>
      </c>
      <c r="E35" s="40"/>
      <c r="F35" s="56">
        <f t="shared" ref="F35:G35" si="5">IF(SUM(F36:F41)&gt;12,"12",SUM(F36:F41))</f>
        <v>9</v>
      </c>
      <c r="G35" s="56">
        <f t="shared" si="5"/>
        <v>9</v>
      </c>
      <c r="H35" s="57">
        <f>G35/B35</f>
        <v>0.75</v>
      </c>
      <c r="I35" s="40"/>
    </row>
    <row r="36" spans="1:9" ht="39.75" thickBot="1" x14ac:dyDescent="0.3">
      <c r="A36" s="7" t="s">
        <v>30</v>
      </c>
      <c r="B36" s="25">
        <v>2</v>
      </c>
      <c r="C36" s="22">
        <v>2</v>
      </c>
      <c r="D36" s="27">
        <v>1</v>
      </c>
      <c r="E36" s="35" t="s">
        <v>95</v>
      </c>
      <c r="F36" s="58">
        <v>2</v>
      </c>
      <c r="G36" s="59">
        <v>2</v>
      </c>
      <c r="H36" s="60">
        <f>IF(G36/B36&gt;1,"100%",G36/B36)</f>
        <v>1</v>
      </c>
      <c r="I36" s="35" t="s">
        <v>95</v>
      </c>
    </row>
    <row r="37" spans="1:9" ht="24.75" thickBot="1" x14ac:dyDescent="0.3">
      <c r="A37" s="6" t="s">
        <v>31</v>
      </c>
      <c r="B37" s="25">
        <v>2</v>
      </c>
      <c r="C37" s="22">
        <v>2</v>
      </c>
      <c r="D37" s="27">
        <v>1</v>
      </c>
      <c r="E37" s="35" t="s">
        <v>101</v>
      </c>
      <c r="F37" s="58">
        <v>2</v>
      </c>
      <c r="G37" s="59">
        <v>2</v>
      </c>
      <c r="H37" s="60">
        <f t="shared" ref="H37:H41" si="6">IF(G37/B37&gt;1,"100%",G37/B37)</f>
        <v>1</v>
      </c>
      <c r="I37" s="35" t="s">
        <v>101</v>
      </c>
    </row>
    <row r="38" spans="1:9" ht="36.75" thickBot="1" x14ac:dyDescent="0.3">
      <c r="A38" s="6" t="s">
        <v>32</v>
      </c>
      <c r="B38" s="25">
        <v>2</v>
      </c>
      <c r="C38" s="22">
        <v>2</v>
      </c>
      <c r="D38" s="27">
        <v>1</v>
      </c>
      <c r="E38" s="39"/>
      <c r="F38" s="58">
        <v>2</v>
      </c>
      <c r="G38" s="59">
        <v>2</v>
      </c>
      <c r="H38" s="60">
        <f t="shared" si="6"/>
        <v>1</v>
      </c>
      <c r="I38" s="39"/>
    </row>
    <row r="39" spans="1:9" ht="24.75" thickBot="1" x14ac:dyDescent="0.3">
      <c r="A39" s="6" t="s">
        <v>33</v>
      </c>
      <c r="B39" s="25">
        <v>2</v>
      </c>
      <c r="C39" s="22">
        <v>2</v>
      </c>
      <c r="D39" s="27">
        <v>1</v>
      </c>
      <c r="E39" s="39" t="s">
        <v>96</v>
      </c>
      <c r="F39" s="58">
        <v>2</v>
      </c>
      <c r="G39" s="59">
        <v>2</v>
      </c>
      <c r="H39" s="60">
        <f t="shared" si="6"/>
        <v>1</v>
      </c>
      <c r="I39" s="39" t="s">
        <v>96</v>
      </c>
    </row>
    <row r="40" spans="1:9" ht="24.75" thickBot="1" x14ac:dyDescent="0.3">
      <c r="A40" s="6" t="s">
        <v>34</v>
      </c>
      <c r="B40" s="25">
        <v>2</v>
      </c>
      <c r="C40" s="22">
        <v>2</v>
      </c>
      <c r="D40" s="27">
        <v>1</v>
      </c>
      <c r="E40" s="39"/>
      <c r="F40" s="58">
        <v>0</v>
      </c>
      <c r="G40" s="59">
        <v>0</v>
      </c>
      <c r="H40" s="60">
        <f t="shared" si="6"/>
        <v>0</v>
      </c>
      <c r="I40" s="39"/>
    </row>
    <row r="41" spans="1:9" ht="48.75" thickBot="1" x14ac:dyDescent="0.3">
      <c r="A41" s="6" t="s">
        <v>35</v>
      </c>
      <c r="B41" s="25">
        <v>2</v>
      </c>
      <c r="C41" s="22">
        <v>0</v>
      </c>
      <c r="D41" s="27">
        <v>0</v>
      </c>
      <c r="E41" s="39"/>
      <c r="F41" s="58">
        <v>1</v>
      </c>
      <c r="G41" s="59">
        <v>1</v>
      </c>
      <c r="H41" s="60">
        <f t="shared" si="6"/>
        <v>0.5</v>
      </c>
      <c r="I41" s="39"/>
    </row>
    <row r="42" spans="1:9" ht="32.25" thickBot="1" x14ac:dyDescent="0.3">
      <c r="A42" s="15" t="s">
        <v>36</v>
      </c>
      <c r="B42" s="16">
        <v>8</v>
      </c>
      <c r="C42" s="16">
        <v>8</v>
      </c>
      <c r="D42" s="17">
        <v>1</v>
      </c>
      <c r="E42" s="40"/>
      <c r="F42" s="56">
        <f t="shared" ref="F42:G42" si="7">IF(SUM(F43:F46)&gt;8,"8",SUM(F43:F46))</f>
        <v>8</v>
      </c>
      <c r="G42" s="56">
        <f t="shared" si="7"/>
        <v>8</v>
      </c>
      <c r="H42" s="57">
        <f>G42/B42</f>
        <v>1</v>
      </c>
      <c r="I42" s="40"/>
    </row>
    <row r="43" spans="1:9" ht="36.75" thickBot="1" x14ac:dyDescent="0.3">
      <c r="A43" s="6" t="s">
        <v>37</v>
      </c>
      <c r="B43" s="25">
        <v>2</v>
      </c>
      <c r="C43" s="22">
        <v>2</v>
      </c>
      <c r="D43" s="27">
        <v>1</v>
      </c>
      <c r="E43" s="39"/>
      <c r="F43" s="58">
        <v>2</v>
      </c>
      <c r="G43" s="59">
        <v>2</v>
      </c>
      <c r="H43" s="60">
        <f>IF(G43/B43&gt;1,"100",G43/B43)</f>
        <v>1</v>
      </c>
      <c r="I43" s="39"/>
    </row>
    <row r="44" spans="1:9" ht="24.75" thickBot="1" x14ac:dyDescent="0.3">
      <c r="A44" s="6" t="s">
        <v>38</v>
      </c>
      <c r="B44" s="25">
        <v>2</v>
      </c>
      <c r="C44" s="22">
        <v>2</v>
      </c>
      <c r="D44" s="27">
        <v>1</v>
      </c>
      <c r="E44" s="39"/>
      <c r="F44" s="58">
        <v>2</v>
      </c>
      <c r="G44" s="59">
        <v>2</v>
      </c>
      <c r="H44" s="60">
        <f t="shared" ref="H44:H46" si="8">IF(G44/B44&gt;1,"100",G44/B44)</f>
        <v>1</v>
      </c>
      <c r="I44" s="39"/>
    </row>
    <row r="45" spans="1:9" ht="49.5" customHeight="1" thickBot="1" x14ac:dyDescent="0.3">
      <c r="A45" s="6" t="s">
        <v>39</v>
      </c>
      <c r="B45" s="25">
        <v>2</v>
      </c>
      <c r="C45" s="22">
        <v>2</v>
      </c>
      <c r="D45" s="27">
        <v>1</v>
      </c>
      <c r="E45" s="39"/>
      <c r="F45" s="58">
        <v>2</v>
      </c>
      <c r="G45" s="59">
        <v>2</v>
      </c>
      <c r="H45" s="60">
        <f t="shared" si="8"/>
        <v>1</v>
      </c>
      <c r="I45" s="39"/>
    </row>
    <row r="46" spans="1:9" ht="44.25" customHeight="1" thickBot="1" x14ac:dyDescent="0.3">
      <c r="A46" s="6" t="s">
        <v>40</v>
      </c>
      <c r="B46" s="25">
        <v>2</v>
      </c>
      <c r="C46" s="22">
        <v>2</v>
      </c>
      <c r="D46" s="27">
        <v>1</v>
      </c>
      <c r="E46" s="39"/>
      <c r="F46" s="58">
        <v>2</v>
      </c>
      <c r="G46" s="59">
        <v>2</v>
      </c>
      <c r="H46" s="60">
        <f t="shared" si="8"/>
        <v>1</v>
      </c>
      <c r="I46" s="39"/>
    </row>
    <row r="47" spans="1:9" ht="32.25" thickBot="1" x14ac:dyDescent="0.3">
      <c r="A47" s="15" t="s">
        <v>41</v>
      </c>
      <c r="B47" s="16">
        <v>4</v>
      </c>
      <c r="C47" s="16">
        <v>4</v>
      </c>
      <c r="D47" s="17">
        <v>1</v>
      </c>
      <c r="E47" s="40"/>
      <c r="F47" s="56">
        <f t="shared" ref="F47:G47" si="9">IF(SUM(F48:F49)&gt;4,"4",SUM(F48:F49))</f>
        <v>4</v>
      </c>
      <c r="G47" s="56">
        <f t="shared" si="9"/>
        <v>4</v>
      </c>
      <c r="H47" s="57">
        <f>G47/B47</f>
        <v>1</v>
      </c>
      <c r="I47" s="40"/>
    </row>
    <row r="48" spans="1:9" ht="36.75" thickBot="1" x14ac:dyDescent="0.3">
      <c r="A48" s="6" t="s">
        <v>42</v>
      </c>
      <c r="B48" s="25">
        <v>2</v>
      </c>
      <c r="C48" s="22">
        <v>2</v>
      </c>
      <c r="D48" s="27">
        <v>1</v>
      </c>
      <c r="E48" s="39"/>
      <c r="F48" s="58">
        <v>2</v>
      </c>
      <c r="G48" s="59">
        <v>2</v>
      </c>
      <c r="H48" s="60">
        <f>IF(G48/B48&gt;1,"100%",G48/B48)</f>
        <v>1</v>
      </c>
      <c r="I48" s="39"/>
    </row>
    <row r="49" spans="1:9" ht="48.75" thickBot="1" x14ac:dyDescent="0.3">
      <c r="A49" s="6" t="s">
        <v>43</v>
      </c>
      <c r="B49" s="25">
        <v>2</v>
      </c>
      <c r="C49" s="22">
        <v>2</v>
      </c>
      <c r="D49" s="27">
        <v>1</v>
      </c>
      <c r="E49" s="39"/>
      <c r="F49" s="58">
        <v>2</v>
      </c>
      <c r="G49" s="59">
        <v>2</v>
      </c>
      <c r="H49" s="60">
        <f>IF(G49/B49&gt;1,"100%",G49/B49)</f>
        <v>1</v>
      </c>
      <c r="I49" s="39"/>
    </row>
    <row r="50" spans="1:9" ht="16.5" thickBot="1" x14ac:dyDescent="0.3">
      <c r="A50" s="15" t="s">
        <v>44</v>
      </c>
      <c r="B50" s="16">
        <v>4</v>
      </c>
      <c r="C50" s="16">
        <v>4</v>
      </c>
      <c r="D50" s="17">
        <v>1</v>
      </c>
      <c r="E50" s="40"/>
      <c r="F50" s="56">
        <f t="shared" ref="F50:G50" si="10">IF(SUM(F51:F52)&gt;4,"4",SUM(F51:F52))</f>
        <v>4</v>
      </c>
      <c r="G50" s="56">
        <f t="shared" si="10"/>
        <v>4</v>
      </c>
      <c r="H50" s="57">
        <f>G50/B50</f>
        <v>1</v>
      </c>
      <c r="I50" s="40"/>
    </row>
    <row r="51" spans="1:9" ht="24.75" thickBot="1" x14ac:dyDescent="0.3">
      <c r="A51" s="6" t="s">
        <v>45</v>
      </c>
      <c r="B51" s="25">
        <v>2</v>
      </c>
      <c r="C51" s="22">
        <v>2</v>
      </c>
      <c r="D51" s="27">
        <v>1</v>
      </c>
      <c r="E51" s="35" t="s">
        <v>85</v>
      </c>
      <c r="F51" s="58">
        <v>2</v>
      </c>
      <c r="G51" s="59">
        <v>2</v>
      </c>
      <c r="H51" s="60">
        <f>IF(G51/B51&gt;1,"100%",G51/B51)</f>
        <v>1</v>
      </c>
      <c r="I51" s="35" t="s">
        <v>85</v>
      </c>
    </row>
    <row r="52" spans="1:9" ht="28.5" thickBot="1" x14ac:dyDescent="0.3">
      <c r="A52" s="4" t="s">
        <v>75</v>
      </c>
      <c r="B52" s="25">
        <v>2</v>
      </c>
      <c r="C52" s="22">
        <v>2</v>
      </c>
      <c r="D52" s="27">
        <v>1</v>
      </c>
      <c r="E52" s="39"/>
      <c r="F52" s="58">
        <v>2</v>
      </c>
      <c r="G52" s="59">
        <v>2</v>
      </c>
      <c r="H52" s="60">
        <f>IF(G52/B52&gt;1,"100%",G52/B52)</f>
        <v>1</v>
      </c>
      <c r="I52" s="39"/>
    </row>
    <row r="53" spans="1:9" ht="32.25" thickBot="1" x14ac:dyDescent="0.3">
      <c r="A53" s="15" t="s">
        <v>46</v>
      </c>
      <c r="B53" s="16">
        <v>4</v>
      </c>
      <c r="C53" s="16">
        <v>4</v>
      </c>
      <c r="D53" s="17">
        <v>1</v>
      </c>
      <c r="E53" s="40"/>
      <c r="F53" s="56">
        <f t="shared" ref="F53:G53" si="11">IF(SUM(F54:F55)&gt;4,"4",SUM(F54:F55))</f>
        <v>4</v>
      </c>
      <c r="G53" s="56">
        <f t="shared" si="11"/>
        <v>4</v>
      </c>
      <c r="H53" s="57">
        <f>G53/B53</f>
        <v>1</v>
      </c>
      <c r="I53" s="40"/>
    </row>
    <row r="54" spans="1:9" ht="24.75" thickBot="1" x14ac:dyDescent="0.3">
      <c r="A54" s="6" t="s">
        <v>47</v>
      </c>
      <c r="B54" s="25">
        <v>2</v>
      </c>
      <c r="C54" s="22">
        <v>2</v>
      </c>
      <c r="D54" s="27">
        <v>1</v>
      </c>
      <c r="E54" s="39"/>
      <c r="F54" s="58">
        <v>2</v>
      </c>
      <c r="G54" s="59">
        <v>2</v>
      </c>
      <c r="H54" s="60">
        <f>IF(G54/B54&gt;1,"100%",G54/B54)</f>
        <v>1</v>
      </c>
      <c r="I54" s="39"/>
    </row>
    <row r="55" spans="1:9" ht="36.75" thickBot="1" x14ac:dyDescent="0.3">
      <c r="A55" s="6" t="s">
        <v>48</v>
      </c>
      <c r="B55" s="25">
        <v>2</v>
      </c>
      <c r="C55" s="22">
        <v>2</v>
      </c>
      <c r="D55" s="27">
        <v>1</v>
      </c>
      <c r="E55" s="35" t="s">
        <v>97</v>
      </c>
      <c r="F55" s="58">
        <v>2</v>
      </c>
      <c r="G55" s="59">
        <v>2</v>
      </c>
      <c r="H55" s="60">
        <f>IF(G55/B55&gt;1,"100%",G55/B55)</f>
        <v>1</v>
      </c>
      <c r="I55" s="35" t="s">
        <v>97</v>
      </c>
    </row>
    <row r="56" spans="1:9" ht="32.25" thickBot="1" x14ac:dyDescent="0.3">
      <c r="A56" s="18" t="s">
        <v>49</v>
      </c>
      <c r="B56" s="16">
        <v>8</v>
      </c>
      <c r="C56" s="16">
        <v>6</v>
      </c>
      <c r="D56" s="17">
        <v>0.75</v>
      </c>
      <c r="E56" s="40"/>
      <c r="F56" s="56">
        <f t="shared" ref="F56:G56" si="12">IF(SUM(F57:F60)&gt;8,"8",SUM(F57:F60))</f>
        <v>8</v>
      </c>
      <c r="G56" s="56">
        <f t="shared" si="12"/>
        <v>8</v>
      </c>
      <c r="H56" s="57">
        <f>G56/B56</f>
        <v>1</v>
      </c>
      <c r="I56" s="40"/>
    </row>
    <row r="57" spans="1:9" ht="24.75" thickBot="1" x14ac:dyDescent="0.3">
      <c r="A57" s="6" t="s">
        <v>50</v>
      </c>
      <c r="B57" s="25">
        <v>2</v>
      </c>
      <c r="C57" s="22">
        <v>2</v>
      </c>
      <c r="D57" s="27">
        <v>1</v>
      </c>
      <c r="E57" s="35"/>
      <c r="F57" s="58">
        <v>2</v>
      </c>
      <c r="G57" s="59">
        <v>2</v>
      </c>
      <c r="H57" s="60">
        <f>IF(G57/B57&gt;1,"100%",G57/B57)</f>
        <v>1</v>
      </c>
      <c r="I57" s="35"/>
    </row>
    <row r="58" spans="1:9" ht="36.75" thickBot="1" x14ac:dyDescent="0.3">
      <c r="A58" s="6" t="s">
        <v>51</v>
      </c>
      <c r="B58" s="25">
        <v>2</v>
      </c>
      <c r="C58" s="22">
        <v>0</v>
      </c>
      <c r="D58" s="27">
        <v>0</v>
      </c>
      <c r="E58" s="39"/>
      <c r="F58" s="58">
        <v>2</v>
      </c>
      <c r="G58" s="59">
        <v>2</v>
      </c>
      <c r="H58" s="60">
        <f t="shared" ref="H58:H60" si="13">IF(G58/B58&gt;1,"100%",G58/B58)</f>
        <v>1</v>
      </c>
      <c r="I58" s="39"/>
    </row>
    <row r="59" spans="1:9" ht="24.75" thickBot="1" x14ac:dyDescent="0.3">
      <c r="A59" s="6" t="s">
        <v>52</v>
      </c>
      <c r="B59" s="25">
        <v>2</v>
      </c>
      <c r="C59" s="22">
        <v>2</v>
      </c>
      <c r="D59" s="27">
        <v>1</v>
      </c>
      <c r="E59" s="39"/>
      <c r="F59" s="58">
        <v>2</v>
      </c>
      <c r="G59" s="59">
        <v>2</v>
      </c>
      <c r="H59" s="60">
        <f t="shared" si="13"/>
        <v>1</v>
      </c>
      <c r="I59" s="39"/>
    </row>
    <row r="60" spans="1:9" ht="36.75" thickBot="1" x14ac:dyDescent="0.3">
      <c r="A60" s="6" t="s">
        <v>53</v>
      </c>
      <c r="B60" s="25">
        <v>2</v>
      </c>
      <c r="C60" s="22">
        <v>2</v>
      </c>
      <c r="D60" s="27">
        <v>1</v>
      </c>
      <c r="E60" s="39"/>
      <c r="F60" s="58">
        <v>2</v>
      </c>
      <c r="G60" s="59">
        <v>2</v>
      </c>
      <c r="H60" s="60">
        <f t="shared" si="13"/>
        <v>1</v>
      </c>
      <c r="I60" s="39"/>
    </row>
    <row r="61" spans="1:9" ht="32.25" thickBot="1" x14ac:dyDescent="0.3">
      <c r="A61" s="15" t="s">
        <v>54</v>
      </c>
      <c r="B61" s="16">
        <v>4</v>
      </c>
      <c r="C61" s="30">
        <v>4</v>
      </c>
      <c r="D61" s="17">
        <v>1</v>
      </c>
      <c r="E61" s="40"/>
      <c r="F61" s="56">
        <f t="shared" ref="F61:G61" si="14">IF(SUM(F62:F63)&gt;4,"4",SUM(F62:F63))</f>
        <v>4</v>
      </c>
      <c r="G61" s="56">
        <f t="shared" si="14"/>
        <v>4</v>
      </c>
      <c r="H61" s="57">
        <f>G61/B61</f>
        <v>1</v>
      </c>
      <c r="I61" s="40"/>
    </row>
    <row r="62" spans="1:9" ht="36.75" thickBot="1" x14ac:dyDescent="0.3">
      <c r="A62" s="6" t="s">
        <v>55</v>
      </c>
      <c r="B62" s="25">
        <v>2</v>
      </c>
      <c r="C62" s="22">
        <v>2</v>
      </c>
      <c r="D62" s="27">
        <v>1</v>
      </c>
      <c r="E62" s="39"/>
      <c r="F62" s="58">
        <v>2</v>
      </c>
      <c r="G62" s="59">
        <v>2</v>
      </c>
      <c r="H62" s="60">
        <f>IF(G62/B62&gt;1,"100",G62/B62)</f>
        <v>1</v>
      </c>
      <c r="I62" s="39"/>
    </row>
    <row r="63" spans="1:9" ht="24.75" thickBot="1" x14ac:dyDescent="0.3">
      <c r="A63" s="6" t="s">
        <v>56</v>
      </c>
      <c r="B63" s="25">
        <v>2</v>
      </c>
      <c r="C63" s="22">
        <v>2</v>
      </c>
      <c r="D63" s="27">
        <v>1</v>
      </c>
      <c r="E63" s="39"/>
      <c r="F63" s="58">
        <v>2</v>
      </c>
      <c r="G63" s="59">
        <v>2</v>
      </c>
      <c r="H63" s="60">
        <f>IF(G63/B63&gt;1,"100",G63/B63)</f>
        <v>1</v>
      </c>
      <c r="I63" s="39"/>
    </row>
    <row r="64" spans="1:9" ht="16.5" thickBot="1" x14ac:dyDescent="0.3">
      <c r="A64" s="19" t="s">
        <v>57</v>
      </c>
      <c r="B64" s="16">
        <v>4</v>
      </c>
      <c r="C64" s="16">
        <v>4</v>
      </c>
      <c r="D64" s="17">
        <v>1</v>
      </c>
      <c r="E64" s="40"/>
      <c r="F64" s="56">
        <f t="shared" ref="F64:G64" si="15">IF(SUM(F65:F66)&gt;4,"4",SUM(F65:F66))</f>
        <v>4</v>
      </c>
      <c r="G64" s="56">
        <f t="shared" si="15"/>
        <v>4</v>
      </c>
      <c r="H64" s="57">
        <f>G64/B64</f>
        <v>1</v>
      </c>
      <c r="I64" s="40"/>
    </row>
    <row r="65" spans="1:9" ht="48.75" thickBot="1" x14ac:dyDescent="0.3">
      <c r="A65" s="31" t="s">
        <v>58</v>
      </c>
      <c r="B65" s="25">
        <v>2</v>
      </c>
      <c r="C65" s="22">
        <v>2</v>
      </c>
      <c r="D65" s="27">
        <v>1</v>
      </c>
      <c r="E65" s="39"/>
      <c r="F65" s="58">
        <v>2</v>
      </c>
      <c r="G65" s="59">
        <v>2</v>
      </c>
      <c r="H65" s="60">
        <f>IF(G65/B65&gt;1,"100%",G65/B65)</f>
        <v>1</v>
      </c>
      <c r="I65" s="39"/>
    </row>
    <row r="66" spans="1:9" ht="72.75" thickBot="1" x14ac:dyDescent="0.3">
      <c r="A66" s="32" t="s">
        <v>59</v>
      </c>
      <c r="B66" s="25">
        <v>2</v>
      </c>
      <c r="C66" s="22">
        <v>2</v>
      </c>
      <c r="D66" s="27">
        <v>1</v>
      </c>
      <c r="E66" s="39"/>
      <c r="F66" s="58">
        <v>2</v>
      </c>
      <c r="G66" s="59">
        <v>2</v>
      </c>
      <c r="H66" s="60">
        <f>IF(G66/B66&gt;1,"100%",G66/B66)</f>
        <v>1</v>
      </c>
      <c r="I66" s="39"/>
    </row>
    <row r="67" spans="1:9" ht="32.25" thickBot="1" x14ac:dyDescent="0.3">
      <c r="A67" s="20" t="s">
        <v>60</v>
      </c>
      <c r="B67" s="13">
        <v>16</v>
      </c>
      <c r="C67" s="13">
        <v>14</v>
      </c>
      <c r="D67" s="14">
        <v>0.75</v>
      </c>
      <c r="E67" s="41"/>
      <c r="F67" s="54">
        <f t="shared" ref="F67:G67" si="16">ROUND(F68+F73+F76,0)</f>
        <v>11</v>
      </c>
      <c r="G67" s="54">
        <f t="shared" si="16"/>
        <v>11</v>
      </c>
      <c r="H67" s="55">
        <f>G67/$B$67</f>
        <v>0.6875</v>
      </c>
      <c r="I67" s="41"/>
    </row>
    <row r="68" spans="1:9" ht="32.25" thickBot="1" x14ac:dyDescent="0.3">
      <c r="A68" s="19" t="s">
        <v>61</v>
      </c>
      <c r="B68" s="16">
        <v>8</v>
      </c>
      <c r="C68" s="16">
        <v>8</v>
      </c>
      <c r="D68" s="17">
        <v>1</v>
      </c>
      <c r="E68" s="40"/>
      <c r="F68" s="56">
        <f t="shared" ref="F68:G68" si="17">IF(SUM(F69:F72)&gt;8,"8",SUM(F69:F72))</f>
        <v>6</v>
      </c>
      <c r="G68" s="56">
        <f t="shared" si="17"/>
        <v>6</v>
      </c>
      <c r="H68" s="57">
        <f>G68/B68</f>
        <v>0.75</v>
      </c>
      <c r="I68" s="40"/>
    </row>
    <row r="69" spans="1:9" ht="48.75" thickBot="1" x14ac:dyDescent="0.3">
      <c r="A69" s="8" t="s">
        <v>62</v>
      </c>
      <c r="B69" s="25">
        <v>2</v>
      </c>
      <c r="C69" s="22">
        <v>2</v>
      </c>
      <c r="D69" s="27">
        <v>1</v>
      </c>
      <c r="E69" s="39"/>
      <c r="F69" s="58">
        <v>2</v>
      </c>
      <c r="G69" s="59">
        <v>2</v>
      </c>
      <c r="H69" s="60">
        <f>IF(G69/B69&gt;1,"100%",G69/B69)</f>
        <v>1</v>
      </c>
      <c r="I69" s="39"/>
    </row>
    <row r="70" spans="1:9" ht="16.5" thickBot="1" x14ac:dyDescent="0.3">
      <c r="A70" s="8" t="s">
        <v>63</v>
      </c>
      <c r="B70" s="25">
        <v>2</v>
      </c>
      <c r="C70" s="22">
        <v>2</v>
      </c>
      <c r="D70" s="27">
        <v>1</v>
      </c>
      <c r="E70" s="39"/>
      <c r="F70" s="58">
        <v>0</v>
      </c>
      <c r="G70" s="59">
        <v>0</v>
      </c>
      <c r="H70" s="60">
        <f t="shared" ref="H70:H72" si="18">IF(G70/B70&gt;1,"100%",G70/B70)</f>
        <v>0</v>
      </c>
      <c r="I70" s="39"/>
    </row>
    <row r="71" spans="1:9" ht="36.75" thickBot="1" x14ac:dyDescent="0.3">
      <c r="A71" s="8" t="s">
        <v>64</v>
      </c>
      <c r="B71" s="25">
        <v>2</v>
      </c>
      <c r="C71" s="22">
        <v>2</v>
      </c>
      <c r="D71" s="27">
        <v>1</v>
      </c>
      <c r="E71" s="39"/>
      <c r="F71" s="58">
        <v>2</v>
      </c>
      <c r="G71" s="59">
        <v>2</v>
      </c>
      <c r="H71" s="60">
        <f t="shared" si="18"/>
        <v>1</v>
      </c>
      <c r="I71" s="39"/>
    </row>
    <row r="72" spans="1:9" ht="48.75" thickBot="1" x14ac:dyDescent="0.3">
      <c r="A72" s="8" t="s">
        <v>65</v>
      </c>
      <c r="B72" s="25">
        <v>2</v>
      </c>
      <c r="C72" s="22">
        <v>2</v>
      </c>
      <c r="D72" s="27">
        <v>1</v>
      </c>
      <c r="E72" s="39" t="s">
        <v>98</v>
      </c>
      <c r="F72" s="58">
        <v>2</v>
      </c>
      <c r="G72" s="59">
        <v>2</v>
      </c>
      <c r="H72" s="60">
        <f t="shared" si="18"/>
        <v>1</v>
      </c>
      <c r="I72" s="39" t="s">
        <v>98</v>
      </c>
    </row>
    <row r="73" spans="1:9" ht="32.25" thickBot="1" x14ac:dyDescent="0.3">
      <c r="A73" s="19" t="s">
        <v>66</v>
      </c>
      <c r="B73" s="16">
        <v>4</v>
      </c>
      <c r="C73" s="16">
        <v>2</v>
      </c>
      <c r="D73" s="17">
        <v>0.5</v>
      </c>
      <c r="E73" s="40"/>
      <c r="F73" s="56">
        <f t="shared" ref="F73:G73" si="19">IF(SUM(F74:F75)&gt;4,"4",SUM(F74:F75))</f>
        <v>2</v>
      </c>
      <c r="G73" s="56">
        <f t="shared" si="19"/>
        <v>2</v>
      </c>
      <c r="H73" s="57">
        <f>G73/B73</f>
        <v>0.5</v>
      </c>
      <c r="I73" s="40"/>
    </row>
    <row r="74" spans="1:9" ht="24.75" thickBot="1" x14ac:dyDescent="0.3">
      <c r="A74" s="8" t="s">
        <v>67</v>
      </c>
      <c r="B74" s="25">
        <v>2</v>
      </c>
      <c r="C74" s="22">
        <v>1</v>
      </c>
      <c r="D74" s="27">
        <v>0.5</v>
      </c>
      <c r="E74" s="39"/>
      <c r="F74" s="58">
        <v>1</v>
      </c>
      <c r="G74" s="59">
        <v>1</v>
      </c>
      <c r="H74" s="60">
        <f>IF(G74/B74&gt;1,"100%",G74/B74)</f>
        <v>0.5</v>
      </c>
      <c r="I74" s="39"/>
    </row>
    <row r="75" spans="1:9" ht="24.75" thickBot="1" x14ac:dyDescent="0.3">
      <c r="A75" s="8" t="s">
        <v>68</v>
      </c>
      <c r="B75" s="25">
        <v>2</v>
      </c>
      <c r="C75" s="22">
        <v>1</v>
      </c>
      <c r="D75" s="27">
        <v>0.5</v>
      </c>
      <c r="E75" s="39"/>
      <c r="F75" s="58">
        <v>1</v>
      </c>
      <c r="G75" s="59">
        <v>1</v>
      </c>
      <c r="H75" s="60">
        <f>IF(G75/B75&gt;1,"100%",G75/B75)</f>
        <v>0.5</v>
      </c>
      <c r="I75" s="39"/>
    </row>
    <row r="76" spans="1:9" ht="16.5" thickBot="1" x14ac:dyDescent="0.3">
      <c r="A76" s="19" t="s">
        <v>69</v>
      </c>
      <c r="B76" s="16">
        <v>4</v>
      </c>
      <c r="C76" s="16">
        <v>4</v>
      </c>
      <c r="D76" s="17">
        <v>1</v>
      </c>
      <c r="E76" s="40"/>
      <c r="F76" s="56">
        <f t="shared" ref="F76:G76" si="20">IF(SUM(F77:F78)&gt;4,"4",SUM(F77:F78))</f>
        <v>3</v>
      </c>
      <c r="G76" s="56">
        <f t="shared" si="20"/>
        <v>3</v>
      </c>
      <c r="H76" s="57">
        <f>G76/B76</f>
        <v>0.75</v>
      </c>
      <c r="I76" s="40"/>
    </row>
    <row r="77" spans="1:9" ht="24.75" thickBot="1" x14ac:dyDescent="0.3">
      <c r="A77" s="8" t="s">
        <v>70</v>
      </c>
      <c r="B77" s="25">
        <v>2</v>
      </c>
      <c r="C77" s="22">
        <v>2</v>
      </c>
      <c r="D77" s="27">
        <v>1</v>
      </c>
      <c r="E77" s="35" t="s">
        <v>100</v>
      </c>
      <c r="F77" s="58">
        <v>2</v>
      </c>
      <c r="G77" s="59">
        <v>2</v>
      </c>
      <c r="H77" s="60">
        <f>IF(G77/B77&gt;1,"100%",G77/B77)</f>
        <v>1</v>
      </c>
      <c r="I77" s="35" t="s">
        <v>100</v>
      </c>
    </row>
    <row r="78" spans="1:9" ht="24.75" thickBot="1" x14ac:dyDescent="0.3">
      <c r="A78" s="31" t="s">
        <v>71</v>
      </c>
      <c r="B78" s="25">
        <v>2</v>
      </c>
      <c r="C78" s="22">
        <v>2</v>
      </c>
      <c r="D78" s="27">
        <v>1</v>
      </c>
      <c r="E78" s="35" t="s">
        <v>99</v>
      </c>
      <c r="F78" s="58">
        <v>1</v>
      </c>
      <c r="G78" s="59">
        <v>1</v>
      </c>
      <c r="H78" s="60">
        <f>IF(G78/B78&gt;1,"100%",G78/B78)</f>
        <v>0.5</v>
      </c>
      <c r="I78" s="35" t="s">
        <v>99</v>
      </c>
    </row>
    <row r="79" spans="1:9" ht="16.5" thickBot="1" x14ac:dyDescent="0.3">
      <c r="A79" s="9" t="s">
        <v>72</v>
      </c>
      <c r="B79" s="24">
        <v>88</v>
      </c>
      <c r="C79" s="10">
        <v>81</v>
      </c>
      <c r="D79" s="28"/>
      <c r="E79" s="3"/>
      <c r="F79" s="61">
        <f t="shared" ref="F79:G79" si="21">ROUND(F67+F31+F17,0)</f>
        <v>80</v>
      </c>
      <c r="G79" s="61">
        <f t="shared" si="21"/>
        <v>80</v>
      </c>
      <c r="H79" s="62"/>
      <c r="I79" s="3"/>
    </row>
    <row r="80" spans="1:9" ht="16.5" thickBot="1" x14ac:dyDescent="0.3">
      <c r="A80" s="9" t="s">
        <v>73</v>
      </c>
      <c r="B80" s="24">
        <v>100</v>
      </c>
      <c r="C80" s="11">
        <v>92</v>
      </c>
      <c r="D80" s="28"/>
      <c r="E80" s="3"/>
      <c r="F80" s="63">
        <f t="shared" ref="F80:G80" si="22">F79/$B$79</f>
        <v>0.90909090909090906</v>
      </c>
      <c r="G80" s="63">
        <f t="shared" si="22"/>
        <v>0.90909090909090906</v>
      </c>
      <c r="H80" s="64"/>
      <c r="I80" s="3"/>
    </row>
    <row r="81" spans="1:9" ht="16.5" thickBot="1" x14ac:dyDescent="0.3">
      <c r="A81" s="9" t="s">
        <v>74</v>
      </c>
      <c r="B81" s="29" t="s">
        <v>89</v>
      </c>
      <c r="C81" s="50" t="s">
        <v>89</v>
      </c>
      <c r="D81" s="51"/>
      <c r="E81" s="5"/>
      <c r="F81" s="65"/>
      <c r="G81" s="66"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67"/>
      <c r="I81" s="5"/>
    </row>
    <row r="83" spans="1:9" ht="15.75" x14ac:dyDescent="0.25">
      <c r="A83" s="36"/>
      <c r="B83" t="s">
        <v>104</v>
      </c>
    </row>
    <row r="84" spans="1:9" ht="18" customHeight="1" x14ac:dyDescent="0.25">
      <c r="A84" s="37"/>
      <c r="B84" s="46" t="s">
        <v>90</v>
      </c>
      <c r="C84" s="46"/>
      <c r="D84" s="46"/>
    </row>
    <row r="88" spans="1:9" ht="20.100000000000001" customHeight="1" x14ac:dyDescent="0.25">
      <c r="B88" s="46" t="s">
        <v>91</v>
      </c>
      <c r="C88" s="46"/>
      <c r="D88" s="46"/>
    </row>
  </sheetData>
  <mergeCells count="11">
    <mergeCell ref="F15:I15"/>
    <mergeCell ref="F2:I2"/>
    <mergeCell ref="B84:D84"/>
    <mergeCell ref="B88:D88"/>
    <mergeCell ref="B12:I12"/>
    <mergeCell ref="A5:I5"/>
    <mergeCell ref="C81:D81"/>
    <mergeCell ref="G81:H81"/>
    <mergeCell ref="A15:A16"/>
    <mergeCell ref="B15:B16"/>
    <mergeCell ref="C15:E15"/>
  </mergeCells>
  <phoneticPr fontId="0" type="noConversion"/>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6"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cp:lastPrinted>2020-05-27T03:10:00Z</cp:lastPrinted>
  <dcterms:created xsi:type="dcterms:W3CDTF">2018-07-06T09:47:52Z</dcterms:created>
  <dcterms:modified xsi:type="dcterms:W3CDTF">2021-05-17T09:31:10Z</dcterms:modified>
</cp:coreProperties>
</file>