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b29\AC\Temp\"/>
    </mc:Choice>
  </mc:AlternateContent>
  <xr:revisionPtr revIDLastSave="0" documentId="8_{B078DB23-EA78-304A-A770-4742215AD941}" xr6:coauthVersionLast="47" xr6:coauthVersionMax="47"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<sst xmlns="http://schemas.openxmlformats.org/spreadsheetml/2006/main" count="308" uniqueCount="141">
  <si>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</si>
  <si>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</si>
  <si>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</si>
  <si>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</si>
  <si>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</si>
  <si>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</si>
  <si>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</si>
  <si>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</si>
  <si>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</si>
  <si>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</si>
  <si>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</si>
  <si>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</si>
  <si>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</si>
  <si>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</si>
  <si>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</si>
  <si>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</si>
  <si>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</si>
  <si>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</si>
  <si>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</si>
  <si>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</si>
  <si>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</si>
  <si>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</si>
  <si>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</si>
  <si>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</si>
  <si>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</si>
  <si>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</si>
  <si>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</si>
  <si>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</si>
  <si>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</si>
  <si>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</si>
  <si>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</si>
  <si>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</si>
  <si>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</si>
  <si>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</si>
  <si>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</si>
  <si>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</si>
  <si>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</si>
  <si>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</si>
  <si>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</si>
  <si>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</si>
  <si>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</si>
  <si>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</si>
  <si>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</si>
  <si>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</si>
  <si>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</si>
  <si>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</si>
  <si>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</si>
  <si>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</si>
  <si>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</si>
  <si>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</si>
  <si>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</si>
  <si>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</si>
  <si>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</si>
  <si>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</si>
  <si>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</si>
  <si>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</si>
  <si>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</si>
  <si>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</si>
  <si>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</si>
  <si>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</si>
  <si>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</si>
  <si>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</si>
  <si>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</si>
  <si>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</si>
  <si>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</si>
  <si>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</si>
  <si>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</si>
  <si>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</si>
  <si>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</si>
  <si>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</si>
  <si>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</si>
  <si>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</si>
  <si>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</si>
  <si>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</si>
  <si>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</si>
  <si>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</si>
  <si>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</si>
  <si>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</si>
  <si>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</si>
  <si>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</si>
  <si>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</si>
  <si>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</si>
  <si>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</si>
  <si>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</si>
  <si>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</si>
  <si>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</si>
  <si>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</si>
  <si>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</si>
  <si>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</si>
  <si>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</si>
  <si>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</si>
  <si>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</si>
  <si>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</si>
  <si>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</si>
  <si>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</si>
  <si>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</si>
  <si>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</si>
  <si>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</si>
  <si>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</si>
  <si>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</si>
  <si>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</si>
  <si>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</si>
  <si>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</si>
  <si>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</si>
  <si>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</si>
  <si>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</si>
  <si>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</si>
  <si>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</si>
  <si>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</si>
  <si>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</si>
  <si>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</si>
  <si>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</si>
  <si>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</si>
  <si>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</si>
  <si>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</si>
  <si>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</si>
  <si>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</si>
  <si>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</si>
  <si>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</si>
  <si>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</si>
  <si>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</si>
  <si>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</si>
  <si>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</si>
  <si>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</si>
  <si>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</si>
  <si>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</si>
  <si>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</si>
  <si>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</si>
  <si>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</si>
  <si>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</si>
  <si>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</si>
  <si>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Mã số CBCCVC: </t>
  </si>
  <si>
    <t xml:space="preserve">tổ Pl hoàn thành đúng &amp; vượt tiến độ </t>
  </si>
  <si>
    <t xml:space="preserve">dạy vượt, có nckh,co cv khác ...đều tốt, </t>
  </si>
  <si>
    <t>BÁO CÁO TỰ ĐÁNH GIÁ KẾT QUẢ CÔNG TÁC CỦA CÁ NHÂN
Kỳ đánh giá:  Quý II/2021</t>
  </si>
  <si>
    <t>Tp.HCM, ngày 22 tháng 06 năm 2021</t>
  </si>
  <si>
    <t>tham gia hội thảo QT ve XD Truong Thong minh20200</t>
  </si>
  <si>
    <t>có SKKN ĐẠT LOẠI TỐT NĂM HỌC 2020-2021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</si>
</sst>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126</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0.100000000000001" customHeight="1" x14ac:dyDescent="0.15">
      <c r="B8" s="94" t="s">
        <v>22</v>
      </c>
      <c r="C8" s="94"/>
      <c r="D8" s="94"/>
      <c r="E8" s="94"/>
      <c r="F8" s="94"/>
      <c r="G8" s="94"/>
      <c r="H8" s="94"/>
    </row>
    <row r="9" spans="1:8" s="1" customFormat="1" ht="20.100000000000001" customHeight="1" x14ac:dyDescent="0.15">
      <c r="B9" s="94" t="s">
        <v>25</v>
      </c>
      <c r="C9" s="94"/>
      <c r="D9" s="94"/>
      <c r="E9" s="94"/>
      <c r="F9" s="94"/>
      <c r="G9" s="94"/>
      <c r="H9" s="94"/>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9.25" customHeight="1" x14ac:dyDescent="0.2">
      <c r="A14" s="12" t="s">
        <v>0</v>
      </c>
      <c r="B14" s="91" t="s">
        <v>61</v>
      </c>
      <c r="C14" s="91"/>
      <c r="D14" s="91"/>
      <c r="E14" s="22">
        <f>E15+E19+E25+E28</f>
        <v>20</v>
      </c>
      <c r="F14" s="26">
        <f>ROUND(F15+F19+F25+F28,1)</f>
        <v>20</v>
      </c>
      <c r="G14" s="27">
        <f>ROUND(G15+G19+G25+G28,1)</f>
        <v>20</v>
      </c>
      <c r="H14" s="12"/>
    </row>
    <row r="15" spans="1:8" s="14" customFormat="1" ht="24" customHeight="1" x14ac:dyDescent="0.2">
      <c r="A15" s="3">
        <v>1</v>
      </c>
      <c r="B15" s="91" t="s">
        <v>62</v>
      </c>
      <c r="C15" s="91"/>
      <c r="D15" s="91"/>
      <c r="E15" s="22">
        <f>5-(E16+E17+E18)</f>
        <v>5</v>
      </c>
      <c r="F15" s="26">
        <f>ROUND(5-(F16+F17+F18),1)</f>
        <v>5</v>
      </c>
      <c r="G15" s="27">
        <f>ROUND(5-(G16+G17+G18),1)</f>
        <v>5</v>
      </c>
      <c r="H15" s="3"/>
    </row>
    <row r="16" spans="1:8" s="14" customFormat="1" ht="119.25" customHeight="1" x14ac:dyDescent="0.2">
      <c r="A16" s="3" t="s">
        <v>36</v>
      </c>
      <c r="B16" s="85" t="s">
        <v>114</v>
      </c>
      <c r="C16" s="86"/>
      <c r="D16" s="87"/>
      <c r="E16" s="23"/>
      <c r="F16" s="33"/>
      <c r="G16" s="26"/>
      <c r="H16" s="3"/>
    </row>
    <row r="17" spans="1:8" s="25" customFormat="1" ht="67.7" customHeight="1" x14ac:dyDescent="0.2">
      <c r="A17" s="3" t="s">
        <v>37</v>
      </c>
      <c r="B17" s="85" t="s">
        <v>122</v>
      </c>
      <c r="C17" s="86"/>
      <c r="D17" s="87"/>
      <c r="E17" s="23"/>
      <c r="F17" s="33"/>
      <c r="G17" s="26"/>
      <c r="H17" s="31"/>
    </row>
    <row r="18" spans="1:8" s="25" customFormat="1" ht="85.5" customHeight="1" x14ac:dyDescent="0.2">
      <c r="A18" s="3" t="s">
        <v>38</v>
      </c>
      <c r="B18" s="85" t="s">
        <v>105</v>
      </c>
      <c r="C18" s="86"/>
      <c r="D18" s="87"/>
      <c r="E18" s="23"/>
      <c r="F18" s="33"/>
      <c r="G18" s="26"/>
      <c r="H18" s="31"/>
    </row>
    <row r="19" spans="1:8" s="25" customFormat="1" ht="47.8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33"/>
      <c r="G20" s="26"/>
      <c r="H20" s="31"/>
    </row>
    <row r="21" spans="1:8" s="25" customFormat="1" ht="48.75" customHeight="1" x14ac:dyDescent="0.2">
      <c r="A21" s="19" t="s">
        <v>40</v>
      </c>
      <c r="B21" s="85" t="s">
        <v>64</v>
      </c>
      <c r="C21" s="86"/>
      <c r="D21" s="87"/>
      <c r="E21" s="20"/>
      <c r="F21" s="33"/>
      <c r="G21" s="26"/>
      <c r="H21" s="31"/>
    </row>
    <row r="22" spans="1:8" s="25" customFormat="1" ht="52.5" customHeight="1" x14ac:dyDescent="0.2">
      <c r="A22" s="3" t="s">
        <v>41</v>
      </c>
      <c r="B22" s="85" t="s">
        <v>104</v>
      </c>
      <c r="C22" s="86"/>
      <c r="D22" s="87"/>
      <c r="E22" s="23"/>
      <c r="F22" s="33"/>
      <c r="G22" s="26"/>
      <c r="H22" s="31"/>
    </row>
    <row r="23" spans="1:8" s="25" customFormat="1" ht="70.5" customHeight="1" x14ac:dyDescent="0.2">
      <c r="A23" s="3" t="s">
        <v>42</v>
      </c>
      <c r="B23" s="85" t="s">
        <v>107</v>
      </c>
      <c r="C23" s="86"/>
      <c r="D23" s="87"/>
      <c r="E23" s="23"/>
      <c r="F23" s="33"/>
      <c r="G23" s="26"/>
      <c r="H23" s="31"/>
    </row>
    <row r="24" spans="1:8" s="25" customFormat="1" ht="34.5" customHeight="1" x14ac:dyDescent="0.2">
      <c r="A24" s="3" t="s">
        <v>43</v>
      </c>
      <c r="B24" s="85" t="s">
        <v>68</v>
      </c>
      <c r="C24" s="86"/>
      <c r="D24" s="87"/>
      <c r="E24" s="23"/>
      <c r="F24" s="33"/>
      <c r="G24" s="26"/>
      <c r="H24" s="31"/>
    </row>
    <row r="25" spans="1:8" s="14" customFormat="1" ht="50.25" customHeight="1" x14ac:dyDescent="0.2">
      <c r="A25" s="3">
        <v>3</v>
      </c>
      <c r="B25" s="88" t="s">
        <v>69</v>
      </c>
      <c r="C25" s="89"/>
      <c r="D25" s="90"/>
      <c r="E25" s="22">
        <f>5-(E26+E27)</f>
        <v>5</v>
      </c>
      <c r="F25" s="26">
        <f>ROUND(5-(F26+F27),1)</f>
        <v>5</v>
      </c>
      <c r="G25" s="27">
        <f>ROUND(5-(G26+G27),1)</f>
        <v>5</v>
      </c>
      <c r="H25" s="3"/>
    </row>
    <row r="26" spans="1:8" s="25" customFormat="1" ht="98.25" customHeight="1" x14ac:dyDescent="0.2">
      <c r="A26" s="3" t="s">
        <v>44</v>
      </c>
      <c r="B26" s="85" t="s">
        <v>70</v>
      </c>
      <c r="C26" s="86"/>
      <c r="D26" s="87"/>
      <c r="E26" s="23"/>
      <c r="F26" s="19"/>
      <c r="G26" s="38"/>
      <c r="H26" s="31"/>
    </row>
    <row r="27" spans="1:8" s="25" customFormat="1" ht="54.75" customHeight="1" x14ac:dyDescent="0.2">
      <c r="A27" s="3" t="s">
        <v>45</v>
      </c>
      <c r="B27" s="85" t="s">
        <v>111</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49.5" customHeight="1" x14ac:dyDescent="0.2">
      <c r="A29" s="3" t="s">
        <v>72</v>
      </c>
      <c r="B29" s="85" t="s">
        <v>73</v>
      </c>
      <c r="C29" s="86"/>
      <c r="D29" s="87"/>
      <c r="E29" s="23"/>
      <c r="F29" s="19"/>
      <c r="G29" s="38"/>
      <c r="H29" s="31"/>
    </row>
    <row r="30" spans="1:8" s="25" customFormat="1" ht="54.6" customHeight="1" x14ac:dyDescent="0.2">
      <c r="A30" s="3" t="s">
        <v>74</v>
      </c>
      <c r="B30" s="85" t="s">
        <v>108</v>
      </c>
      <c r="C30" s="86"/>
      <c r="D30" s="87"/>
      <c r="E30" s="23"/>
      <c r="F30" s="19"/>
      <c r="G30" s="38"/>
      <c r="H30" s="31"/>
    </row>
    <row r="31" spans="1:8" s="25" customFormat="1" ht="50.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49.5" customHeight="1" x14ac:dyDescent="0.2">
      <c r="A33" s="3">
        <v>5</v>
      </c>
      <c r="B33" s="91" t="s">
        <v>96</v>
      </c>
      <c r="C33" s="91"/>
      <c r="D33" s="91"/>
      <c r="E33" s="22">
        <v>1</v>
      </c>
      <c r="F33" s="26">
        <f>IF(F34&gt;1,"1",F34)</f>
        <v>0</v>
      </c>
      <c r="G33" s="27">
        <f>G34</f>
        <v>0</v>
      </c>
      <c r="H33" s="3"/>
    </row>
    <row r="34" spans="1:8" s="14" customFormat="1" ht="57" customHeight="1" x14ac:dyDescent="0.15">
      <c r="A34" s="3"/>
      <c r="B34" s="92" t="s">
        <v>98</v>
      </c>
      <c r="C34" s="92"/>
      <c r="D34" s="92"/>
      <c r="E34" s="22"/>
      <c r="F34" s="33"/>
      <c r="G34" s="27"/>
      <c r="H34" s="3"/>
    </row>
    <row r="35" spans="1:8" s="14" customFormat="1" ht="51.75" customHeight="1" x14ac:dyDescent="0.2">
      <c r="A35" s="3">
        <v>6</v>
      </c>
      <c r="B35" s="88" t="s">
        <v>97</v>
      </c>
      <c r="C35" s="89"/>
      <c r="D35" s="90"/>
      <c r="E35" s="22">
        <v>2</v>
      </c>
      <c r="F35" s="26">
        <f>IF(F36&gt;2,"2",F36)</f>
        <v>0</v>
      </c>
      <c r="G35" s="27">
        <f>G36</f>
        <v>0</v>
      </c>
      <c r="H35" s="3"/>
    </row>
    <row r="36" spans="1:8" s="14" customFormat="1" ht="56.25" customHeight="1" x14ac:dyDescent="0.15">
      <c r="A36" s="3"/>
      <c r="B36" s="79" t="s">
        <v>48</v>
      </c>
      <c r="C36" s="80"/>
      <c r="D36" s="81"/>
      <c r="E36" s="22"/>
      <c r="F36" s="33"/>
      <c r="G36" s="27"/>
      <c r="H36" s="3"/>
    </row>
    <row r="37" spans="1:8" s="14" customFormat="1" ht="51.75" customHeight="1" x14ac:dyDescent="0.2">
      <c r="A37" s="3">
        <v>7</v>
      </c>
      <c r="B37" s="88" t="s">
        <v>88</v>
      </c>
      <c r="C37" s="89"/>
      <c r="D37" s="90"/>
      <c r="E37" s="22">
        <v>2</v>
      </c>
      <c r="F37" s="26">
        <f>IF(F38&gt;2,"2",F38)</f>
        <v>0</v>
      </c>
      <c r="G37" s="27">
        <f>G38</f>
        <v>0</v>
      </c>
      <c r="H37" s="3"/>
    </row>
    <row r="38" spans="1:8" s="14" customFormat="1" ht="75.75" customHeight="1" x14ac:dyDescent="0.15">
      <c r="A38" s="3"/>
      <c r="B38" s="85" t="s">
        <v>51</v>
      </c>
      <c r="C38" s="86"/>
      <c r="D38" s="87"/>
      <c r="E38" s="22"/>
      <c r="F38" s="33"/>
      <c r="G38" s="27"/>
      <c r="H38" s="3"/>
    </row>
    <row r="39" spans="1:8" s="14" customFormat="1" ht="58.5" customHeight="1" x14ac:dyDescent="0.2">
      <c r="A39" s="3">
        <v>8</v>
      </c>
      <c r="B39" s="88" t="s">
        <v>89</v>
      </c>
      <c r="C39" s="89"/>
      <c r="D39" s="90"/>
      <c r="E39" s="22">
        <v>2</v>
      </c>
      <c r="F39" s="26">
        <f>IF(F40&gt;2,"2",F40)</f>
        <v>0</v>
      </c>
      <c r="G39" s="27">
        <f>G40</f>
        <v>0</v>
      </c>
      <c r="H39" s="3"/>
    </row>
    <row r="40" spans="1:8" s="14" customFormat="1" ht="70.5" customHeight="1" x14ac:dyDescent="0.15">
      <c r="A40" s="3"/>
      <c r="B40" s="85" t="s">
        <v>49</v>
      </c>
      <c r="C40" s="86"/>
      <c r="D40" s="87"/>
      <c r="E40" s="22"/>
      <c r="F40" s="33"/>
      <c r="G40" s="27"/>
      <c r="H40" s="3"/>
    </row>
    <row r="41" spans="1:8" s="14" customFormat="1" ht="129.75" customHeight="1" x14ac:dyDescent="0.2">
      <c r="A41" s="3">
        <v>9</v>
      </c>
      <c r="B41" s="82" t="s">
        <v>120</v>
      </c>
      <c r="C41" s="83"/>
      <c r="D41" s="84"/>
      <c r="E41" s="22">
        <v>8</v>
      </c>
      <c r="F41" s="26" t="str">
        <f>IF(F42&gt;=8,"8",IF(F42&lt;8,"0"))</f>
        <v>0</v>
      </c>
      <c r="G41" s="27">
        <f>G42</f>
        <v>0</v>
      </c>
      <c r="H41" s="3"/>
    </row>
    <row r="42" spans="1:8" s="14" customFormat="1" ht="186" customHeight="1" x14ac:dyDescent="0.15">
      <c r="A42" s="3"/>
      <c r="B42" s="85" t="s">
        <v>117</v>
      </c>
      <c r="C42" s="86"/>
      <c r="D42" s="87"/>
      <c r="E42" s="22"/>
      <c r="F42" s="33"/>
      <c r="G42" s="27"/>
      <c r="H42" s="3"/>
    </row>
    <row r="43" spans="1:8" s="14" customFormat="1" ht="55.5" customHeight="1" x14ac:dyDescent="0.2">
      <c r="A43" s="3">
        <v>10</v>
      </c>
      <c r="B43" s="88" t="s">
        <v>100</v>
      </c>
      <c r="C43" s="89"/>
      <c r="D43" s="90"/>
      <c r="E43" s="22">
        <v>5</v>
      </c>
      <c r="F43" s="26">
        <f>ROUND(IF((F44+F45)&gt;5,"5",(F44+F45)),1)</f>
        <v>0</v>
      </c>
      <c r="G43" s="27">
        <f>ROUND(IF((G44+G45)&gt;5,"5",(G44+G45)),1)</f>
        <v>0</v>
      </c>
      <c r="H43" s="3"/>
    </row>
    <row r="44" spans="1:8" s="14" customFormat="1" ht="108" customHeight="1" x14ac:dyDescent="0.2">
      <c r="A44" s="3" t="s">
        <v>101</v>
      </c>
      <c r="B44" s="85" t="s">
        <v>99</v>
      </c>
      <c r="C44" s="86"/>
      <c r="D44" s="87"/>
      <c r="E44" s="22"/>
      <c r="F44" s="33"/>
      <c r="G44" s="27"/>
      <c r="H44" s="3"/>
    </row>
    <row r="45" spans="1:8" s="14" customFormat="1" ht="82.5" customHeight="1" x14ac:dyDescent="0.2">
      <c r="A45" s="3" t="s">
        <v>102</v>
      </c>
      <c r="B45" s="85" t="s">
        <v>103</v>
      </c>
      <c r="C45" s="86"/>
      <c r="D45" s="87"/>
      <c r="E45" s="22"/>
      <c r="F45" s="33"/>
      <c r="G45" s="27"/>
      <c r="H45" s="3"/>
    </row>
    <row r="46" spans="1:8" s="8" customFormat="1" ht="60.75" customHeight="1" x14ac:dyDescent="0.2">
      <c r="A46" s="12" t="s">
        <v>3</v>
      </c>
      <c r="B46" s="88" t="s">
        <v>19</v>
      </c>
      <c r="C46" s="89"/>
      <c r="D46" s="90"/>
      <c r="E46" s="22">
        <v>60</v>
      </c>
      <c r="F46" s="33">
        <f>SUM(F47:F52)</f>
        <v>0</v>
      </c>
      <c r="G46" s="27">
        <f>SUM(G47:G52)</f>
        <v>0</v>
      </c>
      <c r="H46" s="12"/>
    </row>
    <row r="47" spans="1:8" s="14" customFormat="1" ht="34.5" customHeight="1" x14ac:dyDescent="0.2">
      <c r="A47" s="3"/>
      <c r="B47" s="79" t="s">
        <v>54</v>
      </c>
      <c r="C47" s="80"/>
      <c r="D47" s="81"/>
      <c r="E47" s="23">
        <v>60</v>
      </c>
      <c r="F47" s="3"/>
      <c r="G47" s="23"/>
      <c r="H47" s="3"/>
    </row>
    <row r="48" spans="1:8" s="14" customFormat="1" ht="34.5" customHeight="1" x14ac:dyDescent="0.2">
      <c r="A48" s="3"/>
      <c r="B48" s="85" t="s">
        <v>55</v>
      </c>
      <c r="C48" s="86"/>
      <c r="D48" s="87"/>
      <c r="E48" s="20">
        <v>50</v>
      </c>
      <c r="F48" s="3"/>
      <c r="G48" s="23"/>
      <c r="H48" s="3"/>
    </row>
    <row r="49" spans="1:8" s="14" customFormat="1" ht="34.5" customHeight="1" x14ac:dyDescent="0.2">
      <c r="A49" s="3"/>
      <c r="B49" s="79" t="s">
        <v>4</v>
      </c>
      <c r="C49" s="80"/>
      <c r="D49" s="81"/>
      <c r="E49" s="23">
        <v>40</v>
      </c>
      <c r="F49" s="3"/>
      <c r="G49" s="23"/>
      <c r="H49" s="3"/>
    </row>
    <row r="50" spans="1:8" s="14" customFormat="1" ht="34.5" customHeight="1" x14ac:dyDescent="0.2">
      <c r="A50" s="3"/>
      <c r="B50" s="79" t="s">
        <v>56</v>
      </c>
      <c r="C50" s="80"/>
      <c r="D50" s="81"/>
      <c r="E50" s="23">
        <v>30</v>
      </c>
      <c r="F50" s="3"/>
      <c r="G50" s="23"/>
      <c r="H50" s="3"/>
    </row>
    <row r="51" spans="1:8" s="14" customFormat="1" ht="34.5" customHeight="1" x14ac:dyDescent="0.2">
      <c r="A51" s="3"/>
      <c r="B51" s="79" t="s">
        <v>57</v>
      </c>
      <c r="C51" s="80"/>
      <c r="D51" s="81"/>
      <c r="E51" s="23">
        <v>20</v>
      </c>
      <c r="F51" s="3"/>
      <c r="G51" s="23"/>
      <c r="H51" s="3"/>
    </row>
    <row r="52" spans="1:8" s="14" customFormat="1" ht="34.5" customHeight="1" x14ac:dyDescent="0.2">
      <c r="A52" s="3"/>
      <c r="B52" s="79" t="s">
        <v>58</v>
      </c>
      <c r="C52" s="80"/>
      <c r="D52" s="81"/>
      <c r="E52" s="23">
        <v>0</v>
      </c>
      <c r="F52" s="3"/>
      <c r="G52" s="23"/>
      <c r="H52" s="3"/>
    </row>
    <row r="53" spans="1:8" s="8" customFormat="1" ht="34.5" customHeight="1" x14ac:dyDescent="0.2">
      <c r="A53" s="12"/>
      <c r="B53" s="65" t="s">
        <v>5</v>
      </c>
      <c r="C53" s="66"/>
      <c r="D53" s="67"/>
      <c r="E53" s="24">
        <f>E14+E32+E46</f>
        <v>100</v>
      </c>
      <c r="F53" s="24">
        <f>F14+F32+F46</f>
        <v>20</v>
      </c>
      <c r="G53" s="35">
        <f>G14+G32+G46</f>
        <v>20</v>
      </c>
      <c r="H53" s="12"/>
    </row>
    <row r="54" spans="1:8" ht="34.5" customHeight="1" x14ac:dyDescent="0.15">
      <c r="A54" s="28"/>
      <c r="B54" s="68" t="s">
        <v>59</v>
      </c>
      <c r="C54" s="69"/>
      <c r="D54" s="70"/>
      <c r="E54" s="46"/>
      <c r="F54" s="28"/>
      <c r="G54" s="46"/>
      <c r="H54" s="28"/>
    </row>
    <row r="55" spans="1:8" ht="45.75" customHeight="1" x14ac:dyDescent="0.2">
      <c r="A55" s="28"/>
      <c r="B55" s="65" t="s">
        <v>60</v>
      </c>
      <c r="C55" s="66"/>
      <c r="D55" s="67"/>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71" t="s">
        <v>24</v>
      </c>
      <c r="C57" s="71"/>
      <c r="D57" s="71"/>
    </row>
    <row r="58" spans="1:8" s="1" customFormat="1" ht="32.25" customHeight="1" x14ac:dyDescent="0.15">
      <c r="A58" s="72" t="s">
        <v>10</v>
      </c>
      <c r="B58" s="73"/>
      <c r="C58" s="74"/>
      <c r="D58" s="77" t="s">
        <v>79</v>
      </c>
      <c r="E58" s="52" t="s">
        <v>80</v>
      </c>
      <c r="F58" s="52"/>
      <c r="G58" s="53" t="s">
        <v>83</v>
      </c>
      <c r="H58" s="54"/>
    </row>
    <row r="59" spans="1:8" s="1" customFormat="1" ht="54" x14ac:dyDescent="0.15">
      <c r="A59" s="75"/>
      <c r="B59" s="60"/>
      <c r="C59" s="76"/>
      <c r="D59" s="78"/>
      <c r="E59" s="2" t="s">
        <v>81</v>
      </c>
      <c r="F59" s="2" t="s">
        <v>82</v>
      </c>
      <c r="G59" s="2" t="s">
        <v>84</v>
      </c>
      <c r="H59" s="2" t="s">
        <v>85</v>
      </c>
    </row>
    <row r="60" spans="1:8" ht="33.950000000000003" customHeight="1" x14ac:dyDescent="0.2">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2">
      <c r="A61" s="55" t="s">
        <v>12</v>
      </c>
      <c r="B61" s="56"/>
      <c r="C61" s="57"/>
      <c r="D61" s="3" t="s">
        <v>77</v>
      </c>
      <c r="E61" s="23" t="str">
        <f>IF(AND(75&lt;=F55,F55&lt;90),F55,"")</f>
        <v/>
      </c>
      <c r="F61" s="20" t="str">
        <f>IF(AND(75&lt;=G55,G55&lt;90),G55,"")</f>
        <v/>
      </c>
      <c r="G61" s="32" t="str">
        <f t="shared" si="0"/>
        <v/>
      </c>
      <c r="H61" s="32" t="str">
        <f t="shared" si="0"/>
        <v/>
      </c>
    </row>
    <row r="62" spans="1:8" ht="48" customHeight="1" x14ac:dyDescent="0.2">
      <c r="A62" s="55" t="s">
        <v>7</v>
      </c>
      <c r="B62" s="56"/>
      <c r="C62" s="57"/>
      <c r="D62" s="3" t="s">
        <v>78</v>
      </c>
      <c r="E62" s="23" t="str">
        <f>IF(AND(50&lt;=F55,F55&lt;75),F55,"")</f>
        <v/>
      </c>
      <c r="F62" s="20" t="str">
        <f>IF(AND(50&lt;=G55,G55&lt;75),G55,"")</f>
        <v/>
      </c>
      <c r="G62" s="32" t="str">
        <f t="shared" si="0"/>
        <v/>
      </c>
      <c r="H62" s="32" t="str">
        <f t="shared" si="0"/>
        <v/>
      </c>
    </row>
    <row r="63" spans="1:8" ht="31.35" customHeight="1" x14ac:dyDescent="0.2">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15">
      <c r="B65" s="7"/>
      <c r="D65" s="58" t="s">
        <v>125</v>
      </c>
      <c r="E65" s="58"/>
      <c r="F65" s="58"/>
      <c r="G65" s="58"/>
      <c r="H65" s="58"/>
    </row>
    <row r="66" spans="2:8" s="8" customFormat="1" ht="35.25" customHeight="1" x14ac:dyDescent="0.15">
      <c r="D66" s="15"/>
      <c r="E66" s="59" t="s">
        <v>11</v>
      </c>
      <c r="F66" s="59"/>
      <c r="G66" s="59"/>
      <c r="H66" s="59"/>
    </row>
    <row r="67" spans="2:8" x14ac:dyDescent="0.15">
      <c r="D67" s="16"/>
      <c r="E67" s="16"/>
      <c r="F67" s="16"/>
      <c r="G67" s="16"/>
      <c r="H67" s="16"/>
    </row>
    <row r="71" spans="2:8" ht="25.35" customHeight="1" x14ac:dyDescent="0.15">
      <c r="B71" s="60" t="s">
        <v>27</v>
      </c>
      <c r="C71" s="60"/>
      <c r="D71" s="60"/>
      <c r="E71" s="60"/>
      <c r="F71" s="60"/>
      <c r="G71" s="60"/>
      <c r="H71" s="60"/>
    </row>
    <row r="72" spans="2:8" ht="107.1" customHeight="1" x14ac:dyDescent="0.15">
      <c r="B72" s="61" t="s">
        <v>28</v>
      </c>
      <c r="C72" s="62"/>
      <c r="D72" s="62"/>
      <c r="E72" s="62"/>
      <c r="F72" s="62"/>
      <c r="G72" s="62"/>
      <c r="H72" s="63"/>
    </row>
    <row r="73" spans="2:8" ht="25.35" customHeight="1" x14ac:dyDescent="0.15">
      <c r="B73" s="17"/>
      <c r="D73" s="64" t="s">
        <v>35</v>
      </c>
      <c r="E73" s="64"/>
      <c r="F73" s="64"/>
      <c r="G73" s="64"/>
      <c r="H73" s="64"/>
    </row>
    <row r="74" spans="2:8" ht="21" customHeight="1" x14ac:dyDescent="0.15">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topLeftCell="B1" zoomScaleNormal="100" workbookViewId="0">
      <selection activeCell="H43" sqref="H43"/>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113</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134</v>
      </c>
      <c r="B5" s="93"/>
      <c r="C5" s="93"/>
      <c r="D5" s="93"/>
      <c r="E5" s="93"/>
      <c r="F5" s="93"/>
      <c r="G5" s="93"/>
      <c r="H5" s="93"/>
    </row>
    <row r="6" spans="1:8" ht="12" customHeight="1" x14ac:dyDescent="0.15"/>
    <row r="7" spans="1:8" s="1" customFormat="1" ht="25.35" customHeight="1" x14ac:dyDescent="0.15">
      <c r="B7" s="94" t="s">
        <v>130</v>
      </c>
      <c r="C7" s="94"/>
      <c r="D7" s="94"/>
      <c r="E7" s="94"/>
      <c r="F7" s="94"/>
      <c r="G7" s="94"/>
      <c r="H7" s="94"/>
    </row>
    <row r="8" spans="1:8" s="1" customFormat="1" ht="20.100000000000001" customHeight="1" x14ac:dyDescent="0.15">
      <c r="B8" s="94" t="s">
        <v>127</v>
      </c>
      <c r="C8" s="94"/>
      <c r="D8" s="94"/>
      <c r="E8" s="94"/>
      <c r="F8" s="94"/>
      <c r="G8" s="94"/>
      <c r="H8" s="94"/>
    </row>
    <row r="9" spans="1:8" s="1" customFormat="1" ht="20.100000000000001" customHeight="1" x14ac:dyDescent="0.15">
      <c r="B9" s="94" t="s">
        <v>128</v>
      </c>
      <c r="C9" s="94"/>
      <c r="D9" s="94"/>
      <c r="E9" s="94"/>
      <c r="F9" s="94"/>
      <c r="G9" s="94"/>
      <c r="H9" s="94"/>
    </row>
    <row r="10" spans="1:8" s="1" customFormat="1" ht="20.100000000000001" customHeight="1" x14ac:dyDescent="0.15">
      <c r="B10" s="47" t="s">
        <v>131</v>
      </c>
      <c r="C10" s="11"/>
      <c r="D10" s="11"/>
      <c r="E10" s="11"/>
      <c r="F10" s="11"/>
      <c r="G10" s="11"/>
      <c r="H10" s="11"/>
    </row>
    <row r="11" spans="1:8" s="1" customFormat="1" ht="12" customHeight="1" x14ac:dyDescent="0.15">
      <c r="B11" s="11"/>
      <c r="C11" s="11"/>
    </row>
    <row r="12" spans="1:8" s="8" customFormat="1" ht="52.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93.75" customHeight="1" x14ac:dyDescent="0.2">
      <c r="A14" s="12" t="s">
        <v>0</v>
      </c>
      <c r="B14" s="91" t="s">
        <v>61</v>
      </c>
      <c r="C14" s="91"/>
      <c r="D14" s="91"/>
      <c r="E14" s="22">
        <f>E15+E19+E25+E28</f>
        <v>20</v>
      </c>
      <c r="F14" s="26">
        <f>ROUND(F15+F19+F25+F28,1)</f>
        <v>20</v>
      </c>
      <c r="G14" s="27">
        <f>ROUND(G15+G19+G25+G28,1)</f>
        <v>20</v>
      </c>
      <c r="H14" s="12"/>
    </row>
    <row r="15" spans="1:8" s="14" customFormat="1" ht="33.75" customHeight="1" x14ac:dyDescent="0.2">
      <c r="A15" s="3">
        <v>1</v>
      </c>
      <c r="B15" s="91" t="s">
        <v>62</v>
      </c>
      <c r="C15" s="91"/>
      <c r="D15" s="91"/>
      <c r="E15" s="22">
        <f>5-(E16+E17+E18)</f>
        <v>5</v>
      </c>
      <c r="F15" s="26">
        <f>ROUND(5-(F16+F17+F18),1)</f>
        <v>5</v>
      </c>
      <c r="G15" s="27">
        <f>ROUND(5-(G16+G17+G18),1)</f>
        <v>5</v>
      </c>
      <c r="H15" s="3"/>
    </row>
    <row r="16" spans="1:8" s="14" customFormat="1" ht="115.5" customHeight="1" x14ac:dyDescent="0.2">
      <c r="A16" s="3" t="s">
        <v>36</v>
      </c>
      <c r="B16" s="85" t="s">
        <v>114</v>
      </c>
      <c r="C16" s="86"/>
      <c r="D16" s="87"/>
      <c r="E16" s="23"/>
      <c r="F16" s="19"/>
      <c r="G16" s="23"/>
      <c r="H16" s="3"/>
    </row>
    <row r="17" spans="1:8" s="25" customFormat="1" ht="102" customHeight="1" x14ac:dyDescent="0.2">
      <c r="A17" s="3" t="s">
        <v>37</v>
      </c>
      <c r="B17" s="85" t="s">
        <v>123</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7" customHeight="1" x14ac:dyDescent="0.2">
      <c r="A21" s="19" t="s">
        <v>40</v>
      </c>
      <c r="B21" s="85" t="s">
        <v>64</v>
      </c>
      <c r="C21" s="86"/>
      <c r="D21" s="87"/>
      <c r="E21" s="20"/>
      <c r="F21" s="19"/>
      <c r="G21" s="40"/>
      <c r="H21" s="31"/>
    </row>
    <row r="22" spans="1:8" s="25" customFormat="1" ht="52.5" customHeight="1" x14ac:dyDescent="0.2">
      <c r="A22" s="3" t="s">
        <v>41</v>
      </c>
      <c r="B22" s="85" t="s">
        <v>65</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42.75" customHeight="1" x14ac:dyDescent="0.2">
      <c r="A24" s="3" t="s">
        <v>43</v>
      </c>
      <c r="B24" s="85" t="s">
        <v>95</v>
      </c>
      <c r="C24" s="86"/>
      <c r="D24" s="87"/>
      <c r="E24" s="23"/>
      <c r="F24" s="19"/>
      <c r="G24" s="38"/>
      <c r="H24" s="31"/>
    </row>
    <row r="25" spans="1:8" s="14" customFormat="1" ht="60.75" customHeight="1" x14ac:dyDescent="0.2">
      <c r="A25" s="3">
        <v>3</v>
      </c>
      <c r="B25" s="88" t="s">
        <v>69</v>
      </c>
      <c r="C25" s="89"/>
      <c r="D25" s="90"/>
      <c r="E25" s="22">
        <f>5-(E26+E27)</f>
        <v>5</v>
      </c>
      <c r="F25" s="26">
        <f>ROUND(5-(F26+F27),1)</f>
        <v>5</v>
      </c>
      <c r="G25" s="27">
        <f>ROUND(5-(G26+G27),1)</f>
        <v>5</v>
      </c>
      <c r="H25" s="3"/>
    </row>
    <row r="26" spans="1:8" s="25" customFormat="1" ht="100.5" customHeight="1" x14ac:dyDescent="0.2">
      <c r="A26" s="3" t="s">
        <v>44</v>
      </c>
      <c r="B26" s="85" t="s">
        <v>70</v>
      </c>
      <c r="C26" s="86"/>
      <c r="D26" s="87"/>
      <c r="E26" s="23"/>
      <c r="F26" s="19"/>
      <c r="G26" s="38"/>
      <c r="H26" s="31"/>
    </row>
    <row r="27" spans="1:8" s="25" customFormat="1" ht="54.75" customHeight="1" x14ac:dyDescent="0.2">
      <c r="A27" s="3" t="s">
        <v>45</v>
      </c>
      <c r="B27" s="85" t="s">
        <v>109</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54" customHeight="1" x14ac:dyDescent="0.2">
      <c r="A29" s="3" t="s">
        <v>72</v>
      </c>
      <c r="B29" s="85" t="s">
        <v>73</v>
      </c>
      <c r="C29" s="86"/>
      <c r="D29" s="87"/>
      <c r="E29" s="23"/>
      <c r="F29" s="19"/>
      <c r="G29" s="38"/>
      <c r="H29" s="31"/>
    </row>
    <row r="30" spans="1:8" s="25" customFormat="1" ht="60.75" customHeight="1" x14ac:dyDescent="0.2">
      <c r="A30" s="3" t="s">
        <v>74</v>
      </c>
      <c r="B30" s="85" t="s">
        <v>108</v>
      </c>
      <c r="C30" s="86"/>
      <c r="D30" s="87"/>
      <c r="E30" s="23"/>
      <c r="F30" s="19"/>
      <c r="G30" s="38"/>
      <c r="H30" s="31"/>
    </row>
    <row r="31" spans="1:8" s="25" customFormat="1" ht="5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10</v>
      </c>
      <c r="G32" s="27">
        <f>ROUND(G33+G35+G37+G39+G41+G43,1)</f>
        <v>0</v>
      </c>
      <c r="H32" s="12"/>
    </row>
    <row r="33" spans="1:8" s="14" customFormat="1" ht="73.349999999999994" customHeight="1" x14ac:dyDescent="0.2">
      <c r="A33" s="3">
        <v>5</v>
      </c>
      <c r="B33" s="91" t="s">
        <v>2</v>
      </c>
      <c r="C33" s="91"/>
      <c r="D33" s="91"/>
      <c r="E33" s="22">
        <v>1</v>
      </c>
      <c r="F33" s="26">
        <f>IF(F34&gt;1,"1",F34)</f>
        <v>1</v>
      </c>
      <c r="G33" s="27">
        <f>G34</f>
        <v>0</v>
      </c>
      <c r="H33" s="3"/>
    </row>
    <row r="34" spans="1:8" s="14" customFormat="1" ht="117.75" customHeight="1" x14ac:dyDescent="0.2">
      <c r="A34" s="3"/>
      <c r="B34" s="92" t="s">
        <v>93</v>
      </c>
      <c r="C34" s="92"/>
      <c r="D34" s="92"/>
      <c r="E34" s="22"/>
      <c r="F34" s="33">
        <v>1</v>
      </c>
      <c r="G34" s="27"/>
      <c r="H34" s="3"/>
    </row>
    <row r="35" spans="1:8" s="14" customFormat="1" ht="35.25" customHeight="1" x14ac:dyDescent="0.2">
      <c r="A35" s="3">
        <v>6</v>
      </c>
      <c r="B35" s="88" t="s">
        <v>87</v>
      </c>
      <c r="C35" s="89"/>
      <c r="D35" s="90"/>
      <c r="E35" s="22">
        <v>2</v>
      </c>
      <c r="F35" s="26">
        <f>IF(F36&gt;2,"2",F36)</f>
        <v>0</v>
      </c>
      <c r="G35" s="27">
        <f>G36</f>
        <v>0</v>
      </c>
      <c r="H35" s="3"/>
    </row>
    <row r="36" spans="1:8" s="14" customFormat="1" ht="60.75" customHeight="1" x14ac:dyDescent="0.15">
      <c r="A36" s="3"/>
      <c r="B36" s="79" t="s">
        <v>92</v>
      </c>
      <c r="C36" s="80"/>
      <c r="D36" s="81"/>
      <c r="E36" s="22"/>
      <c r="F36" s="33"/>
      <c r="G36" s="27"/>
      <c r="H36" s="3"/>
    </row>
    <row r="37" spans="1:8" s="14" customFormat="1" ht="52.5" customHeight="1" x14ac:dyDescent="0.2">
      <c r="A37" s="3">
        <v>7</v>
      </c>
      <c r="B37" s="88" t="s">
        <v>88</v>
      </c>
      <c r="C37" s="89"/>
      <c r="D37" s="90"/>
      <c r="E37" s="22">
        <v>2</v>
      </c>
      <c r="F37" s="26">
        <f>IF(F38&gt;2,"2",F38)</f>
        <v>2</v>
      </c>
      <c r="G37" s="27">
        <f>G38</f>
        <v>0</v>
      </c>
      <c r="H37" s="3"/>
    </row>
    <row r="38" spans="1:8" s="14" customFormat="1" ht="68.25" customHeight="1" x14ac:dyDescent="0.2">
      <c r="A38" s="3"/>
      <c r="B38" s="85" t="s">
        <v>94</v>
      </c>
      <c r="C38" s="86"/>
      <c r="D38" s="87"/>
      <c r="E38" s="22"/>
      <c r="F38" s="33">
        <v>2</v>
      </c>
      <c r="G38" s="27"/>
      <c r="H38" s="3"/>
    </row>
    <row r="39" spans="1:8" s="14" customFormat="1" ht="61.5" customHeight="1" x14ac:dyDescent="0.2">
      <c r="A39" s="3">
        <v>8</v>
      </c>
      <c r="B39" s="88" t="s">
        <v>89</v>
      </c>
      <c r="C39" s="89"/>
      <c r="D39" s="90"/>
      <c r="E39" s="22">
        <v>2</v>
      </c>
      <c r="F39" s="26">
        <f>IF(F40&gt;2,"2",F40)</f>
        <v>2</v>
      </c>
      <c r="G39" s="27">
        <f>G40</f>
        <v>0</v>
      </c>
      <c r="H39" s="3"/>
    </row>
    <row r="40" spans="1:8" s="14" customFormat="1" ht="70.5" customHeight="1" x14ac:dyDescent="0.2">
      <c r="A40" s="3"/>
      <c r="B40" s="85" t="s">
        <v>46</v>
      </c>
      <c r="C40" s="86"/>
      <c r="D40" s="87"/>
      <c r="E40" s="22"/>
      <c r="F40" s="33">
        <v>2</v>
      </c>
      <c r="G40" s="27"/>
      <c r="H40" s="3"/>
    </row>
    <row r="41" spans="1:8" s="14" customFormat="1" ht="116.25" customHeight="1" x14ac:dyDescent="0.2">
      <c r="A41" s="3">
        <v>9</v>
      </c>
      <c r="B41" s="88" t="s">
        <v>119</v>
      </c>
      <c r="C41" s="89"/>
      <c r="D41" s="90"/>
      <c r="E41" s="22">
        <v>8</v>
      </c>
      <c r="F41" s="26" t="str">
        <f>IF(F42&gt;=8,"8",IF(F42&lt;8,"0"))</f>
        <v>0</v>
      </c>
      <c r="G41" s="27">
        <f>G42</f>
        <v>0</v>
      </c>
      <c r="H41" s="3" t="s">
        <v>132</v>
      </c>
    </row>
    <row r="42" spans="1:8" s="14" customFormat="1" ht="127.5" customHeight="1" x14ac:dyDescent="0.2">
      <c r="A42" s="3"/>
      <c r="B42" s="85" t="s">
        <v>116</v>
      </c>
      <c r="C42" s="86"/>
      <c r="D42" s="87"/>
      <c r="E42" s="22"/>
      <c r="F42" s="33">
        <v>2</v>
      </c>
      <c r="G42" s="27"/>
      <c r="H42" s="3" t="s">
        <v>133</v>
      </c>
    </row>
    <row r="43" spans="1:8" s="14" customFormat="1" ht="45" customHeight="1" x14ac:dyDescent="0.2">
      <c r="A43" s="3">
        <v>10</v>
      </c>
      <c r="B43" s="88" t="s">
        <v>90</v>
      </c>
      <c r="C43" s="89"/>
      <c r="D43" s="90"/>
      <c r="E43" s="22">
        <v>5</v>
      </c>
      <c r="F43" s="26">
        <f>IF(F44&gt;5,"5",F44)</f>
        <v>5</v>
      </c>
      <c r="G43" s="27">
        <f>G44</f>
        <v>0</v>
      </c>
      <c r="H43" s="3" t="s">
        <v>137</v>
      </c>
    </row>
    <row r="44" spans="1:8" s="14" customFormat="1" ht="156.75" customHeight="1" x14ac:dyDescent="0.2">
      <c r="A44" s="3"/>
      <c r="B44" s="85" t="s">
        <v>110</v>
      </c>
      <c r="C44" s="86"/>
      <c r="D44" s="87"/>
      <c r="E44" s="22"/>
      <c r="F44" s="33">
        <v>5</v>
      </c>
      <c r="G44" s="27"/>
      <c r="H44" s="3" t="s">
        <v>136</v>
      </c>
    </row>
    <row r="45" spans="1:8" s="8" customFormat="1" ht="61.5" customHeight="1" x14ac:dyDescent="0.2">
      <c r="A45" s="12" t="s">
        <v>3</v>
      </c>
      <c r="B45" s="88" t="s">
        <v>19</v>
      </c>
      <c r="C45" s="89"/>
      <c r="D45" s="90"/>
      <c r="E45" s="22">
        <v>60</v>
      </c>
      <c r="F45" s="26">
        <f>SUM(F46:F51)</f>
        <v>50</v>
      </c>
      <c r="G45" s="27">
        <f>SUM(G46:G51)</f>
        <v>0</v>
      </c>
      <c r="H45" s="12"/>
    </row>
    <row r="46" spans="1:8" s="14" customFormat="1" ht="26.25" customHeight="1" x14ac:dyDescent="0.2">
      <c r="A46" s="3"/>
      <c r="B46" s="79" t="s">
        <v>54</v>
      </c>
      <c r="C46" s="80"/>
      <c r="D46" s="81"/>
      <c r="E46" s="23">
        <v>60</v>
      </c>
      <c r="F46" s="3"/>
      <c r="G46" s="23"/>
      <c r="H46" s="3"/>
    </row>
    <row r="47" spans="1:8" s="14" customFormat="1" ht="26.25" customHeight="1" x14ac:dyDescent="0.2">
      <c r="A47" s="3"/>
      <c r="B47" s="79" t="s">
        <v>55</v>
      </c>
      <c r="C47" s="80"/>
      <c r="D47" s="81"/>
      <c r="E47" s="23">
        <v>50</v>
      </c>
      <c r="F47" s="3">
        <v>50</v>
      </c>
      <c r="G47" s="23"/>
      <c r="H47" s="3"/>
    </row>
    <row r="48" spans="1:8" s="14" customFormat="1" ht="26.25" customHeight="1" x14ac:dyDescent="0.2">
      <c r="A48" s="3"/>
      <c r="B48" s="79" t="s">
        <v>4</v>
      </c>
      <c r="C48" s="80"/>
      <c r="D48" s="81"/>
      <c r="E48" s="23">
        <v>40</v>
      </c>
      <c r="F48" s="3"/>
      <c r="G48" s="23"/>
      <c r="H48" s="3"/>
    </row>
    <row r="49" spans="1:8" s="14" customFormat="1" ht="26.25" customHeight="1" x14ac:dyDescent="0.2">
      <c r="A49" s="3"/>
      <c r="B49" s="79" t="s">
        <v>56</v>
      </c>
      <c r="C49" s="80"/>
      <c r="D49" s="81"/>
      <c r="E49" s="23">
        <v>30</v>
      </c>
      <c r="F49" s="3"/>
      <c r="G49" s="23"/>
      <c r="H49" s="3"/>
    </row>
    <row r="50" spans="1:8" s="14" customFormat="1" ht="26.25" customHeight="1" x14ac:dyDescent="0.2">
      <c r="A50" s="3"/>
      <c r="B50" s="79" t="s">
        <v>57</v>
      </c>
      <c r="C50" s="80"/>
      <c r="D50" s="81"/>
      <c r="E50" s="23">
        <v>20</v>
      </c>
      <c r="F50" s="3"/>
      <c r="G50" s="23"/>
      <c r="H50" s="3"/>
    </row>
    <row r="51" spans="1:8" s="14" customFormat="1" ht="26.2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80</v>
      </c>
      <c r="G52" s="35">
        <f>G14+G32+G45</f>
        <v>20</v>
      </c>
      <c r="H52" s="12"/>
    </row>
    <row r="53" spans="1:8" ht="26.25" customHeight="1" x14ac:dyDescent="0.15">
      <c r="A53" s="28"/>
      <c r="B53" s="68" t="s">
        <v>59</v>
      </c>
      <c r="C53" s="69"/>
      <c r="D53" s="70"/>
      <c r="E53" s="46"/>
      <c r="F53" s="28"/>
      <c r="G53" s="46"/>
      <c r="H53" s="28"/>
    </row>
    <row r="54" spans="1:8" ht="53.25" customHeight="1" x14ac:dyDescent="0.2">
      <c r="A54" s="28"/>
      <c r="B54" s="65" t="s">
        <v>60</v>
      </c>
      <c r="C54" s="66"/>
      <c r="D54" s="67"/>
      <c r="E54" s="24">
        <f>E52-E53</f>
        <v>100</v>
      </c>
      <c r="F54" s="24">
        <f>ROUND(F52-F53,1)</f>
        <v>80</v>
      </c>
      <c r="G54" s="35">
        <f>ROUND(G52-G53,1)</f>
        <v>20</v>
      </c>
      <c r="H54" s="12"/>
    </row>
    <row r="55" spans="1:8" ht="25.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2">
      <c r="A60" s="55" t="s">
        <v>12</v>
      </c>
      <c r="B60" s="56"/>
      <c r="C60" s="57"/>
      <c r="D60" s="3" t="s">
        <v>77</v>
      </c>
      <c r="E60" s="23">
        <f>IF(AND(75&lt;=F54,F54&lt;90),F54,"")</f>
        <v>80</v>
      </c>
      <c r="F60" s="20" t="str">
        <f>IF(AND(75&lt;=G54,G54&lt;90),G54,"")</f>
        <v/>
      </c>
      <c r="G60" s="32" t="str">
        <f t="shared" si="0"/>
        <v>X</v>
      </c>
      <c r="H60" s="32" t="str">
        <f t="shared" si="0"/>
        <v/>
      </c>
    </row>
    <row r="61" spans="1:8" ht="48" customHeight="1" x14ac:dyDescent="0.2">
      <c r="A61" s="55" t="s">
        <v>7</v>
      </c>
      <c r="B61" s="56"/>
      <c r="C61" s="57"/>
      <c r="D61" s="3" t="s">
        <v>78</v>
      </c>
      <c r="E61" s="23" t="str">
        <f>IF(AND(50&lt;=F54,F54&lt;75),F54,"")</f>
        <v/>
      </c>
      <c r="F61" s="20" t="str">
        <f>IF(AND(50&lt;=G54,G54&lt;75),G54,"")</f>
        <v/>
      </c>
      <c r="G61" s="32" t="str">
        <f t="shared" si="0"/>
        <v/>
      </c>
      <c r="H61" s="32" t="str">
        <f t="shared" si="0"/>
        <v/>
      </c>
    </row>
    <row r="62" spans="1:8" ht="31.35" customHeight="1" x14ac:dyDescent="0.2">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15">
      <c r="B64" s="7"/>
      <c r="D64" s="58" t="s">
        <v>135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69" spans="2:8" s="48" customFormat="1" ht="16.5" x14ac:dyDescent="0.15">
      <c r="B69" s="49"/>
      <c r="E69" s="50"/>
      <c r="F69" s="50" t="s">
        <v>129</v>
      </c>
      <c r="G69" s="50"/>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121</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7" customHeight="1" x14ac:dyDescent="0.15">
      <c r="B8" s="94" t="s">
        <v>22</v>
      </c>
      <c r="C8" s="94"/>
      <c r="D8" s="94"/>
      <c r="E8" s="94"/>
      <c r="F8" s="94"/>
      <c r="G8" s="94"/>
      <c r="H8" s="94"/>
    </row>
    <row r="9" spans="1:8" s="1" customFormat="1" ht="27" customHeight="1" x14ac:dyDescent="0.15">
      <c r="B9" s="94" t="s">
        <v>25</v>
      </c>
      <c r="C9" s="94"/>
      <c r="D9" s="94"/>
      <c r="E9" s="94"/>
      <c r="F9" s="94"/>
      <c r="G9" s="94"/>
      <c r="H9" s="94"/>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4" customHeight="1" x14ac:dyDescent="0.2">
      <c r="A14" s="12" t="s">
        <v>0</v>
      </c>
      <c r="B14" s="91" t="s">
        <v>61</v>
      </c>
      <c r="C14" s="91"/>
      <c r="D14" s="91"/>
      <c r="E14" s="22">
        <f>E15+E19+E25+E28</f>
        <v>20</v>
      </c>
      <c r="F14" s="26">
        <f>ROUND(F15+F19+F25+F28,1)</f>
        <v>20</v>
      </c>
      <c r="G14" s="27">
        <f>ROUND(G15+G19+G25+G28,1)</f>
        <v>20</v>
      </c>
      <c r="H14" s="12"/>
    </row>
    <row r="15" spans="1:8" s="14" customFormat="1" ht="35.25" customHeight="1" x14ac:dyDescent="0.2">
      <c r="A15" s="3">
        <v>1</v>
      </c>
      <c r="B15" s="91" t="s">
        <v>62</v>
      </c>
      <c r="C15" s="91"/>
      <c r="D15" s="91"/>
      <c r="E15" s="22">
        <f>5-(E16+E17+E18)</f>
        <v>5</v>
      </c>
      <c r="F15" s="26">
        <f>ROUND(5-(F16+F17+F18),1)</f>
        <v>5</v>
      </c>
      <c r="G15" s="27">
        <f>ROUND(5-(G16+G17+G18),1)</f>
        <v>5</v>
      </c>
      <c r="H15" s="3"/>
    </row>
    <row r="16" spans="1:8" s="14" customFormat="1" ht="121.5" customHeight="1" x14ac:dyDescent="0.2">
      <c r="A16" s="3" t="s">
        <v>36</v>
      </c>
      <c r="B16" s="85" t="s">
        <v>114</v>
      </c>
      <c r="C16" s="86"/>
      <c r="D16" s="87"/>
      <c r="E16" s="23"/>
      <c r="F16" s="19"/>
      <c r="G16" s="23"/>
      <c r="H16" s="3"/>
    </row>
    <row r="17" spans="1:8" s="25" customFormat="1" ht="69" customHeight="1" x14ac:dyDescent="0.2">
      <c r="A17" s="3" t="s">
        <v>37</v>
      </c>
      <c r="B17" s="85" t="s">
        <v>124</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9.25" customHeight="1" x14ac:dyDescent="0.2">
      <c r="A21" s="19" t="s">
        <v>40</v>
      </c>
      <c r="B21" s="85" t="s">
        <v>64</v>
      </c>
      <c r="C21" s="86"/>
      <c r="D21" s="87"/>
      <c r="E21" s="20"/>
      <c r="F21" s="19"/>
      <c r="G21" s="40"/>
      <c r="H21" s="31"/>
    </row>
    <row r="22" spans="1:8" s="25" customFormat="1" ht="54.75" customHeight="1" x14ac:dyDescent="0.2">
      <c r="A22" s="3" t="s">
        <v>41</v>
      </c>
      <c r="B22" s="85" t="s">
        <v>104</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39" customHeight="1" x14ac:dyDescent="0.2">
      <c r="A24" s="3" t="s">
        <v>43</v>
      </c>
      <c r="B24" s="85" t="s">
        <v>68</v>
      </c>
      <c r="C24" s="86"/>
      <c r="D24" s="87"/>
      <c r="E24" s="23"/>
      <c r="F24" s="19"/>
      <c r="G24" s="38"/>
      <c r="H24" s="31"/>
    </row>
    <row r="25" spans="1:8" s="14" customFormat="1" ht="59.25" customHeight="1" x14ac:dyDescent="0.2">
      <c r="A25" s="3">
        <v>3</v>
      </c>
      <c r="B25" s="88" t="s">
        <v>69</v>
      </c>
      <c r="C25" s="89"/>
      <c r="D25" s="90"/>
      <c r="E25" s="22">
        <f>5-(E26+E27)</f>
        <v>5</v>
      </c>
      <c r="F25" s="26">
        <f>ROUND(5-(F26+F27),1)</f>
        <v>5</v>
      </c>
      <c r="G25" s="27">
        <f>ROUND(5-(G26+G27),1)</f>
        <v>5</v>
      </c>
      <c r="H25" s="3"/>
    </row>
    <row r="26" spans="1:8" s="25" customFormat="1" ht="99.75" customHeight="1" x14ac:dyDescent="0.2">
      <c r="A26" s="3" t="s">
        <v>44</v>
      </c>
      <c r="B26" s="85" t="s">
        <v>70</v>
      </c>
      <c r="C26" s="86"/>
      <c r="D26" s="87"/>
      <c r="E26" s="23"/>
      <c r="F26" s="19"/>
      <c r="G26" s="38"/>
      <c r="H26" s="31"/>
    </row>
    <row r="27" spans="1:8" s="25" customFormat="1" ht="51" customHeight="1" x14ac:dyDescent="0.2">
      <c r="A27" s="3" t="s">
        <v>45</v>
      </c>
      <c r="B27" s="85" t="s">
        <v>111</v>
      </c>
      <c r="C27" s="86"/>
      <c r="D27" s="87"/>
      <c r="E27" s="23"/>
      <c r="F27" s="19"/>
      <c r="G27" s="38"/>
      <c r="H27" s="31"/>
    </row>
    <row r="28" spans="1:8" s="25" customFormat="1" ht="152.25" customHeight="1" x14ac:dyDescent="0.2">
      <c r="A28" s="39">
        <v>4</v>
      </c>
      <c r="B28" s="88" t="s">
        <v>71</v>
      </c>
      <c r="C28" s="89"/>
      <c r="D28" s="90"/>
      <c r="E28" s="22">
        <f>4-(E29+E30+E31)</f>
        <v>4</v>
      </c>
      <c r="F28" s="26">
        <f>ROUND(4-(F29+F30+F31),1)</f>
        <v>4</v>
      </c>
      <c r="G28" s="27">
        <f>ROUND(4-(G29+G30+G31),1)</f>
        <v>4</v>
      </c>
      <c r="H28" s="37"/>
    </row>
    <row r="29" spans="1:8" s="25" customFormat="1" ht="52.5" customHeight="1" x14ac:dyDescent="0.2">
      <c r="A29" s="3" t="s">
        <v>72</v>
      </c>
      <c r="B29" s="85" t="s">
        <v>73</v>
      </c>
      <c r="C29" s="86"/>
      <c r="D29" s="87"/>
      <c r="E29" s="23"/>
      <c r="F29" s="19"/>
      <c r="G29" s="38"/>
      <c r="H29" s="31"/>
    </row>
    <row r="30" spans="1:8" s="25" customFormat="1" ht="56.45" customHeight="1" x14ac:dyDescent="0.2">
      <c r="A30" s="3" t="s">
        <v>74</v>
      </c>
      <c r="B30" s="85" t="s">
        <v>108</v>
      </c>
      <c r="C30" s="86"/>
      <c r="D30" s="87"/>
      <c r="E30" s="23"/>
      <c r="F30" s="19"/>
      <c r="G30" s="38"/>
      <c r="H30" s="31"/>
    </row>
    <row r="31" spans="1:8" s="25" customFormat="1" ht="59.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2">
      <c r="A33" s="3">
        <v>5</v>
      </c>
      <c r="B33" s="91" t="s">
        <v>2</v>
      </c>
      <c r="C33" s="91"/>
      <c r="D33" s="91"/>
      <c r="E33" s="22">
        <v>1</v>
      </c>
      <c r="F33" s="26">
        <f>IF(F34&gt;1,"1",F34)</f>
        <v>0</v>
      </c>
      <c r="G33" s="27">
        <f>G34</f>
        <v>0</v>
      </c>
      <c r="H33" s="3"/>
    </row>
    <row r="34" spans="1:8" s="14" customFormat="1" ht="84" customHeight="1" x14ac:dyDescent="0.15">
      <c r="A34" s="3"/>
      <c r="B34" s="92" t="s">
        <v>91</v>
      </c>
      <c r="C34" s="92"/>
      <c r="D34" s="92"/>
      <c r="E34" s="22"/>
      <c r="F34" s="33"/>
      <c r="G34" s="27"/>
      <c r="H34" s="3"/>
    </row>
    <row r="35" spans="1:8" s="14" customFormat="1" ht="45" customHeight="1" x14ac:dyDescent="0.2">
      <c r="A35" s="3">
        <v>6</v>
      </c>
      <c r="B35" s="88" t="s">
        <v>87</v>
      </c>
      <c r="C35" s="89"/>
      <c r="D35" s="90"/>
      <c r="E35" s="22">
        <v>2</v>
      </c>
      <c r="F35" s="26">
        <f>IF(F36&gt;2,"2",F36)</f>
        <v>0</v>
      </c>
      <c r="G35" s="27">
        <f>G36</f>
        <v>0</v>
      </c>
      <c r="H35" s="3"/>
    </row>
    <row r="36" spans="1:8" s="14" customFormat="1" ht="70.5" customHeight="1" x14ac:dyDescent="0.15">
      <c r="A36" s="3"/>
      <c r="B36" s="79" t="s">
        <v>92</v>
      </c>
      <c r="C36" s="80"/>
      <c r="D36" s="81"/>
      <c r="E36" s="22"/>
      <c r="F36" s="33"/>
      <c r="G36" s="27"/>
      <c r="H36" s="3"/>
    </row>
    <row r="37" spans="1:8" s="14" customFormat="1" ht="66" customHeight="1" x14ac:dyDescent="0.2">
      <c r="A37" s="3">
        <v>7</v>
      </c>
      <c r="B37" s="88" t="s">
        <v>88</v>
      </c>
      <c r="C37" s="89"/>
      <c r="D37" s="90"/>
      <c r="E37" s="22">
        <v>2</v>
      </c>
      <c r="F37" s="26">
        <f>IF(F38&gt;2,"2",F38)</f>
        <v>0</v>
      </c>
      <c r="G37" s="27">
        <f>G38</f>
        <v>0</v>
      </c>
      <c r="H37" s="3"/>
    </row>
    <row r="38" spans="1:8" s="14" customFormat="1" ht="66" customHeight="1" x14ac:dyDescent="0.15">
      <c r="A38" s="3"/>
      <c r="B38" s="85" t="s">
        <v>47</v>
      </c>
      <c r="C38" s="86"/>
      <c r="D38" s="87"/>
      <c r="E38" s="22"/>
      <c r="F38" s="33"/>
      <c r="G38" s="27"/>
      <c r="H38" s="3"/>
    </row>
    <row r="39" spans="1:8" s="14" customFormat="1" ht="53.25" customHeight="1" x14ac:dyDescent="0.2">
      <c r="A39" s="3">
        <v>8</v>
      </c>
      <c r="B39" s="88" t="s">
        <v>89</v>
      </c>
      <c r="C39" s="89"/>
      <c r="D39" s="90"/>
      <c r="E39" s="22">
        <v>2</v>
      </c>
      <c r="F39" s="26">
        <f>IF(F40&gt;2,"2",F40)</f>
        <v>0</v>
      </c>
      <c r="G39" s="27">
        <f>G40</f>
        <v>0</v>
      </c>
      <c r="H39" s="3"/>
    </row>
    <row r="40" spans="1:8" s="14" customFormat="1" ht="70.5" customHeight="1" x14ac:dyDescent="0.15">
      <c r="A40" s="3"/>
      <c r="B40" s="85" t="s">
        <v>46</v>
      </c>
      <c r="C40" s="86"/>
      <c r="D40" s="87"/>
      <c r="E40" s="22"/>
      <c r="F40" s="33"/>
      <c r="G40" s="27"/>
      <c r="H40" s="3"/>
    </row>
    <row r="41" spans="1:8" s="44" customFormat="1" ht="117.75" customHeight="1" x14ac:dyDescent="0.2">
      <c r="A41" s="41">
        <v>9</v>
      </c>
      <c r="B41" s="99" t="s">
        <v>118</v>
      </c>
      <c r="C41" s="100"/>
      <c r="D41" s="101"/>
      <c r="E41" s="42">
        <v>8</v>
      </c>
      <c r="F41" s="26" t="str">
        <f>IF(F42&gt;=8,"8",IF(F42&lt;8,"0"))</f>
        <v>0</v>
      </c>
      <c r="G41" s="43">
        <f>G42</f>
        <v>0</v>
      </c>
      <c r="H41" s="41"/>
    </row>
    <row r="42" spans="1:8" s="44" customFormat="1" ht="123.75" customHeight="1" x14ac:dyDescent="0.15">
      <c r="A42" s="41"/>
      <c r="B42" s="102" t="s">
        <v>115</v>
      </c>
      <c r="C42" s="103"/>
      <c r="D42" s="104"/>
      <c r="E42" s="42"/>
      <c r="F42" s="45"/>
      <c r="G42" s="43"/>
      <c r="H42" s="41"/>
    </row>
    <row r="43" spans="1:8" s="14" customFormat="1" ht="36.75" customHeight="1" x14ac:dyDescent="0.2">
      <c r="A43" s="3">
        <v>10</v>
      </c>
      <c r="B43" s="88" t="s">
        <v>90</v>
      </c>
      <c r="C43" s="89"/>
      <c r="D43" s="90"/>
      <c r="E43" s="22">
        <v>5</v>
      </c>
      <c r="F43" s="26">
        <f>IF(F44&gt;5,"5",F44)</f>
        <v>0</v>
      </c>
      <c r="G43" s="27">
        <f>G44</f>
        <v>0</v>
      </c>
      <c r="H43" s="3"/>
    </row>
    <row r="44" spans="1:8" s="14" customFormat="1" ht="151.5" customHeight="1" x14ac:dyDescent="0.15">
      <c r="A44" s="3"/>
      <c r="B44" s="85" t="s">
        <v>110</v>
      </c>
      <c r="C44" s="86"/>
      <c r="D44" s="87"/>
      <c r="E44" s="22"/>
      <c r="F44" s="33"/>
      <c r="G44" s="27"/>
      <c r="H44" s="3"/>
    </row>
    <row r="45" spans="1:8" s="8" customFormat="1" ht="59.25" customHeight="1" x14ac:dyDescent="0.2">
      <c r="A45" s="12" t="s">
        <v>3</v>
      </c>
      <c r="B45" s="88" t="s">
        <v>19</v>
      </c>
      <c r="C45" s="89"/>
      <c r="D45" s="90"/>
      <c r="E45" s="22">
        <v>60</v>
      </c>
      <c r="F45" s="26">
        <f>SUM(F46:F51)</f>
        <v>0</v>
      </c>
      <c r="G45" s="27">
        <f>SUM(G46:G51)</f>
        <v>0</v>
      </c>
      <c r="H45" s="12"/>
    </row>
    <row r="46" spans="1:8" s="14" customFormat="1" ht="25.5" customHeight="1" x14ac:dyDescent="0.2">
      <c r="A46" s="3"/>
      <c r="B46" s="79" t="s">
        <v>54</v>
      </c>
      <c r="C46" s="80"/>
      <c r="D46" s="81"/>
      <c r="E46" s="23">
        <v>60</v>
      </c>
      <c r="F46" s="3"/>
      <c r="G46" s="23"/>
      <c r="H46" s="3"/>
    </row>
    <row r="47" spans="1:8" s="14" customFormat="1" ht="25.5" customHeight="1" x14ac:dyDescent="0.2">
      <c r="A47" s="3"/>
      <c r="B47" s="79" t="s">
        <v>55</v>
      </c>
      <c r="C47" s="80"/>
      <c r="D47" s="81"/>
      <c r="E47" s="23">
        <v>50</v>
      </c>
      <c r="F47" s="3"/>
      <c r="G47" s="23"/>
      <c r="H47" s="3"/>
    </row>
    <row r="48" spans="1:8" s="14" customFormat="1" ht="25.5" customHeight="1" x14ac:dyDescent="0.2">
      <c r="A48" s="3"/>
      <c r="B48" s="79" t="s">
        <v>4</v>
      </c>
      <c r="C48" s="80"/>
      <c r="D48" s="81"/>
      <c r="E48" s="23">
        <v>40</v>
      </c>
      <c r="F48" s="3"/>
      <c r="G48" s="23"/>
      <c r="H48" s="3"/>
    </row>
    <row r="49" spans="1:8" s="14" customFormat="1" ht="25.5" customHeight="1" x14ac:dyDescent="0.2">
      <c r="A49" s="3"/>
      <c r="B49" s="79" t="s">
        <v>56</v>
      </c>
      <c r="C49" s="80"/>
      <c r="D49" s="81"/>
      <c r="E49" s="23">
        <v>30</v>
      </c>
      <c r="F49" s="3"/>
      <c r="G49" s="23"/>
      <c r="H49" s="3"/>
    </row>
    <row r="50" spans="1:8" s="14" customFormat="1" ht="25.5" customHeight="1" x14ac:dyDescent="0.2">
      <c r="A50" s="3"/>
      <c r="B50" s="79" t="s">
        <v>57</v>
      </c>
      <c r="C50" s="80"/>
      <c r="D50" s="81"/>
      <c r="E50" s="23">
        <v>20</v>
      </c>
      <c r="F50" s="3"/>
      <c r="G50" s="23"/>
      <c r="H50" s="3"/>
    </row>
    <row r="51" spans="1:8" s="14" customFormat="1" ht="25.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20</v>
      </c>
      <c r="G52" s="35">
        <f>G14+G32+G45</f>
        <v>20</v>
      </c>
      <c r="H52" s="12"/>
    </row>
    <row r="53" spans="1:8" ht="26.25" customHeight="1" x14ac:dyDescent="0.15">
      <c r="A53" s="28"/>
      <c r="B53" s="68" t="s">
        <v>59</v>
      </c>
      <c r="C53" s="69"/>
      <c r="D53" s="70"/>
      <c r="E53" s="28"/>
      <c r="F53" s="28"/>
      <c r="G53" s="28"/>
      <c r="H53" s="28"/>
    </row>
    <row r="54" spans="1:8" ht="53.25" customHeight="1" x14ac:dyDescent="0.2">
      <c r="A54" s="28"/>
      <c r="B54" s="65" t="s">
        <v>60</v>
      </c>
      <c r="C54" s="66"/>
      <c r="D54" s="67"/>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2">
      <c r="A60" s="55" t="s">
        <v>12</v>
      </c>
      <c r="B60" s="56"/>
      <c r="C60" s="57"/>
      <c r="D60" s="3" t="s">
        <v>77</v>
      </c>
      <c r="E60" s="23" t="str">
        <f>IF(AND(75&lt;=F54,F54&lt;90),F54,"")</f>
        <v/>
      </c>
      <c r="F60" s="20" t="str">
        <f>IF(AND(75&lt;=G54,G54&lt;90),G54,"")</f>
        <v/>
      </c>
      <c r="G60" s="32" t="str">
        <f t="shared" si="0"/>
        <v/>
      </c>
      <c r="H60" s="32" t="str">
        <f t="shared" si="0"/>
        <v/>
      </c>
    </row>
    <row r="61" spans="1:8" ht="54" customHeight="1" x14ac:dyDescent="0.2">
      <c r="A61" s="55" t="s">
        <v>7</v>
      </c>
      <c r="B61" s="56"/>
      <c r="C61" s="57"/>
      <c r="D61" s="3" t="s">
        <v>78</v>
      </c>
      <c r="E61" s="23" t="str">
        <f>IF(AND(50&lt;=F54,F54&lt;75),F54,"")</f>
        <v/>
      </c>
      <c r="F61" s="20" t="str">
        <f>IF(AND(50&lt;=G54,G54&lt;75),G54,"")</f>
        <v/>
      </c>
      <c r="G61" s="32" t="str">
        <f t="shared" si="0"/>
        <v/>
      </c>
      <c r="H61" s="32" t="str">
        <f t="shared" si="0"/>
        <v/>
      </c>
    </row>
    <row r="62" spans="1:8" ht="40.5" customHeight="1" x14ac:dyDescent="0.2">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15">
      <c r="B64" s="7"/>
      <c r="D64" s="58" t="s">
        <v>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2020-09-14T16:15:41Z</cp:lastPrinted>
  <dcterms:created xsi:type="dcterms:W3CDTF">2018-08-07T00:58:29Z</dcterms:created>
  <dcterms:modified xsi:type="dcterms:W3CDTF">2020-09-15T00:25:38Z</dcterms:modified>
</cp:coreProperties>
</file>