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ata 2020-2021\P.QH-QT\Khoi luong NCKH\"/>
    </mc:Choice>
  </mc:AlternateContent>
  <bookViews>
    <workbookView xWindow="0" yWindow="0" windowWidth="20490" windowHeight="7635"/>
  </bookViews>
  <sheets>
    <sheet name="bnag khoi luong moi" sheetId="1" r:id="rId1"/>
    <sheet name="Sheet3" sheetId="3" r:id="rId2"/>
  </sheets>
  <externalReferences>
    <externalReference r:id="rId3"/>
  </externalReferences>
  <definedNames>
    <definedName name="_xlnm.Print_Area" localSheetId="0">'bnag khoi luong moi'!$A$1:$S$54</definedName>
    <definedName name="_xlnm.Print_Titles" localSheetId="0">'bnag khoi luong moi'!$9:$11</definedName>
  </definedNames>
  <calcPr calcId="162913"/>
</workbook>
</file>

<file path=xl/calcChain.xml><?xml version="1.0" encoding="utf-8"?>
<calcChain xmlns="http://schemas.openxmlformats.org/spreadsheetml/2006/main">
  <c r="G17" i="1" l="1"/>
  <c r="F17" i="1"/>
  <c r="H45" i="1" l="1"/>
  <c r="M45" i="1" s="1"/>
  <c r="O45" i="1" s="1"/>
  <c r="K44" i="1"/>
  <c r="H44" i="1"/>
  <c r="K42" i="1"/>
  <c r="H42" i="1"/>
  <c r="K41" i="1"/>
  <c r="H41" i="1"/>
  <c r="K40" i="1"/>
  <c r="H40" i="1"/>
  <c r="M40" i="1" s="1"/>
  <c r="O40" i="1" s="1"/>
  <c r="L45" i="1" l="1"/>
  <c r="N45" i="1" s="1"/>
  <c r="M44" i="1"/>
  <c r="O44" i="1" s="1"/>
  <c r="L44" i="1"/>
  <c r="N44" i="1" s="1"/>
  <c r="L40" i="1"/>
  <c r="N40" i="1" s="1"/>
  <c r="L41" i="1"/>
  <c r="N41" i="1" s="1"/>
  <c r="M42" i="1"/>
  <c r="O42" i="1" s="1"/>
  <c r="L42" i="1"/>
  <c r="N42" i="1" s="1"/>
  <c r="M41" i="1"/>
  <c r="O41" i="1" s="1"/>
  <c r="H32" i="1"/>
  <c r="H33" i="1"/>
  <c r="D38" i="1" l="1"/>
  <c r="K32" i="1" l="1"/>
  <c r="L32" i="1" l="1"/>
  <c r="N32" i="1" s="1"/>
  <c r="M32" i="1"/>
  <c r="O32" i="1" s="1"/>
  <c r="K30" i="1" l="1"/>
  <c r="H30" i="1"/>
  <c r="H31" i="1"/>
  <c r="K31" i="1"/>
  <c r="K33" i="1"/>
  <c r="H34" i="1"/>
  <c r="K34" i="1"/>
  <c r="H35" i="1"/>
  <c r="K35" i="1"/>
  <c r="H36" i="1"/>
  <c r="K36" i="1"/>
  <c r="H37" i="1"/>
  <c r="K37" i="1"/>
  <c r="H38" i="1"/>
  <c r="K38" i="1"/>
  <c r="H39" i="1"/>
  <c r="K39" i="1"/>
  <c r="H43" i="1"/>
  <c r="L33" i="1" l="1"/>
  <c r="N33" i="1" s="1"/>
  <c r="M33" i="1"/>
  <c r="O33" i="1" s="1"/>
  <c r="L38" i="1"/>
  <c r="N38" i="1" s="1"/>
  <c r="M38" i="1"/>
  <c r="O38" i="1" s="1"/>
  <c r="M39" i="1"/>
  <c r="O39" i="1" s="1"/>
  <c r="L37" i="1"/>
  <c r="N37" i="1" s="1"/>
  <c r="L35" i="1"/>
  <c r="N35" i="1" s="1"/>
  <c r="L36" i="1"/>
  <c r="N36" i="1" s="1"/>
  <c r="M37" i="1"/>
  <c r="O37" i="1" s="1"/>
  <c r="L31" i="1"/>
  <c r="N31" i="1" s="1"/>
  <c r="L30" i="1"/>
  <c r="N30" i="1" s="1"/>
  <c r="L43" i="1"/>
  <c r="N43" i="1" s="1"/>
  <c r="M35" i="1"/>
  <c r="O35" i="1" s="1"/>
  <c r="L39" i="1"/>
  <c r="N39" i="1" s="1"/>
  <c r="L34" i="1"/>
  <c r="N34" i="1" s="1"/>
  <c r="M34" i="1"/>
  <c r="O34" i="1" s="1"/>
  <c r="M30" i="1"/>
  <c r="O30" i="1" s="1"/>
  <c r="M43" i="1"/>
  <c r="O43" i="1" s="1"/>
  <c r="M36" i="1"/>
  <c r="O36" i="1" s="1"/>
  <c r="M31" i="1"/>
  <c r="O31" i="1" s="1"/>
  <c r="H13" i="1" l="1"/>
  <c r="K13" i="1"/>
  <c r="H14" i="1"/>
  <c r="K14" i="1"/>
  <c r="H15" i="1"/>
  <c r="K15" i="1"/>
  <c r="H16" i="1"/>
  <c r="K16" i="1"/>
  <c r="H17" i="1"/>
  <c r="K17" i="1"/>
  <c r="H18" i="1"/>
  <c r="K18" i="1"/>
  <c r="H19" i="1"/>
  <c r="K19" i="1"/>
  <c r="H20" i="1"/>
  <c r="K20" i="1"/>
  <c r="H21" i="1"/>
  <c r="K21" i="1"/>
  <c r="H22" i="1"/>
  <c r="K22" i="1"/>
  <c r="H23" i="1"/>
  <c r="K23" i="1"/>
  <c r="H24" i="1"/>
  <c r="K24" i="1"/>
  <c r="H25" i="1"/>
  <c r="K25" i="1"/>
  <c r="H26" i="1"/>
  <c r="K26" i="1"/>
  <c r="H27" i="1"/>
  <c r="K27" i="1"/>
  <c r="H28" i="1"/>
  <c r="K28" i="1"/>
  <c r="H29" i="1"/>
  <c r="K29" i="1"/>
  <c r="K12" i="1"/>
  <c r="H12" i="1"/>
  <c r="L13" i="1" l="1"/>
  <c r="N13" i="1" s="1"/>
  <c r="L18" i="1"/>
  <c r="N18" i="1" s="1"/>
  <c r="L14" i="1"/>
  <c r="N14" i="1" s="1"/>
  <c r="L19" i="1"/>
  <c r="N19" i="1" s="1"/>
  <c r="M22" i="1"/>
  <c r="O22" i="1" s="1"/>
  <c r="M28" i="1"/>
  <c r="O28" i="1" s="1"/>
  <c r="M24" i="1"/>
  <c r="O24" i="1" s="1"/>
  <c r="L27" i="1"/>
  <c r="N27" i="1" s="1"/>
  <c r="M18" i="1"/>
  <c r="O18" i="1" s="1"/>
  <c r="M26" i="1"/>
  <c r="O26" i="1" s="1"/>
  <c r="L22" i="1"/>
  <c r="N22" i="1" s="1"/>
  <c r="M14" i="1"/>
  <c r="O14" i="1" s="1"/>
  <c r="M12" i="1"/>
  <c r="O12" i="1" s="1"/>
  <c r="L16" i="1"/>
  <c r="N16" i="1" s="1"/>
  <c r="L15" i="1"/>
  <c r="N15" i="1" s="1"/>
  <c r="M19" i="1"/>
  <c r="O19" i="1" s="1"/>
  <c r="M13" i="1"/>
  <c r="O13" i="1" s="1"/>
  <c r="L28" i="1"/>
  <c r="N28" i="1" s="1"/>
  <c r="L25" i="1"/>
  <c r="N25" i="1" s="1"/>
  <c r="L20" i="1"/>
  <c r="N20" i="1" s="1"/>
  <c r="L24" i="1"/>
  <c r="N24" i="1" s="1"/>
  <c r="L21" i="1"/>
  <c r="N21" i="1" s="1"/>
  <c r="L17" i="1"/>
  <c r="N17" i="1" s="1"/>
  <c r="L29" i="1"/>
  <c r="N29" i="1" s="1"/>
  <c r="L26" i="1"/>
  <c r="N26" i="1" s="1"/>
  <c r="L23" i="1"/>
  <c r="N23" i="1" s="1"/>
  <c r="M16" i="1"/>
  <c r="O16" i="1" s="1"/>
  <c r="M29" i="1"/>
  <c r="O29" i="1" s="1"/>
  <c r="M25" i="1"/>
  <c r="O25" i="1" s="1"/>
  <c r="M21" i="1"/>
  <c r="O21" i="1" s="1"/>
  <c r="M15" i="1"/>
  <c r="O15" i="1" s="1"/>
  <c r="M27" i="1"/>
  <c r="O27" i="1" s="1"/>
  <c r="M23" i="1"/>
  <c r="O23" i="1" s="1"/>
  <c r="M20" i="1"/>
  <c r="O20" i="1" s="1"/>
  <c r="M17" i="1"/>
  <c r="O17" i="1" s="1"/>
  <c r="L12" i="1"/>
  <c r="N12" i="1" s="1"/>
  <c r="G46" i="1" l="1"/>
  <c r="I46" i="1"/>
  <c r="F46" i="1" l="1"/>
  <c r="J46" i="1"/>
  <c r="E46" i="1"/>
  <c r="B46" i="1"/>
  <c r="C37" i="1"/>
  <c r="B37" i="1"/>
  <c r="C36" i="1"/>
  <c r="B36" i="1"/>
  <c r="C35" i="1"/>
  <c r="B35" i="1"/>
  <c r="C34" i="1"/>
  <c r="B34" i="1"/>
  <c r="C33" i="1"/>
  <c r="B33" i="1"/>
  <c r="C31" i="1"/>
  <c r="B31" i="1"/>
  <c r="C29" i="1"/>
  <c r="B29" i="1"/>
  <c r="C28" i="1"/>
  <c r="B28" i="1"/>
  <c r="C27" i="1"/>
  <c r="B27" i="1"/>
  <c r="C26" i="1"/>
  <c r="B26" i="1"/>
  <c r="C25" i="1"/>
  <c r="B25" i="1"/>
  <c r="C24" i="1"/>
  <c r="B24" i="1"/>
  <c r="C23" i="1"/>
  <c r="B23" i="1"/>
  <c r="C22" i="1"/>
  <c r="B22" i="1"/>
  <c r="C21" i="1"/>
  <c r="B21" i="1"/>
  <c r="C20" i="1"/>
  <c r="B20" i="1"/>
  <c r="C19" i="1"/>
  <c r="B19" i="1"/>
  <c r="C18" i="1"/>
  <c r="B18" i="1"/>
  <c r="C17" i="1"/>
  <c r="B17" i="1"/>
  <c r="C16" i="1"/>
  <c r="B16" i="1"/>
  <c r="C15" i="1"/>
  <c r="B15" i="1"/>
  <c r="C14" i="1"/>
  <c r="B14" i="1"/>
  <c r="C12" i="1"/>
  <c r="B12" i="1"/>
  <c r="K46" i="1" l="1"/>
  <c r="H46" i="1"/>
  <c r="M46" i="1" l="1"/>
  <c r="O46" i="1" s="1"/>
  <c r="N46" i="1"/>
  <c r="L46" i="1"/>
</calcChain>
</file>

<file path=xl/sharedStrings.xml><?xml version="1.0" encoding="utf-8"?>
<sst xmlns="http://schemas.openxmlformats.org/spreadsheetml/2006/main" count="137" uniqueCount="135">
  <si>
    <t>UBND THÀNH PHỐ HỒ CHÍ MINH</t>
  </si>
  <si>
    <t>CỘNG HÒA XÃ HỘI CHỦ NGHĨA VIỆT NAM</t>
  </si>
  <si>
    <t>Độc lập - Tự do - Hạnh phúc</t>
  </si>
  <si>
    <t>BẢNG TỔNG KẾT GIỜ HOẠT ĐỘNG KHOA HỌC CÔNG NGHỆ</t>
  </si>
  <si>
    <t>TT</t>
  </si>
  <si>
    <t>Họ và tên</t>
  </si>
  <si>
    <t>Tổng KL làm đề tài</t>
  </si>
  <si>
    <t>Số giờ họat động KHCN</t>
  </si>
  <si>
    <t>Số giờ chuẩn</t>
  </si>
  <si>
    <t>Được miễn giảm</t>
  </si>
  <si>
    <t>Tiêu chuẩn
còn lại</t>
  </si>
  <si>
    <t>Tổng số giờ thừa</t>
  </si>
  <si>
    <t>Tổng số giờ thiếu</t>
  </si>
  <si>
    <t>Tổng số tiết thừa</t>
  </si>
  <si>
    <t>Tổng số tiết thiếu</t>
  </si>
  <si>
    <t>Ghi chú</t>
  </si>
  <si>
    <t>Số tiền</t>
  </si>
  <si>
    <t>HK 1</t>
  </si>
  <si>
    <t>HK 2</t>
  </si>
  <si>
    <t>(1)</t>
  </si>
  <si>
    <t>(2)</t>
  </si>
  <si>
    <t>(3)</t>
  </si>
  <si>
    <t>(4)</t>
  </si>
  <si>
    <t>(5)</t>
  </si>
  <si>
    <t>(6)</t>
  </si>
  <si>
    <t>(7)</t>
  </si>
  <si>
    <t>(8)</t>
  </si>
  <si>
    <t>(9)</t>
  </si>
  <si>
    <t>(10)</t>
  </si>
  <si>
    <t>(11)</t>
  </si>
  <si>
    <t>(12)</t>
  </si>
  <si>
    <t>(13)</t>
  </si>
  <si>
    <t>(14)</t>
  </si>
  <si>
    <t>(15)</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</si>
  <si>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</si>
  <si>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</si>
  <si>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</si>
  <si>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</si>
  <si>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</si>
  <si>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</si>
  <si>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</si>
  <si>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</si>
  <si>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</si>
  <si>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</si>
  <si>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</si>
  <si>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</si>
  <si>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</si>
  <si>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</si>
  <si>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</si>
  <si>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</si>
  <si>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</si>
  <si>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</si>
  <si>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</si>
  <si>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</si>
  <si>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</si>
  <si>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</si>
  <si>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</si>
  <si>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</si>
  <si>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</si>
  <si>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</si>
  <si>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</si>
  <si>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Trần Nguyên Bảo</t>
  </si>
  <si>
    <t>Trân</t>
  </si>
  <si>
    <t>28</t>
  </si>
  <si>
    <t>29</t>
  </si>
  <si>
    <t>30</t>
  </si>
  <si>
    <t>31</t>
  </si>
  <si>
    <t xml:space="preserve"> HIỆU TRƯỞNG</t>
  </si>
  <si>
    <t>TRƯỞNG KHOA</t>
  </si>
  <si>
    <t>Số giờ</t>
  </si>
  <si>
    <t>Tổng số giờ hoạt động cả năm</t>
  </si>
  <si>
    <t>TRƯỜNG CAO ĐẲNG LÝ TỰ TRỌNG</t>
  </si>
  <si>
    <t>THÀNH PHỐ HỒ CHÍ MINH</t>
  </si>
  <si>
    <t>PHÒNG QLKH-HTQT</t>
  </si>
  <si>
    <t>KHOA ĐIỆN - ĐIỆN TỬ</t>
  </si>
  <si>
    <t>Trần Nam</t>
  </si>
  <si>
    <t xml:space="preserve">Anh </t>
  </si>
  <si>
    <t>Trần Giang</t>
  </si>
  <si>
    <t>Nam</t>
  </si>
  <si>
    <t xml:space="preserve">Trần Hiếu </t>
  </si>
  <si>
    <t xml:space="preserve">Trinh </t>
  </si>
  <si>
    <t>Cao Văn</t>
  </si>
  <si>
    <t>Tuấn</t>
  </si>
  <si>
    <t>Phạm Minh</t>
  </si>
  <si>
    <t>Nghĩa</t>
  </si>
  <si>
    <t>Thành phố Hồ Chí Minh, ngày……...tháng     năm 2021</t>
  </si>
  <si>
    <t>Nguyễn Ngọc Trang</t>
  </si>
  <si>
    <t>Tạ Minh Cường</t>
  </si>
  <si>
    <t>* Hội thảo khoa học quốc tế COSS2020  được tổ chức vào  ngày 28/11/2020</t>
  </si>
  <si>
    <t xml:space="preserve"> NĂM HỌC 2020 - 2021</t>
  </si>
  <si>
    <t>1 bài hội thảo cấp khoa (2người/1 bài) 15giờ, 1 bài báo đăng tạp chí ISSN (3người/1 bài) 160 giờ</t>
  </si>
  <si>
    <t>1 bài hội thảo cấp khoa (2GV Linh, Phong/1 bài) 15giờ, 1 bài báo đăng tạp chí ISSN (3người/1 bài) 160 giờ</t>
  </si>
  <si>
    <t>1 bài viết bài cấp khoa ( nâng cao hiệu quả giảng dạy trực tuyến) chung T.Tăng 30 g/2</t>
  </si>
  <si>
    <t>2 bài cấp khoa 30g, 2 bài viết tham dự hội thảo trường 60, 1 bài hội thảo Quốc tế COSS2020 120g  (tất cả đồng tác giả với thầy Tuấn)</t>
  </si>
  <si>
    <t>1 bài Hội thảo khoa (chung với T. Yên) = 15g</t>
  </si>
  <si>
    <t>1 bài hội thảo cấp khoa (chung thầy Trân) có báo cáo = 30g</t>
  </si>
  <si>
    <t>2 đề tài NCKH cấp trường 200giờ/1 đề tài (Thi công hệ thống thiết bị Cơ Điện Tử phục vụ đánh giá kết thúc giai đoạn chương trình đào tạo song hành với công ty Vinfast và Thi công mô hình phân loại vật liệu), 1 bài hội thảo cấp khoa (2người/1 bài) 15giờ, 2 bài báo đăng tạp chí ISSN (3người/1 bài) 160x2 bài = 320 giờ</t>
  </si>
  <si>
    <t>1 Bài viết tham dự hội thảo quốc tế trường 240g/2 =120g, 1 bài cấp khoa Nâng cao hiệu quả giảng dạy và học tập trực tuyến  có báo cáo 60g/2 = 30g (tất cả viết chung cô Trinh)</t>
  </si>
  <si>
    <t>NCKH Cấp Trường " Đề Tài: Máy chiết rót, đóng nắp tự động" 900 giờ/4GV, 1 bài viết cấpkhoa 30g/2 =15g (viết chung cô Huê)</t>
  </si>
  <si>
    <t>1 bài cấp khoa Nâng cao hiệu quả giảng dạy và học tập trực tuyến (chung T.Mai) = 15g</t>
  </si>
  <si>
    <t>1 bài cấp khoa Nâng cao hiệu quả giảng dạy và học tập trực tuyến (chung T. Lê Hoàn) = 15g</t>
  </si>
  <si>
    <t>1 bài cấp khoa Nâng cao hiệu quả giảng dạy và học tập trực tuyến (chung T. Tiến) = 15g</t>
  </si>
  <si>
    <t>1 bài cấp khoa Nâng cao hiệu quả giảng dạy và học tập trực tuyến (chung T. M Đức) = 15g</t>
  </si>
  <si>
    <t>1 bài cấp khoa Nâng cao hiệu quả giảng dạy và học tập trực tuyến (chung T.Đạt) = 15g</t>
  </si>
  <si>
    <t>1 bài cấp khoa Nâng cao hiệu quả giảng dạy và học tập trực tuyến (chung cô Hiền) = 15g</t>
  </si>
  <si>
    <t>- Hội thảo khoa học quốc tế COSS2020  được tổ chức vào  ngày 28/11/2020 (240/3 = 80 giờ) (HKI)
- Giảm thiểu tình trạng sinh viên bỏ học (60/5 = 12 giờ) (HKI)
- Nâng cao hiệu quả giảng dạy và học tập trực tuyến (có báo cáo) (60 giờ)/2 =30g (chung với T.M Cường)
- Bài báo đăng tạp chí International Journal of Scientific Engineering and Applied Science (IJSEAS) (ISSN) (480/3=160 giờ) Thử, Linh, Phong                        - NCKH năm học 200 giờ</t>
  </si>
  <si>
    <t>1 bài Hội thảo khoa (chung với cô Chiêu) = 15g</t>
  </si>
  <si>
    <t>Đề tài NCKH: BỘ THỰC HÀNH VI ĐIỀU KHIỂN MỞ RỘNG HƯỚNG IOT. 200g
Bài đăng Hội thảo cấp trường "Giảm thiểu tình trạng sinh viên bỏ học" (5 thành viên) 60g/5 =12g
Bài đăng Hội thảo khoa học quốc tế COSS2020  được tổ chức vào  ngày 28/11/2020 (chung T.Mai) 120g
Bài đăng Hội thảo cấp khoa "Nâng cao hiệu quả giảng dạy và học tập trực tuyến" (2 thành viên) 15g</t>
  </si>
  <si>
    <t>NCKH Cấp Trường " Đề Tài: Máy chiết rót, đóng nắp tự động" 900 giờ/4GV, 1 bài viết cấpkhoa 30g/2 =15g (viết chung T H Đức), 1 bài HT quốc tế COSS2020 (chung T.Nam) = 120g</t>
  </si>
  <si>
    <t>1 bài viết hội thảo quốc tế 28/11/2020, 1 bài cấp khoa (2GV bài, chung với T.Võ Cường)</t>
  </si>
  <si>
    <t xml:space="preserve">Nguyễn Văn </t>
  </si>
  <si>
    <t xml:space="preserve">Yên </t>
  </si>
  <si>
    <t>32</t>
  </si>
  <si>
    <t>33</t>
  </si>
  <si>
    <t>34</t>
  </si>
  <si>
    <t>Phạm Hữu</t>
  </si>
  <si>
    <t>Lộc</t>
  </si>
  <si>
    <t xml:space="preserve">Châu Văn </t>
  </si>
  <si>
    <t>Bảo</t>
  </si>
  <si>
    <t>NCKH Cấp Trường " Đề Tài: Máy chiết rót, đóng nắp tự động" 900 giờ/4GV</t>
  </si>
  <si>
    <t>Dũng</t>
  </si>
  <si>
    <t>Lâm Viết</t>
  </si>
  <si>
    <t>NCKH Cấp Trường: Thi công mô hình phân loại vật liệu 800h/4GV</t>
  </si>
  <si>
    <t>Đề tài NCKH: Thi công Tủ ATS 600h/3GV
Bài đăng Hội thảo cấp trường "Giảm thiểu tình trạng sinh viên bỏ học" (5 thành viên): 12g
Bài đăng Hội thảo khoa học quốc tế COSS2020  được tổ chức vào  ngày 28/11/2020 (3 thành viên): 80g
Bài đăng Hội thảo cấp khoa "Nâng cao hiệu quả giảng dạy và học tập trực tuyến" (2 thành viên): 60g/2 = 30g (chung với thầy G.Nam)</t>
  </si>
  <si>
    <t>Nguyễn Minh</t>
  </si>
  <si>
    <t>Đức (A)</t>
  </si>
  <si>
    <t>Thỉnh giảng</t>
  </si>
  <si>
    <t>1 bài cấp khoa Nâng cao hiệu quả giảng dạy và học tập trực tuyến  30g</t>
  </si>
  <si>
    <t>bài HT khoa: Dạy, học trực tuyến (chung cô Nga) 15g</t>
  </si>
  <si>
    <t>bài HT khoa:Dạy, học trực tuyến (chung T.Minh)</t>
  </si>
  <si>
    <t>Đề tài NCKH: BỘ THỰC HÀNH VI ĐIỀU KHIỂN MỞ RỘNG HƯỚNG IOT 600g/3gv =200 giờ
Đề tài NCKH: Thi công hệ thống thiết bị Cơ Điện Tử phục vụ đánh giá kết thúc giai đoạn chương trình đào tạo song hành với công ty Vinfast 600g/3gv = 200 g
Bài đăng kỷ yếu COSS2020 cấp trường: 2 bài: 1 bài riêng 240g,  1 bài /2gv 120g 
Bài viết có báo cáo Hội nghị Khoa học cấp khoa 2021:   Hội thảo giảng dạy online  60g/2 =30g</t>
  </si>
  <si>
    <t>NCKH Cấp Trường: Thi công mô hình phân loại vật liệu 800h/4GV = 200g
1 bài cấp khoa 30g/2 , 1 bài hội thảo Quốc tế COSS2020 120g (tất cả đồng tác giả với thầy H. Anh)</t>
  </si>
  <si>
    <t xml:space="preserve">-Bài đăng Hội thảo khoa học quốc tế COSS2020  được tổ chức vào ngày 28/11/2020 (240g/2 GV= 120g (HKI)
- Giảm thiểu tình trạng sinh viên bỏ học (60/5 = 12 giờ) (HKI)
- Nâng cao hiệu quả giảng dạy và học tập trực tuyến (30g/2GV = 15g)
</t>
  </si>
  <si>
    <t>1 bài viết cấp khoa (2 người: Tăng, Hiếu/1 bài): 15 giờ, 1 bài báo đăng Tạp chí ISSN (3 người: Tăng, M Cường, Đ Cường/1 bài): 160 giờ. Tổng cộng: 175 giờ</t>
  </si>
  <si>
    <r>
      <t xml:space="preserve">- 1 bài đăng Hội thảo khoa học quốc tế COSS2020  được tổ chức vào  ngày 28/11/2020:  240 g (HKI)
- Giảm thiểu tình trạng sinh viên bỏ học (60/5GV = 12 giờ) (HKI)
</t>
    </r>
    <r>
      <rPr>
        <sz val="10"/>
        <color rgb="FFFF0000"/>
        <rFont val="Times New Roman"/>
        <family val="1"/>
      </rPr>
      <t>-Bài đăng Hội thảo khoa học quốc tế COSS2020  được tổ chức vào  ngày 28/11/2020 (3 thành viên): 80g</t>
    </r>
    <r>
      <rPr>
        <sz val="10"/>
        <rFont val="Times New Roman"/>
        <family val="1"/>
        <charset val="163"/>
      </rPr>
      <t xml:space="preserve">
- 1 bài Nâng cao hiệu quả giảng dạy và học tập trực tuyến  cấp khoa có báo cáo /2gv = (30 giờ)
</t>
    </r>
    <r>
      <rPr>
        <sz val="10"/>
        <color rgb="FFFF0000"/>
        <rFont val="Times New Roman"/>
        <family val="1"/>
      </rPr>
      <t>-1 bài báo đăng Tạp chí ISSN (3 người: Tăng, M Cường, Đ Cường/1 bài): 160 giờ</t>
    </r>
    <r>
      <rPr>
        <sz val="10"/>
        <rFont val="Times New Roman"/>
        <family val="1"/>
        <charset val="163"/>
      </rPr>
      <t xml:space="preserve">
- NCKH cấp trường: Thi công mô hình phân loại vật liệu 800h/4GV; Thi công Tủ ATS 600h/3GV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</si>
</sst>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23" x14ac:knownFonts="1">
    <font>
      <sz val="11"/>
      <color theme="1"/>
      <name val="Calibri"/>
      <family val="2"/>
      <charset val="163"/>
      <scheme val="minor"/>
    </font>
    <font>
      <sz val="13"/>
      <name val="Times New Roman"/>
      <family val="1"/>
      <charset val="163"/>
    </font>
    <font>
      <b/>
      <sz val="13"/>
      <name val="Times New Roman"/>
      <family val="1"/>
      <charset val="163"/>
    </font>
    <font>
      <b/>
      <u/>
      <sz val="13"/>
      <name val="Times New Roman"/>
      <family val="1"/>
      <charset val="163"/>
    </font>
    <font>
      <b/>
      <sz val="16"/>
      <name val="Times New Roman"/>
      <family val="1"/>
      <charset val="163"/>
    </font>
    <font>
      <sz val="16"/>
      <name val="Times New Roman"/>
      <family val="1"/>
      <charset val="163"/>
    </font>
    <font>
      <b/>
      <sz val="11"/>
      <name val="Times New Roman"/>
      <family val="1"/>
      <charset val="163"/>
    </font>
    <font>
      <sz val="10"/>
      <name val="Times New Roman"/>
      <family val="1"/>
      <charset val="163"/>
    </font>
    <font>
      <b/>
      <sz val="13"/>
      <name val="Times New Roman"/>
      <family val="1"/>
    </font>
    <font>
      <sz val="12"/>
      <name val="Times New Roman"/>
      <family val="1"/>
    </font>
    <font>
      <b/>
      <u/>
      <sz val="12"/>
      <name val="Times New Roman"/>
      <family val="1"/>
    </font>
    <font>
      <b/>
      <sz val="12"/>
      <name val="Times New Roman"/>
      <family val="1"/>
    </font>
    <font>
      <sz val="10"/>
      <name val="Arial"/>
      <family val="2"/>
      <charset val="163"/>
    </font>
    <font>
      <b/>
      <sz val="12"/>
      <name val="Times New Roman"/>
      <family val="1"/>
      <charset val="163"/>
    </font>
    <font>
      <b/>
      <sz val="11.5"/>
      <name val="Times New Roman"/>
      <family val="1"/>
    </font>
    <font>
      <sz val="11.5"/>
      <name val="Times New Roman"/>
      <family val="1"/>
    </font>
    <font>
      <b/>
      <sz val="11.5"/>
      <name val="Times New Roman"/>
      <family val="1"/>
      <charset val="163"/>
    </font>
    <font>
      <i/>
      <sz val="12"/>
      <name val="Times New Roman"/>
      <family val="1"/>
      <charset val="163"/>
    </font>
    <font>
      <b/>
      <sz val="14"/>
      <name val="Times New Roman"/>
      <family val="1"/>
      <charset val="163"/>
    </font>
    <font>
      <sz val="8"/>
      <name val="Calibri"/>
      <family val="2"/>
      <charset val="163"/>
      <scheme val="minor"/>
    </font>
    <font>
      <sz val="13"/>
      <color rgb="FFFF0000"/>
      <name val="Times New Roman"/>
      <family val="1"/>
      <charset val="163"/>
    </font>
    <font>
      <sz val="10"/>
      <name val="Times New Roman"/>
      <family val="1"/>
    </font>
    <font>
      <sz val="10"/>
      <color rgb="FFFF0000"/>
      <name val="Times New Roman"/>
      <family val="1"/>
    </font>
  </fonts>
  <fills count="3">
    <fill>
      <patternFill patternType="none"/>
    </fill>
    <fill>
      <patternFill patternType="gray125"/>
    </fill>
    <fill>
      <patternFill patternType="solid">
        <fgColor theme="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109">
    <xf numFmtId="0" fontId="0" fillId="0" borderId="0" xfId="0"/>
    <xf numFmtId="0" fontId="1" fillId="0" borderId="0" xfId="0" applyFont="1" applyFill="1" applyAlignment="1">
      <alignment horizontal="center" vertical="center"/>
    </xf>
    <xf numFmtId="0" fontId="1" fillId="0" borderId="0" xfId="0" applyFont="1" applyFill="1" applyAlignment="1">
      <alignment horizontal="center"/>
    </xf>
    <xf numFmtId="0" fontId="2" fillId="0" borderId="0" xfId="0" applyFont="1" applyFill="1" applyAlignment="1">
      <alignment horizontal="center" vertical="center"/>
    </xf>
    <xf numFmtId="164" fontId="1" fillId="0" borderId="0" xfId="0" applyNumberFormat="1" applyFont="1" applyFill="1" applyAlignment="1">
      <alignment horizontal="center" vertical="center"/>
    </xf>
    <xf numFmtId="0" fontId="1" fillId="0" borderId="0" xfId="0" applyFont="1" applyFill="1" applyAlignment="1">
      <alignment vertical="center"/>
    </xf>
    <xf numFmtId="39" fontId="1" fillId="0" borderId="0" xfId="0" applyNumberFormat="1" applyFont="1" applyFill="1"/>
    <xf numFmtId="0" fontId="1" fillId="0" borderId="0" xfId="0" applyFont="1" applyFill="1"/>
    <xf numFmtId="0" fontId="2" fillId="0" borderId="0" xfId="0" applyFont="1" applyFill="1" applyAlignment="1">
      <alignment horizontal="center"/>
    </xf>
    <xf numFmtId="0" fontId="3" fillId="0" borderId="0" xfId="0" applyFont="1" applyFill="1" applyAlignment="1">
      <alignment horizontal="center" vertical="center"/>
    </xf>
    <xf numFmtId="0" fontId="1" fillId="0" borderId="0" xfId="0" applyFont="1" applyFill="1" applyAlignment="1"/>
    <xf numFmtId="3" fontId="1" fillId="0" borderId="0" xfId="0" applyNumberFormat="1" applyFont="1" applyFill="1" applyAlignment="1">
      <alignment horizontal="center" vertical="center"/>
    </xf>
    <xf numFmtId="0" fontId="1" fillId="0" borderId="0" xfId="0" quotePrefix="1" applyFont="1" applyFill="1" applyAlignment="1">
      <alignment horizontal="center" vertical="center"/>
    </xf>
    <xf numFmtId="0" fontId="1" fillId="0" borderId="0" xfId="0" quotePrefix="1" applyFont="1" applyFill="1" applyAlignment="1">
      <alignment horizontal="center"/>
    </xf>
    <xf numFmtId="0" fontId="1" fillId="0" borderId="0" xfId="0" quotePrefix="1" applyFont="1" applyFill="1" applyAlignment="1">
      <alignment vertical="center"/>
    </xf>
    <xf numFmtId="39" fontId="5" fillId="0" borderId="0" xfId="0" applyNumberFormat="1" applyFont="1" applyFill="1"/>
    <xf numFmtId="0" fontId="5" fillId="0" borderId="0" xfId="0" applyFont="1" applyFill="1"/>
    <xf numFmtId="164" fontId="2" fillId="0" borderId="0" xfId="0" applyNumberFormat="1" applyFont="1" applyFill="1" applyAlignment="1">
      <alignment horizontal="center" vertical="center"/>
    </xf>
    <xf numFmtId="0" fontId="2" fillId="0" borderId="0" xfId="0" applyFont="1" applyFill="1" applyAlignment="1">
      <alignment vertical="center"/>
    </xf>
    <xf numFmtId="3"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6" xfId="0" applyFont="1" applyFill="1" applyBorder="1" applyAlignment="1">
      <alignment horizontal="center" vertical="center" wrapText="1"/>
    </xf>
    <xf numFmtId="49" fontId="7" fillId="0" borderId="8" xfId="0" applyNumberFormat="1" applyFont="1" applyFill="1" applyBorder="1" applyAlignment="1">
      <alignment horizontal="center" vertical="center"/>
    </xf>
    <xf numFmtId="3" fontId="7" fillId="0" borderId="6" xfId="0" applyNumberFormat="1" applyFont="1" applyFill="1" applyBorder="1" applyAlignment="1">
      <alignment horizontal="center" vertical="center"/>
    </xf>
    <xf numFmtId="49" fontId="7" fillId="0" borderId="6" xfId="0" applyNumberFormat="1" applyFont="1" applyFill="1" applyBorder="1" applyAlignment="1">
      <alignment horizontal="center" vertical="center"/>
    </xf>
    <xf numFmtId="49" fontId="7" fillId="0" borderId="6" xfId="0" applyNumberFormat="1" applyFont="1" applyFill="1" applyBorder="1" applyAlignment="1">
      <alignment horizontal="center"/>
    </xf>
    <xf numFmtId="164" fontId="7" fillId="0" borderId="6" xfId="0" applyNumberFormat="1" applyFont="1" applyFill="1" applyBorder="1" applyAlignment="1">
      <alignment horizontal="center" vertical="center"/>
    </xf>
    <xf numFmtId="39" fontId="7" fillId="0" borderId="0" xfId="0" applyNumberFormat="1" applyFont="1" applyFill="1"/>
    <xf numFmtId="0" fontId="7" fillId="0" borderId="0" xfId="0" applyFont="1" applyFill="1"/>
    <xf numFmtId="0" fontId="1" fillId="0" borderId="4" xfId="0" applyFont="1" applyFill="1" applyBorder="1" applyAlignment="1">
      <alignment vertical="center"/>
    </xf>
    <xf numFmtId="0" fontId="1" fillId="0" borderId="5" xfId="0" applyFont="1" applyFill="1" applyBorder="1" applyAlignment="1">
      <alignment vertical="center"/>
    </xf>
    <xf numFmtId="0" fontId="1" fillId="0" borderId="6" xfId="0" applyFont="1" applyFill="1" applyBorder="1" applyAlignment="1">
      <alignment vertical="center"/>
    </xf>
    <xf numFmtId="0" fontId="1" fillId="0" borderId="6" xfId="0" applyFont="1" applyFill="1" applyBorder="1" applyAlignment="1">
      <alignment horizontal="center" vertical="center"/>
    </xf>
    <xf numFmtId="39" fontId="1" fillId="0" borderId="0" xfId="0" applyNumberFormat="1" applyFont="1" applyFill="1" applyAlignment="1">
      <alignment vertical="center"/>
    </xf>
    <xf numFmtId="0" fontId="7" fillId="0" borderId="6" xfId="0" applyFont="1" applyFill="1" applyBorder="1" applyAlignment="1">
      <alignment vertical="center" wrapText="1"/>
    </xf>
    <xf numFmtId="0" fontId="9" fillId="0" borderId="0" xfId="0" applyFont="1" applyFill="1" applyBorder="1" applyAlignment="1">
      <alignment horizontal="center" vertical="center"/>
    </xf>
    <xf numFmtId="0" fontId="10" fillId="0" borderId="0" xfId="0" applyFont="1" applyFill="1" applyAlignment="1">
      <alignment vertical="center"/>
    </xf>
    <xf numFmtId="0" fontId="11" fillId="0" borderId="0" xfId="0" applyFont="1" applyFill="1" applyBorder="1" applyAlignment="1">
      <alignment vertical="center"/>
    </xf>
    <xf numFmtId="0" fontId="9" fillId="0" borderId="0" xfId="0" applyFont="1" applyFill="1" applyAlignment="1">
      <alignment vertical="center"/>
    </xf>
    <xf numFmtId="0" fontId="12" fillId="0" borderId="0" xfId="0" applyFont="1" applyFill="1"/>
    <xf numFmtId="39" fontId="9" fillId="0" borderId="0" xfId="0" applyNumberFormat="1" applyFont="1" applyFill="1" applyAlignment="1">
      <alignment vertical="center"/>
    </xf>
    <xf numFmtId="0" fontId="11" fillId="0" borderId="0" xfId="0" applyFont="1" applyFill="1" applyAlignment="1">
      <alignment horizontal="center" vertical="center"/>
    </xf>
    <xf numFmtId="39" fontId="11" fillId="0" borderId="0" xfId="0" applyNumberFormat="1" applyFont="1" applyFill="1" applyAlignment="1">
      <alignment vertical="center"/>
    </xf>
    <xf numFmtId="0" fontId="9" fillId="0" borderId="0" xfId="0" applyFont="1" applyFill="1" applyBorder="1"/>
    <xf numFmtId="0" fontId="14" fillId="0" borderId="0" xfId="0" applyFont="1" applyFill="1" applyBorder="1" applyAlignment="1">
      <alignment vertical="center"/>
    </xf>
    <xf numFmtId="0" fontId="14"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9" fillId="0" borderId="0" xfId="0" applyFont="1" applyFill="1" applyBorder="1" applyAlignment="1">
      <alignment horizontal="center"/>
    </xf>
    <xf numFmtId="164" fontId="9" fillId="0" borderId="0" xfId="0" applyNumberFormat="1" applyFont="1" applyFill="1" applyBorder="1" applyAlignment="1">
      <alignment horizontal="center"/>
    </xf>
    <xf numFmtId="39" fontId="12" fillId="0" borderId="0" xfId="0" applyNumberFormat="1" applyFont="1" applyFill="1" applyBorder="1" applyAlignment="1"/>
    <xf numFmtId="0" fontId="10" fillId="0" borderId="0" xfId="0" applyFont="1" applyFill="1" applyBorder="1" applyAlignment="1">
      <alignment vertical="center"/>
    </xf>
    <xf numFmtId="164" fontId="9" fillId="0" borderId="0" xfId="0" applyNumberFormat="1" applyFont="1" applyFill="1" applyBorder="1"/>
    <xf numFmtId="0" fontId="15" fillId="0" borderId="0" xfId="0" applyFont="1" applyFill="1" applyBorder="1" applyAlignment="1">
      <alignment vertical="center"/>
    </xf>
    <xf numFmtId="0" fontId="9" fillId="0" borderId="0" xfId="0" applyFont="1" applyFill="1" applyBorder="1" applyAlignment="1">
      <alignment vertical="center"/>
    </xf>
    <xf numFmtId="39" fontId="9" fillId="0" borderId="0" xfId="0" applyNumberFormat="1" applyFont="1" applyFill="1" applyBorder="1" applyAlignment="1">
      <alignment vertical="center"/>
    </xf>
    <xf numFmtId="0" fontId="16" fillId="0" borderId="0" xfId="0" applyFont="1" applyFill="1" applyBorder="1" applyAlignment="1">
      <alignment vertical="center"/>
    </xf>
    <xf numFmtId="0" fontId="13" fillId="0" borderId="0" xfId="0" applyFont="1" applyFill="1" applyBorder="1" applyAlignment="1">
      <alignment horizontal="center" vertical="center"/>
    </xf>
    <xf numFmtId="164" fontId="9" fillId="0" borderId="0" xfId="0" applyNumberFormat="1" applyFont="1" applyFill="1" applyBorder="1" applyAlignment="1">
      <alignment vertical="center"/>
    </xf>
    <xf numFmtId="0" fontId="7" fillId="0" borderId="6" xfId="0" quotePrefix="1" applyFont="1" applyFill="1" applyBorder="1" applyAlignment="1">
      <alignment vertical="center" wrapText="1"/>
    </xf>
    <xf numFmtId="0" fontId="1" fillId="0" borderId="6" xfId="0" applyNumberFormat="1" applyFont="1" applyFill="1" applyBorder="1" applyAlignment="1">
      <alignment horizontal="center" vertical="center"/>
    </xf>
    <xf numFmtId="0" fontId="1" fillId="0" borderId="6" xfId="0" applyNumberFormat="1" applyFont="1" applyFill="1" applyBorder="1" applyAlignment="1">
      <alignment vertical="center"/>
    </xf>
    <xf numFmtId="3" fontId="6" fillId="0" borderId="6" xfId="0" applyNumberFormat="1" applyFont="1" applyFill="1" applyBorder="1" applyAlignment="1">
      <alignment horizontal="center" vertical="center"/>
    </xf>
    <xf numFmtId="164" fontId="6" fillId="0" borderId="6" xfId="0" applyNumberFormat="1" applyFont="1" applyFill="1" applyBorder="1" applyAlignment="1">
      <alignment horizontal="center" vertical="center"/>
    </xf>
    <xf numFmtId="0" fontId="1" fillId="0" borderId="6" xfId="0" applyNumberFormat="1" applyFont="1" applyBorder="1" applyAlignment="1">
      <alignment horizontal="center" vertical="center"/>
    </xf>
    <xf numFmtId="0" fontId="1" fillId="0" borderId="0" xfId="0" applyFont="1" applyAlignment="1">
      <alignment horizontal="left"/>
    </xf>
    <xf numFmtId="49" fontId="1" fillId="2" borderId="8" xfId="0" quotePrefix="1" applyNumberFormat="1" applyFont="1" applyFill="1" applyBorder="1" applyAlignment="1">
      <alignment horizontal="center" vertical="center"/>
    </xf>
    <xf numFmtId="0" fontId="7" fillId="0" borderId="6" xfId="0" applyFont="1" applyBorder="1" applyAlignment="1">
      <alignment vertical="center" wrapText="1"/>
    </xf>
    <xf numFmtId="1" fontId="1" fillId="0" borderId="6" xfId="0" applyNumberFormat="1" applyFont="1" applyFill="1" applyBorder="1" applyAlignment="1">
      <alignment horizontal="center" vertical="center"/>
    </xf>
    <xf numFmtId="1" fontId="8" fillId="0" borderId="6" xfId="0" applyNumberFormat="1" applyFont="1" applyFill="1" applyBorder="1" applyAlignment="1">
      <alignment horizontal="center" vertical="center"/>
    </xf>
    <xf numFmtId="1" fontId="20" fillId="0" borderId="6" xfId="0" applyNumberFormat="1" applyFont="1" applyFill="1" applyBorder="1" applyAlignment="1">
      <alignment horizontal="center" vertical="center"/>
    </xf>
    <xf numFmtId="0" fontId="20" fillId="0" borderId="4" xfId="0" applyFont="1" applyFill="1" applyBorder="1" applyAlignment="1">
      <alignment vertical="center"/>
    </xf>
    <xf numFmtId="0" fontId="20" fillId="0" borderId="5" xfId="0" applyFont="1" applyFill="1" applyBorder="1" applyAlignment="1">
      <alignment vertical="center"/>
    </xf>
    <xf numFmtId="0" fontId="20" fillId="0" borderId="6" xfId="0" applyNumberFormat="1" applyFont="1" applyFill="1" applyBorder="1" applyAlignment="1">
      <alignment horizontal="center" vertical="center"/>
    </xf>
    <xf numFmtId="0" fontId="21" fillId="0" borderId="6" xfId="0" applyFont="1" applyFill="1" applyBorder="1" applyAlignment="1">
      <alignment vertical="center" wrapText="1"/>
    </xf>
    <xf numFmtId="0" fontId="13" fillId="0" borderId="0" xfId="0" applyFont="1" applyFill="1" applyBorder="1" applyAlignment="1">
      <alignment horizontal="center" vertical="center"/>
    </xf>
    <xf numFmtId="0" fontId="13" fillId="0" borderId="0" xfId="0" applyFont="1" applyFill="1" applyAlignment="1">
      <alignment horizontal="center"/>
    </xf>
    <xf numFmtId="39" fontId="1" fillId="0" borderId="7" xfId="0" applyNumberFormat="1" applyFont="1" applyFill="1" applyBorder="1" applyAlignment="1">
      <alignment horizontal="center" wrapText="1"/>
    </xf>
    <xf numFmtId="49" fontId="7" fillId="0" borderId="4" xfId="0" applyNumberFormat="1" applyFont="1" applyFill="1" applyBorder="1" applyAlignment="1">
      <alignment horizontal="center" vertical="center"/>
    </xf>
    <xf numFmtId="49" fontId="7" fillId="0" borderId="5" xfId="0" applyNumberFormat="1" applyFont="1" applyFill="1" applyBorder="1" applyAlignment="1">
      <alignment horizontal="center" vertical="center"/>
    </xf>
    <xf numFmtId="0" fontId="8" fillId="0" borderId="4"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5"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8" xfId="0" applyFont="1" applyFill="1" applyBorder="1" applyAlignment="1">
      <alignment horizontal="center" vertical="center" wrapText="1"/>
    </xf>
    <xf numFmtId="164" fontId="6" fillId="0" borderId="1" xfId="0" applyNumberFormat="1" applyFont="1" applyFill="1" applyBorder="1" applyAlignment="1">
      <alignment horizontal="center" vertical="center" wrapText="1"/>
    </xf>
    <xf numFmtId="164" fontId="6" fillId="0" borderId="8" xfId="0" applyNumberFormat="1" applyFont="1" applyFill="1" applyBorder="1" applyAlignment="1">
      <alignment horizontal="center" vertical="center" wrapText="1"/>
    </xf>
    <xf numFmtId="0" fontId="11" fillId="0" borderId="0" xfId="0" applyFont="1" applyFill="1" applyBorder="1" applyAlignment="1">
      <alignment horizontal="center" vertical="center"/>
    </xf>
    <xf numFmtId="0" fontId="17" fillId="0" borderId="0" xfId="0" applyFont="1" applyFill="1" applyAlignment="1">
      <alignment horizontal="center" vertical="center"/>
    </xf>
    <xf numFmtId="0" fontId="11" fillId="0" borderId="0" xfId="0" applyFont="1" applyFill="1" applyAlignment="1">
      <alignment horizontal="center" vertical="center"/>
    </xf>
    <xf numFmtId="0" fontId="1" fillId="0" borderId="0" xfId="0" applyFont="1" applyFill="1" applyAlignment="1">
      <alignment horizontal="center"/>
    </xf>
    <xf numFmtId="0" fontId="2" fillId="0" borderId="0" xfId="0" applyFont="1" applyFill="1" applyAlignment="1">
      <alignment horizontal="center"/>
    </xf>
    <xf numFmtId="0" fontId="4" fillId="0" borderId="0" xfId="0" applyFont="1" applyFill="1" applyAlignment="1">
      <alignment horizontal="center" vertical="center"/>
    </xf>
    <xf numFmtId="0" fontId="2" fillId="0" borderId="0" xfId="0" applyFont="1" applyFill="1" applyAlignment="1">
      <alignment horizontal="center" vertical="center"/>
    </xf>
    <xf numFmtId="0" fontId="18" fillId="0" borderId="0" xfId="0" applyFont="1" applyFill="1" applyAlignment="1">
      <alignment horizontal="center" vertical="center"/>
    </xf>
    <xf numFmtId="0" fontId="6" fillId="0" borderId="6"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0" xfId="0" applyFont="1" applyFill="1" applyBorder="1" applyAlignment="1">
      <alignment horizontal="center" vertical="center" wrapText="1"/>
    </xf>
    <xf numFmtId="49" fontId="20" fillId="2" borderId="8" xfId="0" quotePrefix="1" applyNumberFormat="1" applyFont="1" applyFill="1" applyBorder="1" applyAlignment="1">
      <alignment horizontal="center" vertical="center"/>
    </xf>
    <xf numFmtId="0" fontId="20" fillId="0" borderId="6" xfId="0" applyNumberFormat="1" applyFont="1" applyFill="1" applyBorder="1" applyAlignment="1">
      <alignment vertical="center"/>
    </xf>
    <xf numFmtId="165" fontId="20" fillId="0" borderId="6" xfId="0" applyNumberFormat="1" applyFont="1" applyFill="1" applyBorder="1" applyAlignment="1">
      <alignment horizontal="center" vertical="center"/>
    </xf>
    <xf numFmtId="0" fontId="20" fillId="0" borderId="6" xfId="0" applyNumberFormat="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1114231</xdr:colOff>
      <xdr:row>3</xdr:row>
      <xdr:rowOff>38100</xdr:rowOff>
    </xdr:from>
    <xdr:to>
      <xdr:col>4</xdr:col>
      <xdr:colOff>276031</xdr:colOff>
      <xdr:row>3</xdr:row>
      <xdr:rowOff>38100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bwMode="auto">
        <a:xfrm>
          <a:off x="1415532" y="679580"/>
          <a:ext cx="1455576"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388776</xdr:colOff>
      <xdr:row>2</xdr:row>
      <xdr:rowOff>29157</xdr:rowOff>
    </xdr:from>
    <xdr:to>
      <xdr:col>13</xdr:col>
      <xdr:colOff>9719</xdr:colOff>
      <xdr:row>2</xdr:row>
      <xdr:rowOff>29157</xdr:rowOff>
    </xdr:to>
    <xdr:sp macro="" textlink="">
      <xdr:nvSpPr>
        <xdr:cNvPr id="3" name="Line 1">
          <a:extLst>
            <a:ext uri="{FF2B5EF4-FFF2-40B4-BE49-F238E27FC236}">
              <a16:creationId xmlns:a16="http://schemas.microsoft.com/office/drawing/2014/main" id="{00000000-0008-0000-0000-000003000000}"/>
            </a:ext>
          </a:extLst>
        </xdr:cNvPr>
        <xdr:cNvSpPr>
          <a:spLocks noChangeShapeType="1"/>
        </xdr:cNvSpPr>
      </xdr:nvSpPr>
      <xdr:spPr bwMode="auto">
        <a:xfrm flipV="1">
          <a:off x="5880230" y="485968"/>
          <a:ext cx="2089668"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Bao%20cao%20TK%20NH\Bao%20cao%20tong%20ket%20NH%202014-2015\KHOI%20LUONG%20NCKH%202014-2015\tong_ket_gio_nckh__ddtu_nh_14-15_(ban_in)(C&#244;%20Li&#234;n%20G&#7917;i%2018_8_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KHOA -DIEN GIAI"/>
      <sheetName val="CAP TRUONG_DIEN GIAI"/>
      <sheetName val="CAP TRUONG_HKI"/>
      <sheetName val="CAP KHOA HKI"/>
      <sheetName val="TONG KET HKI"/>
      <sheetName val="CAP TRUONG_HKII "/>
      <sheetName val="CAP KHOA -TO HKII"/>
      <sheetName val="TONG KET HKII"/>
      <sheetName val="TONG KET CA NAM"/>
      <sheetName val="Sheet1"/>
    </sheetNames>
    <sheetDataSet>
      <sheetData sheetId="0" refreshError="1"/>
      <sheetData sheetId="1" refreshError="1"/>
      <sheetData sheetId="2" refreshError="1">
        <row r="8">
          <cell r="A8" t="str">
            <v>KHOA CÔNG NGHỆ ĐIỆN - ĐIỆN TỬ</v>
          </cell>
        </row>
        <row r="16">
          <cell r="B16" t="str">
            <v>Ngô Hoàng</v>
          </cell>
          <cell r="C16" t="str">
            <v xml:space="preserve">Anh </v>
          </cell>
        </row>
        <row r="18">
          <cell r="B18" t="str">
            <v>Vũ Hạnh</v>
          </cell>
          <cell r="C18" t="str">
            <v>Chiêu</v>
          </cell>
        </row>
        <row r="19">
          <cell r="B19" t="str">
            <v>Ngô Phong</v>
          </cell>
          <cell r="C19" t="str">
            <v>Cường</v>
          </cell>
        </row>
        <row r="20">
          <cell r="B20" t="str">
            <v>Nguyễn Minh Đức</v>
          </cell>
          <cell r="C20" t="str">
            <v>Cường</v>
          </cell>
        </row>
        <row r="21">
          <cell r="B21" t="str">
            <v>Tạ Minh</v>
          </cell>
          <cell r="C21" t="str">
            <v xml:space="preserve">Cường </v>
          </cell>
        </row>
        <row r="22">
          <cell r="B22" t="str">
            <v>Võ</v>
          </cell>
          <cell r="C22" t="str">
            <v xml:space="preserve">Cường </v>
          </cell>
        </row>
        <row r="24">
          <cell r="B24" t="str">
            <v>Lê Tiến</v>
          </cell>
          <cell r="C24" t="str">
            <v xml:space="preserve">Đạt </v>
          </cell>
        </row>
        <row r="25">
          <cell r="B25" t="str">
            <v>Nguyễn Hồng</v>
          </cell>
          <cell r="C25" t="str">
            <v xml:space="preserve">Đức </v>
          </cell>
        </row>
        <row r="27">
          <cell r="B27" t="str">
            <v>Nguyễn Minh</v>
          </cell>
          <cell r="C27" t="str">
            <v>Đức (B)</v>
          </cell>
        </row>
        <row r="28">
          <cell r="B28" t="str">
            <v xml:space="preserve">Nguyễn Thị Ngọc </v>
          </cell>
          <cell r="C28" t="str">
            <v xml:space="preserve">Hiền </v>
          </cell>
        </row>
        <row r="29">
          <cell r="B29" t="str">
            <v>Trần Trung</v>
          </cell>
          <cell r="C29" t="str">
            <v>Hiếu</v>
          </cell>
        </row>
        <row r="30">
          <cell r="B30" t="str">
            <v xml:space="preserve">Mạnh Lê </v>
          </cell>
          <cell r="C30" t="str">
            <v xml:space="preserve">Hoàn </v>
          </cell>
        </row>
        <row r="31">
          <cell r="B31" t="str">
            <v>Lê Thế</v>
          </cell>
          <cell r="C31" t="str">
            <v xml:space="preserve">Huân </v>
          </cell>
        </row>
        <row r="33">
          <cell r="B33" t="str">
            <v>Tăng Cẩm</v>
          </cell>
          <cell r="C33" t="str">
            <v>Huê</v>
          </cell>
        </row>
        <row r="36">
          <cell r="B36" t="str">
            <v>Nguyễn Thùy</v>
          </cell>
          <cell r="C36" t="str">
            <v>Linh</v>
          </cell>
        </row>
        <row r="37">
          <cell r="B37" t="str">
            <v xml:space="preserve">Huỳnh Ngọc </v>
          </cell>
          <cell r="C37" t="str">
            <v xml:space="preserve">Mai </v>
          </cell>
        </row>
        <row r="38">
          <cell r="B38" t="str">
            <v>Đặng Đức</v>
          </cell>
          <cell r="C38" t="str">
            <v xml:space="preserve">Minh </v>
          </cell>
        </row>
        <row r="39">
          <cell r="B39" t="str">
            <v>Nguyễn Thị Tố</v>
          </cell>
          <cell r="C39" t="str">
            <v xml:space="preserve">Nga </v>
          </cell>
        </row>
        <row r="40">
          <cell r="B40" t="str">
            <v>Nguyễn Trần Thanh</v>
          </cell>
          <cell r="C40" t="str">
            <v xml:space="preserve">Nhàn </v>
          </cell>
        </row>
        <row r="41">
          <cell r="B41" t="str">
            <v>Đỗ Huỳnh Thanh</v>
          </cell>
          <cell r="C41" t="str">
            <v xml:space="preserve">Phong </v>
          </cell>
        </row>
        <row r="42">
          <cell r="B42" t="str">
            <v>Nguyễn Anh</v>
          </cell>
          <cell r="C42" t="str">
            <v xml:space="preserve">Tăng </v>
          </cell>
        </row>
        <row r="43">
          <cell r="B43" t="str">
            <v>Quách Minh</v>
          </cell>
          <cell r="C43" t="str">
            <v xml:space="preserve">Thử </v>
          </cell>
        </row>
        <row r="44">
          <cell r="B44" t="str">
            <v xml:space="preserve">Trần Công </v>
          </cell>
          <cell r="C44" t="str">
            <v xml:space="preserve">Tiến </v>
          </cell>
        </row>
        <row r="49">
          <cell r="B49" t="str">
            <v>Tổng cộng</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4"/>
  <sheetViews>
    <sheetView tabSelected="1" topLeftCell="A7" zoomScale="98" zoomScaleNormal="98" zoomScaleSheetLayoutView="100" workbookViewId="0">
      <pane xSplit="1" ySplit="5" topLeftCell="B38" activePane="bottomRight" state="frozen"/>
      <selection activeCell="A7" sqref="A7"/>
      <selection pane="topRight" activeCell="B7" sqref="B7"/>
      <selection pane="bottomLeft" activeCell="A12" sqref="A12"/>
      <selection pane="bottomRight" activeCell="A17" sqref="A17:O17"/>
    </sheetView>
  </sheetViews>
  <sheetFormatPr defaultRowHeight="16.5" x14ac:dyDescent="0.25"/>
  <cols>
    <col min="1" max="1" width="4.5703125" style="1" customWidth="1"/>
    <col min="2" max="2" width="19.7109375" style="7" customWidth="1"/>
    <col min="3" max="3" width="10" style="7" customWidth="1"/>
    <col min="4" max="4" width="12" style="7" bestFit="1" customWidth="1"/>
    <col min="5" max="5" width="7.7109375" style="1" customWidth="1"/>
    <col min="6" max="6" width="8.28515625" style="1" customWidth="1"/>
    <col min="7" max="8" width="8.42578125" style="1" customWidth="1"/>
    <col min="9" max="9" width="9.42578125" style="1" customWidth="1"/>
    <col min="10" max="10" width="9.28515625" style="1" customWidth="1"/>
    <col min="11" max="11" width="9.7109375" style="2" customWidth="1"/>
    <col min="12" max="12" width="8.42578125" style="1" customWidth="1"/>
    <col min="13" max="13" width="9.42578125" style="1" customWidth="1"/>
    <col min="14" max="14" width="8.140625" style="4" customWidth="1"/>
    <col min="15" max="15" width="8.85546875" style="4" customWidth="1"/>
    <col min="16" max="16" width="41.28515625" style="7" customWidth="1"/>
    <col min="17" max="17" width="9.5703125" style="6" bestFit="1" customWidth="1"/>
    <col min="18" max="256" width="9" style="7"/>
    <col min="257" max="257" width="4.5703125" style="7" customWidth="1"/>
    <col min="258" max="258" width="17.7109375" style="7" customWidth="1"/>
    <col min="259" max="259" width="10" style="7" customWidth="1"/>
    <col min="260" max="260" width="5.7109375" style="7" customWidth="1"/>
    <col min="261" max="261" width="6.7109375" style="7" customWidth="1"/>
    <col min="262" max="262" width="8.28515625" style="7" customWidth="1"/>
    <col min="263" max="264" width="8.42578125" style="7" customWidth="1"/>
    <col min="265" max="265" width="7" style="7" customWidth="1"/>
    <col min="266" max="266" width="9.28515625" style="7" customWidth="1"/>
    <col min="267" max="267" width="7.28515625" style="7" customWidth="1"/>
    <col min="268" max="268" width="8.42578125" style="7" customWidth="1"/>
    <col min="269" max="269" width="7.7109375" style="7" customWidth="1"/>
    <col min="270" max="270" width="6.5703125" style="7" customWidth="1"/>
    <col min="271" max="271" width="6.85546875" style="7" customWidth="1"/>
    <col min="272" max="272" width="16" style="7" customWidth="1"/>
    <col min="273" max="273" width="9.5703125" style="7" bestFit="1" customWidth="1"/>
    <col min="274" max="512" width="9" style="7"/>
    <col min="513" max="513" width="4.5703125" style="7" customWidth="1"/>
    <col min="514" max="514" width="17.7109375" style="7" customWidth="1"/>
    <col min="515" max="515" width="10" style="7" customWidth="1"/>
    <col min="516" max="516" width="5.7109375" style="7" customWidth="1"/>
    <col min="517" max="517" width="6.7109375" style="7" customWidth="1"/>
    <col min="518" max="518" width="8.28515625" style="7" customWidth="1"/>
    <col min="519" max="520" width="8.42578125" style="7" customWidth="1"/>
    <col min="521" max="521" width="7" style="7" customWidth="1"/>
    <col min="522" max="522" width="9.28515625" style="7" customWidth="1"/>
    <col min="523" max="523" width="7.28515625" style="7" customWidth="1"/>
    <col min="524" max="524" width="8.42578125" style="7" customWidth="1"/>
    <col min="525" max="525" width="7.7109375" style="7" customWidth="1"/>
    <col min="526" max="526" width="6.5703125" style="7" customWidth="1"/>
    <col min="527" max="527" width="6.85546875" style="7" customWidth="1"/>
    <col min="528" max="528" width="16" style="7" customWidth="1"/>
    <col min="529" max="529" width="9.5703125" style="7" bestFit="1" customWidth="1"/>
    <col min="530" max="768" width="9" style="7"/>
    <col min="769" max="769" width="4.5703125" style="7" customWidth="1"/>
    <col min="770" max="770" width="17.7109375" style="7" customWidth="1"/>
    <col min="771" max="771" width="10" style="7" customWidth="1"/>
    <col min="772" max="772" width="5.7109375" style="7" customWidth="1"/>
    <col min="773" max="773" width="6.7109375" style="7" customWidth="1"/>
    <col min="774" max="774" width="8.28515625" style="7" customWidth="1"/>
    <col min="775" max="776" width="8.42578125" style="7" customWidth="1"/>
    <col min="777" max="777" width="7" style="7" customWidth="1"/>
    <col min="778" max="778" width="9.28515625" style="7" customWidth="1"/>
    <col min="779" max="779" width="7.28515625" style="7" customWidth="1"/>
    <col min="780" max="780" width="8.42578125" style="7" customWidth="1"/>
    <col min="781" max="781" width="7.7109375" style="7" customWidth="1"/>
    <col min="782" max="782" width="6.5703125" style="7" customWidth="1"/>
    <col min="783" max="783" width="6.85546875" style="7" customWidth="1"/>
    <col min="784" max="784" width="16" style="7" customWidth="1"/>
    <col min="785" max="785" width="9.5703125" style="7" bestFit="1" customWidth="1"/>
    <col min="786" max="1024" width="9" style="7"/>
    <col min="1025" max="1025" width="4.5703125" style="7" customWidth="1"/>
    <col min="1026" max="1026" width="17.7109375" style="7" customWidth="1"/>
    <col min="1027" max="1027" width="10" style="7" customWidth="1"/>
    <col min="1028" max="1028" width="5.7109375" style="7" customWidth="1"/>
    <col min="1029" max="1029" width="6.7109375" style="7" customWidth="1"/>
    <col min="1030" max="1030" width="8.28515625" style="7" customWidth="1"/>
    <col min="1031" max="1032" width="8.42578125" style="7" customWidth="1"/>
    <col min="1033" max="1033" width="7" style="7" customWidth="1"/>
    <col min="1034" max="1034" width="9.28515625" style="7" customWidth="1"/>
    <col min="1035" max="1035" width="7.28515625" style="7" customWidth="1"/>
    <col min="1036" max="1036" width="8.42578125" style="7" customWidth="1"/>
    <col min="1037" max="1037" width="7.7109375" style="7" customWidth="1"/>
    <col min="1038" max="1038" width="6.5703125" style="7" customWidth="1"/>
    <col min="1039" max="1039" width="6.85546875" style="7" customWidth="1"/>
    <col min="1040" max="1040" width="16" style="7" customWidth="1"/>
    <col min="1041" max="1041" width="9.5703125" style="7" bestFit="1" customWidth="1"/>
    <col min="1042" max="1280" width="9" style="7"/>
    <col min="1281" max="1281" width="4.5703125" style="7" customWidth="1"/>
    <col min="1282" max="1282" width="17.7109375" style="7" customWidth="1"/>
    <col min="1283" max="1283" width="10" style="7" customWidth="1"/>
    <col min="1284" max="1284" width="5.7109375" style="7" customWidth="1"/>
    <col min="1285" max="1285" width="6.7109375" style="7" customWidth="1"/>
    <col min="1286" max="1286" width="8.28515625" style="7" customWidth="1"/>
    <col min="1287" max="1288" width="8.42578125" style="7" customWidth="1"/>
    <col min="1289" max="1289" width="7" style="7" customWidth="1"/>
    <col min="1290" max="1290" width="9.28515625" style="7" customWidth="1"/>
    <col min="1291" max="1291" width="7.28515625" style="7" customWidth="1"/>
    <col min="1292" max="1292" width="8.42578125" style="7" customWidth="1"/>
    <col min="1293" max="1293" width="7.7109375" style="7" customWidth="1"/>
    <col min="1294" max="1294" width="6.5703125" style="7" customWidth="1"/>
    <col min="1295" max="1295" width="6.85546875" style="7" customWidth="1"/>
    <col min="1296" max="1296" width="16" style="7" customWidth="1"/>
    <col min="1297" max="1297" width="9.5703125" style="7" bestFit="1" customWidth="1"/>
    <col min="1298" max="1536" width="9" style="7"/>
    <col min="1537" max="1537" width="4.5703125" style="7" customWidth="1"/>
    <col min="1538" max="1538" width="17.7109375" style="7" customWidth="1"/>
    <col min="1539" max="1539" width="10" style="7" customWidth="1"/>
    <col min="1540" max="1540" width="5.7109375" style="7" customWidth="1"/>
    <col min="1541" max="1541" width="6.7109375" style="7" customWidth="1"/>
    <col min="1542" max="1542" width="8.28515625" style="7" customWidth="1"/>
    <col min="1543" max="1544" width="8.42578125" style="7" customWidth="1"/>
    <col min="1545" max="1545" width="7" style="7" customWidth="1"/>
    <col min="1546" max="1546" width="9.28515625" style="7" customWidth="1"/>
    <col min="1547" max="1547" width="7.28515625" style="7" customWidth="1"/>
    <col min="1548" max="1548" width="8.42578125" style="7" customWidth="1"/>
    <col min="1549" max="1549" width="7.7109375" style="7" customWidth="1"/>
    <col min="1550" max="1550" width="6.5703125" style="7" customWidth="1"/>
    <col min="1551" max="1551" width="6.85546875" style="7" customWidth="1"/>
    <col min="1552" max="1552" width="16" style="7" customWidth="1"/>
    <col min="1553" max="1553" width="9.5703125" style="7" bestFit="1" customWidth="1"/>
    <col min="1554" max="1792" width="9" style="7"/>
    <col min="1793" max="1793" width="4.5703125" style="7" customWidth="1"/>
    <col min="1794" max="1794" width="17.7109375" style="7" customWidth="1"/>
    <col min="1795" max="1795" width="10" style="7" customWidth="1"/>
    <col min="1796" max="1796" width="5.7109375" style="7" customWidth="1"/>
    <col min="1797" max="1797" width="6.7109375" style="7" customWidth="1"/>
    <col min="1798" max="1798" width="8.28515625" style="7" customWidth="1"/>
    <col min="1799" max="1800" width="8.42578125" style="7" customWidth="1"/>
    <col min="1801" max="1801" width="7" style="7" customWidth="1"/>
    <col min="1802" max="1802" width="9.28515625" style="7" customWidth="1"/>
    <col min="1803" max="1803" width="7.28515625" style="7" customWidth="1"/>
    <col min="1804" max="1804" width="8.42578125" style="7" customWidth="1"/>
    <col min="1805" max="1805" width="7.7109375" style="7" customWidth="1"/>
    <col min="1806" max="1806" width="6.5703125" style="7" customWidth="1"/>
    <col min="1807" max="1807" width="6.85546875" style="7" customWidth="1"/>
    <col min="1808" max="1808" width="16" style="7" customWidth="1"/>
    <col min="1809" max="1809" width="9.5703125" style="7" bestFit="1" customWidth="1"/>
    <col min="1810" max="2048" width="9" style="7"/>
    <col min="2049" max="2049" width="4.5703125" style="7" customWidth="1"/>
    <col min="2050" max="2050" width="17.7109375" style="7" customWidth="1"/>
    <col min="2051" max="2051" width="10" style="7" customWidth="1"/>
    <col min="2052" max="2052" width="5.7109375" style="7" customWidth="1"/>
    <col min="2053" max="2053" width="6.7109375" style="7" customWidth="1"/>
    <col min="2054" max="2054" width="8.28515625" style="7" customWidth="1"/>
    <col min="2055" max="2056" width="8.42578125" style="7" customWidth="1"/>
    <col min="2057" max="2057" width="7" style="7" customWidth="1"/>
    <col min="2058" max="2058" width="9.28515625" style="7" customWidth="1"/>
    <col min="2059" max="2059" width="7.28515625" style="7" customWidth="1"/>
    <col min="2060" max="2060" width="8.42578125" style="7" customWidth="1"/>
    <col min="2061" max="2061" width="7.7109375" style="7" customWidth="1"/>
    <col min="2062" max="2062" width="6.5703125" style="7" customWidth="1"/>
    <col min="2063" max="2063" width="6.85546875" style="7" customWidth="1"/>
    <col min="2064" max="2064" width="16" style="7" customWidth="1"/>
    <col min="2065" max="2065" width="9.5703125" style="7" bestFit="1" customWidth="1"/>
    <col min="2066" max="2304" width="9" style="7"/>
    <col min="2305" max="2305" width="4.5703125" style="7" customWidth="1"/>
    <col min="2306" max="2306" width="17.7109375" style="7" customWidth="1"/>
    <col min="2307" max="2307" width="10" style="7" customWidth="1"/>
    <col min="2308" max="2308" width="5.7109375" style="7" customWidth="1"/>
    <col min="2309" max="2309" width="6.7109375" style="7" customWidth="1"/>
    <col min="2310" max="2310" width="8.28515625" style="7" customWidth="1"/>
    <col min="2311" max="2312" width="8.42578125" style="7" customWidth="1"/>
    <col min="2313" max="2313" width="7" style="7" customWidth="1"/>
    <col min="2314" max="2314" width="9.28515625" style="7" customWidth="1"/>
    <col min="2315" max="2315" width="7.28515625" style="7" customWidth="1"/>
    <col min="2316" max="2316" width="8.42578125" style="7" customWidth="1"/>
    <col min="2317" max="2317" width="7.7109375" style="7" customWidth="1"/>
    <col min="2318" max="2318" width="6.5703125" style="7" customWidth="1"/>
    <col min="2319" max="2319" width="6.85546875" style="7" customWidth="1"/>
    <col min="2320" max="2320" width="16" style="7" customWidth="1"/>
    <col min="2321" max="2321" width="9.5703125" style="7" bestFit="1" customWidth="1"/>
    <col min="2322" max="2560" width="9" style="7"/>
    <col min="2561" max="2561" width="4.5703125" style="7" customWidth="1"/>
    <col min="2562" max="2562" width="17.7109375" style="7" customWidth="1"/>
    <col min="2563" max="2563" width="10" style="7" customWidth="1"/>
    <col min="2564" max="2564" width="5.7109375" style="7" customWidth="1"/>
    <col min="2565" max="2565" width="6.7109375" style="7" customWidth="1"/>
    <col min="2566" max="2566" width="8.28515625" style="7" customWidth="1"/>
    <col min="2567" max="2568" width="8.42578125" style="7" customWidth="1"/>
    <col min="2569" max="2569" width="7" style="7" customWidth="1"/>
    <col min="2570" max="2570" width="9.28515625" style="7" customWidth="1"/>
    <col min="2571" max="2571" width="7.28515625" style="7" customWidth="1"/>
    <col min="2572" max="2572" width="8.42578125" style="7" customWidth="1"/>
    <col min="2573" max="2573" width="7.7109375" style="7" customWidth="1"/>
    <col min="2574" max="2574" width="6.5703125" style="7" customWidth="1"/>
    <col min="2575" max="2575" width="6.85546875" style="7" customWidth="1"/>
    <col min="2576" max="2576" width="16" style="7" customWidth="1"/>
    <col min="2577" max="2577" width="9.5703125" style="7" bestFit="1" customWidth="1"/>
    <col min="2578" max="2816" width="9" style="7"/>
    <col min="2817" max="2817" width="4.5703125" style="7" customWidth="1"/>
    <col min="2818" max="2818" width="17.7109375" style="7" customWidth="1"/>
    <col min="2819" max="2819" width="10" style="7" customWidth="1"/>
    <col min="2820" max="2820" width="5.7109375" style="7" customWidth="1"/>
    <col min="2821" max="2821" width="6.7109375" style="7" customWidth="1"/>
    <col min="2822" max="2822" width="8.28515625" style="7" customWidth="1"/>
    <col min="2823" max="2824" width="8.42578125" style="7" customWidth="1"/>
    <col min="2825" max="2825" width="7" style="7" customWidth="1"/>
    <col min="2826" max="2826" width="9.28515625" style="7" customWidth="1"/>
    <col min="2827" max="2827" width="7.28515625" style="7" customWidth="1"/>
    <col min="2828" max="2828" width="8.42578125" style="7" customWidth="1"/>
    <col min="2829" max="2829" width="7.7109375" style="7" customWidth="1"/>
    <col min="2830" max="2830" width="6.5703125" style="7" customWidth="1"/>
    <col min="2831" max="2831" width="6.85546875" style="7" customWidth="1"/>
    <col min="2832" max="2832" width="16" style="7" customWidth="1"/>
    <col min="2833" max="2833" width="9.5703125" style="7" bestFit="1" customWidth="1"/>
    <col min="2834" max="3072" width="9" style="7"/>
    <col min="3073" max="3073" width="4.5703125" style="7" customWidth="1"/>
    <col min="3074" max="3074" width="17.7109375" style="7" customWidth="1"/>
    <col min="3075" max="3075" width="10" style="7" customWidth="1"/>
    <col min="3076" max="3076" width="5.7109375" style="7" customWidth="1"/>
    <col min="3077" max="3077" width="6.7109375" style="7" customWidth="1"/>
    <col min="3078" max="3078" width="8.28515625" style="7" customWidth="1"/>
    <col min="3079" max="3080" width="8.42578125" style="7" customWidth="1"/>
    <col min="3081" max="3081" width="7" style="7" customWidth="1"/>
    <col min="3082" max="3082" width="9.28515625" style="7" customWidth="1"/>
    <col min="3083" max="3083" width="7.28515625" style="7" customWidth="1"/>
    <col min="3084" max="3084" width="8.42578125" style="7" customWidth="1"/>
    <col min="3085" max="3085" width="7.7109375" style="7" customWidth="1"/>
    <col min="3086" max="3086" width="6.5703125" style="7" customWidth="1"/>
    <col min="3087" max="3087" width="6.85546875" style="7" customWidth="1"/>
    <col min="3088" max="3088" width="16" style="7" customWidth="1"/>
    <col min="3089" max="3089" width="9.5703125" style="7" bestFit="1" customWidth="1"/>
    <col min="3090" max="3328" width="9" style="7"/>
    <col min="3329" max="3329" width="4.5703125" style="7" customWidth="1"/>
    <col min="3330" max="3330" width="17.7109375" style="7" customWidth="1"/>
    <col min="3331" max="3331" width="10" style="7" customWidth="1"/>
    <col min="3332" max="3332" width="5.7109375" style="7" customWidth="1"/>
    <col min="3333" max="3333" width="6.7109375" style="7" customWidth="1"/>
    <col min="3334" max="3334" width="8.28515625" style="7" customWidth="1"/>
    <col min="3335" max="3336" width="8.42578125" style="7" customWidth="1"/>
    <col min="3337" max="3337" width="7" style="7" customWidth="1"/>
    <col min="3338" max="3338" width="9.28515625" style="7" customWidth="1"/>
    <col min="3339" max="3339" width="7.28515625" style="7" customWidth="1"/>
    <col min="3340" max="3340" width="8.42578125" style="7" customWidth="1"/>
    <col min="3341" max="3341" width="7.7109375" style="7" customWidth="1"/>
    <col min="3342" max="3342" width="6.5703125" style="7" customWidth="1"/>
    <col min="3343" max="3343" width="6.85546875" style="7" customWidth="1"/>
    <col min="3344" max="3344" width="16" style="7" customWidth="1"/>
    <col min="3345" max="3345" width="9.5703125" style="7" bestFit="1" customWidth="1"/>
    <col min="3346" max="3584" width="9" style="7"/>
    <col min="3585" max="3585" width="4.5703125" style="7" customWidth="1"/>
    <col min="3586" max="3586" width="17.7109375" style="7" customWidth="1"/>
    <col min="3587" max="3587" width="10" style="7" customWidth="1"/>
    <col min="3588" max="3588" width="5.7109375" style="7" customWidth="1"/>
    <col min="3589" max="3589" width="6.7109375" style="7" customWidth="1"/>
    <col min="3590" max="3590" width="8.28515625" style="7" customWidth="1"/>
    <col min="3591" max="3592" width="8.42578125" style="7" customWidth="1"/>
    <col min="3593" max="3593" width="7" style="7" customWidth="1"/>
    <col min="3594" max="3594" width="9.28515625" style="7" customWidth="1"/>
    <col min="3595" max="3595" width="7.28515625" style="7" customWidth="1"/>
    <col min="3596" max="3596" width="8.42578125" style="7" customWidth="1"/>
    <col min="3597" max="3597" width="7.7109375" style="7" customWidth="1"/>
    <col min="3598" max="3598" width="6.5703125" style="7" customWidth="1"/>
    <col min="3599" max="3599" width="6.85546875" style="7" customWidth="1"/>
    <col min="3600" max="3600" width="16" style="7" customWidth="1"/>
    <col min="3601" max="3601" width="9.5703125" style="7" bestFit="1" customWidth="1"/>
    <col min="3602" max="3840" width="9" style="7"/>
    <col min="3841" max="3841" width="4.5703125" style="7" customWidth="1"/>
    <col min="3842" max="3842" width="17.7109375" style="7" customWidth="1"/>
    <col min="3843" max="3843" width="10" style="7" customWidth="1"/>
    <col min="3844" max="3844" width="5.7109375" style="7" customWidth="1"/>
    <col min="3845" max="3845" width="6.7109375" style="7" customWidth="1"/>
    <col min="3846" max="3846" width="8.28515625" style="7" customWidth="1"/>
    <col min="3847" max="3848" width="8.42578125" style="7" customWidth="1"/>
    <col min="3849" max="3849" width="7" style="7" customWidth="1"/>
    <col min="3850" max="3850" width="9.28515625" style="7" customWidth="1"/>
    <col min="3851" max="3851" width="7.28515625" style="7" customWidth="1"/>
    <col min="3852" max="3852" width="8.42578125" style="7" customWidth="1"/>
    <col min="3853" max="3853" width="7.7109375" style="7" customWidth="1"/>
    <col min="3854" max="3854" width="6.5703125" style="7" customWidth="1"/>
    <col min="3855" max="3855" width="6.85546875" style="7" customWidth="1"/>
    <col min="3856" max="3856" width="16" style="7" customWidth="1"/>
    <col min="3857" max="3857" width="9.5703125" style="7" bestFit="1" customWidth="1"/>
    <col min="3858" max="4096" width="9" style="7"/>
    <col min="4097" max="4097" width="4.5703125" style="7" customWidth="1"/>
    <col min="4098" max="4098" width="17.7109375" style="7" customWidth="1"/>
    <col min="4099" max="4099" width="10" style="7" customWidth="1"/>
    <col min="4100" max="4100" width="5.7109375" style="7" customWidth="1"/>
    <col min="4101" max="4101" width="6.7109375" style="7" customWidth="1"/>
    <col min="4102" max="4102" width="8.28515625" style="7" customWidth="1"/>
    <col min="4103" max="4104" width="8.42578125" style="7" customWidth="1"/>
    <col min="4105" max="4105" width="7" style="7" customWidth="1"/>
    <col min="4106" max="4106" width="9.28515625" style="7" customWidth="1"/>
    <col min="4107" max="4107" width="7.28515625" style="7" customWidth="1"/>
    <col min="4108" max="4108" width="8.42578125" style="7" customWidth="1"/>
    <col min="4109" max="4109" width="7.7109375" style="7" customWidth="1"/>
    <col min="4110" max="4110" width="6.5703125" style="7" customWidth="1"/>
    <col min="4111" max="4111" width="6.85546875" style="7" customWidth="1"/>
    <col min="4112" max="4112" width="16" style="7" customWidth="1"/>
    <col min="4113" max="4113" width="9.5703125" style="7" bestFit="1" customWidth="1"/>
    <col min="4114" max="4352" width="9" style="7"/>
    <col min="4353" max="4353" width="4.5703125" style="7" customWidth="1"/>
    <col min="4354" max="4354" width="17.7109375" style="7" customWidth="1"/>
    <col min="4355" max="4355" width="10" style="7" customWidth="1"/>
    <col min="4356" max="4356" width="5.7109375" style="7" customWidth="1"/>
    <col min="4357" max="4357" width="6.7109375" style="7" customWidth="1"/>
    <col min="4358" max="4358" width="8.28515625" style="7" customWidth="1"/>
    <col min="4359" max="4360" width="8.42578125" style="7" customWidth="1"/>
    <col min="4361" max="4361" width="7" style="7" customWidth="1"/>
    <col min="4362" max="4362" width="9.28515625" style="7" customWidth="1"/>
    <col min="4363" max="4363" width="7.28515625" style="7" customWidth="1"/>
    <col min="4364" max="4364" width="8.42578125" style="7" customWidth="1"/>
    <col min="4365" max="4365" width="7.7109375" style="7" customWidth="1"/>
    <col min="4366" max="4366" width="6.5703125" style="7" customWidth="1"/>
    <col min="4367" max="4367" width="6.85546875" style="7" customWidth="1"/>
    <col min="4368" max="4368" width="16" style="7" customWidth="1"/>
    <col min="4369" max="4369" width="9.5703125" style="7" bestFit="1" customWidth="1"/>
    <col min="4370" max="4608" width="9" style="7"/>
    <col min="4609" max="4609" width="4.5703125" style="7" customWidth="1"/>
    <col min="4610" max="4610" width="17.7109375" style="7" customWidth="1"/>
    <col min="4611" max="4611" width="10" style="7" customWidth="1"/>
    <col min="4612" max="4612" width="5.7109375" style="7" customWidth="1"/>
    <col min="4613" max="4613" width="6.7109375" style="7" customWidth="1"/>
    <col min="4614" max="4614" width="8.28515625" style="7" customWidth="1"/>
    <col min="4615" max="4616" width="8.42578125" style="7" customWidth="1"/>
    <col min="4617" max="4617" width="7" style="7" customWidth="1"/>
    <col min="4618" max="4618" width="9.28515625" style="7" customWidth="1"/>
    <col min="4619" max="4619" width="7.28515625" style="7" customWidth="1"/>
    <col min="4620" max="4620" width="8.42578125" style="7" customWidth="1"/>
    <col min="4621" max="4621" width="7.7109375" style="7" customWidth="1"/>
    <col min="4622" max="4622" width="6.5703125" style="7" customWidth="1"/>
    <col min="4623" max="4623" width="6.85546875" style="7" customWidth="1"/>
    <col min="4624" max="4624" width="16" style="7" customWidth="1"/>
    <col min="4625" max="4625" width="9.5703125" style="7" bestFit="1" customWidth="1"/>
    <col min="4626" max="4864" width="9" style="7"/>
    <col min="4865" max="4865" width="4.5703125" style="7" customWidth="1"/>
    <col min="4866" max="4866" width="17.7109375" style="7" customWidth="1"/>
    <col min="4867" max="4867" width="10" style="7" customWidth="1"/>
    <col min="4868" max="4868" width="5.7109375" style="7" customWidth="1"/>
    <col min="4869" max="4869" width="6.7109375" style="7" customWidth="1"/>
    <col min="4870" max="4870" width="8.28515625" style="7" customWidth="1"/>
    <col min="4871" max="4872" width="8.42578125" style="7" customWidth="1"/>
    <col min="4873" max="4873" width="7" style="7" customWidth="1"/>
    <col min="4874" max="4874" width="9.28515625" style="7" customWidth="1"/>
    <col min="4875" max="4875" width="7.28515625" style="7" customWidth="1"/>
    <col min="4876" max="4876" width="8.42578125" style="7" customWidth="1"/>
    <col min="4877" max="4877" width="7.7109375" style="7" customWidth="1"/>
    <col min="4878" max="4878" width="6.5703125" style="7" customWidth="1"/>
    <col min="4879" max="4879" width="6.85546875" style="7" customWidth="1"/>
    <col min="4880" max="4880" width="16" style="7" customWidth="1"/>
    <col min="4881" max="4881" width="9.5703125" style="7" bestFit="1" customWidth="1"/>
    <col min="4882" max="5120" width="9" style="7"/>
    <col min="5121" max="5121" width="4.5703125" style="7" customWidth="1"/>
    <col min="5122" max="5122" width="17.7109375" style="7" customWidth="1"/>
    <col min="5123" max="5123" width="10" style="7" customWidth="1"/>
    <col min="5124" max="5124" width="5.7109375" style="7" customWidth="1"/>
    <col min="5125" max="5125" width="6.7109375" style="7" customWidth="1"/>
    <col min="5126" max="5126" width="8.28515625" style="7" customWidth="1"/>
    <col min="5127" max="5128" width="8.42578125" style="7" customWidth="1"/>
    <col min="5129" max="5129" width="7" style="7" customWidth="1"/>
    <col min="5130" max="5130" width="9.28515625" style="7" customWidth="1"/>
    <col min="5131" max="5131" width="7.28515625" style="7" customWidth="1"/>
    <col min="5132" max="5132" width="8.42578125" style="7" customWidth="1"/>
    <col min="5133" max="5133" width="7.7109375" style="7" customWidth="1"/>
    <col min="5134" max="5134" width="6.5703125" style="7" customWidth="1"/>
    <col min="5135" max="5135" width="6.85546875" style="7" customWidth="1"/>
    <col min="5136" max="5136" width="16" style="7" customWidth="1"/>
    <col min="5137" max="5137" width="9.5703125" style="7" bestFit="1" customWidth="1"/>
    <col min="5138" max="5376" width="9" style="7"/>
    <col min="5377" max="5377" width="4.5703125" style="7" customWidth="1"/>
    <col min="5378" max="5378" width="17.7109375" style="7" customWidth="1"/>
    <col min="5379" max="5379" width="10" style="7" customWidth="1"/>
    <col min="5380" max="5380" width="5.7109375" style="7" customWidth="1"/>
    <col min="5381" max="5381" width="6.7109375" style="7" customWidth="1"/>
    <col min="5382" max="5382" width="8.28515625" style="7" customWidth="1"/>
    <col min="5383" max="5384" width="8.42578125" style="7" customWidth="1"/>
    <col min="5385" max="5385" width="7" style="7" customWidth="1"/>
    <col min="5386" max="5386" width="9.28515625" style="7" customWidth="1"/>
    <col min="5387" max="5387" width="7.28515625" style="7" customWidth="1"/>
    <col min="5388" max="5388" width="8.42578125" style="7" customWidth="1"/>
    <col min="5389" max="5389" width="7.7109375" style="7" customWidth="1"/>
    <col min="5390" max="5390" width="6.5703125" style="7" customWidth="1"/>
    <col min="5391" max="5391" width="6.85546875" style="7" customWidth="1"/>
    <col min="5392" max="5392" width="16" style="7" customWidth="1"/>
    <col min="5393" max="5393" width="9.5703125" style="7" bestFit="1" customWidth="1"/>
    <col min="5394" max="5632" width="9" style="7"/>
    <col min="5633" max="5633" width="4.5703125" style="7" customWidth="1"/>
    <col min="5634" max="5634" width="17.7109375" style="7" customWidth="1"/>
    <col min="5635" max="5635" width="10" style="7" customWidth="1"/>
    <col min="5636" max="5636" width="5.7109375" style="7" customWidth="1"/>
    <col min="5637" max="5637" width="6.7109375" style="7" customWidth="1"/>
    <col min="5638" max="5638" width="8.28515625" style="7" customWidth="1"/>
    <col min="5639" max="5640" width="8.42578125" style="7" customWidth="1"/>
    <col min="5641" max="5641" width="7" style="7" customWidth="1"/>
    <col min="5642" max="5642" width="9.28515625" style="7" customWidth="1"/>
    <col min="5643" max="5643" width="7.28515625" style="7" customWidth="1"/>
    <col min="5644" max="5644" width="8.42578125" style="7" customWidth="1"/>
    <col min="5645" max="5645" width="7.7109375" style="7" customWidth="1"/>
    <col min="5646" max="5646" width="6.5703125" style="7" customWidth="1"/>
    <col min="5647" max="5647" width="6.85546875" style="7" customWidth="1"/>
    <col min="5648" max="5648" width="16" style="7" customWidth="1"/>
    <col min="5649" max="5649" width="9.5703125" style="7" bestFit="1" customWidth="1"/>
    <col min="5650" max="5888" width="9" style="7"/>
    <col min="5889" max="5889" width="4.5703125" style="7" customWidth="1"/>
    <col min="5890" max="5890" width="17.7109375" style="7" customWidth="1"/>
    <col min="5891" max="5891" width="10" style="7" customWidth="1"/>
    <col min="5892" max="5892" width="5.7109375" style="7" customWidth="1"/>
    <col min="5893" max="5893" width="6.7109375" style="7" customWidth="1"/>
    <col min="5894" max="5894" width="8.28515625" style="7" customWidth="1"/>
    <col min="5895" max="5896" width="8.42578125" style="7" customWidth="1"/>
    <col min="5897" max="5897" width="7" style="7" customWidth="1"/>
    <col min="5898" max="5898" width="9.28515625" style="7" customWidth="1"/>
    <col min="5899" max="5899" width="7.28515625" style="7" customWidth="1"/>
    <col min="5900" max="5900" width="8.42578125" style="7" customWidth="1"/>
    <col min="5901" max="5901" width="7.7109375" style="7" customWidth="1"/>
    <col min="5902" max="5902" width="6.5703125" style="7" customWidth="1"/>
    <col min="5903" max="5903" width="6.85546875" style="7" customWidth="1"/>
    <col min="5904" max="5904" width="16" style="7" customWidth="1"/>
    <col min="5905" max="5905" width="9.5703125" style="7" bestFit="1" customWidth="1"/>
    <col min="5906" max="6144" width="9" style="7"/>
    <col min="6145" max="6145" width="4.5703125" style="7" customWidth="1"/>
    <col min="6146" max="6146" width="17.7109375" style="7" customWidth="1"/>
    <col min="6147" max="6147" width="10" style="7" customWidth="1"/>
    <col min="6148" max="6148" width="5.7109375" style="7" customWidth="1"/>
    <col min="6149" max="6149" width="6.7109375" style="7" customWidth="1"/>
    <col min="6150" max="6150" width="8.28515625" style="7" customWidth="1"/>
    <col min="6151" max="6152" width="8.42578125" style="7" customWidth="1"/>
    <col min="6153" max="6153" width="7" style="7" customWidth="1"/>
    <col min="6154" max="6154" width="9.28515625" style="7" customWidth="1"/>
    <col min="6155" max="6155" width="7.28515625" style="7" customWidth="1"/>
    <col min="6156" max="6156" width="8.42578125" style="7" customWidth="1"/>
    <col min="6157" max="6157" width="7.7109375" style="7" customWidth="1"/>
    <col min="6158" max="6158" width="6.5703125" style="7" customWidth="1"/>
    <col min="6159" max="6159" width="6.85546875" style="7" customWidth="1"/>
    <col min="6160" max="6160" width="16" style="7" customWidth="1"/>
    <col min="6161" max="6161" width="9.5703125" style="7" bestFit="1" customWidth="1"/>
    <col min="6162" max="6400" width="9" style="7"/>
    <col min="6401" max="6401" width="4.5703125" style="7" customWidth="1"/>
    <col min="6402" max="6402" width="17.7109375" style="7" customWidth="1"/>
    <col min="6403" max="6403" width="10" style="7" customWidth="1"/>
    <col min="6404" max="6404" width="5.7109375" style="7" customWidth="1"/>
    <col min="6405" max="6405" width="6.7109375" style="7" customWidth="1"/>
    <col min="6406" max="6406" width="8.28515625" style="7" customWidth="1"/>
    <col min="6407" max="6408" width="8.42578125" style="7" customWidth="1"/>
    <col min="6409" max="6409" width="7" style="7" customWidth="1"/>
    <col min="6410" max="6410" width="9.28515625" style="7" customWidth="1"/>
    <col min="6411" max="6411" width="7.28515625" style="7" customWidth="1"/>
    <col min="6412" max="6412" width="8.42578125" style="7" customWidth="1"/>
    <col min="6413" max="6413" width="7.7109375" style="7" customWidth="1"/>
    <col min="6414" max="6414" width="6.5703125" style="7" customWidth="1"/>
    <col min="6415" max="6415" width="6.85546875" style="7" customWidth="1"/>
    <col min="6416" max="6416" width="16" style="7" customWidth="1"/>
    <col min="6417" max="6417" width="9.5703125" style="7" bestFit="1" customWidth="1"/>
    <col min="6418" max="6656" width="9" style="7"/>
    <col min="6657" max="6657" width="4.5703125" style="7" customWidth="1"/>
    <col min="6658" max="6658" width="17.7109375" style="7" customWidth="1"/>
    <col min="6659" max="6659" width="10" style="7" customWidth="1"/>
    <col min="6660" max="6660" width="5.7109375" style="7" customWidth="1"/>
    <col min="6661" max="6661" width="6.7109375" style="7" customWidth="1"/>
    <col min="6662" max="6662" width="8.28515625" style="7" customWidth="1"/>
    <col min="6663" max="6664" width="8.42578125" style="7" customWidth="1"/>
    <col min="6665" max="6665" width="7" style="7" customWidth="1"/>
    <col min="6666" max="6666" width="9.28515625" style="7" customWidth="1"/>
    <col min="6667" max="6667" width="7.28515625" style="7" customWidth="1"/>
    <col min="6668" max="6668" width="8.42578125" style="7" customWidth="1"/>
    <col min="6669" max="6669" width="7.7109375" style="7" customWidth="1"/>
    <col min="6670" max="6670" width="6.5703125" style="7" customWidth="1"/>
    <col min="6671" max="6671" width="6.85546875" style="7" customWidth="1"/>
    <col min="6672" max="6672" width="16" style="7" customWidth="1"/>
    <col min="6673" max="6673" width="9.5703125" style="7" bestFit="1" customWidth="1"/>
    <col min="6674" max="6912" width="9" style="7"/>
    <col min="6913" max="6913" width="4.5703125" style="7" customWidth="1"/>
    <col min="6914" max="6914" width="17.7109375" style="7" customWidth="1"/>
    <col min="6915" max="6915" width="10" style="7" customWidth="1"/>
    <col min="6916" max="6916" width="5.7109375" style="7" customWidth="1"/>
    <col min="6917" max="6917" width="6.7109375" style="7" customWidth="1"/>
    <col min="6918" max="6918" width="8.28515625" style="7" customWidth="1"/>
    <col min="6919" max="6920" width="8.42578125" style="7" customWidth="1"/>
    <col min="6921" max="6921" width="7" style="7" customWidth="1"/>
    <col min="6922" max="6922" width="9.28515625" style="7" customWidth="1"/>
    <col min="6923" max="6923" width="7.28515625" style="7" customWidth="1"/>
    <col min="6924" max="6924" width="8.42578125" style="7" customWidth="1"/>
    <col min="6925" max="6925" width="7.7109375" style="7" customWidth="1"/>
    <col min="6926" max="6926" width="6.5703125" style="7" customWidth="1"/>
    <col min="6927" max="6927" width="6.85546875" style="7" customWidth="1"/>
    <col min="6928" max="6928" width="16" style="7" customWidth="1"/>
    <col min="6929" max="6929" width="9.5703125" style="7" bestFit="1" customWidth="1"/>
    <col min="6930" max="7168" width="9" style="7"/>
    <col min="7169" max="7169" width="4.5703125" style="7" customWidth="1"/>
    <col min="7170" max="7170" width="17.7109375" style="7" customWidth="1"/>
    <col min="7171" max="7171" width="10" style="7" customWidth="1"/>
    <col min="7172" max="7172" width="5.7109375" style="7" customWidth="1"/>
    <col min="7173" max="7173" width="6.7109375" style="7" customWidth="1"/>
    <col min="7174" max="7174" width="8.28515625" style="7" customWidth="1"/>
    <col min="7175" max="7176" width="8.42578125" style="7" customWidth="1"/>
    <col min="7177" max="7177" width="7" style="7" customWidth="1"/>
    <col min="7178" max="7178" width="9.28515625" style="7" customWidth="1"/>
    <col min="7179" max="7179" width="7.28515625" style="7" customWidth="1"/>
    <col min="7180" max="7180" width="8.42578125" style="7" customWidth="1"/>
    <col min="7181" max="7181" width="7.7109375" style="7" customWidth="1"/>
    <col min="7182" max="7182" width="6.5703125" style="7" customWidth="1"/>
    <col min="7183" max="7183" width="6.85546875" style="7" customWidth="1"/>
    <col min="7184" max="7184" width="16" style="7" customWidth="1"/>
    <col min="7185" max="7185" width="9.5703125" style="7" bestFit="1" customWidth="1"/>
    <col min="7186" max="7424" width="9" style="7"/>
    <col min="7425" max="7425" width="4.5703125" style="7" customWidth="1"/>
    <col min="7426" max="7426" width="17.7109375" style="7" customWidth="1"/>
    <col min="7427" max="7427" width="10" style="7" customWidth="1"/>
    <col min="7428" max="7428" width="5.7109375" style="7" customWidth="1"/>
    <col min="7429" max="7429" width="6.7109375" style="7" customWidth="1"/>
    <col min="7430" max="7430" width="8.28515625" style="7" customWidth="1"/>
    <col min="7431" max="7432" width="8.42578125" style="7" customWidth="1"/>
    <col min="7433" max="7433" width="7" style="7" customWidth="1"/>
    <col min="7434" max="7434" width="9.28515625" style="7" customWidth="1"/>
    <col min="7435" max="7435" width="7.28515625" style="7" customWidth="1"/>
    <col min="7436" max="7436" width="8.42578125" style="7" customWidth="1"/>
    <col min="7437" max="7437" width="7.7109375" style="7" customWidth="1"/>
    <col min="7438" max="7438" width="6.5703125" style="7" customWidth="1"/>
    <col min="7439" max="7439" width="6.85546875" style="7" customWidth="1"/>
    <col min="7440" max="7440" width="16" style="7" customWidth="1"/>
    <col min="7441" max="7441" width="9.5703125" style="7" bestFit="1" customWidth="1"/>
    <col min="7442" max="7680" width="9" style="7"/>
    <col min="7681" max="7681" width="4.5703125" style="7" customWidth="1"/>
    <col min="7682" max="7682" width="17.7109375" style="7" customWidth="1"/>
    <col min="7683" max="7683" width="10" style="7" customWidth="1"/>
    <col min="7684" max="7684" width="5.7109375" style="7" customWidth="1"/>
    <col min="7685" max="7685" width="6.7109375" style="7" customWidth="1"/>
    <col min="7686" max="7686" width="8.28515625" style="7" customWidth="1"/>
    <col min="7687" max="7688" width="8.42578125" style="7" customWidth="1"/>
    <col min="7689" max="7689" width="7" style="7" customWidth="1"/>
    <col min="7690" max="7690" width="9.28515625" style="7" customWidth="1"/>
    <col min="7691" max="7691" width="7.28515625" style="7" customWidth="1"/>
    <col min="7692" max="7692" width="8.42578125" style="7" customWidth="1"/>
    <col min="7693" max="7693" width="7.7109375" style="7" customWidth="1"/>
    <col min="7694" max="7694" width="6.5703125" style="7" customWidth="1"/>
    <col min="7695" max="7695" width="6.85546875" style="7" customWidth="1"/>
    <col min="7696" max="7696" width="16" style="7" customWidth="1"/>
    <col min="7697" max="7697" width="9.5703125" style="7" bestFit="1" customWidth="1"/>
    <col min="7698" max="7936" width="9" style="7"/>
    <col min="7937" max="7937" width="4.5703125" style="7" customWidth="1"/>
    <col min="7938" max="7938" width="17.7109375" style="7" customWidth="1"/>
    <col min="7939" max="7939" width="10" style="7" customWidth="1"/>
    <col min="7940" max="7940" width="5.7109375" style="7" customWidth="1"/>
    <col min="7941" max="7941" width="6.7109375" style="7" customWidth="1"/>
    <col min="7942" max="7942" width="8.28515625" style="7" customWidth="1"/>
    <col min="7943" max="7944" width="8.42578125" style="7" customWidth="1"/>
    <col min="7945" max="7945" width="7" style="7" customWidth="1"/>
    <col min="7946" max="7946" width="9.28515625" style="7" customWidth="1"/>
    <col min="7947" max="7947" width="7.28515625" style="7" customWidth="1"/>
    <col min="7948" max="7948" width="8.42578125" style="7" customWidth="1"/>
    <col min="7949" max="7949" width="7.7109375" style="7" customWidth="1"/>
    <col min="7950" max="7950" width="6.5703125" style="7" customWidth="1"/>
    <col min="7951" max="7951" width="6.85546875" style="7" customWidth="1"/>
    <col min="7952" max="7952" width="16" style="7" customWidth="1"/>
    <col min="7953" max="7953" width="9.5703125" style="7" bestFit="1" customWidth="1"/>
    <col min="7954" max="8192" width="9" style="7"/>
    <col min="8193" max="8193" width="4.5703125" style="7" customWidth="1"/>
    <col min="8194" max="8194" width="17.7109375" style="7" customWidth="1"/>
    <col min="8195" max="8195" width="10" style="7" customWidth="1"/>
    <col min="8196" max="8196" width="5.7109375" style="7" customWidth="1"/>
    <col min="8197" max="8197" width="6.7109375" style="7" customWidth="1"/>
    <col min="8198" max="8198" width="8.28515625" style="7" customWidth="1"/>
    <col min="8199" max="8200" width="8.42578125" style="7" customWidth="1"/>
    <col min="8201" max="8201" width="7" style="7" customWidth="1"/>
    <col min="8202" max="8202" width="9.28515625" style="7" customWidth="1"/>
    <col min="8203" max="8203" width="7.28515625" style="7" customWidth="1"/>
    <col min="8204" max="8204" width="8.42578125" style="7" customWidth="1"/>
    <col min="8205" max="8205" width="7.7109375" style="7" customWidth="1"/>
    <col min="8206" max="8206" width="6.5703125" style="7" customWidth="1"/>
    <col min="8207" max="8207" width="6.85546875" style="7" customWidth="1"/>
    <col min="8208" max="8208" width="16" style="7" customWidth="1"/>
    <col min="8209" max="8209" width="9.5703125" style="7" bestFit="1" customWidth="1"/>
    <col min="8210" max="8448" width="9" style="7"/>
    <col min="8449" max="8449" width="4.5703125" style="7" customWidth="1"/>
    <col min="8450" max="8450" width="17.7109375" style="7" customWidth="1"/>
    <col min="8451" max="8451" width="10" style="7" customWidth="1"/>
    <col min="8452" max="8452" width="5.7109375" style="7" customWidth="1"/>
    <col min="8453" max="8453" width="6.7109375" style="7" customWidth="1"/>
    <col min="8454" max="8454" width="8.28515625" style="7" customWidth="1"/>
    <col min="8455" max="8456" width="8.42578125" style="7" customWidth="1"/>
    <col min="8457" max="8457" width="7" style="7" customWidth="1"/>
    <col min="8458" max="8458" width="9.28515625" style="7" customWidth="1"/>
    <col min="8459" max="8459" width="7.28515625" style="7" customWidth="1"/>
    <col min="8460" max="8460" width="8.42578125" style="7" customWidth="1"/>
    <col min="8461" max="8461" width="7.7109375" style="7" customWidth="1"/>
    <col min="8462" max="8462" width="6.5703125" style="7" customWidth="1"/>
    <col min="8463" max="8463" width="6.85546875" style="7" customWidth="1"/>
    <col min="8464" max="8464" width="16" style="7" customWidth="1"/>
    <col min="8465" max="8465" width="9.5703125" style="7" bestFit="1" customWidth="1"/>
    <col min="8466" max="8704" width="9" style="7"/>
    <col min="8705" max="8705" width="4.5703125" style="7" customWidth="1"/>
    <col min="8706" max="8706" width="17.7109375" style="7" customWidth="1"/>
    <col min="8707" max="8707" width="10" style="7" customWidth="1"/>
    <col min="8708" max="8708" width="5.7109375" style="7" customWidth="1"/>
    <col min="8709" max="8709" width="6.7109375" style="7" customWidth="1"/>
    <col min="8710" max="8710" width="8.28515625" style="7" customWidth="1"/>
    <col min="8711" max="8712" width="8.42578125" style="7" customWidth="1"/>
    <col min="8713" max="8713" width="7" style="7" customWidth="1"/>
    <col min="8714" max="8714" width="9.28515625" style="7" customWidth="1"/>
    <col min="8715" max="8715" width="7.28515625" style="7" customWidth="1"/>
    <col min="8716" max="8716" width="8.42578125" style="7" customWidth="1"/>
    <col min="8717" max="8717" width="7.7109375" style="7" customWidth="1"/>
    <col min="8718" max="8718" width="6.5703125" style="7" customWidth="1"/>
    <col min="8719" max="8719" width="6.85546875" style="7" customWidth="1"/>
    <col min="8720" max="8720" width="16" style="7" customWidth="1"/>
    <col min="8721" max="8721" width="9.5703125" style="7" bestFit="1" customWidth="1"/>
    <col min="8722" max="8960" width="9" style="7"/>
    <col min="8961" max="8961" width="4.5703125" style="7" customWidth="1"/>
    <col min="8962" max="8962" width="17.7109375" style="7" customWidth="1"/>
    <col min="8963" max="8963" width="10" style="7" customWidth="1"/>
    <col min="8964" max="8964" width="5.7109375" style="7" customWidth="1"/>
    <col min="8965" max="8965" width="6.7109375" style="7" customWidth="1"/>
    <col min="8966" max="8966" width="8.28515625" style="7" customWidth="1"/>
    <col min="8967" max="8968" width="8.42578125" style="7" customWidth="1"/>
    <col min="8969" max="8969" width="7" style="7" customWidth="1"/>
    <col min="8970" max="8970" width="9.28515625" style="7" customWidth="1"/>
    <col min="8971" max="8971" width="7.28515625" style="7" customWidth="1"/>
    <col min="8972" max="8972" width="8.42578125" style="7" customWidth="1"/>
    <col min="8973" max="8973" width="7.7109375" style="7" customWidth="1"/>
    <col min="8974" max="8974" width="6.5703125" style="7" customWidth="1"/>
    <col min="8975" max="8975" width="6.85546875" style="7" customWidth="1"/>
    <col min="8976" max="8976" width="16" style="7" customWidth="1"/>
    <col min="8977" max="8977" width="9.5703125" style="7" bestFit="1" customWidth="1"/>
    <col min="8978" max="9216" width="9" style="7"/>
    <col min="9217" max="9217" width="4.5703125" style="7" customWidth="1"/>
    <col min="9218" max="9218" width="17.7109375" style="7" customWidth="1"/>
    <col min="9219" max="9219" width="10" style="7" customWidth="1"/>
    <col min="9220" max="9220" width="5.7109375" style="7" customWidth="1"/>
    <col min="9221" max="9221" width="6.7109375" style="7" customWidth="1"/>
    <col min="9222" max="9222" width="8.28515625" style="7" customWidth="1"/>
    <col min="9223" max="9224" width="8.42578125" style="7" customWidth="1"/>
    <col min="9225" max="9225" width="7" style="7" customWidth="1"/>
    <col min="9226" max="9226" width="9.28515625" style="7" customWidth="1"/>
    <col min="9227" max="9227" width="7.28515625" style="7" customWidth="1"/>
    <col min="9228" max="9228" width="8.42578125" style="7" customWidth="1"/>
    <col min="9229" max="9229" width="7.7109375" style="7" customWidth="1"/>
    <col min="9230" max="9230" width="6.5703125" style="7" customWidth="1"/>
    <col min="9231" max="9231" width="6.85546875" style="7" customWidth="1"/>
    <col min="9232" max="9232" width="16" style="7" customWidth="1"/>
    <col min="9233" max="9233" width="9.5703125" style="7" bestFit="1" customWidth="1"/>
    <col min="9234" max="9472" width="9" style="7"/>
    <col min="9473" max="9473" width="4.5703125" style="7" customWidth="1"/>
    <col min="9474" max="9474" width="17.7109375" style="7" customWidth="1"/>
    <col min="9475" max="9475" width="10" style="7" customWidth="1"/>
    <col min="9476" max="9476" width="5.7109375" style="7" customWidth="1"/>
    <col min="9477" max="9477" width="6.7109375" style="7" customWidth="1"/>
    <col min="9478" max="9478" width="8.28515625" style="7" customWidth="1"/>
    <col min="9479" max="9480" width="8.42578125" style="7" customWidth="1"/>
    <col min="9481" max="9481" width="7" style="7" customWidth="1"/>
    <col min="9482" max="9482" width="9.28515625" style="7" customWidth="1"/>
    <col min="9483" max="9483" width="7.28515625" style="7" customWidth="1"/>
    <col min="9484" max="9484" width="8.42578125" style="7" customWidth="1"/>
    <col min="9485" max="9485" width="7.7109375" style="7" customWidth="1"/>
    <col min="9486" max="9486" width="6.5703125" style="7" customWidth="1"/>
    <col min="9487" max="9487" width="6.85546875" style="7" customWidth="1"/>
    <col min="9488" max="9488" width="16" style="7" customWidth="1"/>
    <col min="9489" max="9489" width="9.5703125" style="7" bestFit="1" customWidth="1"/>
    <col min="9490" max="9728" width="9" style="7"/>
    <col min="9729" max="9729" width="4.5703125" style="7" customWidth="1"/>
    <col min="9730" max="9730" width="17.7109375" style="7" customWidth="1"/>
    <col min="9731" max="9731" width="10" style="7" customWidth="1"/>
    <col min="9732" max="9732" width="5.7109375" style="7" customWidth="1"/>
    <col min="9733" max="9733" width="6.7109375" style="7" customWidth="1"/>
    <col min="9734" max="9734" width="8.28515625" style="7" customWidth="1"/>
    <col min="9735" max="9736" width="8.42578125" style="7" customWidth="1"/>
    <col min="9737" max="9737" width="7" style="7" customWidth="1"/>
    <col min="9738" max="9738" width="9.28515625" style="7" customWidth="1"/>
    <col min="9739" max="9739" width="7.28515625" style="7" customWidth="1"/>
    <col min="9740" max="9740" width="8.42578125" style="7" customWidth="1"/>
    <col min="9741" max="9741" width="7.7109375" style="7" customWidth="1"/>
    <col min="9742" max="9742" width="6.5703125" style="7" customWidth="1"/>
    <col min="9743" max="9743" width="6.85546875" style="7" customWidth="1"/>
    <col min="9744" max="9744" width="16" style="7" customWidth="1"/>
    <col min="9745" max="9745" width="9.5703125" style="7" bestFit="1" customWidth="1"/>
    <col min="9746" max="9984" width="9" style="7"/>
    <col min="9985" max="9985" width="4.5703125" style="7" customWidth="1"/>
    <col min="9986" max="9986" width="17.7109375" style="7" customWidth="1"/>
    <col min="9987" max="9987" width="10" style="7" customWidth="1"/>
    <col min="9988" max="9988" width="5.7109375" style="7" customWidth="1"/>
    <col min="9989" max="9989" width="6.7109375" style="7" customWidth="1"/>
    <col min="9990" max="9990" width="8.28515625" style="7" customWidth="1"/>
    <col min="9991" max="9992" width="8.42578125" style="7" customWidth="1"/>
    <col min="9993" max="9993" width="7" style="7" customWidth="1"/>
    <col min="9994" max="9994" width="9.28515625" style="7" customWidth="1"/>
    <col min="9995" max="9995" width="7.28515625" style="7" customWidth="1"/>
    <col min="9996" max="9996" width="8.42578125" style="7" customWidth="1"/>
    <col min="9997" max="9997" width="7.7109375" style="7" customWidth="1"/>
    <col min="9998" max="9998" width="6.5703125" style="7" customWidth="1"/>
    <col min="9999" max="9999" width="6.85546875" style="7" customWidth="1"/>
    <col min="10000" max="10000" width="16" style="7" customWidth="1"/>
    <col min="10001" max="10001" width="9.5703125" style="7" bestFit="1" customWidth="1"/>
    <col min="10002" max="10240" width="9" style="7"/>
    <col min="10241" max="10241" width="4.5703125" style="7" customWidth="1"/>
    <col min="10242" max="10242" width="17.7109375" style="7" customWidth="1"/>
    <col min="10243" max="10243" width="10" style="7" customWidth="1"/>
    <col min="10244" max="10244" width="5.7109375" style="7" customWidth="1"/>
    <col min="10245" max="10245" width="6.7109375" style="7" customWidth="1"/>
    <col min="10246" max="10246" width="8.28515625" style="7" customWidth="1"/>
    <col min="10247" max="10248" width="8.42578125" style="7" customWidth="1"/>
    <col min="10249" max="10249" width="7" style="7" customWidth="1"/>
    <col min="10250" max="10250" width="9.28515625" style="7" customWidth="1"/>
    <col min="10251" max="10251" width="7.28515625" style="7" customWidth="1"/>
    <col min="10252" max="10252" width="8.42578125" style="7" customWidth="1"/>
    <col min="10253" max="10253" width="7.7109375" style="7" customWidth="1"/>
    <col min="10254" max="10254" width="6.5703125" style="7" customWidth="1"/>
    <col min="10255" max="10255" width="6.85546875" style="7" customWidth="1"/>
    <col min="10256" max="10256" width="16" style="7" customWidth="1"/>
    <col min="10257" max="10257" width="9.5703125" style="7" bestFit="1" customWidth="1"/>
    <col min="10258" max="10496" width="9" style="7"/>
    <col min="10497" max="10497" width="4.5703125" style="7" customWidth="1"/>
    <col min="10498" max="10498" width="17.7109375" style="7" customWidth="1"/>
    <col min="10499" max="10499" width="10" style="7" customWidth="1"/>
    <col min="10500" max="10500" width="5.7109375" style="7" customWidth="1"/>
    <col min="10501" max="10501" width="6.7109375" style="7" customWidth="1"/>
    <col min="10502" max="10502" width="8.28515625" style="7" customWidth="1"/>
    <col min="10503" max="10504" width="8.42578125" style="7" customWidth="1"/>
    <col min="10505" max="10505" width="7" style="7" customWidth="1"/>
    <col min="10506" max="10506" width="9.28515625" style="7" customWidth="1"/>
    <col min="10507" max="10507" width="7.28515625" style="7" customWidth="1"/>
    <col min="10508" max="10508" width="8.42578125" style="7" customWidth="1"/>
    <col min="10509" max="10509" width="7.7109375" style="7" customWidth="1"/>
    <col min="10510" max="10510" width="6.5703125" style="7" customWidth="1"/>
    <col min="10511" max="10511" width="6.85546875" style="7" customWidth="1"/>
    <col min="10512" max="10512" width="16" style="7" customWidth="1"/>
    <col min="10513" max="10513" width="9.5703125" style="7" bestFit="1" customWidth="1"/>
    <col min="10514" max="10752" width="9" style="7"/>
    <col min="10753" max="10753" width="4.5703125" style="7" customWidth="1"/>
    <col min="10754" max="10754" width="17.7109375" style="7" customWidth="1"/>
    <col min="10755" max="10755" width="10" style="7" customWidth="1"/>
    <col min="10756" max="10756" width="5.7109375" style="7" customWidth="1"/>
    <col min="10757" max="10757" width="6.7109375" style="7" customWidth="1"/>
    <col min="10758" max="10758" width="8.28515625" style="7" customWidth="1"/>
    <col min="10759" max="10760" width="8.42578125" style="7" customWidth="1"/>
    <col min="10761" max="10761" width="7" style="7" customWidth="1"/>
    <col min="10762" max="10762" width="9.28515625" style="7" customWidth="1"/>
    <col min="10763" max="10763" width="7.28515625" style="7" customWidth="1"/>
    <col min="10764" max="10764" width="8.42578125" style="7" customWidth="1"/>
    <col min="10765" max="10765" width="7.7109375" style="7" customWidth="1"/>
    <col min="10766" max="10766" width="6.5703125" style="7" customWidth="1"/>
    <col min="10767" max="10767" width="6.85546875" style="7" customWidth="1"/>
    <col min="10768" max="10768" width="16" style="7" customWidth="1"/>
    <col min="10769" max="10769" width="9.5703125" style="7" bestFit="1" customWidth="1"/>
    <col min="10770" max="11008" width="9" style="7"/>
    <col min="11009" max="11009" width="4.5703125" style="7" customWidth="1"/>
    <col min="11010" max="11010" width="17.7109375" style="7" customWidth="1"/>
    <col min="11011" max="11011" width="10" style="7" customWidth="1"/>
    <col min="11012" max="11012" width="5.7109375" style="7" customWidth="1"/>
    <col min="11013" max="11013" width="6.7109375" style="7" customWidth="1"/>
    <col min="11014" max="11014" width="8.28515625" style="7" customWidth="1"/>
    <col min="11015" max="11016" width="8.42578125" style="7" customWidth="1"/>
    <col min="11017" max="11017" width="7" style="7" customWidth="1"/>
    <col min="11018" max="11018" width="9.28515625" style="7" customWidth="1"/>
    <col min="11019" max="11019" width="7.28515625" style="7" customWidth="1"/>
    <col min="11020" max="11020" width="8.42578125" style="7" customWidth="1"/>
    <col min="11021" max="11021" width="7.7109375" style="7" customWidth="1"/>
    <col min="11022" max="11022" width="6.5703125" style="7" customWidth="1"/>
    <col min="11023" max="11023" width="6.85546875" style="7" customWidth="1"/>
    <col min="11024" max="11024" width="16" style="7" customWidth="1"/>
    <col min="11025" max="11025" width="9.5703125" style="7" bestFit="1" customWidth="1"/>
    <col min="11026" max="11264" width="9" style="7"/>
    <col min="11265" max="11265" width="4.5703125" style="7" customWidth="1"/>
    <col min="11266" max="11266" width="17.7109375" style="7" customWidth="1"/>
    <col min="11267" max="11267" width="10" style="7" customWidth="1"/>
    <col min="11268" max="11268" width="5.7109375" style="7" customWidth="1"/>
    <col min="11269" max="11269" width="6.7109375" style="7" customWidth="1"/>
    <col min="11270" max="11270" width="8.28515625" style="7" customWidth="1"/>
    <col min="11271" max="11272" width="8.42578125" style="7" customWidth="1"/>
    <col min="11273" max="11273" width="7" style="7" customWidth="1"/>
    <col min="11274" max="11274" width="9.28515625" style="7" customWidth="1"/>
    <col min="11275" max="11275" width="7.28515625" style="7" customWidth="1"/>
    <col min="11276" max="11276" width="8.42578125" style="7" customWidth="1"/>
    <col min="11277" max="11277" width="7.7109375" style="7" customWidth="1"/>
    <col min="11278" max="11278" width="6.5703125" style="7" customWidth="1"/>
    <col min="11279" max="11279" width="6.85546875" style="7" customWidth="1"/>
    <col min="11280" max="11280" width="16" style="7" customWidth="1"/>
    <col min="11281" max="11281" width="9.5703125" style="7" bestFit="1" customWidth="1"/>
    <col min="11282" max="11520" width="9" style="7"/>
    <col min="11521" max="11521" width="4.5703125" style="7" customWidth="1"/>
    <col min="11522" max="11522" width="17.7109375" style="7" customWidth="1"/>
    <col min="11523" max="11523" width="10" style="7" customWidth="1"/>
    <col min="11524" max="11524" width="5.7109375" style="7" customWidth="1"/>
    <col min="11525" max="11525" width="6.7109375" style="7" customWidth="1"/>
    <col min="11526" max="11526" width="8.28515625" style="7" customWidth="1"/>
    <col min="11527" max="11528" width="8.42578125" style="7" customWidth="1"/>
    <col min="11529" max="11529" width="7" style="7" customWidth="1"/>
    <col min="11530" max="11530" width="9.28515625" style="7" customWidth="1"/>
    <col min="11531" max="11531" width="7.28515625" style="7" customWidth="1"/>
    <col min="11532" max="11532" width="8.42578125" style="7" customWidth="1"/>
    <col min="11533" max="11533" width="7.7109375" style="7" customWidth="1"/>
    <col min="11534" max="11534" width="6.5703125" style="7" customWidth="1"/>
    <col min="11535" max="11535" width="6.85546875" style="7" customWidth="1"/>
    <col min="11536" max="11536" width="16" style="7" customWidth="1"/>
    <col min="11537" max="11537" width="9.5703125" style="7" bestFit="1" customWidth="1"/>
    <col min="11538" max="11776" width="9" style="7"/>
    <col min="11777" max="11777" width="4.5703125" style="7" customWidth="1"/>
    <col min="11778" max="11778" width="17.7109375" style="7" customWidth="1"/>
    <col min="11779" max="11779" width="10" style="7" customWidth="1"/>
    <col min="11780" max="11780" width="5.7109375" style="7" customWidth="1"/>
    <col min="11781" max="11781" width="6.7109375" style="7" customWidth="1"/>
    <col min="11782" max="11782" width="8.28515625" style="7" customWidth="1"/>
    <col min="11783" max="11784" width="8.42578125" style="7" customWidth="1"/>
    <col min="11785" max="11785" width="7" style="7" customWidth="1"/>
    <col min="11786" max="11786" width="9.28515625" style="7" customWidth="1"/>
    <col min="11787" max="11787" width="7.28515625" style="7" customWidth="1"/>
    <col min="11788" max="11788" width="8.42578125" style="7" customWidth="1"/>
    <col min="11789" max="11789" width="7.7109375" style="7" customWidth="1"/>
    <col min="11790" max="11790" width="6.5703125" style="7" customWidth="1"/>
    <col min="11791" max="11791" width="6.85546875" style="7" customWidth="1"/>
    <col min="11792" max="11792" width="16" style="7" customWidth="1"/>
    <col min="11793" max="11793" width="9.5703125" style="7" bestFit="1" customWidth="1"/>
    <col min="11794" max="12032" width="9" style="7"/>
    <col min="12033" max="12033" width="4.5703125" style="7" customWidth="1"/>
    <col min="12034" max="12034" width="17.7109375" style="7" customWidth="1"/>
    <col min="12035" max="12035" width="10" style="7" customWidth="1"/>
    <col min="12036" max="12036" width="5.7109375" style="7" customWidth="1"/>
    <col min="12037" max="12037" width="6.7109375" style="7" customWidth="1"/>
    <col min="12038" max="12038" width="8.28515625" style="7" customWidth="1"/>
    <col min="12039" max="12040" width="8.42578125" style="7" customWidth="1"/>
    <col min="12041" max="12041" width="7" style="7" customWidth="1"/>
    <col min="12042" max="12042" width="9.28515625" style="7" customWidth="1"/>
    <col min="12043" max="12043" width="7.28515625" style="7" customWidth="1"/>
    <col min="12044" max="12044" width="8.42578125" style="7" customWidth="1"/>
    <col min="12045" max="12045" width="7.7109375" style="7" customWidth="1"/>
    <col min="12046" max="12046" width="6.5703125" style="7" customWidth="1"/>
    <col min="12047" max="12047" width="6.85546875" style="7" customWidth="1"/>
    <col min="12048" max="12048" width="16" style="7" customWidth="1"/>
    <col min="12049" max="12049" width="9.5703125" style="7" bestFit="1" customWidth="1"/>
    <col min="12050" max="12288" width="9" style="7"/>
    <col min="12289" max="12289" width="4.5703125" style="7" customWidth="1"/>
    <col min="12290" max="12290" width="17.7109375" style="7" customWidth="1"/>
    <col min="12291" max="12291" width="10" style="7" customWidth="1"/>
    <col min="12292" max="12292" width="5.7109375" style="7" customWidth="1"/>
    <col min="12293" max="12293" width="6.7109375" style="7" customWidth="1"/>
    <col min="12294" max="12294" width="8.28515625" style="7" customWidth="1"/>
    <col min="12295" max="12296" width="8.42578125" style="7" customWidth="1"/>
    <col min="12297" max="12297" width="7" style="7" customWidth="1"/>
    <col min="12298" max="12298" width="9.28515625" style="7" customWidth="1"/>
    <col min="12299" max="12299" width="7.28515625" style="7" customWidth="1"/>
    <col min="12300" max="12300" width="8.42578125" style="7" customWidth="1"/>
    <col min="12301" max="12301" width="7.7109375" style="7" customWidth="1"/>
    <col min="12302" max="12302" width="6.5703125" style="7" customWidth="1"/>
    <col min="12303" max="12303" width="6.85546875" style="7" customWidth="1"/>
    <col min="12304" max="12304" width="16" style="7" customWidth="1"/>
    <col min="12305" max="12305" width="9.5703125" style="7" bestFit="1" customWidth="1"/>
    <col min="12306" max="12544" width="9" style="7"/>
    <col min="12545" max="12545" width="4.5703125" style="7" customWidth="1"/>
    <col min="12546" max="12546" width="17.7109375" style="7" customWidth="1"/>
    <col min="12547" max="12547" width="10" style="7" customWidth="1"/>
    <col min="12548" max="12548" width="5.7109375" style="7" customWidth="1"/>
    <col min="12549" max="12549" width="6.7109375" style="7" customWidth="1"/>
    <col min="12550" max="12550" width="8.28515625" style="7" customWidth="1"/>
    <col min="12551" max="12552" width="8.42578125" style="7" customWidth="1"/>
    <col min="12553" max="12553" width="7" style="7" customWidth="1"/>
    <col min="12554" max="12554" width="9.28515625" style="7" customWidth="1"/>
    <col min="12555" max="12555" width="7.28515625" style="7" customWidth="1"/>
    <col min="12556" max="12556" width="8.42578125" style="7" customWidth="1"/>
    <col min="12557" max="12557" width="7.7109375" style="7" customWidth="1"/>
    <col min="12558" max="12558" width="6.5703125" style="7" customWidth="1"/>
    <col min="12559" max="12559" width="6.85546875" style="7" customWidth="1"/>
    <col min="12560" max="12560" width="16" style="7" customWidth="1"/>
    <col min="12561" max="12561" width="9.5703125" style="7" bestFit="1" customWidth="1"/>
    <col min="12562" max="12800" width="9" style="7"/>
    <col min="12801" max="12801" width="4.5703125" style="7" customWidth="1"/>
    <col min="12802" max="12802" width="17.7109375" style="7" customWidth="1"/>
    <col min="12803" max="12803" width="10" style="7" customWidth="1"/>
    <col min="12804" max="12804" width="5.7109375" style="7" customWidth="1"/>
    <col min="12805" max="12805" width="6.7109375" style="7" customWidth="1"/>
    <col min="12806" max="12806" width="8.28515625" style="7" customWidth="1"/>
    <col min="12807" max="12808" width="8.42578125" style="7" customWidth="1"/>
    <col min="12809" max="12809" width="7" style="7" customWidth="1"/>
    <col min="12810" max="12810" width="9.28515625" style="7" customWidth="1"/>
    <col min="12811" max="12811" width="7.28515625" style="7" customWidth="1"/>
    <col min="12812" max="12812" width="8.42578125" style="7" customWidth="1"/>
    <col min="12813" max="12813" width="7.7109375" style="7" customWidth="1"/>
    <col min="12814" max="12814" width="6.5703125" style="7" customWidth="1"/>
    <col min="12815" max="12815" width="6.85546875" style="7" customWidth="1"/>
    <col min="12816" max="12816" width="16" style="7" customWidth="1"/>
    <col min="12817" max="12817" width="9.5703125" style="7" bestFit="1" customWidth="1"/>
    <col min="12818" max="13056" width="9" style="7"/>
    <col min="13057" max="13057" width="4.5703125" style="7" customWidth="1"/>
    <col min="13058" max="13058" width="17.7109375" style="7" customWidth="1"/>
    <col min="13059" max="13059" width="10" style="7" customWidth="1"/>
    <col min="13060" max="13060" width="5.7109375" style="7" customWidth="1"/>
    <col min="13061" max="13061" width="6.7109375" style="7" customWidth="1"/>
    <col min="13062" max="13062" width="8.28515625" style="7" customWidth="1"/>
    <col min="13063" max="13064" width="8.42578125" style="7" customWidth="1"/>
    <col min="13065" max="13065" width="7" style="7" customWidth="1"/>
    <col min="13066" max="13066" width="9.28515625" style="7" customWidth="1"/>
    <col min="13067" max="13067" width="7.28515625" style="7" customWidth="1"/>
    <col min="13068" max="13068" width="8.42578125" style="7" customWidth="1"/>
    <col min="13069" max="13069" width="7.7109375" style="7" customWidth="1"/>
    <col min="13070" max="13070" width="6.5703125" style="7" customWidth="1"/>
    <col min="13071" max="13071" width="6.85546875" style="7" customWidth="1"/>
    <col min="13072" max="13072" width="16" style="7" customWidth="1"/>
    <col min="13073" max="13073" width="9.5703125" style="7" bestFit="1" customWidth="1"/>
    <col min="13074" max="13312" width="9" style="7"/>
    <col min="13313" max="13313" width="4.5703125" style="7" customWidth="1"/>
    <col min="13314" max="13314" width="17.7109375" style="7" customWidth="1"/>
    <col min="13315" max="13315" width="10" style="7" customWidth="1"/>
    <col min="13316" max="13316" width="5.7109375" style="7" customWidth="1"/>
    <col min="13317" max="13317" width="6.7109375" style="7" customWidth="1"/>
    <col min="13318" max="13318" width="8.28515625" style="7" customWidth="1"/>
    <col min="13319" max="13320" width="8.42578125" style="7" customWidth="1"/>
    <col min="13321" max="13321" width="7" style="7" customWidth="1"/>
    <col min="13322" max="13322" width="9.28515625" style="7" customWidth="1"/>
    <col min="13323" max="13323" width="7.28515625" style="7" customWidth="1"/>
    <col min="13324" max="13324" width="8.42578125" style="7" customWidth="1"/>
    <col min="13325" max="13325" width="7.7109375" style="7" customWidth="1"/>
    <col min="13326" max="13326" width="6.5703125" style="7" customWidth="1"/>
    <col min="13327" max="13327" width="6.85546875" style="7" customWidth="1"/>
    <col min="13328" max="13328" width="16" style="7" customWidth="1"/>
    <col min="13329" max="13329" width="9.5703125" style="7" bestFit="1" customWidth="1"/>
    <col min="13330" max="13568" width="9" style="7"/>
    <col min="13569" max="13569" width="4.5703125" style="7" customWidth="1"/>
    <col min="13570" max="13570" width="17.7109375" style="7" customWidth="1"/>
    <col min="13571" max="13571" width="10" style="7" customWidth="1"/>
    <col min="13572" max="13572" width="5.7109375" style="7" customWidth="1"/>
    <col min="13573" max="13573" width="6.7109375" style="7" customWidth="1"/>
    <col min="13574" max="13574" width="8.28515625" style="7" customWidth="1"/>
    <col min="13575" max="13576" width="8.42578125" style="7" customWidth="1"/>
    <col min="13577" max="13577" width="7" style="7" customWidth="1"/>
    <col min="13578" max="13578" width="9.28515625" style="7" customWidth="1"/>
    <col min="13579" max="13579" width="7.28515625" style="7" customWidth="1"/>
    <col min="13580" max="13580" width="8.42578125" style="7" customWidth="1"/>
    <col min="13581" max="13581" width="7.7109375" style="7" customWidth="1"/>
    <col min="13582" max="13582" width="6.5703125" style="7" customWidth="1"/>
    <col min="13583" max="13583" width="6.85546875" style="7" customWidth="1"/>
    <col min="13584" max="13584" width="16" style="7" customWidth="1"/>
    <col min="13585" max="13585" width="9.5703125" style="7" bestFit="1" customWidth="1"/>
    <col min="13586" max="13824" width="9" style="7"/>
    <col min="13825" max="13825" width="4.5703125" style="7" customWidth="1"/>
    <col min="13826" max="13826" width="17.7109375" style="7" customWidth="1"/>
    <col min="13827" max="13827" width="10" style="7" customWidth="1"/>
    <col min="13828" max="13828" width="5.7109375" style="7" customWidth="1"/>
    <col min="13829" max="13829" width="6.7109375" style="7" customWidth="1"/>
    <col min="13830" max="13830" width="8.28515625" style="7" customWidth="1"/>
    <col min="13831" max="13832" width="8.42578125" style="7" customWidth="1"/>
    <col min="13833" max="13833" width="7" style="7" customWidth="1"/>
    <col min="13834" max="13834" width="9.28515625" style="7" customWidth="1"/>
    <col min="13835" max="13835" width="7.28515625" style="7" customWidth="1"/>
    <col min="13836" max="13836" width="8.42578125" style="7" customWidth="1"/>
    <col min="13837" max="13837" width="7.7109375" style="7" customWidth="1"/>
    <col min="13838" max="13838" width="6.5703125" style="7" customWidth="1"/>
    <col min="13839" max="13839" width="6.85546875" style="7" customWidth="1"/>
    <col min="13840" max="13840" width="16" style="7" customWidth="1"/>
    <col min="13841" max="13841" width="9.5703125" style="7" bestFit="1" customWidth="1"/>
    <col min="13842" max="14080" width="9" style="7"/>
    <col min="14081" max="14081" width="4.5703125" style="7" customWidth="1"/>
    <col min="14082" max="14082" width="17.7109375" style="7" customWidth="1"/>
    <col min="14083" max="14083" width="10" style="7" customWidth="1"/>
    <col min="14084" max="14084" width="5.7109375" style="7" customWidth="1"/>
    <col min="14085" max="14085" width="6.7109375" style="7" customWidth="1"/>
    <col min="14086" max="14086" width="8.28515625" style="7" customWidth="1"/>
    <col min="14087" max="14088" width="8.42578125" style="7" customWidth="1"/>
    <col min="14089" max="14089" width="7" style="7" customWidth="1"/>
    <col min="14090" max="14090" width="9.28515625" style="7" customWidth="1"/>
    <col min="14091" max="14091" width="7.28515625" style="7" customWidth="1"/>
    <col min="14092" max="14092" width="8.42578125" style="7" customWidth="1"/>
    <col min="14093" max="14093" width="7.7109375" style="7" customWidth="1"/>
    <col min="14094" max="14094" width="6.5703125" style="7" customWidth="1"/>
    <col min="14095" max="14095" width="6.85546875" style="7" customWidth="1"/>
    <col min="14096" max="14096" width="16" style="7" customWidth="1"/>
    <col min="14097" max="14097" width="9.5703125" style="7" bestFit="1" customWidth="1"/>
    <col min="14098" max="14336" width="9" style="7"/>
    <col min="14337" max="14337" width="4.5703125" style="7" customWidth="1"/>
    <col min="14338" max="14338" width="17.7109375" style="7" customWidth="1"/>
    <col min="14339" max="14339" width="10" style="7" customWidth="1"/>
    <col min="14340" max="14340" width="5.7109375" style="7" customWidth="1"/>
    <col min="14341" max="14341" width="6.7109375" style="7" customWidth="1"/>
    <col min="14342" max="14342" width="8.28515625" style="7" customWidth="1"/>
    <col min="14343" max="14344" width="8.42578125" style="7" customWidth="1"/>
    <col min="14345" max="14345" width="7" style="7" customWidth="1"/>
    <col min="14346" max="14346" width="9.28515625" style="7" customWidth="1"/>
    <col min="14347" max="14347" width="7.28515625" style="7" customWidth="1"/>
    <col min="14348" max="14348" width="8.42578125" style="7" customWidth="1"/>
    <col min="14349" max="14349" width="7.7109375" style="7" customWidth="1"/>
    <col min="14350" max="14350" width="6.5703125" style="7" customWidth="1"/>
    <col min="14351" max="14351" width="6.85546875" style="7" customWidth="1"/>
    <col min="14352" max="14352" width="16" style="7" customWidth="1"/>
    <col min="14353" max="14353" width="9.5703125" style="7" bestFit="1" customWidth="1"/>
    <col min="14354" max="14592" width="9" style="7"/>
    <col min="14593" max="14593" width="4.5703125" style="7" customWidth="1"/>
    <col min="14594" max="14594" width="17.7109375" style="7" customWidth="1"/>
    <col min="14595" max="14595" width="10" style="7" customWidth="1"/>
    <col min="14596" max="14596" width="5.7109375" style="7" customWidth="1"/>
    <col min="14597" max="14597" width="6.7109375" style="7" customWidth="1"/>
    <col min="14598" max="14598" width="8.28515625" style="7" customWidth="1"/>
    <col min="14599" max="14600" width="8.42578125" style="7" customWidth="1"/>
    <col min="14601" max="14601" width="7" style="7" customWidth="1"/>
    <col min="14602" max="14602" width="9.28515625" style="7" customWidth="1"/>
    <col min="14603" max="14603" width="7.28515625" style="7" customWidth="1"/>
    <col min="14604" max="14604" width="8.42578125" style="7" customWidth="1"/>
    <col min="14605" max="14605" width="7.7109375" style="7" customWidth="1"/>
    <col min="14606" max="14606" width="6.5703125" style="7" customWidth="1"/>
    <col min="14607" max="14607" width="6.85546875" style="7" customWidth="1"/>
    <col min="14608" max="14608" width="16" style="7" customWidth="1"/>
    <col min="14609" max="14609" width="9.5703125" style="7" bestFit="1" customWidth="1"/>
    <col min="14610" max="14848" width="9" style="7"/>
    <col min="14849" max="14849" width="4.5703125" style="7" customWidth="1"/>
    <col min="14850" max="14850" width="17.7109375" style="7" customWidth="1"/>
    <col min="14851" max="14851" width="10" style="7" customWidth="1"/>
    <col min="14852" max="14852" width="5.7109375" style="7" customWidth="1"/>
    <col min="14853" max="14853" width="6.7109375" style="7" customWidth="1"/>
    <col min="14854" max="14854" width="8.28515625" style="7" customWidth="1"/>
    <col min="14855" max="14856" width="8.42578125" style="7" customWidth="1"/>
    <col min="14857" max="14857" width="7" style="7" customWidth="1"/>
    <col min="14858" max="14858" width="9.28515625" style="7" customWidth="1"/>
    <col min="14859" max="14859" width="7.28515625" style="7" customWidth="1"/>
    <col min="14860" max="14860" width="8.42578125" style="7" customWidth="1"/>
    <col min="14861" max="14861" width="7.7109375" style="7" customWidth="1"/>
    <col min="14862" max="14862" width="6.5703125" style="7" customWidth="1"/>
    <col min="14863" max="14863" width="6.85546875" style="7" customWidth="1"/>
    <col min="14864" max="14864" width="16" style="7" customWidth="1"/>
    <col min="14865" max="14865" width="9.5703125" style="7" bestFit="1" customWidth="1"/>
    <col min="14866" max="15104" width="9" style="7"/>
    <col min="15105" max="15105" width="4.5703125" style="7" customWidth="1"/>
    <col min="15106" max="15106" width="17.7109375" style="7" customWidth="1"/>
    <col min="15107" max="15107" width="10" style="7" customWidth="1"/>
    <col min="15108" max="15108" width="5.7109375" style="7" customWidth="1"/>
    <col min="15109" max="15109" width="6.7109375" style="7" customWidth="1"/>
    <col min="15110" max="15110" width="8.28515625" style="7" customWidth="1"/>
    <col min="15111" max="15112" width="8.42578125" style="7" customWidth="1"/>
    <col min="15113" max="15113" width="7" style="7" customWidth="1"/>
    <col min="15114" max="15114" width="9.28515625" style="7" customWidth="1"/>
    <col min="15115" max="15115" width="7.28515625" style="7" customWidth="1"/>
    <col min="15116" max="15116" width="8.42578125" style="7" customWidth="1"/>
    <col min="15117" max="15117" width="7.7109375" style="7" customWidth="1"/>
    <col min="15118" max="15118" width="6.5703125" style="7" customWidth="1"/>
    <col min="15119" max="15119" width="6.85546875" style="7" customWidth="1"/>
    <col min="15120" max="15120" width="16" style="7" customWidth="1"/>
    <col min="15121" max="15121" width="9.5703125" style="7" bestFit="1" customWidth="1"/>
    <col min="15122" max="15360" width="9" style="7"/>
    <col min="15361" max="15361" width="4.5703125" style="7" customWidth="1"/>
    <col min="15362" max="15362" width="17.7109375" style="7" customWidth="1"/>
    <col min="15363" max="15363" width="10" style="7" customWidth="1"/>
    <col min="15364" max="15364" width="5.7109375" style="7" customWidth="1"/>
    <col min="15365" max="15365" width="6.7109375" style="7" customWidth="1"/>
    <col min="15366" max="15366" width="8.28515625" style="7" customWidth="1"/>
    <col min="15367" max="15368" width="8.42578125" style="7" customWidth="1"/>
    <col min="15369" max="15369" width="7" style="7" customWidth="1"/>
    <col min="15370" max="15370" width="9.28515625" style="7" customWidth="1"/>
    <col min="15371" max="15371" width="7.28515625" style="7" customWidth="1"/>
    <col min="15372" max="15372" width="8.42578125" style="7" customWidth="1"/>
    <col min="15373" max="15373" width="7.7109375" style="7" customWidth="1"/>
    <col min="15374" max="15374" width="6.5703125" style="7" customWidth="1"/>
    <col min="15375" max="15375" width="6.85546875" style="7" customWidth="1"/>
    <col min="15376" max="15376" width="16" style="7" customWidth="1"/>
    <col min="15377" max="15377" width="9.5703125" style="7" bestFit="1" customWidth="1"/>
    <col min="15378" max="15616" width="9" style="7"/>
    <col min="15617" max="15617" width="4.5703125" style="7" customWidth="1"/>
    <col min="15618" max="15618" width="17.7109375" style="7" customWidth="1"/>
    <col min="15619" max="15619" width="10" style="7" customWidth="1"/>
    <col min="15620" max="15620" width="5.7109375" style="7" customWidth="1"/>
    <col min="15621" max="15621" width="6.7109375" style="7" customWidth="1"/>
    <col min="15622" max="15622" width="8.28515625" style="7" customWidth="1"/>
    <col min="15623" max="15624" width="8.42578125" style="7" customWidth="1"/>
    <col min="15625" max="15625" width="7" style="7" customWidth="1"/>
    <col min="15626" max="15626" width="9.28515625" style="7" customWidth="1"/>
    <col min="15627" max="15627" width="7.28515625" style="7" customWidth="1"/>
    <col min="15628" max="15628" width="8.42578125" style="7" customWidth="1"/>
    <col min="15629" max="15629" width="7.7109375" style="7" customWidth="1"/>
    <col min="15630" max="15630" width="6.5703125" style="7" customWidth="1"/>
    <col min="15631" max="15631" width="6.85546875" style="7" customWidth="1"/>
    <col min="15632" max="15632" width="16" style="7" customWidth="1"/>
    <col min="15633" max="15633" width="9.5703125" style="7" bestFit="1" customWidth="1"/>
    <col min="15634" max="15872" width="9" style="7"/>
    <col min="15873" max="15873" width="4.5703125" style="7" customWidth="1"/>
    <col min="15874" max="15874" width="17.7109375" style="7" customWidth="1"/>
    <col min="15875" max="15875" width="10" style="7" customWidth="1"/>
    <col min="15876" max="15876" width="5.7109375" style="7" customWidth="1"/>
    <col min="15877" max="15877" width="6.7109375" style="7" customWidth="1"/>
    <col min="15878" max="15878" width="8.28515625" style="7" customWidth="1"/>
    <col min="15879" max="15880" width="8.42578125" style="7" customWidth="1"/>
    <col min="15881" max="15881" width="7" style="7" customWidth="1"/>
    <col min="15882" max="15882" width="9.28515625" style="7" customWidth="1"/>
    <col min="15883" max="15883" width="7.28515625" style="7" customWidth="1"/>
    <col min="15884" max="15884" width="8.42578125" style="7" customWidth="1"/>
    <col min="15885" max="15885" width="7.7109375" style="7" customWidth="1"/>
    <col min="15886" max="15886" width="6.5703125" style="7" customWidth="1"/>
    <col min="15887" max="15887" width="6.85546875" style="7" customWidth="1"/>
    <col min="15888" max="15888" width="16" style="7" customWidth="1"/>
    <col min="15889" max="15889" width="9.5703125" style="7" bestFit="1" customWidth="1"/>
    <col min="15890" max="16128" width="9" style="7"/>
    <col min="16129" max="16129" width="4.5703125" style="7" customWidth="1"/>
    <col min="16130" max="16130" width="17.7109375" style="7" customWidth="1"/>
    <col min="16131" max="16131" width="10" style="7" customWidth="1"/>
    <col min="16132" max="16132" width="5.7109375" style="7" customWidth="1"/>
    <col min="16133" max="16133" width="6.7109375" style="7" customWidth="1"/>
    <col min="16134" max="16134" width="8.28515625" style="7" customWidth="1"/>
    <col min="16135" max="16136" width="8.42578125" style="7" customWidth="1"/>
    <col min="16137" max="16137" width="7" style="7" customWidth="1"/>
    <col min="16138" max="16138" width="9.28515625" style="7" customWidth="1"/>
    <col min="16139" max="16139" width="7.28515625" style="7" customWidth="1"/>
    <col min="16140" max="16140" width="8.42578125" style="7" customWidth="1"/>
    <col min="16141" max="16141" width="7.7109375" style="7" customWidth="1"/>
    <col min="16142" max="16142" width="6.5703125" style="7" customWidth="1"/>
    <col min="16143" max="16143" width="6.85546875" style="7" customWidth="1"/>
    <col min="16144" max="16144" width="16" style="7" customWidth="1"/>
    <col min="16145" max="16145" width="9.5703125" style="7" bestFit="1" customWidth="1"/>
    <col min="16146" max="16384" width="9" style="7"/>
  </cols>
  <sheetData>
    <row r="1" spans="1:17" x14ac:dyDescent="0.25">
      <c r="A1" s="89" t="s">
        <v>0</v>
      </c>
      <c r="B1" s="89"/>
      <c r="C1" s="89"/>
      <c r="D1" s="89"/>
      <c r="E1" s="89"/>
      <c r="F1" s="89"/>
      <c r="G1" s="89"/>
      <c r="I1" s="92" t="s">
        <v>1</v>
      </c>
      <c r="J1" s="92"/>
      <c r="K1" s="92"/>
      <c r="L1" s="92"/>
      <c r="M1" s="92"/>
      <c r="N1" s="92"/>
      <c r="O1" s="92"/>
      <c r="P1" s="5"/>
    </row>
    <row r="2" spans="1:17" ht="18.75" x14ac:dyDescent="0.25">
      <c r="A2" s="90" t="s">
        <v>71</v>
      </c>
      <c r="B2" s="90"/>
      <c r="C2" s="90"/>
      <c r="D2" s="90"/>
      <c r="E2" s="90"/>
      <c r="F2" s="90"/>
      <c r="G2" s="90"/>
      <c r="H2" s="3"/>
      <c r="I2" s="93" t="s">
        <v>2</v>
      </c>
      <c r="J2" s="93"/>
      <c r="K2" s="93"/>
      <c r="L2" s="93"/>
      <c r="M2" s="93"/>
      <c r="N2" s="93"/>
      <c r="O2" s="93"/>
      <c r="P2" s="5"/>
    </row>
    <row r="3" spans="1:17" x14ac:dyDescent="0.25">
      <c r="A3" s="90" t="s">
        <v>72</v>
      </c>
      <c r="B3" s="90"/>
      <c r="C3" s="90"/>
      <c r="D3" s="90"/>
      <c r="E3" s="90"/>
      <c r="F3" s="90"/>
      <c r="G3" s="90"/>
      <c r="H3" s="3"/>
      <c r="L3" s="9"/>
      <c r="P3" s="5"/>
    </row>
    <row r="4" spans="1:17" ht="15" customHeight="1" x14ac:dyDescent="0.25">
      <c r="B4" s="10"/>
      <c r="C4" s="10"/>
      <c r="D4" s="11"/>
      <c r="F4" s="12"/>
      <c r="G4" s="12"/>
      <c r="K4" s="13"/>
      <c r="L4" s="12"/>
      <c r="P4" s="14"/>
    </row>
    <row r="5" spans="1:17" s="16" customFormat="1" ht="27" customHeight="1" x14ac:dyDescent="0.3">
      <c r="A5" s="91" t="s">
        <v>3</v>
      </c>
      <c r="B5" s="91"/>
      <c r="C5" s="91"/>
      <c r="D5" s="91"/>
      <c r="E5" s="91"/>
      <c r="F5" s="91"/>
      <c r="G5" s="91"/>
      <c r="H5" s="91"/>
      <c r="I5" s="91"/>
      <c r="J5" s="91"/>
      <c r="K5" s="91"/>
      <c r="L5" s="91"/>
      <c r="M5" s="91"/>
      <c r="N5" s="91"/>
      <c r="O5" s="91"/>
      <c r="P5" s="91"/>
      <c r="Q5" s="15"/>
    </row>
    <row r="6" spans="1:17" s="16" customFormat="1" ht="20.25" x14ac:dyDescent="0.3">
      <c r="A6" s="91" t="s">
        <v>89</v>
      </c>
      <c r="B6" s="91"/>
      <c r="C6" s="91"/>
      <c r="D6" s="91"/>
      <c r="E6" s="91"/>
      <c r="F6" s="91"/>
      <c r="G6" s="91"/>
      <c r="H6" s="91"/>
      <c r="I6" s="91"/>
      <c r="J6" s="91"/>
      <c r="K6" s="91"/>
      <c r="L6" s="91"/>
      <c r="M6" s="91"/>
      <c r="N6" s="91"/>
      <c r="O6" s="91"/>
      <c r="P6" s="91"/>
      <c r="Q6" s="15"/>
    </row>
    <row r="7" spans="1:17" s="16" customFormat="1" ht="20.25" x14ac:dyDescent="0.3">
      <c r="A7" s="91" t="s">
        <v>74</v>
      </c>
      <c r="B7" s="91"/>
      <c r="C7" s="91"/>
      <c r="D7" s="91"/>
      <c r="E7" s="91"/>
      <c r="F7" s="91"/>
      <c r="G7" s="91"/>
      <c r="H7" s="91"/>
      <c r="I7" s="91"/>
      <c r="J7" s="91"/>
      <c r="K7" s="91"/>
      <c r="L7" s="91"/>
      <c r="M7" s="91"/>
      <c r="N7" s="91"/>
      <c r="O7" s="91"/>
      <c r="P7" s="91"/>
      <c r="Q7" s="15"/>
    </row>
    <row r="8" spans="1:17" ht="15.75" customHeight="1" x14ac:dyDescent="0.25">
      <c r="B8" s="3"/>
      <c r="C8" s="3"/>
      <c r="D8" s="3"/>
      <c r="E8" s="3"/>
      <c r="F8" s="3"/>
      <c r="G8" s="3"/>
      <c r="H8" s="3"/>
      <c r="I8" s="3"/>
      <c r="J8" s="3"/>
      <c r="K8" s="8"/>
      <c r="L8" s="3"/>
      <c r="M8" s="3"/>
      <c r="N8" s="17"/>
      <c r="O8" s="17"/>
      <c r="P8" s="18"/>
    </row>
    <row r="9" spans="1:17" ht="36" customHeight="1" x14ac:dyDescent="0.25">
      <c r="A9" s="95" t="s">
        <v>4</v>
      </c>
      <c r="B9" s="97" t="s">
        <v>5</v>
      </c>
      <c r="C9" s="98"/>
      <c r="D9" s="101" t="s">
        <v>6</v>
      </c>
      <c r="E9" s="102"/>
      <c r="F9" s="94" t="s">
        <v>7</v>
      </c>
      <c r="G9" s="94"/>
      <c r="H9" s="103" t="s">
        <v>70</v>
      </c>
      <c r="I9" s="82" t="s">
        <v>8</v>
      </c>
      <c r="J9" s="82" t="s">
        <v>9</v>
      </c>
      <c r="K9" s="82" t="s">
        <v>10</v>
      </c>
      <c r="L9" s="82" t="s">
        <v>11</v>
      </c>
      <c r="M9" s="82" t="s">
        <v>12</v>
      </c>
      <c r="N9" s="84" t="s">
        <v>13</v>
      </c>
      <c r="O9" s="84" t="s">
        <v>14</v>
      </c>
      <c r="P9" s="94" t="s">
        <v>15</v>
      </c>
      <c r="Q9" s="76"/>
    </row>
    <row r="10" spans="1:17" ht="41.25" customHeight="1" x14ac:dyDescent="0.25">
      <c r="A10" s="96"/>
      <c r="B10" s="99"/>
      <c r="C10" s="100"/>
      <c r="D10" s="19" t="s">
        <v>16</v>
      </c>
      <c r="E10" s="20" t="s">
        <v>69</v>
      </c>
      <c r="F10" s="21" t="s">
        <v>17</v>
      </c>
      <c r="G10" s="21" t="s">
        <v>18</v>
      </c>
      <c r="H10" s="104"/>
      <c r="I10" s="83"/>
      <c r="J10" s="83"/>
      <c r="K10" s="83"/>
      <c r="L10" s="83"/>
      <c r="M10" s="83"/>
      <c r="N10" s="85"/>
      <c r="O10" s="85"/>
      <c r="P10" s="94"/>
      <c r="Q10" s="76"/>
    </row>
    <row r="11" spans="1:17" s="28" customFormat="1" ht="11.25" customHeight="1" x14ac:dyDescent="0.2">
      <c r="A11" s="22" t="s">
        <v>19</v>
      </c>
      <c r="B11" s="77" t="s">
        <v>20</v>
      </c>
      <c r="C11" s="78"/>
      <c r="D11" s="23" t="s">
        <v>21</v>
      </c>
      <c r="E11" s="24" t="s">
        <v>22</v>
      </c>
      <c r="F11" s="24" t="s">
        <v>23</v>
      </c>
      <c r="G11" s="24" t="s">
        <v>24</v>
      </c>
      <c r="H11" s="24" t="s">
        <v>25</v>
      </c>
      <c r="I11" s="24" t="s">
        <v>26</v>
      </c>
      <c r="J11" s="24" t="s">
        <v>27</v>
      </c>
      <c r="K11" s="25" t="s">
        <v>28</v>
      </c>
      <c r="L11" s="24" t="s">
        <v>29</v>
      </c>
      <c r="M11" s="24" t="s">
        <v>30</v>
      </c>
      <c r="N11" s="26" t="s">
        <v>31</v>
      </c>
      <c r="O11" s="26" t="s">
        <v>32</v>
      </c>
      <c r="P11" s="24" t="s">
        <v>33</v>
      </c>
      <c r="Q11" s="27"/>
    </row>
    <row r="12" spans="1:17" s="5" customFormat="1" ht="42.75" customHeight="1" x14ac:dyDescent="0.25">
      <c r="A12" s="65" t="s">
        <v>34</v>
      </c>
      <c r="B12" s="29" t="str">
        <f>'[1]CAP TRUONG_HKI'!B16</f>
        <v>Ngô Hoàng</v>
      </c>
      <c r="C12" s="30" t="str">
        <f>'[1]CAP TRUONG_HKI'!C16</f>
        <v xml:space="preserve">Anh </v>
      </c>
      <c r="D12" s="60"/>
      <c r="E12" s="59"/>
      <c r="F12" s="59">
        <v>165</v>
      </c>
      <c r="G12" s="59">
        <v>45</v>
      </c>
      <c r="H12" s="63">
        <f>E12+F12+G12</f>
        <v>210</v>
      </c>
      <c r="I12" s="63">
        <v>160</v>
      </c>
      <c r="J12" s="63">
        <v>0</v>
      </c>
      <c r="K12" s="63">
        <f>I12-J12</f>
        <v>160</v>
      </c>
      <c r="L12" s="63">
        <f>IF((K12-H12)&gt;0,0,-(K12-H12))</f>
        <v>50</v>
      </c>
      <c r="M12" s="63">
        <f>IF((K12-H12)&lt;0,0,(K12-H12))</f>
        <v>0</v>
      </c>
      <c r="N12" s="63">
        <f>ROUND(L12/2.98,1)</f>
        <v>16.8</v>
      </c>
      <c r="O12" s="67">
        <f>ROUND(M12/2.98,1)</f>
        <v>0</v>
      </c>
      <c r="P12" s="34" t="s">
        <v>93</v>
      </c>
      <c r="Q12" s="33"/>
    </row>
    <row r="13" spans="1:17" s="5" customFormat="1" ht="117" customHeight="1" x14ac:dyDescent="0.25">
      <c r="A13" s="65" t="s">
        <v>35</v>
      </c>
      <c r="B13" s="29" t="s">
        <v>75</v>
      </c>
      <c r="C13" s="30" t="s">
        <v>76</v>
      </c>
      <c r="D13" s="60"/>
      <c r="E13" s="59">
        <v>200</v>
      </c>
      <c r="F13" s="59">
        <v>92</v>
      </c>
      <c r="G13" s="59">
        <v>30</v>
      </c>
      <c r="H13" s="63">
        <f>E13+F13+G13</f>
        <v>322</v>
      </c>
      <c r="I13" s="63">
        <v>160</v>
      </c>
      <c r="J13" s="63">
        <v>0</v>
      </c>
      <c r="K13" s="63">
        <f>I13-J13</f>
        <v>160</v>
      </c>
      <c r="L13" s="63">
        <f>IF((K13-H13)&gt;0,0,-(K13-H13))</f>
        <v>162</v>
      </c>
      <c r="M13" s="63">
        <f>IF((K13-H13)&lt;0,0,(K13-H13))</f>
        <v>0</v>
      </c>
      <c r="N13" s="63">
        <f>ROUND(L13/2.98,1)</f>
        <v>54.4</v>
      </c>
      <c r="O13" s="67">
        <f t="shared" ref="O13:O46" si="0">ROUND(M13/2.98,1)</f>
        <v>0</v>
      </c>
      <c r="P13" s="58" t="s">
        <v>123</v>
      </c>
      <c r="Q13" s="33"/>
    </row>
    <row r="14" spans="1:17" s="5" customFormat="1" ht="26.1" customHeight="1" x14ac:dyDescent="0.25">
      <c r="A14" s="65" t="s">
        <v>36</v>
      </c>
      <c r="B14" s="29" t="str">
        <f>'[1]CAP TRUONG_HKI'!B18</f>
        <v>Vũ Hạnh</v>
      </c>
      <c r="C14" s="30" t="str">
        <f>'[1]CAP TRUONG_HKI'!C18</f>
        <v>Chiêu</v>
      </c>
      <c r="D14" s="60"/>
      <c r="E14" s="59"/>
      <c r="F14" s="59"/>
      <c r="G14" s="59">
        <v>15</v>
      </c>
      <c r="H14" s="63">
        <f t="shared" ref="H14:H29" si="1">E14+F14+G14</f>
        <v>15</v>
      </c>
      <c r="I14" s="63">
        <v>160</v>
      </c>
      <c r="J14" s="63">
        <v>0</v>
      </c>
      <c r="K14" s="63">
        <f t="shared" ref="K14:K29" si="2">I14-J14</f>
        <v>160</v>
      </c>
      <c r="L14" s="63">
        <f t="shared" ref="L14:L29" si="3">IF((K14-H14)&gt;0,0,-(K14-H14))</f>
        <v>0</v>
      </c>
      <c r="M14" s="63">
        <f t="shared" ref="M14:M29" si="4">IF((K14-H14)&lt;0,0,(K14-H14))</f>
        <v>145</v>
      </c>
      <c r="N14" s="63">
        <f t="shared" ref="N14:N29" si="5">ROUND(L14/2.98,1)</f>
        <v>0</v>
      </c>
      <c r="O14" s="67">
        <f t="shared" si="0"/>
        <v>48.7</v>
      </c>
      <c r="P14" s="34" t="s">
        <v>94</v>
      </c>
      <c r="Q14" s="33"/>
    </row>
    <row r="15" spans="1:17" s="5" customFormat="1" ht="26.1" customHeight="1" x14ac:dyDescent="0.25">
      <c r="A15" s="65" t="s">
        <v>37</v>
      </c>
      <c r="B15" s="29" t="str">
        <f>'[1]CAP TRUONG_HKI'!B19</f>
        <v>Ngô Phong</v>
      </c>
      <c r="C15" s="30" t="str">
        <f>'[1]CAP TRUONG_HKI'!C19</f>
        <v>Cường</v>
      </c>
      <c r="D15" s="60"/>
      <c r="E15" s="59"/>
      <c r="F15" s="59"/>
      <c r="G15" s="59">
        <v>30</v>
      </c>
      <c r="H15" s="63">
        <f t="shared" si="1"/>
        <v>30</v>
      </c>
      <c r="I15" s="63">
        <v>160</v>
      </c>
      <c r="J15" s="63">
        <v>0</v>
      </c>
      <c r="K15" s="63">
        <f t="shared" si="2"/>
        <v>160</v>
      </c>
      <c r="L15" s="63">
        <f t="shared" si="3"/>
        <v>0</v>
      </c>
      <c r="M15" s="63">
        <f t="shared" si="4"/>
        <v>130</v>
      </c>
      <c r="N15" s="63">
        <f t="shared" si="5"/>
        <v>0</v>
      </c>
      <c r="O15" s="67">
        <f t="shared" si="0"/>
        <v>43.6</v>
      </c>
      <c r="P15" s="34" t="s">
        <v>95</v>
      </c>
      <c r="Q15" s="33"/>
    </row>
    <row r="16" spans="1:17" s="5" customFormat="1" ht="89.25" x14ac:dyDescent="0.25">
      <c r="A16" s="65" t="s">
        <v>38</v>
      </c>
      <c r="B16" s="29" t="str">
        <f>'[1]CAP TRUONG_HKI'!B20</f>
        <v>Nguyễn Minh Đức</v>
      </c>
      <c r="C16" s="30" t="str">
        <f>'[1]CAP TRUONG_HKI'!C20</f>
        <v>Cường</v>
      </c>
      <c r="D16" s="60"/>
      <c r="E16" s="59">
        <v>400</v>
      </c>
      <c r="F16" s="59">
        <v>15</v>
      </c>
      <c r="G16" s="59">
        <v>320</v>
      </c>
      <c r="H16" s="63">
        <f t="shared" si="1"/>
        <v>735</v>
      </c>
      <c r="I16" s="63">
        <v>160</v>
      </c>
      <c r="J16" s="63">
        <v>0</v>
      </c>
      <c r="K16" s="63">
        <f t="shared" si="2"/>
        <v>160</v>
      </c>
      <c r="L16" s="63">
        <f t="shared" si="3"/>
        <v>575</v>
      </c>
      <c r="M16" s="63">
        <f t="shared" si="4"/>
        <v>0</v>
      </c>
      <c r="N16" s="63">
        <f t="shared" si="5"/>
        <v>193</v>
      </c>
      <c r="O16" s="67">
        <f t="shared" si="0"/>
        <v>0</v>
      </c>
      <c r="P16" s="58" t="s">
        <v>96</v>
      </c>
      <c r="Q16" s="33"/>
    </row>
    <row r="17" spans="1:17" s="5" customFormat="1" ht="176.25" customHeight="1" x14ac:dyDescent="0.25">
      <c r="A17" s="105" t="s">
        <v>39</v>
      </c>
      <c r="B17" s="70" t="str">
        <f>'[1]CAP TRUONG_HKI'!B21</f>
        <v>Tạ Minh</v>
      </c>
      <c r="C17" s="71" t="str">
        <f>'[1]CAP TRUONG_HKI'!C21</f>
        <v xml:space="preserve">Cường </v>
      </c>
      <c r="D17" s="106"/>
      <c r="E17" s="107">
        <v>400</v>
      </c>
      <c r="F17" s="72">
        <f>252+80</f>
        <v>332</v>
      </c>
      <c r="G17" s="72">
        <f>30+160</f>
        <v>190</v>
      </c>
      <c r="H17" s="108">
        <f t="shared" si="1"/>
        <v>922</v>
      </c>
      <c r="I17" s="108">
        <v>160</v>
      </c>
      <c r="J17" s="108">
        <v>0</v>
      </c>
      <c r="K17" s="108">
        <f t="shared" si="2"/>
        <v>160</v>
      </c>
      <c r="L17" s="108">
        <f t="shared" si="3"/>
        <v>762</v>
      </c>
      <c r="M17" s="108">
        <f t="shared" si="4"/>
        <v>0</v>
      </c>
      <c r="N17" s="108">
        <f t="shared" si="5"/>
        <v>255.7</v>
      </c>
      <c r="O17" s="69">
        <f t="shared" si="0"/>
        <v>0</v>
      </c>
      <c r="P17" s="58" t="s">
        <v>134</v>
      </c>
      <c r="Q17" s="33"/>
    </row>
    <row r="18" spans="1:17" s="5" customFormat="1" ht="65.25" customHeight="1" x14ac:dyDescent="0.25">
      <c r="A18" s="65" t="s">
        <v>40</v>
      </c>
      <c r="B18" s="29" t="str">
        <f>'[1]CAP TRUONG_HKI'!B22</f>
        <v>Võ</v>
      </c>
      <c r="C18" s="30" t="str">
        <f>'[1]CAP TRUONG_HKI'!C22</f>
        <v xml:space="preserve">Cường </v>
      </c>
      <c r="D18" s="60"/>
      <c r="E18" s="59"/>
      <c r="F18" s="59">
        <v>120</v>
      </c>
      <c r="G18" s="59">
        <v>30</v>
      </c>
      <c r="H18" s="63">
        <f t="shared" si="1"/>
        <v>150</v>
      </c>
      <c r="I18" s="63">
        <v>160</v>
      </c>
      <c r="J18" s="63">
        <v>0</v>
      </c>
      <c r="K18" s="63">
        <f t="shared" si="2"/>
        <v>160</v>
      </c>
      <c r="L18" s="63">
        <f t="shared" si="3"/>
        <v>0</v>
      </c>
      <c r="M18" s="63">
        <f t="shared" si="4"/>
        <v>10</v>
      </c>
      <c r="N18" s="63">
        <f t="shared" si="5"/>
        <v>0</v>
      </c>
      <c r="O18" s="67">
        <f t="shared" si="0"/>
        <v>3.4</v>
      </c>
      <c r="P18" s="58" t="s">
        <v>97</v>
      </c>
      <c r="Q18" s="33"/>
    </row>
    <row r="19" spans="1:17" s="5" customFormat="1" ht="40.5" customHeight="1" x14ac:dyDescent="0.25">
      <c r="A19" s="65" t="s">
        <v>41</v>
      </c>
      <c r="B19" s="29" t="str">
        <f>'[1]CAP TRUONG_HKI'!B24</f>
        <v>Lê Tiến</v>
      </c>
      <c r="C19" s="30" t="str">
        <f>'[1]CAP TRUONG_HKI'!C24</f>
        <v xml:space="preserve">Đạt </v>
      </c>
      <c r="D19" s="60"/>
      <c r="E19" s="59">
        <v>225</v>
      </c>
      <c r="F19" s="59"/>
      <c r="G19" s="59">
        <v>15</v>
      </c>
      <c r="H19" s="63">
        <f t="shared" si="1"/>
        <v>240</v>
      </c>
      <c r="I19" s="63">
        <v>160</v>
      </c>
      <c r="J19" s="63">
        <v>0</v>
      </c>
      <c r="K19" s="63">
        <f t="shared" si="2"/>
        <v>160</v>
      </c>
      <c r="L19" s="63">
        <f t="shared" si="3"/>
        <v>80</v>
      </c>
      <c r="M19" s="63">
        <f t="shared" si="4"/>
        <v>0</v>
      </c>
      <c r="N19" s="63">
        <f t="shared" si="5"/>
        <v>26.8</v>
      </c>
      <c r="O19" s="67">
        <f t="shared" si="0"/>
        <v>0</v>
      </c>
      <c r="P19" s="66" t="s">
        <v>98</v>
      </c>
      <c r="Q19" s="33"/>
    </row>
    <row r="20" spans="1:17" s="5" customFormat="1" ht="26.1" customHeight="1" x14ac:dyDescent="0.25">
      <c r="A20" s="65" t="s">
        <v>42</v>
      </c>
      <c r="B20" s="29" t="str">
        <f>'[1]CAP TRUONG_HKI'!B25</f>
        <v>Nguyễn Hồng</v>
      </c>
      <c r="C20" s="30" t="str">
        <f>'[1]CAP TRUONG_HKI'!C25</f>
        <v xml:space="preserve">Đức </v>
      </c>
      <c r="D20" s="60"/>
      <c r="E20" s="59"/>
      <c r="F20" s="59"/>
      <c r="G20" s="59">
        <v>15</v>
      </c>
      <c r="H20" s="63">
        <f t="shared" si="1"/>
        <v>15</v>
      </c>
      <c r="I20" s="63">
        <v>160</v>
      </c>
      <c r="J20" s="63">
        <v>0</v>
      </c>
      <c r="K20" s="63">
        <f t="shared" si="2"/>
        <v>160</v>
      </c>
      <c r="L20" s="63">
        <f t="shared" si="3"/>
        <v>0</v>
      </c>
      <c r="M20" s="63">
        <f t="shared" si="4"/>
        <v>145</v>
      </c>
      <c r="N20" s="63">
        <f t="shared" si="5"/>
        <v>0</v>
      </c>
      <c r="O20" s="67">
        <f t="shared" si="0"/>
        <v>48.7</v>
      </c>
      <c r="P20" s="66" t="s">
        <v>99</v>
      </c>
      <c r="Q20" s="33"/>
    </row>
    <row r="21" spans="1:17" s="5" customFormat="1" ht="26.1" customHeight="1" x14ac:dyDescent="0.25">
      <c r="A21" s="65" t="s">
        <v>43</v>
      </c>
      <c r="B21" s="29" t="str">
        <f>'[1]CAP TRUONG_HKI'!B27</f>
        <v>Nguyễn Minh</v>
      </c>
      <c r="C21" s="30" t="str">
        <f>'[1]CAP TRUONG_HKI'!C27</f>
        <v>Đức (B)</v>
      </c>
      <c r="D21" s="60"/>
      <c r="E21" s="59"/>
      <c r="F21" s="59"/>
      <c r="G21" s="59">
        <v>15</v>
      </c>
      <c r="H21" s="63">
        <f t="shared" si="1"/>
        <v>15</v>
      </c>
      <c r="I21" s="63">
        <v>160</v>
      </c>
      <c r="J21" s="63">
        <v>0</v>
      </c>
      <c r="K21" s="63">
        <f t="shared" si="2"/>
        <v>160</v>
      </c>
      <c r="L21" s="63">
        <f t="shared" si="3"/>
        <v>0</v>
      </c>
      <c r="M21" s="63">
        <f t="shared" si="4"/>
        <v>145</v>
      </c>
      <c r="N21" s="63">
        <f t="shared" si="5"/>
        <v>0</v>
      </c>
      <c r="O21" s="67">
        <f t="shared" si="0"/>
        <v>48.7</v>
      </c>
      <c r="P21" s="34" t="s">
        <v>100</v>
      </c>
      <c r="Q21" s="33"/>
    </row>
    <row r="22" spans="1:17" s="5" customFormat="1" ht="25.5" x14ac:dyDescent="0.25">
      <c r="A22" s="65" t="s">
        <v>44</v>
      </c>
      <c r="B22" s="29" t="str">
        <f>'[1]CAP TRUONG_HKI'!B28</f>
        <v xml:space="preserve">Nguyễn Thị Ngọc </v>
      </c>
      <c r="C22" s="30" t="str">
        <f>'[1]CAP TRUONG_HKI'!C28</f>
        <v xml:space="preserve">Hiền </v>
      </c>
      <c r="D22" s="60"/>
      <c r="E22" s="59"/>
      <c r="F22" s="59"/>
      <c r="G22" s="59">
        <v>15</v>
      </c>
      <c r="H22" s="63">
        <f t="shared" si="1"/>
        <v>15</v>
      </c>
      <c r="I22" s="63">
        <v>160</v>
      </c>
      <c r="J22" s="63">
        <v>0</v>
      </c>
      <c r="K22" s="63">
        <f t="shared" si="2"/>
        <v>160</v>
      </c>
      <c r="L22" s="63">
        <f t="shared" si="3"/>
        <v>0</v>
      </c>
      <c r="M22" s="63">
        <f t="shared" si="4"/>
        <v>145</v>
      </c>
      <c r="N22" s="63">
        <f t="shared" si="5"/>
        <v>0</v>
      </c>
      <c r="O22" s="67">
        <f t="shared" si="0"/>
        <v>48.7</v>
      </c>
      <c r="P22" s="58" t="s">
        <v>101</v>
      </c>
      <c r="Q22" s="33"/>
    </row>
    <row r="23" spans="1:17" s="5" customFormat="1" ht="26.1" customHeight="1" x14ac:dyDescent="0.25">
      <c r="A23" s="65" t="s">
        <v>45</v>
      </c>
      <c r="B23" s="29" t="str">
        <f>'[1]CAP TRUONG_HKI'!B29</f>
        <v>Trần Trung</v>
      </c>
      <c r="C23" s="30" t="str">
        <f>'[1]CAP TRUONG_HKI'!C29</f>
        <v>Hiếu</v>
      </c>
      <c r="D23" s="60"/>
      <c r="E23" s="59"/>
      <c r="F23" s="59"/>
      <c r="G23" s="59">
        <v>15</v>
      </c>
      <c r="H23" s="63">
        <f t="shared" si="1"/>
        <v>15</v>
      </c>
      <c r="I23" s="63">
        <v>160</v>
      </c>
      <c r="J23" s="63">
        <v>0</v>
      </c>
      <c r="K23" s="63">
        <f t="shared" si="2"/>
        <v>160</v>
      </c>
      <c r="L23" s="63">
        <f t="shared" si="3"/>
        <v>0</v>
      </c>
      <c r="M23" s="63">
        <f t="shared" si="4"/>
        <v>145</v>
      </c>
      <c r="N23" s="63">
        <f t="shared" si="5"/>
        <v>0</v>
      </c>
      <c r="O23" s="67">
        <f t="shared" si="0"/>
        <v>48.7</v>
      </c>
      <c r="P23" s="73" t="s">
        <v>92</v>
      </c>
      <c r="Q23" s="33"/>
    </row>
    <row r="24" spans="1:17" s="5" customFormat="1" ht="25.5" x14ac:dyDescent="0.25">
      <c r="A24" s="65" t="s">
        <v>46</v>
      </c>
      <c r="B24" s="29" t="str">
        <f>'[1]CAP TRUONG_HKI'!B30</f>
        <v xml:space="preserve">Mạnh Lê </v>
      </c>
      <c r="C24" s="30" t="str">
        <f>'[1]CAP TRUONG_HKI'!C30</f>
        <v xml:space="preserve">Hoàn </v>
      </c>
      <c r="D24" s="60"/>
      <c r="E24" s="59"/>
      <c r="F24" s="59"/>
      <c r="G24" s="59">
        <v>15</v>
      </c>
      <c r="H24" s="63">
        <f t="shared" si="1"/>
        <v>15</v>
      </c>
      <c r="I24" s="63">
        <v>160</v>
      </c>
      <c r="J24" s="63">
        <v>0</v>
      </c>
      <c r="K24" s="63">
        <f t="shared" si="2"/>
        <v>160</v>
      </c>
      <c r="L24" s="63">
        <f t="shared" si="3"/>
        <v>0</v>
      </c>
      <c r="M24" s="63">
        <f t="shared" si="4"/>
        <v>145</v>
      </c>
      <c r="N24" s="63">
        <f t="shared" si="5"/>
        <v>0</v>
      </c>
      <c r="O24" s="67">
        <f t="shared" si="0"/>
        <v>48.7</v>
      </c>
      <c r="P24" s="58" t="s">
        <v>102</v>
      </c>
      <c r="Q24" s="33"/>
    </row>
    <row r="25" spans="1:17" s="5" customFormat="1" ht="27.75" customHeight="1" x14ac:dyDescent="0.25">
      <c r="A25" s="65" t="s">
        <v>47</v>
      </c>
      <c r="B25" s="29" t="str">
        <f>'[1]CAP TRUONG_HKI'!B31</f>
        <v>Lê Thế</v>
      </c>
      <c r="C25" s="30" t="str">
        <f>'[1]CAP TRUONG_HKI'!C31</f>
        <v xml:space="preserve">Huân </v>
      </c>
      <c r="D25" s="60"/>
      <c r="E25" s="59"/>
      <c r="F25" s="59"/>
      <c r="G25" s="59">
        <v>30</v>
      </c>
      <c r="H25" s="63">
        <f t="shared" si="1"/>
        <v>30</v>
      </c>
      <c r="I25" s="63">
        <v>160</v>
      </c>
      <c r="J25" s="63">
        <v>0</v>
      </c>
      <c r="K25" s="63">
        <f t="shared" si="2"/>
        <v>160</v>
      </c>
      <c r="L25" s="63">
        <f t="shared" si="3"/>
        <v>0</v>
      </c>
      <c r="M25" s="63">
        <f t="shared" si="4"/>
        <v>130</v>
      </c>
      <c r="N25" s="63">
        <f t="shared" si="5"/>
        <v>0</v>
      </c>
      <c r="O25" s="67">
        <f t="shared" si="0"/>
        <v>43.6</v>
      </c>
      <c r="P25" s="58" t="s">
        <v>127</v>
      </c>
      <c r="Q25" s="33"/>
    </row>
    <row r="26" spans="1:17" s="5" customFormat="1" ht="25.5" x14ac:dyDescent="0.25">
      <c r="A26" s="65" t="s">
        <v>48</v>
      </c>
      <c r="B26" s="29" t="str">
        <f>'[1]CAP TRUONG_HKI'!B33</f>
        <v>Tăng Cẩm</v>
      </c>
      <c r="C26" s="30" t="str">
        <f>'[1]CAP TRUONG_HKI'!C33</f>
        <v>Huê</v>
      </c>
      <c r="D26" s="60"/>
      <c r="E26" s="59"/>
      <c r="F26" s="59"/>
      <c r="G26" s="59">
        <v>15</v>
      </c>
      <c r="H26" s="63">
        <f t="shared" si="1"/>
        <v>15</v>
      </c>
      <c r="I26" s="63">
        <v>160</v>
      </c>
      <c r="J26" s="63">
        <v>0</v>
      </c>
      <c r="K26" s="63">
        <f t="shared" si="2"/>
        <v>160</v>
      </c>
      <c r="L26" s="63">
        <f t="shared" si="3"/>
        <v>0</v>
      </c>
      <c r="M26" s="63">
        <f t="shared" si="4"/>
        <v>145</v>
      </c>
      <c r="N26" s="63">
        <f t="shared" si="5"/>
        <v>0</v>
      </c>
      <c r="O26" s="67">
        <f t="shared" si="0"/>
        <v>48.7</v>
      </c>
      <c r="P26" s="58" t="s">
        <v>103</v>
      </c>
      <c r="Q26" s="33"/>
    </row>
    <row r="27" spans="1:17" s="5" customFormat="1" ht="25.5" x14ac:dyDescent="0.25">
      <c r="A27" s="65" t="s">
        <v>49</v>
      </c>
      <c r="B27" s="29" t="str">
        <f>'[1]CAP TRUONG_HKI'!B36</f>
        <v>Nguyễn Thùy</v>
      </c>
      <c r="C27" s="30" t="str">
        <f>'[1]CAP TRUONG_HKI'!C36</f>
        <v>Linh</v>
      </c>
      <c r="D27" s="60"/>
      <c r="E27" s="59"/>
      <c r="F27" s="59"/>
      <c r="G27" s="59">
        <v>175</v>
      </c>
      <c r="H27" s="63">
        <f t="shared" si="1"/>
        <v>175</v>
      </c>
      <c r="I27" s="63">
        <v>160</v>
      </c>
      <c r="J27" s="63">
        <v>0</v>
      </c>
      <c r="K27" s="63">
        <f t="shared" si="2"/>
        <v>160</v>
      </c>
      <c r="L27" s="63">
        <f t="shared" si="3"/>
        <v>15</v>
      </c>
      <c r="M27" s="63">
        <f t="shared" si="4"/>
        <v>0</v>
      </c>
      <c r="N27" s="63">
        <f t="shared" si="5"/>
        <v>5</v>
      </c>
      <c r="O27" s="67">
        <f t="shared" si="0"/>
        <v>0</v>
      </c>
      <c r="P27" s="58" t="s">
        <v>90</v>
      </c>
      <c r="Q27" s="33"/>
    </row>
    <row r="28" spans="1:17" s="5" customFormat="1" ht="57" customHeight="1" x14ac:dyDescent="0.25">
      <c r="A28" s="65" t="s">
        <v>50</v>
      </c>
      <c r="B28" s="29" t="str">
        <f>'[1]CAP TRUONG_HKI'!B37</f>
        <v xml:space="preserve">Huỳnh Ngọc </v>
      </c>
      <c r="C28" s="30" t="str">
        <f>'[1]CAP TRUONG_HKI'!C37</f>
        <v xml:space="preserve">Mai </v>
      </c>
      <c r="D28" s="60"/>
      <c r="E28" s="59">
        <v>225</v>
      </c>
      <c r="F28" s="59">
        <v>120</v>
      </c>
      <c r="G28" s="59">
        <v>15</v>
      </c>
      <c r="H28" s="63">
        <f t="shared" si="1"/>
        <v>360</v>
      </c>
      <c r="I28" s="63">
        <v>160</v>
      </c>
      <c r="J28" s="63">
        <v>0</v>
      </c>
      <c r="K28" s="63">
        <f t="shared" si="2"/>
        <v>160</v>
      </c>
      <c r="L28" s="63">
        <f t="shared" si="3"/>
        <v>200</v>
      </c>
      <c r="M28" s="63">
        <f t="shared" si="4"/>
        <v>0</v>
      </c>
      <c r="N28" s="63">
        <f t="shared" si="5"/>
        <v>67.099999999999994</v>
      </c>
      <c r="O28" s="67">
        <f t="shared" si="0"/>
        <v>0</v>
      </c>
      <c r="P28" s="58" t="s">
        <v>108</v>
      </c>
      <c r="Q28" s="33"/>
    </row>
    <row r="29" spans="1:17" s="5" customFormat="1" ht="30.75" customHeight="1" x14ac:dyDescent="0.25">
      <c r="A29" s="65" t="s">
        <v>51</v>
      </c>
      <c r="B29" s="29" t="str">
        <f>'[1]CAP TRUONG_HKI'!B38</f>
        <v>Đặng Đức</v>
      </c>
      <c r="C29" s="30" t="str">
        <f>'[1]CAP TRUONG_HKI'!C38</f>
        <v xml:space="preserve">Minh </v>
      </c>
      <c r="D29" s="60"/>
      <c r="E29" s="59"/>
      <c r="F29" s="59"/>
      <c r="G29" s="59">
        <v>15</v>
      </c>
      <c r="H29" s="63">
        <f t="shared" si="1"/>
        <v>15</v>
      </c>
      <c r="I29" s="63">
        <v>160</v>
      </c>
      <c r="J29" s="63">
        <v>0</v>
      </c>
      <c r="K29" s="63">
        <f t="shared" si="2"/>
        <v>160</v>
      </c>
      <c r="L29" s="63">
        <f t="shared" si="3"/>
        <v>0</v>
      </c>
      <c r="M29" s="63">
        <f t="shared" si="4"/>
        <v>145</v>
      </c>
      <c r="N29" s="63">
        <f t="shared" si="5"/>
        <v>0</v>
      </c>
      <c r="O29" s="67">
        <f t="shared" si="0"/>
        <v>48.7</v>
      </c>
      <c r="P29" s="66" t="s">
        <v>128</v>
      </c>
      <c r="Q29" s="33"/>
    </row>
    <row r="30" spans="1:17" s="5" customFormat="1" ht="123" customHeight="1" x14ac:dyDescent="0.25">
      <c r="A30" s="65" t="s">
        <v>52</v>
      </c>
      <c r="B30" s="29" t="s">
        <v>77</v>
      </c>
      <c r="C30" s="30" t="s">
        <v>78</v>
      </c>
      <c r="D30" s="60"/>
      <c r="E30" s="59">
        <v>200</v>
      </c>
      <c r="F30" s="59">
        <v>132</v>
      </c>
      <c r="G30" s="59">
        <v>15</v>
      </c>
      <c r="H30" s="63">
        <f t="shared" ref="H30:H43" si="6">E30+F30+G30</f>
        <v>347</v>
      </c>
      <c r="I30" s="63">
        <v>160</v>
      </c>
      <c r="J30" s="63">
        <v>0</v>
      </c>
      <c r="K30" s="63">
        <f t="shared" ref="K30:K39" si="7">I30-J30</f>
        <v>160</v>
      </c>
      <c r="L30" s="63">
        <f t="shared" ref="L30:L43" si="8">IF((K30-H30)&gt;0,0,-(K30-H30))</f>
        <v>187</v>
      </c>
      <c r="M30" s="63">
        <f t="shared" ref="M30:M43" si="9">IF((K30-H30)&lt;0,0,(K30-H30))</f>
        <v>0</v>
      </c>
      <c r="N30" s="63">
        <f t="shared" ref="N30:N43" si="10">ROUND(L30/2.98,1)</f>
        <v>62.8</v>
      </c>
      <c r="O30" s="67">
        <f t="shared" si="0"/>
        <v>0</v>
      </c>
      <c r="P30" s="58" t="s">
        <v>107</v>
      </c>
      <c r="Q30" s="33"/>
    </row>
    <row r="31" spans="1:17" s="5" customFormat="1" ht="33" customHeight="1" x14ac:dyDescent="0.25">
      <c r="A31" s="65" t="s">
        <v>53</v>
      </c>
      <c r="B31" s="29" t="str">
        <f>'[1]CAP TRUONG_HKI'!B39</f>
        <v>Nguyễn Thị Tố</v>
      </c>
      <c r="C31" s="30" t="str">
        <f>'[1]CAP TRUONG_HKI'!C39</f>
        <v xml:space="preserve">Nga </v>
      </c>
      <c r="D31" s="60"/>
      <c r="E31" s="59"/>
      <c r="F31" s="59"/>
      <c r="G31" s="59">
        <v>15</v>
      </c>
      <c r="H31" s="63">
        <f t="shared" si="6"/>
        <v>15</v>
      </c>
      <c r="I31" s="63">
        <v>160</v>
      </c>
      <c r="J31" s="63">
        <v>0</v>
      </c>
      <c r="K31" s="63">
        <f t="shared" si="7"/>
        <v>160</v>
      </c>
      <c r="L31" s="63">
        <f t="shared" si="8"/>
        <v>0</v>
      </c>
      <c r="M31" s="63">
        <f t="shared" si="9"/>
        <v>145</v>
      </c>
      <c r="N31" s="63">
        <f t="shared" si="10"/>
        <v>0</v>
      </c>
      <c r="O31" s="67">
        <f t="shared" si="0"/>
        <v>48.7</v>
      </c>
      <c r="P31" s="66" t="s">
        <v>129</v>
      </c>
      <c r="Q31" s="33"/>
    </row>
    <row r="32" spans="1:17" s="5" customFormat="1" ht="96.75" customHeight="1" x14ac:dyDescent="0.25">
      <c r="A32" s="65" t="s">
        <v>54</v>
      </c>
      <c r="B32" s="29" t="s">
        <v>83</v>
      </c>
      <c r="C32" s="30" t="s">
        <v>84</v>
      </c>
      <c r="D32" s="60"/>
      <c r="E32" s="59"/>
      <c r="F32" s="59">
        <v>132</v>
      </c>
      <c r="G32" s="59">
        <v>15</v>
      </c>
      <c r="H32" s="63">
        <f t="shared" si="6"/>
        <v>147</v>
      </c>
      <c r="I32" s="63">
        <v>160</v>
      </c>
      <c r="J32" s="63">
        <v>0</v>
      </c>
      <c r="K32" s="63">
        <f t="shared" ref="K32" si="11">I32-J32</f>
        <v>160</v>
      </c>
      <c r="L32" s="63">
        <f t="shared" ref="L32" si="12">IF((K32-H32)&gt;0,0,-(K32-H32))</f>
        <v>0</v>
      </c>
      <c r="M32" s="63">
        <f t="shared" ref="M32" si="13">IF((K32-H32)&lt;0,0,(K32-H32))</f>
        <v>13</v>
      </c>
      <c r="N32" s="63">
        <f t="shared" ref="N32" si="14">ROUND(L32/2.98,1)</f>
        <v>0</v>
      </c>
      <c r="O32" s="69">
        <f t="shared" ref="O32" si="15">ROUND(M32/2.98,1)</f>
        <v>4.4000000000000004</v>
      </c>
      <c r="P32" s="58" t="s">
        <v>132</v>
      </c>
      <c r="Q32" s="33"/>
    </row>
    <row r="33" spans="1:17" s="5" customFormat="1" ht="26.1" customHeight="1" x14ac:dyDescent="0.25">
      <c r="A33" s="65" t="s">
        <v>55</v>
      </c>
      <c r="B33" s="29" t="str">
        <f>'[1]CAP TRUONG_HKI'!B40</f>
        <v>Nguyễn Trần Thanh</v>
      </c>
      <c r="C33" s="30" t="str">
        <f>'[1]CAP TRUONG_HKI'!C40</f>
        <v xml:space="preserve">Nhàn </v>
      </c>
      <c r="D33" s="60"/>
      <c r="E33" s="59"/>
      <c r="F33" s="59"/>
      <c r="G33" s="59">
        <v>0</v>
      </c>
      <c r="H33" s="63">
        <f t="shared" si="6"/>
        <v>0</v>
      </c>
      <c r="I33" s="63">
        <v>160</v>
      </c>
      <c r="J33" s="63">
        <v>0</v>
      </c>
      <c r="K33" s="63">
        <f t="shared" si="7"/>
        <v>160</v>
      </c>
      <c r="L33" s="63">
        <f t="shared" si="8"/>
        <v>0</v>
      </c>
      <c r="M33" s="63">
        <f t="shared" si="9"/>
        <v>160</v>
      </c>
      <c r="N33" s="63">
        <f t="shared" si="10"/>
        <v>0</v>
      </c>
      <c r="O33" s="67">
        <f t="shared" si="0"/>
        <v>53.7</v>
      </c>
      <c r="P33" s="58"/>
      <c r="Q33" s="33"/>
    </row>
    <row r="34" spans="1:17" s="5" customFormat="1" ht="38.25" x14ac:dyDescent="0.25">
      <c r="A34" s="65" t="s">
        <v>56</v>
      </c>
      <c r="B34" s="29" t="str">
        <f>'[1]CAP TRUONG_HKI'!B41</f>
        <v>Đỗ Huỳnh Thanh</v>
      </c>
      <c r="C34" s="30" t="str">
        <f>'[1]CAP TRUONG_HKI'!C41</f>
        <v xml:space="preserve">Phong </v>
      </c>
      <c r="D34" s="60"/>
      <c r="E34" s="59"/>
      <c r="F34" s="59"/>
      <c r="G34" s="59">
        <v>175</v>
      </c>
      <c r="H34" s="63">
        <f t="shared" si="6"/>
        <v>175</v>
      </c>
      <c r="I34" s="63">
        <v>160</v>
      </c>
      <c r="J34" s="63">
        <v>0</v>
      </c>
      <c r="K34" s="63">
        <f t="shared" si="7"/>
        <v>160</v>
      </c>
      <c r="L34" s="63">
        <f t="shared" si="8"/>
        <v>15</v>
      </c>
      <c r="M34" s="63">
        <f t="shared" si="9"/>
        <v>0</v>
      </c>
      <c r="N34" s="63">
        <f t="shared" si="10"/>
        <v>5</v>
      </c>
      <c r="O34" s="67">
        <f t="shared" si="0"/>
        <v>0</v>
      </c>
      <c r="P34" s="58" t="s">
        <v>91</v>
      </c>
      <c r="Q34" s="33"/>
    </row>
    <row r="35" spans="1:17" s="5" customFormat="1" ht="51" x14ac:dyDescent="0.25">
      <c r="A35" s="65" t="s">
        <v>57</v>
      </c>
      <c r="B35" s="29" t="str">
        <f>'[1]CAP TRUONG_HKI'!B42</f>
        <v>Nguyễn Anh</v>
      </c>
      <c r="C35" s="30" t="str">
        <f>'[1]CAP TRUONG_HKI'!C42</f>
        <v xml:space="preserve">Tăng </v>
      </c>
      <c r="D35" s="60"/>
      <c r="E35" s="59"/>
      <c r="F35" s="59"/>
      <c r="G35" s="59">
        <v>175</v>
      </c>
      <c r="H35" s="63">
        <f t="shared" si="6"/>
        <v>175</v>
      </c>
      <c r="I35" s="63">
        <v>160</v>
      </c>
      <c r="J35" s="63">
        <v>0</v>
      </c>
      <c r="K35" s="63">
        <f t="shared" si="7"/>
        <v>160</v>
      </c>
      <c r="L35" s="63">
        <f t="shared" si="8"/>
        <v>15</v>
      </c>
      <c r="M35" s="63">
        <f t="shared" si="9"/>
        <v>0</v>
      </c>
      <c r="N35" s="63">
        <f t="shared" si="10"/>
        <v>5</v>
      </c>
      <c r="O35" s="67">
        <f t="shared" si="0"/>
        <v>0</v>
      </c>
      <c r="P35" s="58" t="s">
        <v>133</v>
      </c>
      <c r="Q35" s="33"/>
    </row>
    <row r="36" spans="1:17" s="5" customFormat="1" ht="145.5" customHeight="1" x14ac:dyDescent="0.25">
      <c r="A36" s="65" t="s">
        <v>58</v>
      </c>
      <c r="B36" s="29" t="str">
        <f>'[1]CAP TRUONG_HKI'!B43</f>
        <v>Quách Minh</v>
      </c>
      <c r="C36" s="30" t="str">
        <f>'[1]CAP TRUONG_HKI'!C43</f>
        <v xml:space="preserve">Thử </v>
      </c>
      <c r="D36" s="60"/>
      <c r="E36" s="59">
        <v>200</v>
      </c>
      <c r="F36" s="59">
        <v>92</v>
      </c>
      <c r="G36" s="59">
        <v>190</v>
      </c>
      <c r="H36" s="63">
        <f t="shared" si="6"/>
        <v>482</v>
      </c>
      <c r="I36" s="63">
        <v>160</v>
      </c>
      <c r="J36" s="63">
        <v>0</v>
      </c>
      <c r="K36" s="63">
        <f t="shared" si="7"/>
        <v>160</v>
      </c>
      <c r="L36" s="63">
        <f t="shared" si="8"/>
        <v>322</v>
      </c>
      <c r="M36" s="63">
        <f t="shared" si="9"/>
        <v>0</v>
      </c>
      <c r="N36" s="63">
        <f t="shared" si="10"/>
        <v>108.1</v>
      </c>
      <c r="O36" s="67">
        <f t="shared" si="0"/>
        <v>0</v>
      </c>
      <c r="P36" s="58" t="s">
        <v>105</v>
      </c>
      <c r="Q36" s="33"/>
    </row>
    <row r="37" spans="1:17" s="5" customFormat="1" ht="30" customHeight="1" x14ac:dyDescent="0.25">
      <c r="A37" s="65" t="s">
        <v>59</v>
      </c>
      <c r="B37" s="29" t="str">
        <f>'[1]CAP TRUONG_HKI'!B44</f>
        <v xml:space="preserve">Trần Công </v>
      </c>
      <c r="C37" s="30" t="str">
        <f>'[1]CAP TRUONG_HKI'!C44</f>
        <v xml:space="preserve">Tiến </v>
      </c>
      <c r="D37" s="60"/>
      <c r="E37" s="59"/>
      <c r="F37" s="59"/>
      <c r="G37" s="59">
        <v>15</v>
      </c>
      <c r="H37" s="63">
        <f t="shared" si="6"/>
        <v>15</v>
      </c>
      <c r="I37" s="63">
        <v>160</v>
      </c>
      <c r="J37" s="63">
        <v>0</v>
      </c>
      <c r="K37" s="63">
        <f t="shared" si="7"/>
        <v>160</v>
      </c>
      <c r="L37" s="63">
        <f t="shared" si="8"/>
        <v>0</v>
      </c>
      <c r="M37" s="63">
        <f t="shared" si="9"/>
        <v>145</v>
      </c>
      <c r="N37" s="63">
        <f t="shared" si="10"/>
        <v>0</v>
      </c>
      <c r="O37" s="67">
        <f t="shared" si="0"/>
        <v>48.7</v>
      </c>
      <c r="P37" s="58" t="s">
        <v>104</v>
      </c>
      <c r="Q37" s="33"/>
    </row>
    <row r="38" spans="1:17" s="5" customFormat="1" ht="146.25" customHeight="1" x14ac:dyDescent="0.25">
      <c r="A38" s="65" t="s">
        <v>60</v>
      </c>
      <c r="B38" s="29" t="s">
        <v>61</v>
      </c>
      <c r="C38" s="30" t="s">
        <v>62</v>
      </c>
      <c r="D38" s="60">
        <f>20486620+179831740</f>
        <v>200318360</v>
      </c>
      <c r="E38" s="59">
        <v>400</v>
      </c>
      <c r="F38" s="59">
        <v>360</v>
      </c>
      <c r="G38" s="59">
        <v>30</v>
      </c>
      <c r="H38" s="63">
        <f t="shared" si="6"/>
        <v>790</v>
      </c>
      <c r="I38" s="63">
        <v>160</v>
      </c>
      <c r="J38" s="63">
        <v>0</v>
      </c>
      <c r="K38" s="63">
        <f t="shared" si="7"/>
        <v>160</v>
      </c>
      <c r="L38" s="63">
        <f t="shared" si="8"/>
        <v>630</v>
      </c>
      <c r="M38" s="63">
        <f t="shared" si="9"/>
        <v>0</v>
      </c>
      <c r="N38" s="63">
        <f t="shared" si="10"/>
        <v>211.4</v>
      </c>
      <c r="O38" s="67">
        <f t="shared" si="0"/>
        <v>0</v>
      </c>
      <c r="P38" s="73" t="s">
        <v>130</v>
      </c>
      <c r="Q38" s="73"/>
    </row>
    <row r="39" spans="1:17" s="5" customFormat="1" ht="38.25" customHeight="1" x14ac:dyDescent="0.25">
      <c r="A39" s="65" t="s">
        <v>63</v>
      </c>
      <c r="B39" s="29" t="s">
        <v>79</v>
      </c>
      <c r="C39" s="30" t="s">
        <v>80</v>
      </c>
      <c r="D39" s="60"/>
      <c r="E39" s="59"/>
      <c r="F39" s="59">
        <v>120</v>
      </c>
      <c r="G39" s="59">
        <v>30</v>
      </c>
      <c r="H39" s="63">
        <f t="shared" si="6"/>
        <v>150</v>
      </c>
      <c r="I39" s="63">
        <v>160</v>
      </c>
      <c r="J39" s="63">
        <v>0</v>
      </c>
      <c r="K39" s="63">
        <f t="shared" si="7"/>
        <v>160</v>
      </c>
      <c r="L39" s="63">
        <f t="shared" si="8"/>
        <v>0</v>
      </c>
      <c r="M39" s="63">
        <f t="shared" si="9"/>
        <v>10</v>
      </c>
      <c r="N39" s="63">
        <f t="shared" si="10"/>
        <v>0</v>
      </c>
      <c r="O39" s="67">
        <f t="shared" si="0"/>
        <v>3.4</v>
      </c>
      <c r="P39" s="34" t="s">
        <v>109</v>
      </c>
      <c r="Q39" s="33"/>
    </row>
    <row r="40" spans="1:17" s="5" customFormat="1" ht="90.75" customHeight="1" x14ac:dyDescent="0.25">
      <c r="A40" s="65" t="s">
        <v>64</v>
      </c>
      <c r="B40" s="29" t="s">
        <v>81</v>
      </c>
      <c r="C40" s="30" t="s">
        <v>82</v>
      </c>
      <c r="D40" s="60"/>
      <c r="E40" s="59">
        <v>200</v>
      </c>
      <c r="F40" s="59">
        <v>120</v>
      </c>
      <c r="G40" s="59">
        <v>15</v>
      </c>
      <c r="H40" s="63">
        <f t="shared" ref="H40:H42" si="16">E40+F40+G40</f>
        <v>335</v>
      </c>
      <c r="I40" s="63">
        <v>160</v>
      </c>
      <c r="J40" s="63">
        <v>0</v>
      </c>
      <c r="K40" s="63">
        <f t="shared" ref="K40:K42" si="17">I40-J40</f>
        <v>160</v>
      </c>
      <c r="L40" s="63">
        <f t="shared" ref="L40:L42" si="18">IF((K40-H40)&gt;0,0,-(K40-H40))</f>
        <v>175</v>
      </c>
      <c r="M40" s="63">
        <f t="shared" ref="M40:M42" si="19">IF((K40-H40)&lt;0,0,(K40-H40))</f>
        <v>0</v>
      </c>
      <c r="N40" s="63">
        <f t="shared" ref="N40:N42" si="20">ROUND(L40/2.98,1)</f>
        <v>58.7</v>
      </c>
      <c r="O40" s="67">
        <f t="shared" ref="O40:O42" si="21">ROUND(M40/2.98,1)</f>
        <v>0</v>
      </c>
      <c r="P40" s="58" t="s">
        <v>131</v>
      </c>
      <c r="Q40" s="33"/>
    </row>
    <row r="41" spans="1:17" s="5" customFormat="1" ht="30" customHeight="1" x14ac:dyDescent="0.25">
      <c r="A41" s="65" t="s">
        <v>65</v>
      </c>
      <c r="B41" s="29" t="s">
        <v>110</v>
      </c>
      <c r="C41" s="30" t="s">
        <v>111</v>
      </c>
      <c r="D41" s="60"/>
      <c r="E41" s="59"/>
      <c r="F41" s="59"/>
      <c r="G41" s="59">
        <v>15</v>
      </c>
      <c r="H41" s="63">
        <f t="shared" si="16"/>
        <v>15</v>
      </c>
      <c r="I41" s="63">
        <v>160</v>
      </c>
      <c r="J41" s="63">
        <v>0</v>
      </c>
      <c r="K41" s="63">
        <f t="shared" si="17"/>
        <v>160</v>
      </c>
      <c r="L41" s="63">
        <f t="shared" si="18"/>
        <v>0</v>
      </c>
      <c r="M41" s="63">
        <f t="shared" si="19"/>
        <v>145</v>
      </c>
      <c r="N41" s="63">
        <f t="shared" si="20"/>
        <v>0</v>
      </c>
      <c r="O41" s="67">
        <f t="shared" si="21"/>
        <v>48.7</v>
      </c>
      <c r="P41" s="58" t="s">
        <v>106</v>
      </c>
      <c r="Q41" s="33"/>
    </row>
    <row r="42" spans="1:17" s="5" customFormat="1" ht="38.25" customHeight="1" x14ac:dyDescent="0.25">
      <c r="A42" s="65" t="s">
        <v>66</v>
      </c>
      <c r="B42" s="29" t="s">
        <v>115</v>
      </c>
      <c r="C42" s="30" t="s">
        <v>116</v>
      </c>
      <c r="D42" s="60"/>
      <c r="E42" s="59">
        <v>225</v>
      </c>
      <c r="F42" s="59"/>
      <c r="G42" s="59"/>
      <c r="H42" s="63">
        <f t="shared" si="16"/>
        <v>225</v>
      </c>
      <c r="I42" s="63">
        <v>0</v>
      </c>
      <c r="J42" s="63">
        <v>0</v>
      </c>
      <c r="K42" s="63">
        <f t="shared" si="17"/>
        <v>0</v>
      </c>
      <c r="L42" s="63">
        <f t="shared" si="18"/>
        <v>225</v>
      </c>
      <c r="M42" s="63">
        <f t="shared" si="19"/>
        <v>0</v>
      </c>
      <c r="N42" s="63">
        <f t="shared" si="20"/>
        <v>75.5</v>
      </c>
      <c r="O42" s="67">
        <f t="shared" si="21"/>
        <v>0</v>
      </c>
      <c r="P42" s="58" t="s">
        <v>119</v>
      </c>
      <c r="Q42" s="33"/>
    </row>
    <row r="43" spans="1:17" s="5" customFormat="1" ht="48" customHeight="1" x14ac:dyDescent="0.25">
      <c r="A43" s="65" t="s">
        <v>112</v>
      </c>
      <c r="B43" s="29" t="s">
        <v>117</v>
      </c>
      <c r="C43" s="30" t="s">
        <v>118</v>
      </c>
      <c r="D43" s="60"/>
      <c r="E43" s="59">
        <v>200</v>
      </c>
      <c r="F43" s="72"/>
      <c r="G43" s="72"/>
      <c r="H43" s="63">
        <f t="shared" si="6"/>
        <v>200</v>
      </c>
      <c r="I43" s="63">
        <v>0</v>
      </c>
      <c r="J43" s="63">
        <v>0</v>
      </c>
      <c r="K43" s="63">
        <v>0</v>
      </c>
      <c r="L43" s="63">
        <f t="shared" si="8"/>
        <v>200</v>
      </c>
      <c r="M43" s="63">
        <f t="shared" si="9"/>
        <v>0</v>
      </c>
      <c r="N43" s="63">
        <f t="shared" si="10"/>
        <v>67.099999999999994</v>
      </c>
      <c r="O43" s="67">
        <f t="shared" si="0"/>
        <v>0</v>
      </c>
      <c r="P43" s="58" t="s">
        <v>122</v>
      </c>
      <c r="Q43" s="33"/>
    </row>
    <row r="44" spans="1:17" s="5" customFormat="1" ht="48" customHeight="1" x14ac:dyDescent="0.25">
      <c r="A44" s="65" t="s">
        <v>113</v>
      </c>
      <c r="B44" s="29" t="s">
        <v>121</v>
      </c>
      <c r="C44" s="30" t="s">
        <v>120</v>
      </c>
      <c r="D44" s="60"/>
      <c r="E44" s="59">
        <v>225</v>
      </c>
      <c r="F44" s="59"/>
      <c r="G44" s="59"/>
      <c r="H44" s="63">
        <f t="shared" ref="H44:H45" si="22">E44+F44+G44</f>
        <v>225</v>
      </c>
      <c r="I44" s="63">
        <v>0</v>
      </c>
      <c r="J44" s="63">
        <v>0</v>
      </c>
      <c r="K44" s="63">
        <f t="shared" ref="K44" si="23">I44-J44</f>
        <v>0</v>
      </c>
      <c r="L44" s="63">
        <f t="shared" ref="L44:L45" si="24">IF((K44-H44)&gt;0,0,-(K44-H44))</f>
        <v>225</v>
      </c>
      <c r="M44" s="63">
        <f t="shared" ref="M44:M45" si="25">IF((K44-H44)&lt;0,0,(K44-H44))</f>
        <v>0</v>
      </c>
      <c r="N44" s="63">
        <f t="shared" ref="N44:N45" si="26">ROUND(L44/2.98,1)</f>
        <v>75.5</v>
      </c>
      <c r="O44" s="67">
        <f t="shared" si="0"/>
        <v>0</v>
      </c>
      <c r="P44" s="58" t="s">
        <v>119</v>
      </c>
      <c r="Q44" s="33"/>
    </row>
    <row r="45" spans="1:17" s="5" customFormat="1" ht="84" customHeight="1" x14ac:dyDescent="0.25">
      <c r="A45" s="65" t="s">
        <v>114</v>
      </c>
      <c r="B45" s="70" t="s">
        <v>124</v>
      </c>
      <c r="C45" s="71" t="s">
        <v>125</v>
      </c>
      <c r="D45" s="60"/>
      <c r="E45" s="59">
        <v>200</v>
      </c>
      <c r="F45" s="72"/>
      <c r="G45" s="72"/>
      <c r="H45" s="63">
        <f t="shared" si="22"/>
        <v>200</v>
      </c>
      <c r="I45" s="63">
        <v>0</v>
      </c>
      <c r="J45" s="63">
        <v>0</v>
      </c>
      <c r="K45" s="63">
        <v>0</v>
      </c>
      <c r="L45" s="63">
        <f t="shared" si="24"/>
        <v>200</v>
      </c>
      <c r="M45" s="63">
        <f t="shared" si="25"/>
        <v>0</v>
      </c>
      <c r="N45" s="63">
        <f t="shared" si="26"/>
        <v>67.099999999999994</v>
      </c>
      <c r="O45" s="67">
        <f t="shared" ref="O45" si="27">ROUND(M45/2.98,1)</f>
        <v>0</v>
      </c>
      <c r="P45" s="58" t="s">
        <v>122</v>
      </c>
      <c r="Q45" s="33" t="s">
        <v>126</v>
      </c>
    </row>
    <row r="46" spans="1:17" s="5" customFormat="1" ht="26.25" customHeight="1" x14ac:dyDescent="0.25">
      <c r="A46" s="32"/>
      <c r="B46" s="79" t="str">
        <f>'[1]CAP TRUONG_HKI'!B49</f>
        <v>Tổng cộng</v>
      </c>
      <c r="C46" s="80"/>
      <c r="D46" s="81"/>
      <c r="E46" s="61">
        <f t="shared" ref="E46:N46" si="28">SUM(E12:E45)</f>
        <v>3300</v>
      </c>
      <c r="F46" s="62">
        <f t="shared" si="28"/>
        <v>1800</v>
      </c>
      <c r="G46" s="62">
        <f t="shared" si="28"/>
        <v>1690</v>
      </c>
      <c r="H46" s="62">
        <f t="shared" si="28"/>
        <v>6790</v>
      </c>
      <c r="I46" s="62">
        <f t="shared" si="28"/>
        <v>4800</v>
      </c>
      <c r="J46" s="62">
        <f t="shared" si="28"/>
        <v>0</v>
      </c>
      <c r="K46" s="62">
        <f t="shared" si="28"/>
        <v>4800</v>
      </c>
      <c r="L46" s="62">
        <f t="shared" si="28"/>
        <v>4038</v>
      </c>
      <c r="M46" s="62">
        <f t="shared" si="28"/>
        <v>2048</v>
      </c>
      <c r="N46" s="62">
        <f t="shared" si="28"/>
        <v>1354.9999999999998</v>
      </c>
      <c r="O46" s="68">
        <f t="shared" si="0"/>
        <v>687.2</v>
      </c>
      <c r="P46" s="31"/>
      <c r="Q46" s="33"/>
    </row>
    <row r="47" spans="1:17" ht="19.5" customHeight="1" x14ac:dyDescent="0.25">
      <c r="B47" s="35"/>
      <c r="C47" s="36"/>
      <c r="D47" s="36"/>
      <c r="E47" s="37"/>
      <c r="F47" s="37"/>
      <c r="G47" s="37"/>
      <c r="H47" s="37"/>
      <c r="I47" s="37"/>
      <c r="J47" s="38"/>
      <c r="K47" s="38"/>
      <c r="L47" s="87" t="s">
        <v>85</v>
      </c>
      <c r="M47" s="87"/>
      <c r="N47" s="87"/>
      <c r="O47" s="87"/>
      <c r="P47" s="87"/>
      <c r="Q47" s="40"/>
    </row>
    <row r="48" spans="1:17" x14ac:dyDescent="0.25">
      <c r="B48" s="75" t="s">
        <v>67</v>
      </c>
      <c r="C48" s="75"/>
      <c r="E48" s="39"/>
      <c r="F48" s="88" t="s">
        <v>73</v>
      </c>
      <c r="G48" s="88"/>
      <c r="H48" s="88"/>
      <c r="I48" s="88"/>
      <c r="J48" s="41"/>
      <c r="K48" s="41"/>
      <c r="L48" s="88" t="s">
        <v>68</v>
      </c>
      <c r="M48" s="88"/>
      <c r="N48" s="88"/>
      <c r="O48" s="88"/>
      <c r="P48" s="88"/>
      <c r="Q48" s="42"/>
    </row>
    <row r="49" spans="1:17" x14ac:dyDescent="0.25">
      <c r="B49" s="43"/>
      <c r="C49" s="43"/>
      <c r="D49" s="44"/>
      <c r="E49" s="44"/>
      <c r="F49" s="44"/>
      <c r="G49" s="44"/>
      <c r="H49" s="45"/>
      <c r="I49" s="43"/>
      <c r="J49" s="45"/>
      <c r="K49" s="46"/>
      <c r="L49" s="45"/>
      <c r="M49" s="47"/>
      <c r="N49" s="48"/>
      <c r="O49" s="48"/>
      <c r="Q49" s="49"/>
    </row>
    <row r="50" spans="1:17" x14ac:dyDescent="0.25">
      <c r="B50" s="43"/>
      <c r="C50" s="43"/>
      <c r="D50" s="44"/>
      <c r="E50" s="44"/>
      <c r="F50" s="44"/>
      <c r="G50" s="44"/>
      <c r="H50" s="45"/>
      <c r="I50" s="43"/>
      <c r="J50" s="45"/>
      <c r="K50" s="46"/>
      <c r="L50" s="45"/>
      <c r="M50" s="47"/>
      <c r="N50" s="48"/>
      <c r="O50" s="48"/>
      <c r="Q50" s="49"/>
    </row>
    <row r="51" spans="1:17" x14ac:dyDescent="0.25">
      <c r="B51" s="44"/>
      <c r="C51" s="43"/>
      <c r="D51" s="44"/>
      <c r="E51" s="44"/>
      <c r="F51" s="44"/>
      <c r="H51" s="45"/>
      <c r="I51" s="43"/>
      <c r="J51" s="45"/>
      <c r="K51" s="46"/>
      <c r="L51" s="45"/>
      <c r="M51" s="47"/>
      <c r="N51" s="48"/>
      <c r="O51" s="48"/>
      <c r="Q51" s="49"/>
    </row>
    <row r="52" spans="1:17" x14ac:dyDescent="0.25">
      <c r="B52" s="50"/>
      <c r="C52" s="50"/>
      <c r="D52" s="44"/>
      <c r="E52" s="44"/>
      <c r="F52" s="44"/>
      <c r="G52" s="37"/>
      <c r="H52" s="37"/>
      <c r="I52" s="37"/>
      <c r="J52" s="43"/>
      <c r="K52" s="37"/>
      <c r="L52" s="37"/>
      <c r="M52" s="43"/>
      <c r="N52" s="51"/>
      <c r="O52" s="51"/>
      <c r="Q52" s="49"/>
    </row>
    <row r="53" spans="1:17" x14ac:dyDescent="0.25">
      <c r="B53" s="86"/>
      <c r="C53" s="86"/>
      <c r="E53" s="55"/>
      <c r="F53" s="74" t="s">
        <v>86</v>
      </c>
      <c r="G53" s="74"/>
      <c r="H53" s="74"/>
      <c r="I53" s="74"/>
      <c r="J53" s="56"/>
      <c r="K53" s="56"/>
      <c r="L53" s="74" t="s">
        <v>87</v>
      </c>
      <c r="M53" s="74"/>
      <c r="N53" s="74"/>
      <c r="O53" s="74"/>
      <c r="P53" s="74"/>
      <c r="Q53" s="54"/>
    </row>
    <row r="54" spans="1:17" ht="30" customHeight="1" x14ac:dyDescent="0.25">
      <c r="A54" s="64" t="s">
        <v>88</v>
      </c>
      <c r="B54" s="35"/>
      <c r="C54" s="50"/>
      <c r="D54" s="50"/>
      <c r="E54" s="52"/>
      <c r="F54" s="52"/>
      <c r="G54" s="52"/>
      <c r="H54" s="53"/>
      <c r="I54" s="53"/>
      <c r="J54" s="53"/>
      <c r="K54" s="43"/>
      <c r="L54" s="53"/>
      <c r="M54" s="53"/>
      <c r="N54" s="57"/>
      <c r="O54" s="57"/>
      <c r="P54" s="53"/>
      <c r="Q54" s="54"/>
    </row>
  </sheetData>
  <mergeCells count="31">
    <mergeCell ref="P9:P10"/>
    <mergeCell ref="F48:I48"/>
    <mergeCell ref="A9:A10"/>
    <mergeCell ref="B9:C10"/>
    <mergeCell ref="D9:E9"/>
    <mergeCell ref="F9:G9"/>
    <mergeCell ref="H9:H10"/>
    <mergeCell ref="A1:G1"/>
    <mergeCell ref="A2:G2"/>
    <mergeCell ref="A5:P5"/>
    <mergeCell ref="A6:P6"/>
    <mergeCell ref="A7:P7"/>
    <mergeCell ref="A3:G3"/>
    <mergeCell ref="I1:O1"/>
    <mergeCell ref="I2:O2"/>
    <mergeCell ref="F53:I53"/>
    <mergeCell ref="B48:C48"/>
    <mergeCell ref="Q9:Q10"/>
    <mergeCell ref="B11:C11"/>
    <mergeCell ref="B46:D46"/>
    <mergeCell ref="I9:I10"/>
    <mergeCell ref="J9:J10"/>
    <mergeCell ref="K9:K10"/>
    <mergeCell ref="L9:L10"/>
    <mergeCell ref="M9:M10"/>
    <mergeCell ref="N9:N10"/>
    <mergeCell ref="O9:O10"/>
    <mergeCell ref="B53:C53"/>
    <mergeCell ref="L47:P47"/>
    <mergeCell ref="L48:P48"/>
    <mergeCell ref="L53:P53"/>
  </mergeCells>
  <phoneticPr fontId="19" type="noConversion"/>
  <pageMargins left="0.45866141700000002" right="6.4960630000000005E-2" top="0.49803149600000002" bottom="0.49803149600000002" header="0.31496062992126" footer="0.31496062992126"/>
  <pageSetup paperSize="9" scale="66" fitToHeight="0" orientation="landscape" r:id="rId1"/>
  <rowBreaks count="2" manualBreakCount="2">
    <brk id="18" max="18" man="1"/>
    <brk id="27" max="18" man="1"/>
  </rowBreaks>
  <ignoredErrors>
    <ignoredError sqref="F46"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bnag khoi luong moi</vt:lpstr>
      <vt:lpstr>Sheet3</vt:lpstr>
      <vt:lpstr>'bnag khoi luong moi'!Print_Area</vt:lpstr>
      <vt:lpstr>'bnag khoi luong moi'!Print_Titles</vt:lpstr>
    </vt:vector>
  </TitlesOfParts>
  <Company>Sky123.Org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Admin</cp:lastModifiedBy>
  <cp:lastPrinted>2020-12-04T08:35:07Z</cp:lastPrinted>
  <dcterms:created xsi:type="dcterms:W3CDTF">2016-08-05T07:57:58Z</dcterms:created>
  <dcterms:modified xsi:type="dcterms:W3CDTF">2021-07-18T01:11:34Z</dcterms:modified>
</cp:coreProperties>
</file>