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19C4-CNO1" sheetId="19" r:id="rId1"/>
    <sheet name="18C2-CNÔ1" sheetId="13" state="hidden" r:id="rId2"/>
    <sheet name="18C2-QTM1" sheetId="14" state="hidden" r:id="rId3"/>
    <sheet name="18C2-KTD1" sheetId="15" state="hidden" r:id="rId4"/>
    <sheet name="18C2-CNL1" sheetId="16" state="hidden" r:id="rId5"/>
    <sheet name="18C2-CCK1" sheetId="17" state="hidden" r:id="rId6"/>
    <sheet name="18C2-CNM1" sheetId="18" state="hidden" r:id="rId7"/>
  </sheets>
  <definedNames>
    <definedName name="_xlnm.Print_Titles" localSheetId="1">'18C2-CNÔ1'!$10:$11</definedName>
    <definedName name="_xlnm.Print_Titles" localSheetId="2">'18C2-QTM1'!$10:$11</definedName>
    <definedName name="_xlnm.Print_Titles" localSheetId="0">'19C4-CNO1'!$10:$11</definedName>
  </definedNames>
  <calcPr calcId="144525"/>
</workbook>
</file>

<file path=xl/sharedStrings.xml><?xml version="1.0" encoding="utf-8"?>
<sst xmlns="http://schemas.openxmlformats.org/spreadsheetml/2006/main" count="718" uniqueCount="417">
  <si>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</si>
  <si>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</si>
  <si>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</si>
  <si>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</si>
  <si>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</si>
  <si>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</si>
  <si>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</si>
  <si>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rPr>
        <b/>
        <sz val="14"/>
        <rFont val="Times New Roman"/>
        <charset val="134"/>
      </rPr>
      <t>Học kỳ: II Năm học: 2020 - 2021</t>
    </r>
    <r>
      <rPr>
        <sz val="14"/>
        <rFont val="Times New Roman"/>
        <charset val="134"/>
      </rPr>
      <t xml:space="preserve"> </t>
    </r>
  </si>
  <si>
    <t>Lớp: 19C4-CNÔ1     Sĩ số:  14  Khoa: Động lực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</si>
  <si>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</si>
  <si>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</si>
  <si>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</si>
  <si>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</si>
  <si>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</si>
  <si>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</si>
  <si>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</si>
  <si>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19002378</t>
  </si>
  <si>
    <t>Hà Võ</t>
  </si>
  <si>
    <t>An</t>
  </si>
  <si>
    <t>19001400</t>
  </si>
  <si>
    <t>Nguyễn Hùng</t>
  </si>
  <si>
    <t>Dũng</t>
  </si>
  <si>
    <t>19003444</t>
  </si>
  <si>
    <t>Lê Văn</t>
  </si>
  <si>
    <t>Duy</t>
  </si>
  <si>
    <t>19004374</t>
  </si>
  <si>
    <t>Châu Chiêu</t>
  </si>
  <si>
    <t>Hùng</t>
  </si>
  <si>
    <t>19002251</t>
  </si>
  <si>
    <t>Vũ Nhật</t>
  </si>
  <si>
    <t>Kha</t>
  </si>
  <si>
    <t>19002169</t>
  </si>
  <si>
    <t>Nguyễn Văn</t>
  </si>
  <si>
    <t>Kiên</t>
  </si>
  <si>
    <t>19002468</t>
  </si>
  <si>
    <t>Trịnh Tài</t>
  </si>
  <si>
    <t>Nguyên</t>
  </si>
  <si>
    <t>19003360</t>
  </si>
  <si>
    <t>Nguyễn Trí</t>
  </si>
  <si>
    <t>Nhân</t>
  </si>
  <si>
    <t>19003368</t>
  </si>
  <si>
    <t>Phan Minh</t>
  </si>
  <si>
    <t>Quân</t>
  </si>
  <si>
    <t>19002618</t>
  </si>
  <si>
    <t>Nguyễn Nhựt</t>
  </si>
  <si>
    <t>Tiền</t>
  </si>
  <si>
    <t>19002341</t>
  </si>
  <si>
    <t>Nguyễn Phạm Hoàng</t>
  </si>
  <si>
    <t>Toàn</t>
  </si>
  <si>
    <t>19000385</t>
  </si>
  <si>
    <t>Hồ Đình Minh</t>
  </si>
  <si>
    <t>Trí</t>
  </si>
  <si>
    <t>19004614</t>
  </si>
  <si>
    <t>Nguyễn Tuấn</t>
  </si>
  <si>
    <t>Tú</t>
  </si>
  <si>
    <t>19002427</t>
  </si>
  <si>
    <t>Tuấn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</si>
  <si>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</si>
  <si>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</si>
  <si>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</si>
  <si>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</si>
  <si>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</si>
  <si>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</si>
  <si>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</si>
  <si>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</si>
  <si>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</si>
  <si>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</si>
  <si>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   14   tháng  8 năm 2021</t>
  </si>
  <si>
    <t>LỚP TRƯỞNG</t>
  </si>
  <si>
    <t>Trần Anh Mỹ</t>
  </si>
  <si>
    <t>Nguyễn Anh Tuấn</t>
  </si>
  <si>
    <t>Nguyễn Nhựt Tiền</t>
  </si>
  <si>
    <r>
      <rPr>
        <b/>
        <sz val="14"/>
        <rFont val="Times New Roman"/>
        <charset val="134"/>
      </rPr>
      <t>Học kỳ: 1 Năm học: 2019 - 2020</t>
    </r>
    <r>
      <rPr>
        <sz val="14"/>
        <rFont val="Times New Roman"/>
        <charset val="134"/>
      </rPr>
      <t xml:space="preserve"> </t>
    </r>
  </si>
  <si>
    <t>Lớp:  18C2-CNÔ1    Sĩ số:  41  Khoa:  Động lực</t>
  </si>
  <si>
    <t>18005424</t>
  </si>
  <si>
    <t>Nguyễn Viết Hoàng</t>
  </si>
  <si>
    <t>Anh</t>
  </si>
  <si>
    <t>18005580</t>
  </si>
  <si>
    <t>Trần Hải</t>
  </si>
  <si>
    <t>Đăng</t>
  </si>
  <si>
    <t>18005483</t>
  </si>
  <si>
    <t>Lê Khắc</t>
  </si>
  <si>
    <t>Điệp</t>
  </si>
  <si>
    <t>18005278</t>
  </si>
  <si>
    <t>Hoàng Xuân</t>
  </si>
  <si>
    <t>Đức</t>
  </si>
  <si>
    <t>18005548</t>
  </si>
  <si>
    <t>Phạm Vũ Hồng</t>
  </si>
  <si>
    <t>18005582</t>
  </si>
  <si>
    <t>Trần Đình Tuấn</t>
  </si>
  <si>
    <t>Huy</t>
  </si>
  <si>
    <t>18005791</t>
  </si>
  <si>
    <t>Nguyễn Đức</t>
  </si>
  <si>
    <t>Huỳnh</t>
  </si>
  <si>
    <t>18005488</t>
  </si>
  <si>
    <t>Đỗ Nguyễn Duy</t>
  </si>
  <si>
    <t>Khang</t>
  </si>
  <si>
    <t>18005279</t>
  </si>
  <si>
    <t>Nguyễn Phi</t>
  </si>
  <si>
    <t>18005275</t>
  </si>
  <si>
    <t>Nguyễn Quốc Công</t>
  </si>
  <si>
    <t>Khanh</t>
  </si>
  <si>
    <t>18005454</t>
  </si>
  <si>
    <t>Bùi Anh</t>
  </si>
  <si>
    <t>Khoa</t>
  </si>
  <si>
    <t>18005503</t>
  </si>
  <si>
    <t>18005495</t>
  </si>
  <si>
    <t>Lại Phạm Tuấn</t>
  </si>
  <si>
    <t>Kiệt</t>
  </si>
  <si>
    <t>18005557</t>
  </si>
  <si>
    <t>Trần Anh</t>
  </si>
  <si>
    <t>Kịn</t>
  </si>
  <si>
    <t>18005686</t>
  </si>
  <si>
    <t>Võ Bá</t>
  </si>
  <si>
    <t>Kính</t>
  </si>
  <si>
    <t>18005493</t>
  </si>
  <si>
    <t>Nguyễn Thanh</t>
  </si>
  <si>
    <t>Lam</t>
  </si>
  <si>
    <t>18005450</t>
  </si>
  <si>
    <t>Long</t>
  </si>
  <si>
    <t>18005732</t>
  </si>
  <si>
    <t>Nguyễn Sĩ</t>
  </si>
  <si>
    <t>Mạnh</t>
  </si>
  <si>
    <t>18005469</t>
  </si>
  <si>
    <t>18005807</t>
  </si>
  <si>
    <t>Nguyễn Hoàng Hoài</t>
  </si>
  <si>
    <t>18005749</t>
  </si>
  <si>
    <t>Trần Hiếu</t>
  </si>
  <si>
    <t>18005389</t>
  </si>
  <si>
    <t>Nguyễn Vũ Tấn</t>
  </si>
  <si>
    <t>Phát</t>
  </si>
  <si>
    <t>18005386</t>
  </si>
  <si>
    <t>Nguyễn Vũ Nhật</t>
  </si>
  <si>
    <t>Phi</t>
  </si>
  <si>
    <t>18005451</t>
  </si>
  <si>
    <t>Phan Hồng</t>
  </si>
  <si>
    <t>Phúc</t>
  </si>
  <si>
    <t>18005379</t>
  </si>
  <si>
    <t>Thi Đức</t>
  </si>
  <si>
    <t>Quang</t>
  </si>
  <si>
    <t>18005335</t>
  </si>
  <si>
    <t>Lưu Vũ Anh</t>
  </si>
  <si>
    <t>Quốc</t>
  </si>
  <si>
    <t>18005572</t>
  </si>
  <si>
    <t>Quyên</t>
  </si>
  <si>
    <t>18005747</t>
  </si>
  <si>
    <t>Sang</t>
  </si>
  <si>
    <t>18005399</t>
  </si>
  <si>
    <t>Phạm Tuấn</t>
  </si>
  <si>
    <t>18005762</t>
  </si>
  <si>
    <t>Nguyễn Minh</t>
  </si>
  <si>
    <t>Thái</t>
  </si>
  <si>
    <t>18005730</t>
  </si>
  <si>
    <t>Trần Quang</t>
  </si>
  <si>
    <t>18005284</t>
  </si>
  <si>
    <t>Phan</t>
  </si>
  <si>
    <t>Thịnh</t>
  </si>
  <si>
    <t>18005272</t>
  </si>
  <si>
    <t>Nguyễn Trung</t>
  </si>
  <si>
    <t>Thứ</t>
  </si>
  <si>
    <t>18005470</t>
  </si>
  <si>
    <t>Trương Thanh</t>
  </si>
  <si>
    <t>Thuận</t>
  </si>
  <si>
    <t>18005558</t>
  </si>
  <si>
    <t>Phan Văn</t>
  </si>
  <si>
    <t>Tiến</t>
  </si>
  <si>
    <t>18005585</t>
  </si>
  <si>
    <t>18005738</t>
  </si>
  <si>
    <t>Lê Nguyễn Công</t>
  </si>
  <si>
    <t>18005467</t>
  </si>
  <si>
    <t>Trần Hoàng</t>
  </si>
  <si>
    <t>18005487</t>
  </si>
  <si>
    <t>Phạm Nguyễn Lâm</t>
  </si>
  <si>
    <t>Trường</t>
  </si>
  <si>
    <t>18005312</t>
  </si>
  <si>
    <t>Tạ Tiến</t>
  </si>
  <si>
    <t>18005779</t>
  </si>
  <si>
    <t>Nguyễn Xuân</t>
  </si>
  <si>
    <t>TP. Hồ Chí Minh, ngày  10  tháng  01  năm 2020</t>
  </si>
  <si>
    <t>Nguyễn Thị Nhung</t>
  </si>
  <si>
    <t>Sỹ Thị Chung</t>
  </si>
  <si>
    <t>Võ Bá Kính</t>
  </si>
  <si>
    <t>Lớp:  18C2-QTM1    Sĩ số:  43  Khoa: Công nghệ Thông tin</t>
  </si>
  <si>
    <t>18005380</t>
  </si>
  <si>
    <t>Ân</t>
  </si>
  <si>
    <t>18005463</t>
  </si>
  <si>
    <t>Dương Hoàng</t>
  </si>
  <si>
    <t>Châu</t>
  </si>
  <si>
    <t>18005457</t>
  </si>
  <si>
    <t>Nguyễn Thành</t>
  </si>
  <si>
    <t>Công</t>
  </si>
  <si>
    <t>18005524</t>
  </si>
  <si>
    <t>Nguyễn Đăng</t>
  </si>
  <si>
    <t>Đạt</t>
  </si>
  <si>
    <t>18005460</t>
  </si>
  <si>
    <t>Trương Minh</t>
  </si>
  <si>
    <t>18005508</t>
  </si>
  <si>
    <t>Bùi Hoàng</t>
  </si>
  <si>
    <t>18005668</t>
  </si>
  <si>
    <t>Mai Hoàng</t>
  </si>
  <si>
    <t>18005675</t>
  </si>
  <si>
    <t>Lê Thanh</t>
  </si>
  <si>
    <t>Hào</t>
  </si>
  <si>
    <t>18005369</t>
  </si>
  <si>
    <t>Nguyễn Tiến</t>
  </si>
  <si>
    <t>18005405</t>
  </si>
  <si>
    <t>Đoàn Nguyễn Quốc</t>
  </si>
  <si>
    <t>18005729</t>
  </si>
  <si>
    <t>Lê Đức</t>
  </si>
  <si>
    <t>18005519</t>
  </si>
  <si>
    <t>Nguyễn Tăng</t>
  </si>
  <si>
    <t>18005756</t>
  </si>
  <si>
    <t>Tô Duy Quang</t>
  </si>
  <si>
    <t>18005539</t>
  </si>
  <si>
    <t>Khải</t>
  </si>
  <si>
    <t>18005764</t>
  </si>
  <si>
    <t>Nguyễn Bá</t>
  </si>
  <si>
    <t>18005704</t>
  </si>
  <si>
    <t>Nguyễn Tân</t>
  </si>
  <si>
    <t>18005298</t>
  </si>
  <si>
    <t>Lê Đình</t>
  </si>
  <si>
    <t>Khôi</t>
  </si>
  <si>
    <t>18005387</t>
  </si>
  <si>
    <t>Nguyễn Duy</t>
  </si>
  <si>
    <t>Liêm</t>
  </si>
  <si>
    <t>18005525</t>
  </si>
  <si>
    <t>Diệp Bảo</t>
  </si>
  <si>
    <t>18005528</t>
  </si>
  <si>
    <t>Đỗ Trần</t>
  </si>
  <si>
    <t>18005500</t>
  </si>
  <si>
    <t>Hồ Nguyễn Minh</t>
  </si>
  <si>
    <t>18005294</t>
  </si>
  <si>
    <t>Lê Thành</t>
  </si>
  <si>
    <t>18005486</t>
  </si>
  <si>
    <t>Nguyển Thái Hoàng</t>
  </si>
  <si>
    <t>18005290</t>
  </si>
  <si>
    <t>18005363</t>
  </si>
  <si>
    <t>Phạm Quang</t>
  </si>
  <si>
    <t>Nghĩa</t>
  </si>
  <si>
    <t>18005563</t>
  </si>
  <si>
    <t>Trần Gia</t>
  </si>
  <si>
    <t>Ngọc</t>
  </si>
  <si>
    <t>18005475</t>
  </si>
  <si>
    <t>Nhựt</t>
  </si>
  <si>
    <t>18005685</t>
  </si>
  <si>
    <t>Phạm Nhật</t>
  </si>
  <si>
    <t>Phong</t>
  </si>
  <si>
    <t>18005302</t>
  </si>
  <si>
    <t>Bành Lưu Danh</t>
  </si>
  <si>
    <t>Phước</t>
  </si>
  <si>
    <t>18005371</t>
  </si>
  <si>
    <t>Lưu Anh</t>
  </si>
  <si>
    <t>Phương</t>
  </si>
  <si>
    <t>18005540</t>
  </si>
  <si>
    <t>Lê Đăng</t>
  </si>
  <si>
    <t>18005367</t>
  </si>
  <si>
    <t>Lê Minh</t>
  </si>
  <si>
    <t>18005317</t>
  </si>
  <si>
    <t>Vũ Minh</t>
  </si>
  <si>
    <t>Quyền</t>
  </si>
  <si>
    <t>18005360</t>
  </si>
  <si>
    <t>18005372</t>
  </si>
  <si>
    <t>Nguyễn Hồng</t>
  </si>
  <si>
    <t>Sỹ</t>
  </si>
  <si>
    <t>18005420</t>
  </si>
  <si>
    <t>Trần Thuận</t>
  </si>
  <si>
    <t>Tân</t>
  </si>
  <si>
    <t>18005301</t>
  </si>
  <si>
    <t>Ngô Minh</t>
  </si>
  <si>
    <t>Thông</t>
  </si>
  <si>
    <t>18005739</t>
  </si>
  <si>
    <t>Phạm Thái</t>
  </si>
  <si>
    <t>18005421</t>
  </si>
  <si>
    <t>Trương Quốc</t>
  </si>
  <si>
    <t>Trung</t>
  </si>
  <si>
    <t>18005562</t>
  </si>
  <si>
    <t>Nguyễn Khánh</t>
  </si>
  <si>
    <t>18005476</t>
  </si>
  <si>
    <t>Phạm Hoài</t>
  </si>
  <si>
    <t>18005346</t>
  </si>
  <si>
    <t>Trần Thanh</t>
  </si>
  <si>
    <t>18005542</t>
  </si>
  <si>
    <t>Vũ Đình</t>
  </si>
  <si>
    <t>Ước</t>
  </si>
  <si>
    <t>TP. Hồ Chí Minh, ngày. . . . . tháng . . . . . năm 20. . . .</t>
  </si>
  <si>
    <t>Lớp:  18C2-KTD1    Sĩ số:  13  Khoa: Kinh tế</t>
  </si>
  <si>
    <t>18005531</t>
  </si>
  <si>
    <t>Đỗ Huỳnh Thiên</t>
  </si>
  <si>
    <t>Bảo</t>
  </si>
  <si>
    <t>18005546</t>
  </si>
  <si>
    <t>18005552</t>
  </si>
  <si>
    <t>Trần Thị Mỹ</t>
  </si>
  <si>
    <t>Duyên</t>
  </si>
  <si>
    <t>18005569</t>
  </si>
  <si>
    <t>Nguyễn Hoàng</t>
  </si>
  <si>
    <t>Kim</t>
  </si>
  <si>
    <t>18005702</t>
  </si>
  <si>
    <t>Trần Nguyễn Minh</t>
  </si>
  <si>
    <t>18005532</t>
  </si>
  <si>
    <t>Nguyễn Đặng Hoài</t>
  </si>
  <si>
    <t>Nhật</t>
  </si>
  <si>
    <t>18005535</t>
  </si>
  <si>
    <t>Nguyễn Thị Quỳnh</t>
  </si>
  <si>
    <t>Như</t>
  </si>
  <si>
    <t>18005565</t>
  </si>
  <si>
    <t>Vũ Kim</t>
  </si>
  <si>
    <t>Phụng</t>
  </si>
  <si>
    <t>18005667</t>
  </si>
  <si>
    <t>Nguyễn Thị Minh</t>
  </si>
  <si>
    <t>18005555</t>
  </si>
  <si>
    <t>Nguyễn Bùi Bích</t>
  </si>
  <si>
    <t>Phượng</t>
  </si>
  <si>
    <t>18005509</t>
  </si>
  <si>
    <t>Huỳnh Phương Anh</t>
  </si>
  <si>
    <t>Thư</t>
  </si>
  <si>
    <t>18005534</t>
  </si>
  <si>
    <t>Đỗ Duy Phương</t>
  </si>
  <si>
    <t>Uyên</t>
  </si>
  <si>
    <t>18005551</t>
  </si>
  <si>
    <t>Nguyễn Ngọc Thanh</t>
  </si>
  <si>
    <t>Xuân</t>
  </si>
  <si>
    <t>Lớp:  18C2-CNL1    Sĩ số:  17  Khoa: Nhiệt - Lạnh</t>
  </si>
  <si>
    <t>18005395</t>
  </si>
  <si>
    <t>Hà Gia</t>
  </si>
  <si>
    <t>18005448</t>
  </si>
  <si>
    <t>Lê Quốc</t>
  </si>
  <si>
    <t>18005725</t>
  </si>
  <si>
    <t>Đoàn Thanh</t>
  </si>
  <si>
    <t>Chí</t>
  </si>
  <si>
    <t>18005795</t>
  </si>
  <si>
    <t>Cao Văn</t>
  </si>
  <si>
    <t>Chiến</t>
  </si>
  <si>
    <t>18005436</t>
  </si>
  <si>
    <t>Lê Vũ</t>
  </si>
  <si>
    <t>18005321</t>
  </si>
  <si>
    <t>Phạm Hoàng</t>
  </si>
  <si>
    <t>18005691</t>
  </si>
  <si>
    <t>Lưu Đức</t>
  </si>
  <si>
    <t>Hòa</t>
  </si>
  <si>
    <t>18005416</t>
  </si>
  <si>
    <t>Vương Quốc</t>
  </si>
  <si>
    <t>Hưng</t>
  </si>
  <si>
    <t>18005439</t>
  </si>
  <si>
    <t>Nguyễn Nhật</t>
  </si>
  <si>
    <t>18005687</t>
  </si>
  <si>
    <t>Trần Văn</t>
  </si>
  <si>
    <t>Khánh</t>
  </si>
  <si>
    <t>18005682</t>
  </si>
  <si>
    <t>Nguyễn Chí</t>
  </si>
  <si>
    <t>Linh</t>
  </si>
  <si>
    <t>18005783</t>
  </si>
  <si>
    <t>Thái Trần Hoài</t>
  </si>
  <si>
    <t>18005393</t>
  </si>
  <si>
    <t>Lê Trung</t>
  </si>
  <si>
    <t>Nhẩn</t>
  </si>
  <si>
    <t>18005415</t>
  </si>
  <si>
    <t>18005719</t>
  </si>
  <si>
    <t>18005690</t>
  </si>
  <si>
    <t>Huỳnh Minh</t>
  </si>
  <si>
    <t>18005293</t>
  </si>
  <si>
    <t>Hồng Thanh</t>
  </si>
  <si>
    <t>Việt</t>
  </si>
  <si>
    <t>Lớp:  18C2-CCK1    Sĩ số:  15  Khoa:  Cơ khí</t>
  </si>
  <si>
    <t>18005810</t>
  </si>
  <si>
    <t>Võ Văn</t>
  </si>
  <si>
    <t>Định</t>
  </si>
  <si>
    <t>18005545</t>
  </si>
  <si>
    <t>Huỳnh Nguyễn Hoàng</t>
  </si>
  <si>
    <t>18005799</t>
  </si>
  <si>
    <t>Nguyễn Quang</t>
  </si>
  <si>
    <t>18005669</t>
  </si>
  <si>
    <t>Nguyễn Công</t>
  </si>
  <si>
    <t>18005728</t>
  </si>
  <si>
    <t>Vương Nhân</t>
  </si>
  <si>
    <t>18005809</t>
  </si>
  <si>
    <t>Hồ Tấn</t>
  </si>
  <si>
    <t>Lộc</t>
  </si>
  <si>
    <t>18005800</t>
  </si>
  <si>
    <t>Võ Kim</t>
  </si>
  <si>
    <t>18005808</t>
  </si>
  <si>
    <t>Trần Quốc</t>
  </si>
  <si>
    <t>18005564</t>
  </si>
  <si>
    <t>Hà Triệu Ái</t>
  </si>
  <si>
    <t>18005794</t>
  </si>
  <si>
    <t>18005758</t>
  </si>
  <si>
    <t>Nguyễn Hoài</t>
  </si>
  <si>
    <t>18005806</t>
  </si>
  <si>
    <t>Phú</t>
  </si>
  <si>
    <t>18005803</t>
  </si>
  <si>
    <t>Phan Xuân</t>
  </si>
  <si>
    <t>18005750</t>
  </si>
  <si>
    <t>Mạch Quốc</t>
  </si>
  <si>
    <t>Thắng</t>
  </si>
  <si>
    <t>18005743</t>
  </si>
  <si>
    <t>Tình</t>
  </si>
  <si>
    <t>Lớp:  18C2-CNM1    Sĩ số:  08  Khoa: May - Thời trang</t>
  </si>
  <si>
    <t>18005541</t>
  </si>
  <si>
    <t>Trần Thị Minh</t>
  </si>
  <si>
    <t>Hiếu</t>
  </si>
  <si>
    <t>18005727</t>
  </si>
  <si>
    <t>18005751</t>
  </si>
  <si>
    <t>Nguyễn Thị Mỹ</t>
  </si>
  <si>
    <t>18005575</t>
  </si>
  <si>
    <t>Phan Nguyễn Minh</t>
  </si>
  <si>
    <t>Lý</t>
  </si>
  <si>
    <t>18005785</t>
  </si>
  <si>
    <t>Trương Thị Hoa</t>
  </si>
  <si>
    <t>Mộng</t>
  </si>
  <si>
    <t>18005801</t>
  </si>
  <si>
    <t>Nguyễn Thị Hương</t>
  </si>
  <si>
    <t>Nhã</t>
  </si>
  <si>
    <t>18005753</t>
  </si>
  <si>
    <t>Nguyễn Thị Tuyết</t>
  </si>
  <si>
    <t>Nhi</t>
  </si>
  <si>
    <t>18005576</t>
  </si>
  <si>
    <t>Dương Thị Cẩm</t>
  </si>
  <si>
    <t>Tiên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</si>
</sst>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</numFmts>
  <fonts count="43">
    <font>
      <sz val="10"/>
      <name val="Times New Roman"/>
      <charset val="134"/>
    </font>
    <font>
      <vertAlign val="superscript"/>
      <sz val="11"/>
      <name val="Times New Roman"/>
      <charset val="134"/>
    </font>
    <font>
      <sz val="11"/>
      <name val="Times New Roman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b/>
      <sz val="11"/>
      <name val="Times New Roman"/>
      <charset val="134"/>
    </font>
    <font>
      <b/>
      <sz val="13"/>
      <name val="Times New Roman"/>
      <charset val="134"/>
    </font>
    <font>
      <vertAlign val="superscript"/>
      <sz val="12"/>
      <name val="Times New Roman"/>
      <charset val="134"/>
    </font>
    <font>
      <b/>
      <sz val="14"/>
      <name val="Times New Roman"/>
      <charset val="134"/>
    </font>
    <font>
      <sz val="14"/>
      <name val="Times New Roman"/>
      <charset val="134"/>
    </font>
    <font>
      <b/>
      <sz val="10"/>
      <name val="Times New Roman"/>
      <charset val="134"/>
    </font>
    <font>
      <sz val="10"/>
      <color indexed="8"/>
      <name val="Times New Roman"/>
      <charset val="134"/>
    </font>
    <font>
      <sz val="11"/>
      <color indexed="8"/>
      <name val="Times New Roman"/>
      <charset val="134"/>
    </font>
    <font>
      <sz val="10"/>
      <color theme="0"/>
      <name val="Times New Roman"/>
      <charset val="134"/>
    </font>
    <font>
      <sz val="11"/>
      <color theme="0"/>
      <name val="Times New Roman"/>
      <charset val="134"/>
    </font>
    <font>
      <i/>
      <sz val="12"/>
      <name val="Times New Roman"/>
      <charset val="134"/>
    </font>
    <font>
      <b/>
      <sz val="8"/>
      <name val="Times New Roman"/>
      <charset val="134"/>
    </font>
    <font>
      <b/>
      <sz val="18"/>
      <name val="Times New Roman"/>
      <charset val="134"/>
    </font>
    <font>
      <sz val="6"/>
      <color indexed="10"/>
      <name val="Times New Roman"/>
      <charset val="134"/>
    </font>
    <font>
      <b/>
      <sz val="10"/>
      <color theme="3"/>
      <name val="Times New Roman"/>
      <charset val="134"/>
    </font>
    <font>
      <sz val="13"/>
      <color indexed="8"/>
      <name val="Times New Roman"/>
      <charset val="134"/>
    </font>
    <font>
      <sz val="13"/>
      <name val="Times New Roman"/>
      <charset val="134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indexed="8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auto="1"/>
      </top>
      <bottom style="thin">
        <color indexed="23"/>
      </bottom>
      <diagonal/>
    </border>
    <border>
      <left/>
      <right style="thin">
        <color auto="1"/>
      </right>
      <top style="thin">
        <color auto="1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26" fillId="3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7" fontId="23" fillId="0" borderId="0" applyFont="0" applyFill="0" applyBorder="0" applyAlignment="0" applyProtection="0">
      <alignment vertical="center"/>
    </xf>
    <xf numFmtId="42" fontId="23" fillId="0" borderId="0" applyFont="0" applyFill="0" applyBorder="0" applyAlignment="0" applyProtection="0">
      <alignment vertical="center"/>
    </xf>
    <xf numFmtId="44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8" fillId="14" borderId="32" applyNumberFormat="0" applyAlignment="0" applyProtection="0">
      <alignment vertical="center"/>
    </xf>
    <xf numFmtId="0" fontId="29" fillId="0" borderId="29" applyNumberFormat="0" applyFill="0" applyAlignment="0" applyProtection="0">
      <alignment vertical="center"/>
    </xf>
    <xf numFmtId="0" fontId="23" fillId="9" borderId="30" applyNumberFormat="0" applyFont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34" fillId="0" borderId="3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4" borderId="28" applyNumberFormat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7" fillId="13" borderId="31" applyNumberFormat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40" fillId="13" borderId="28" applyNumberFormat="0" applyAlignment="0" applyProtection="0">
      <alignment vertical="center"/>
    </xf>
    <xf numFmtId="0" fontId="41" fillId="0" borderId="34" applyNumberFormat="0" applyFill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42" fillId="0" borderId="0"/>
    <xf numFmtId="0" fontId="26" fillId="26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</cellStyleXfs>
  <cellXfs count="91">
    <xf numFmtId="0" fontId="0" fillId="0" borderId="0" xfId="0"/>
    <xf numFmtId="0" fontId="1" fillId="0" borderId="0" xfId="0" applyFont="1"/>
    <xf numFmtId="0" fontId="2" fillId="0" borderId="0" xfId="0" applyFont="1" applyAlignment="1">
      <alignment vertical="justify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/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4" fontId="13" fillId="2" borderId="9" xfId="0" applyNumberFormat="1" applyFont="1" applyFill="1" applyBorder="1" applyAlignment="1">
      <alignment horizontal="center" vertical="center"/>
    </xf>
    <xf numFmtId="0" fontId="12" fillId="0" borderId="13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2" fillId="0" borderId="0" xfId="0" applyFont="1" applyBorder="1"/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/>
    </xf>
    <xf numFmtId="2" fontId="14" fillId="0" borderId="5" xfId="0" applyNumberFormat="1" applyFont="1" applyBorder="1" applyAlignment="1">
      <alignment horizontal="center"/>
    </xf>
    <xf numFmtId="0" fontId="5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2" fontId="14" fillId="0" borderId="19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2" fillId="0" borderId="0" xfId="0" applyFont="1" applyAlignment="1"/>
    <xf numFmtId="0" fontId="17" fillId="0" borderId="0" xfId="0" applyFont="1" applyAlignment="1"/>
    <xf numFmtId="0" fontId="9" fillId="0" borderId="0" xfId="0" applyFont="1" applyAlignment="1">
      <alignment vertical="justify"/>
    </xf>
    <xf numFmtId="0" fontId="8" fillId="0" borderId="0" xfId="0" applyFont="1" applyAlignment="1">
      <alignment vertical="justify"/>
    </xf>
    <xf numFmtId="0" fontId="5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" fillId="0" borderId="22" xfId="0" applyFont="1" applyBorder="1"/>
    <xf numFmtId="0" fontId="2" fillId="0" borderId="23" xfId="0" applyFont="1" applyBorder="1"/>
    <xf numFmtId="0" fontId="18" fillId="2" borderId="6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9" fillId="0" borderId="5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" fontId="0" fillId="2" borderId="9" xfId="0" applyNumberFormat="1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4" fontId="0" fillId="0" borderId="9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2" fontId="2" fillId="0" borderId="5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/>
    </xf>
    <xf numFmtId="0" fontId="5" fillId="0" borderId="0" xfId="0" applyFont="1" applyAlignment="1"/>
    <xf numFmtId="0" fontId="14" fillId="0" borderId="9" xfId="0" applyFont="1" applyBorder="1" applyAlignment="1">
      <alignment horizontal="right" vertical="center"/>
    </xf>
    <xf numFmtId="0" fontId="6" fillId="0" borderId="0" xfId="0" applyFont="1" applyAlignment="1"/>
    <xf numFmtId="0" fontId="20" fillId="2" borderId="6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left" vertical="center"/>
    </xf>
    <xf numFmtId="0" fontId="21" fillId="0" borderId="9" xfId="0" applyFont="1" applyBorder="1" applyAlignment="1">
      <alignment horizontal="center" vertical="center"/>
    </xf>
    <xf numFmtId="4" fontId="21" fillId="2" borderId="9" xfId="0" applyNumberFormat="1" applyFont="1" applyFill="1" applyBorder="1" applyAlignment="1">
      <alignment horizontal="center" vertical="center"/>
    </xf>
    <xf numFmtId="2" fontId="21" fillId="0" borderId="9" xfId="0" applyNumberFormat="1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2" fontId="21" fillId="0" borderId="20" xfId="0" applyNumberFormat="1" applyFont="1" applyBorder="1" applyAlignment="1">
      <alignment horizontal="center" vertical="center"/>
    </xf>
    <xf numFmtId="2" fontId="12" fillId="0" borderId="0" xfId="0" applyNumberFormat="1" applyFont="1" applyBorder="1" applyAlignment="1">
      <alignment horizontal="right"/>
    </xf>
    <xf numFmtId="0" fontId="5" fillId="0" borderId="0" xfId="0" applyFont="1"/>
    <xf numFmtId="0" fontId="2" fillId="0" borderId="22" xfId="0" applyFont="1" applyBorder="1" applyAlignment="1">
      <alignment horizontal="center"/>
    </xf>
    <xf numFmtId="0" fontId="20" fillId="2" borderId="6" xfId="0" applyFont="1" applyFill="1" applyBorder="1" applyAlignment="1" quotePrefix="1">
      <alignment horizontal="center" vertical="center"/>
    </xf>
    <xf numFmtId="0" fontId="11" fillId="0" borderId="10" xfId="0" applyFont="1" applyBorder="1" applyAlignment="1" quotePrefix="1">
      <alignment horizontal="center" vertical="center" wrapText="1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dxfs count="2">
    <dxf>
      <fill>
        <patternFill patternType="solid">
          <bgColor indexed="41"/>
        </patternFill>
      </fill>
    </dxf>
    <dxf>
      <fill>
        <patternFill patternType="solid">
          <bgColor indexed="2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>
      <xdr:nvSpPr>
        <xdr:cNvPr id="2" name="Line 1"/>
        <xdr:cNvSpPr>
          <a:spLocks noChangeShapeType="1"/>
        </xdr:cNvSpPr>
      </xdr:nvSpPr>
      <xdr:spPr>
        <a:xfrm>
          <a:off x="170370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>
      <xdr:nvSpPr>
        <xdr:cNvPr id="3" name="Line 2"/>
        <xdr:cNvSpPr>
          <a:spLocks noChangeShapeType="1"/>
        </xdr:cNvSpPr>
      </xdr:nvSpPr>
      <xdr:spPr>
        <a:xfrm>
          <a:off x="4472305" y="0"/>
          <a:ext cx="19227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>
      <xdr:nvSpPr>
        <xdr:cNvPr id="4" name="Line 3"/>
        <xdr:cNvSpPr>
          <a:spLocks noChangeShapeType="1"/>
        </xdr:cNvSpPr>
      </xdr:nvSpPr>
      <xdr:spPr>
        <a:xfrm>
          <a:off x="170370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>
      <xdr:nvSpPr>
        <xdr:cNvPr id="5" name="Line 4"/>
        <xdr:cNvSpPr>
          <a:spLocks noChangeShapeType="1"/>
        </xdr:cNvSpPr>
      </xdr:nvSpPr>
      <xdr:spPr>
        <a:xfrm>
          <a:off x="4472305" y="0"/>
          <a:ext cx="19227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>
      <xdr:nvSpPr>
        <xdr:cNvPr id="6" name="Line 5"/>
        <xdr:cNvSpPr>
          <a:spLocks noChangeShapeType="1"/>
        </xdr:cNvSpPr>
      </xdr:nvSpPr>
      <xdr:spPr>
        <a:xfrm>
          <a:off x="170370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>
      <xdr:nvSpPr>
        <xdr:cNvPr id="7" name="Line 6"/>
        <xdr:cNvSpPr>
          <a:spLocks noChangeShapeType="1"/>
        </xdr:cNvSpPr>
      </xdr:nvSpPr>
      <xdr:spPr>
        <a:xfrm>
          <a:off x="4472305" y="0"/>
          <a:ext cx="19227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>
      <xdr:nvSpPr>
        <xdr:cNvPr id="8" name="Line 7"/>
        <xdr:cNvSpPr>
          <a:spLocks noChangeShapeType="1"/>
        </xdr:cNvSpPr>
      </xdr:nvSpPr>
      <xdr:spPr>
        <a:xfrm>
          <a:off x="170370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>
      <xdr:nvSpPr>
        <xdr:cNvPr id="9" name="Line 8"/>
        <xdr:cNvSpPr>
          <a:spLocks noChangeShapeType="1"/>
        </xdr:cNvSpPr>
      </xdr:nvSpPr>
      <xdr:spPr>
        <a:xfrm>
          <a:off x="4472305" y="0"/>
          <a:ext cx="19227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>
      <xdr:nvSpPr>
        <xdr:cNvPr id="10" name="Line 10"/>
        <xdr:cNvSpPr>
          <a:spLocks noChangeShapeType="1"/>
        </xdr:cNvSpPr>
      </xdr:nvSpPr>
      <xdr:spPr>
        <a:xfrm>
          <a:off x="4748530" y="0"/>
          <a:ext cx="19227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>
      <xdr:nvSpPr>
        <xdr:cNvPr id="11" name="Line 12"/>
        <xdr:cNvSpPr>
          <a:spLocks noChangeShapeType="1"/>
        </xdr:cNvSpPr>
      </xdr:nvSpPr>
      <xdr:spPr>
        <a:xfrm>
          <a:off x="4472305" y="0"/>
          <a:ext cx="19227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>
      <xdr:nvSpPr>
        <xdr:cNvPr id="12" name="Line 14"/>
        <xdr:cNvSpPr>
          <a:spLocks noChangeShapeType="1"/>
        </xdr:cNvSpPr>
      </xdr:nvSpPr>
      <xdr:spPr>
        <a:xfrm>
          <a:off x="4748530" y="0"/>
          <a:ext cx="19227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>
      <xdr:nvSpPr>
        <xdr:cNvPr id="13" name="Line 16"/>
        <xdr:cNvSpPr>
          <a:spLocks noChangeShapeType="1"/>
        </xdr:cNvSpPr>
      </xdr:nvSpPr>
      <xdr:spPr>
        <a:xfrm>
          <a:off x="4472305" y="0"/>
          <a:ext cx="19227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>
      <xdr:nvSpPr>
        <xdr:cNvPr id="14" name="Line 18"/>
        <xdr:cNvSpPr>
          <a:spLocks noChangeShapeType="1"/>
        </xdr:cNvSpPr>
      </xdr:nvSpPr>
      <xdr:spPr>
        <a:xfrm>
          <a:off x="4748530" y="0"/>
          <a:ext cx="19227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>
      <xdr:nvSpPr>
        <xdr:cNvPr id="15" name="Line 20"/>
        <xdr:cNvSpPr>
          <a:spLocks noChangeShapeType="1"/>
        </xdr:cNvSpPr>
      </xdr:nvSpPr>
      <xdr:spPr>
        <a:xfrm>
          <a:off x="4472305" y="0"/>
          <a:ext cx="19227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>
      <xdr:nvSpPr>
        <xdr:cNvPr id="16" name="Line 123"/>
        <xdr:cNvSpPr>
          <a:spLocks noChangeShapeType="1"/>
        </xdr:cNvSpPr>
      </xdr:nvSpPr>
      <xdr:spPr>
        <a:xfrm>
          <a:off x="1071880" y="899160"/>
          <a:ext cx="1108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64476</xdr:colOff>
      <xdr:row>3</xdr:row>
      <xdr:rowOff>16852</xdr:rowOff>
    </xdr:from>
    <xdr:to>
      <xdr:col>8</xdr:col>
      <xdr:colOff>161192</xdr:colOff>
      <xdr:row>3</xdr:row>
      <xdr:rowOff>16852</xdr:rowOff>
    </xdr:to>
    <xdr:sp>
      <xdr:nvSpPr>
        <xdr:cNvPr id="17" name="Line 124"/>
        <xdr:cNvSpPr>
          <a:spLocks noChangeShapeType="1"/>
        </xdr:cNvSpPr>
      </xdr:nvSpPr>
      <xdr:spPr>
        <a:xfrm>
          <a:off x="3703955" y="641350"/>
          <a:ext cx="24231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552450</xdr:colOff>
      <xdr:row>4</xdr:row>
      <xdr:rowOff>57150</xdr:rowOff>
    </xdr:from>
    <xdr:to>
      <xdr:col>2</xdr:col>
      <xdr:colOff>771525</xdr:colOff>
      <xdr:row>4</xdr:row>
      <xdr:rowOff>57150</xdr:rowOff>
    </xdr:to>
    <xdr:sp>
      <xdr:nvSpPr>
        <xdr:cNvPr id="13349" name="Line 127"/>
        <xdr:cNvSpPr>
          <a:spLocks noChangeShapeType="1"/>
        </xdr:cNvSpPr>
      </xdr:nvSpPr>
      <xdr:spPr>
        <a:xfrm>
          <a:off x="986155" y="933450"/>
          <a:ext cx="970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>
      <xdr:nvSpPr>
        <xdr:cNvPr id="13350" name="Line 128"/>
        <xdr:cNvSpPr>
          <a:spLocks noChangeShapeType="1"/>
        </xdr:cNvSpPr>
      </xdr:nvSpPr>
      <xdr:spPr>
        <a:xfrm>
          <a:off x="4024630" y="647700"/>
          <a:ext cx="21259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>
      <xdr:nvSpPr>
        <xdr:cNvPr id="14339" name="Line 135"/>
        <xdr:cNvSpPr>
          <a:spLocks noChangeShapeType="1"/>
        </xdr:cNvSpPr>
      </xdr:nvSpPr>
      <xdr:spPr>
        <a:xfrm>
          <a:off x="1090930" y="933450"/>
          <a:ext cx="970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>
      <xdr:nvSpPr>
        <xdr:cNvPr id="14340" name="Line 136"/>
        <xdr:cNvSpPr>
          <a:spLocks noChangeShapeType="1"/>
        </xdr:cNvSpPr>
      </xdr:nvSpPr>
      <xdr:spPr>
        <a:xfrm>
          <a:off x="4024630" y="657225"/>
          <a:ext cx="21259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>
      <xdr:nvSpPr>
        <xdr:cNvPr id="15371" name="Line 131"/>
        <xdr:cNvSpPr>
          <a:spLocks noChangeShapeType="1"/>
        </xdr:cNvSpPr>
      </xdr:nvSpPr>
      <xdr:spPr>
        <a:xfrm>
          <a:off x="1043305" y="899160"/>
          <a:ext cx="970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200025</xdr:rowOff>
    </xdr:from>
    <xdr:to>
      <xdr:col>8</xdr:col>
      <xdr:colOff>457200</xdr:colOff>
      <xdr:row>2</xdr:row>
      <xdr:rowOff>200025</xdr:rowOff>
    </xdr:to>
    <xdr:sp>
      <xdr:nvSpPr>
        <xdr:cNvPr id="15372" name="Line 132"/>
        <xdr:cNvSpPr>
          <a:spLocks noChangeShapeType="1"/>
        </xdr:cNvSpPr>
      </xdr:nvSpPr>
      <xdr:spPr>
        <a:xfrm>
          <a:off x="4043680" y="607695"/>
          <a:ext cx="21259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>
      <xdr:nvSpPr>
        <xdr:cNvPr id="16385" name="Line 131"/>
        <xdr:cNvSpPr>
          <a:spLocks noChangeShapeType="1"/>
        </xdr:cNvSpPr>
      </xdr:nvSpPr>
      <xdr:spPr>
        <a:xfrm>
          <a:off x="1043305" y="899160"/>
          <a:ext cx="970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200025</xdr:rowOff>
    </xdr:from>
    <xdr:to>
      <xdr:col>8</xdr:col>
      <xdr:colOff>466725</xdr:colOff>
      <xdr:row>2</xdr:row>
      <xdr:rowOff>200025</xdr:rowOff>
    </xdr:to>
    <xdr:sp>
      <xdr:nvSpPr>
        <xdr:cNvPr id="16386" name="Line 132"/>
        <xdr:cNvSpPr>
          <a:spLocks noChangeShapeType="1"/>
        </xdr:cNvSpPr>
      </xdr:nvSpPr>
      <xdr:spPr>
        <a:xfrm>
          <a:off x="4053205" y="607695"/>
          <a:ext cx="21259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>
      <xdr:nvSpPr>
        <xdr:cNvPr id="17409" name="Line 131"/>
        <xdr:cNvSpPr>
          <a:spLocks noChangeShapeType="1"/>
        </xdr:cNvSpPr>
      </xdr:nvSpPr>
      <xdr:spPr>
        <a:xfrm>
          <a:off x="1043305" y="899160"/>
          <a:ext cx="970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200025</xdr:rowOff>
    </xdr:from>
    <xdr:to>
      <xdr:col>8</xdr:col>
      <xdr:colOff>419100</xdr:colOff>
      <xdr:row>2</xdr:row>
      <xdr:rowOff>200025</xdr:rowOff>
    </xdr:to>
    <xdr:sp>
      <xdr:nvSpPr>
        <xdr:cNvPr id="17410" name="Line 132"/>
        <xdr:cNvSpPr>
          <a:spLocks noChangeShapeType="1"/>
        </xdr:cNvSpPr>
      </xdr:nvSpPr>
      <xdr:spPr>
        <a:xfrm>
          <a:off x="4005580" y="607695"/>
          <a:ext cx="21259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>
      <xdr:nvSpPr>
        <xdr:cNvPr id="18433" name="Line 131"/>
        <xdr:cNvSpPr>
          <a:spLocks noChangeShapeType="1"/>
        </xdr:cNvSpPr>
      </xdr:nvSpPr>
      <xdr:spPr>
        <a:xfrm>
          <a:off x="1043305" y="899160"/>
          <a:ext cx="970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3</xdr:row>
      <xdr:rowOff>0</xdr:rowOff>
    </xdr:from>
    <xdr:to>
      <xdr:col>8</xdr:col>
      <xdr:colOff>419100</xdr:colOff>
      <xdr:row>3</xdr:row>
      <xdr:rowOff>0</xdr:rowOff>
    </xdr:to>
    <xdr:sp>
      <xdr:nvSpPr>
        <xdr:cNvPr id="18434" name="Line 132"/>
        <xdr:cNvSpPr>
          <a:spLocks noChangeShapeType="1"/>
        </xdr:cNvSpPr>
      </xdr:nvSpPr>
      <xdr:spPr>
        <a:xfrm>
          <a:off x="4005580" y="624840"/>
          <a:ext cx="21259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2"/>
  </sheetPr>
  <dimension ref="A1:T59"/>
  <sheetViews>
    <sheetView tabSelected="1" view="pageBreakPreview" zoomScale="130" zoomScaleNormal="100" topLeftCell="A3" workbookViewId="0">
      <selection activeCell="E12" sqref="E12"/>
    </sheetView>
  </sheetViews>
  <sheetFormatPr defaultColWidth="9" defaultRowHeight="14"/>
  <cols>
    <col min="1" max="1" width="6.83" style="4" customWidth="1"/>
    <col min="2" max="2" width="14" style="4" customWidth="1"/>
    <col min="3" max="3" width="26.66" style="4" customWidth="1"/>
    <col min="4" max="4" width="9.83" style="4" customWidth="1"/>
    <col min="5" max="6" width="9.66" style="4" customWidth="1"/>
    <col min="7" max="8" width="8.66" style="4" customWidth="1"/>
    <col min="9" max="9" width="16.16" style="4" customWidth="1"/>
    <col min="10" max="16384" width="9.33" style="4"/>
  </cols>
  <sheetData>
    <row r="1" ht="15" customHeight="1" spans="9:9">
      <c r="I1" s="50" t="s">
        <v>0</v>
      </c>
    </row>
    <row r="2" ht="17.1" customHeight="1" spans="1:20">
      <c r="A2" s="5" t="s">
        <v>1</v>
      </c>
      <c r="B2" s="5"/>
      <c r="C2" s="5"/>
      <c r="D2" s="6" t="s">
        <v>2</v>
      </c>
      <c r="E2" s="6"/>
      <c r="F2" s="6"/>
      <c r="G2" s="6"/>
      <c r="H2" s="6"/>
      <c r="I2" s="6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</row>
    <row r="3" ht="17.1" customHeight="1" spans="1:20">
      <c r="A3" s="7" t="s">
        <v>3</v>
      </c>
      <c r="B3" s="7"/>
      <c r="C3" s="7"/>
      <c r="D3" s="78"/>
      <c r="E3" s="80" t="s">
        <v>4</v>
      </c>
      <c r="F3" s="80"/>
      <c r="G3" s="80"/>
      <c r="H3" s="80"/>
      <c r="I3" s="80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</row>
    <row r="4" ht="17.1" customHeight="1" spans="1:20">
      <c r="A4" s="7" t="s">
        <v>5</v>
      </c>
      <c r="B4" s="7"/>
      <c r="C4" s="7"/>
      <c r="D4" s="78"/>
      <c r="E4" s="7"/>
      <c r="F4" s="7"/>
      <c r="G4" s="7"/>
      <c r="H4" s="7"/>
      <c r="I4" s="7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</row>
    <row r="5" s="1" customFormat="1" ht="12" customHeight="1" spans="1:20">
      <c r="A5" s="9"/>
      <c r="B5" s="9"/>
      <c r="C5" s="9"/>
      <c r="D5" s="9"/>
      <c r="E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ht="24.95" customHeight="1" spans="1:20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</row>
    <row r="7" s="2" customFormat="1" ht="18" customHeight="1" spans="1:20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</row>
    <row r="8" s="2" customFormat="1" ht="18" customHeight="1" spans="1:20">
      <c r="A8" s="12" t="s">
        <v>8</v>
      </c>
      <c r="B8" s="12"/>
      <c r="C8" s="12"/>
      <c r="D8" s="12"/>
      <c r="E8" s="12"/>
      <c r="F8" s="12"/>
      <c r="G8" s="12"/>
      <c r="H8" s="12"/>
      <c r="I8" s="12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</row>
    <row r="9" s="2" customFormat="1" ht="12" customHeight="1" spans="1:20">
      <c r="A9" s="12"/>
      <c r="B9" s="12"/>
      <c r="C9" s="12"/>
      <c r="D9" s="12"/>
      <c r="E9" s="12"/>
      <c r="F9" s="12"/>
      <c r="G9" s="12"/>
      <c r="H9" s="12"/>
      <c r="I9" s="12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</row>
    <row r="10" s="3" customFormat="1" ht="18" customHeight="1" spans="1:9">
      <c r="A10" s="13" t="s">
        <v>9</v>
      </c>
      <c r="B10" s="14"/>
      <c r="C10" s="15" t="s">
        <v>10</v>
      </c>
      <c r="D10" s="16"/>
      <c r="E10" s="17" t="s">
        <v>11</v>
      </c>
      <c r="F10" s="18"/>
      <c r="G10" s="17" t="s">
        <v>12</v>
      </c>
      <c r="H10" s="18"/>
      <c r="I10" s="55" t="s">
        <v>13</v>
      </c>
    </row>
    <row r="11" s="3" customFormat="1" ht="30" customHeight="1" spans="1:9">
      <c r="A11" s="19"/>
      <c r="B11" s="20"/>
      <c r="C11" s="20"/>
      <c r="D11" s="21"/>
      <c r="E11" s="22" t="s">
        <v>14</v>
      </c>
      <c r="F11" s="22" t="s">
        <v>15</v>
      </c>
      <c r="G11" s="22" t="s">
        <v>14</v>
      </c>
      <c r="H11" s="22" t="s">
        <v>15</v>
      </c>
      <c r="I11" s="19"/>
    </row>
    <row r="12" s="3" customFormat="1" ht="19.5" customHeight="1" spans="1:9">
      <c r="A12" s="23">
        <v>1</v>
      </c>
      <c r="B12" s="91" t="s">
        <v>16</v>
      </c>
      <c r="C12" s="82" t="s">
        <v>17</v>
      </c>
      <c r="D12" s="82" t="s">
        <v>18</v>
      </c>
      <c r="E12" s="83">
        <v>82</v>
      </c>
      <c r="F12" s="84" t="str">
        <f t="shared" ref="F12:F25" si="0">IF(AND(E12&gt;=90),"XS",IF(AND(E12&gt;=80),"Tốt",IF(AND(E12&gt;=70),"Khá",IF(AND(E12&gt;=60),"TB",IF(AND(E12&gt;=50),"TB",IF(AND(E12&gt;=30),"Yếu",IF(AND(E12&gt;=0),"Kém"," ")))))))</f>
        <v>Tốt</v>
      </c>
      <c r="G12" s="83">
        <v>95</v>
      </c>
      <c r="H12" s="84" t="str">
        <f t="shared" ref="H12:H25" si="1">IF(AND(G12&gt;=90),"XS",IF(AND(G12&gt;=80),"Tốt",IF(AND(G12&gt;=70),"Khá",IF(AND(G12&gt;=60),"TB",IF(AND(G12&gt;=50),"TB",IF(AND(G12&gt;=30),"Yếu",IF(AND(G12&gt;=0),"Kém"," ")))))))</f>
        <v>XS</v>
      </c>
      <c r="I12" s="79">
        <v>0</v>
      </c>
    </row>
    <row r="13" s="3" customFormat="1" ht="19.5" customHeight="1" spans="1:9">
      <c r="A13" s="23">
        <v>2</v>
      </c>
      <c r="B13" s="91" t="s">
        <v>19</v>
      </c>
      <c r="C13" s="82" t="s">
        <v>20</v>
      </c>
      <c r="D13" s="82" t="s">
        <v>21</v>
      </c>
      <c r="E13" s="83">
        <v>69</v>
      </c>
      <c r="F13" s="84" t="str">
        <f t="shared" si="0"/>
        <v>TB</v>
      </c>
      <c r="G13" s="83">
        <v>85</v>
      </c>
      <c r="H13" s="84" t="str">
        <f t="shared" si="1"/>
        <v>Tốt</v>
      </c>
      <c r="I13" s="79">
        <v>0</v>
      </c>
    </row>
    <row r="14" s="3" customFormat="1" ht="19.5" customHeight="1" spans="1:9">
      <c r="A14" s="23">
        <v>3</v>
      </c>
      <c r="B14" s="91" t="s">
        <v>22</v>
      </c>
      <c r="C14" s="82" t="s">
        <v>23</v>
      </c>
      <c r="D14" s="82" t="s">
        <v>24</v>
      </c>
      <c r="E14" s="83">
        <v>80</v>
      </c>
      <c r="F14" s="84" t="str">
        <f t="shared" si="0"/>
        <v>Tốt</v>
      </c>
      <c r="G14" s="83">
        <v>94</v>
      </c>
      <c r="H14" s="84" t="str">
        <f t="shared" si="1"/>
        <v>XS</v>
      </c>
      <c r="I14" s="79"/>
    </row>
    <row r="15" s="3" customFormat="1" ht="19.5" customHeight="1" spans="1:9">
      <c r="A15" s="23">
        <v>4</v>
      </c>
      <c r="B15" s="91" t="s">
        <v>25</v>
      </c>
      <c r="C15" s="82" t="s">
        <v>26</v>
      </c>
      <c r="D15" s="82" t="s">
        <v>27</v>
      </c>
      <c r="E15" s="83">
        <v>85</v>
      </c>
      <c r="F15" s="84" t="str">
        <f t="shared" si="0"/>
        <v>Tốt</v>
      </c>
      <c r="G15" s="83">
        <v>100</v>
      </c>
      <c r="H15" s="84" t="str">
        <f t="shared" si="1"/>
        <v>XS</v>
      </c>
      <c r="I15" s="90"/>
    </row>
    <row r="16" s="3" customFormat="1" ht="19.5" customHeight="1" spans="1:9">
      <c r="A16" s="23">
        <v>5</v>
      </c>
      <c r="B16" s="91" t="s">
        <v>28</v>
      </c>
      <c r="C16" s="82" t="s">
        <v>29</v>
      </c>
      <c r="D16" s="82" t="s">
        <v>30</v>
      </c>
      <c r="E16" s="83">
        <v>64</v>
      </c>
      <c r="F16" s="84" t="str">
        <f t="shared" si="0"/>
        <v>TB</v>
      </c>
      <c r="G16" s="83">
        <v>79</v>
      </c>
      <c r="H16" s="84" t="str">
        <f t="shared" si="1"/>
        <v>Khá</v>
      </c>
      <c r="I16" s="79">
        <v>0</v>
      </c>
    </row>
    <row r="17" s="3" customFormat="1" ht="19.5" customHeight="1" spans="1:9">
      <c r="A17" s="23">
        <v>6</v>
      </c>
      <c r="B17" s="91" t="s">
        <v>31</v>
      </c>
      <c r="C17" s="82" t="s">
        <v>32</v>
      </c>
      <c r="D17" s="82" t="s">
        <v>33</v>
      </c>
      <c r="E17" s="83">
        <v>83</v>
      </c>
      <c r="F17" s="84" t="str">
        <f t="shared" si="0"/>
        <v>Tốt</v>
      </c>
      <c r="G17" s="83">
        <v>95</v>
      </c>
      <c r="H17" s="84" t="str">
        <f t="shared" si="1"/>
        <v>XS</v>
      </c>
      <c r="I17" s="79">
        <v>0</v>
      </c>
    </row>
    <row r="18" s="3" customFormat="1" ht="19.5" customHeight="1" spans="1:9">
      <c r="A18" s="23">
        <v>7</v>
      </c>
      <c r="B18" s="91" t="s">
        <v>34</v>
      </c>
      <c r="C18" s="82" t="s">
        <v>35</v>
      </c>
      <c r="D18" s="82" t="s">
        <v>36</v>
      </c>
      <c r="E18" s="83">
        <v>73</v>
      </c>
      <c r="F18" s="84" t="str">
        <f t="shared" si="0"/>
        <v>Khá</v>
      </c>
      <c r="G18" s="83">
        <v>87</v>
      </c>
      <c r="H18" s="84" t="str">
        <f t="shared" si="1"/>
        <v>Tốt</v>
      </c>
      <c r="I18" s="79">
        <v>7.81</v>
      </c>
    </row>
    <row r="19" s="3" customFormat="1" ht="19.5" customHeight="1" spans="1:9">
      <c r="A19" s="23">
        <v>8</v>
      </c>
      <c r="B19" s="91" t="s">
        <v>37</v>
      </c>
      <c r="C19" s="82" t="s">
        <v>38</v>
      </c>
      <c r="D19" s="82" t="s">
        <v>39</v>
      </c>
      <c r="E19" s="83">
        <v>79</v>
      </c>
      <c r="F19" s="84" t="str">
        <f t="shared" si="0"/>
        <v>Khá</v>
      </c>
      <c r="G19" s="83">
        <v>92</v>
      </c>
      <c r="H19" s="84" t="str">
        <f t="shared" si="1"/>
        <v>XS</v>
      </c>
      <c r="I19" s="79">
        <v>6.11</v>
      </c>
    </row>
    <row r="20" s="3" customFormat="1" ht="19.5" customHeight="1" spans="1:9">
      <c r="A20" s="23">
        <v>9</v>
      </c>
      <c r="B20" s="91" t="s">
        <v>40</v>
      </c>
      <c r="C20" s="82" t="s">
        <v>41</v>
      </c>
      <c r="D20" s="82" t="s">
        <v>42</v>
      </c>
      <c r="E20" s="83">
        <v>63</v>
      </c>
      <c r="F20" s="84" t="str">
        <f t="shared" si="0"/>
        <v>TB</v>
      </c>
      <c r="G20" s="83">
        <v>76</v>
      </c>
      <c r="H20" s="84" t="str">
        <f t="shared" si="1"/>
        <v>Khá</v>
      </c>
      <c r="I20" s="79">
        <v>6.83</v>
      </c>
    </row>
    <row r="21" s="3" customFormat="1" ht="19.5" customHeight="1" spans="1:9">
      <c r="A21" s="23">
        <v>10</v>
      </c>
      <c r="B21" s="91" t="s">
        <v>43</v>
      </c>
      <c r="C21" s="82" t="s">
        <v>44</v>
      </c>
      <c r="D21" s="82" t="s">
        <v>45</v>
      </c>
      <c r="E21" s="83">
        <v>88</v>
      </c>
      <c r="F21" s="84" t="str">
        <f t="shared" si="0"/>
        <v>Tốt</v>
      </c>
      <c r="G21" s="83">
        <v>100</v>
      </c>
      <c r="H21" s="84" t="str">
        <f t="shared" si="1"/>
        <v>XS</v>
      </c>
      <c r="I21" s="90"/>
    </row>
    <row r="22" s="3" customFormat="1" ht="19.5" customHeight="1" spans="1:9">
      <c r="A22" s="23">
        <v>11</v>
      </c>
      <c r="B22" s="91" t="s">
        <v>46</v>
      </c>
      <c r="C22" s="82" t="s">
        <v>47</v>
      </c>
      <c r="D22" s="82" t="s">
        <v>48</v>
      </c>
      <c r="E22" s="83">
        <v>75</v>
      </c>
      <c r="F22" s="84" t="str">
        <f t="shared" si="0"/>
        <v>Khá</v>
      </c>
      <c r="G22" s="83">
        <v>84</v>
      </c>
      <c r="H22" s="84" t="str">
        <f t="shared" si="1"/>
        <v>Tốt</v>
      </c>
      <c r="I22" s="79">
        <v>7.15</v>
      </c>
    </row>
    <row r="23" s="3" customFormat="1" ht="19.5" customHeight="1" spans="1:9">
      <c r="A23" s="23">
        <v>12</v>
      </c>
      <c r="B23" s="91" t="s">
        <v>49</v>
      </c>
      <c r="C23" s="82" t="s">
        <v>50</v>
      </c>
      <c r="D23" s="82" t="s">
        <v>51</v>
      </c>
      <c r="E23" s="83">
        <v>79</v>
      </c>
      <c r="F23" s="84" t="str">
        <f t="shared" si="0"/>
        <v>Khá</v>
      </c>
      <c r="G23" s="83">
        <v>95</v>
      </c>
      <c r="H23" s="84" t="str">
        <f t="shared" si="1"/>
        <v>XS</v>
      </c>
      <c r="I23" s="79">
        <v>4.58</v>
      </c>
    </row>
    <row r="24" s="3" customFormat="1" ht="19.5" customHeight="1" spans="1:9">
      <c r="A24" s="23">
        <v>13</v>
      </c>
      <c r="B24" s="91" t="s">
        <v>52</v>
      </c>
      <c r="C24" s="82" t="s">
        <v>53</v>
      </c>
      <c r="D24" s="82" t="s">
        <v>54</v>
      </c>
      <c r="E24" s="83">
        <v>59</v>
      </c>
      <c r="F24" s="84" t="str">
        <f t="shared" si="0"/>
        <v>TB</v>
      </c>
      <c r="G24" s="83">
        <v>73</v>
      </c>
      <c r="H24" s="84" t="str">
        <f t="shared" si="1"/>
        <v>Khá</v>
      </c>
      <c r="I24" s="79">
        <v>6.79</v>
      </c>
    </row>
    <row r="25" s="3" customFormat="1" ht="19.5" customHeight="1" spans="1:9">
      <c r="A25" s="23">
        <v>14</v>
      </c>
      <c r="B25" s="91" t="s">
        <v>55</v>
      </c>
      <c r="C25" s="82" t="s">
        <v>41</v>
      </c>
      <c r="D25" s="82" t="s">
        <v>56</v>
      </c>
      <c r="E25" s="83">
        <v>78</v>
      </c>
      <c r="F25" s="84" t="str">
        <f t="shared" si="0"/>
        <v>Khá</v>
      </c>
      <c r="G25" s="83">
        <v>97</v>
      </c>
      <c r="H25" s="84" t="str">
        <f t="shared" si="1"/>
        <v>XS</v>
      </c>
      <c r="I25" s="90"/>
    </row>
    <row r="26" ht="31.5" customHeight="1" spans="1:9">
      <c r="A26" s="31"/>
      <c r="B26" s="31"/>
      <c r="C26" s="32" t="s">
        <v>57</v>
      </c>
      <c r="D26" s="32"/>
      <c r="E26" s="32"/>
      <c r="F26" s="32"/>
      <c r="G26" s="32"/>
      <c r="H26" s="32"/>
      <c r="I26" s="32"/>
    </row>
    <row r="27" ht="17.1" customHeight="1" spans="3:9">
      <c r="C27" s="33" t="s">
        <v>58</v>
      </c>
      <c r="D27" s="34"/>
      <c r="E27" s="35" t="s">
        <v>11</v>
      </c>
      <c r="F27" s="36"/>
      <c r="G27" s="35" t="s">
        <v>12</v>
      </c>
      <c r="H27" s="36"/>
      <c r="I27" s="56" t="s">
        <v>13</v>
      </c>
    </row>
    <row r="28" s="3" customFormat="1" ht="17.1" customHeight="1" spans="3:9">
      <c r="C28" s="37"/>
      <c r="D28" s="38"/>
      <c r="E28" s="22" t="s">
        <v>59</v>
      </c>
      <c r="F28" s="39" t="s">
        <v>60</v>
      </c>
      <c r="G28" s="22" t="s">
        <v>59</v>
      </c>
      <c r="H28" s="39" t="s">
        <v>60</v>
      </c>
      <c r="I28" s="57"/>
    </row>
    <row r="29" ht="17.1" customHeight="1" spans="3:9">
      <c r="C29" s="40" t="s">
        <v>61</v>
      </c>
      <c r="D29" s="18"/>
      <c r="E29" s="83">
        <f>COUNTIF(F12:F25,"Xuất sắc")</f>
        <v>0</v>
      </c>
      <c r="F29" s="85">
        <f>E29*100/$A25</f>
        <v>0</v>
      </c>
      <c r="G29" s="83">
        <v>8</v>
      </c>
      <c r="H29" s="85">
        <f>G29*100/$A25</f>
        <v>57.1428571428571</v>
      </c>
      <c r="I29" s="58"/>
    </row>
    <row r="30" ht="17.1" customHeight="1" spans="3:9">
      <c r="C30" s="40" t="s">
        <v>62</v>
      </c>
      <c r="D30" s="18"/>
      <c r="E30" s="83">
        <f>COUNTIF(F12:F25,"Tốt")</f>
        <v>5</v>
      </c>
      <c r="F30" s="85">
        <f>E30*100/A25</f>
        <v>35.7142857142857</v>
      </c>
      <c r="G30" s="83">
        <f>COUNTIF(H12:H25,"Tốt")</f>
        <v>3</v>
      </c>
      <c r="H30" s="85">
        <f>G30*100/A25</f>
        <v>21.4285714285714</v>
      </c>
      <c r="I30" s="58"/>
    </row>
    <row r="31" ht="17.1" customHeight="1" spans="3:9">
      <c r="C31" s="40" t="s">
        <v>63</v>
      </c>
      <c r="D31" s="18"/>
      <c r="E31" s="83">
        <f>COUNTIF(F12:F25,"Khá")</f>
        <v>5</v>
      </c>
      <c r="F31" s="85">
        <f>E31*100/A25</f>
        <v>35.7142857142857</v>
      </c>
      <c r="G31" s="83">
        <f>COUNTIF(H12:H25,"Khá")</f>
        <v>3</v>
      </c>
      <c r="H31" s="85">
        <f>G31*100/A25</f>
        <v>21.4285714285714</v>
      </c>
      <c r="I31" s="58"/>
    </row>
    <row r="32" ht="17.1" customHeight="1" spans="3:9">
      <c r="C32" s="40" t="s">
        <v>64</v>
      </c>
      <c r="D32" s="18"/>
      <c r="E32" s="83">
        <f>COUNTIF(F12:F25,"TB")</f>
        <v>4</v>
      </c>
      <c r="F32" s="85">
        <f>E32*100/A25</f>
        <v>28.5714285714286</v>
      </c>
      <c r="G32" s="83">
        <f>COUNTIF(H12:H25,"TB")</f>
        <v>0</v>
      </c>
      <c r="H32" s="85">
        <f>G32*100/A25</f>
        <v>0</v>
      </c>
      <c r="I32" s="58"/>
    </row>
    <row r="33" ht="17.1" customHeight="1" spans="3:9">
      <c r="C33" s="40" t="s">
        <v>65</v>
      </c>
      <c r="D33" s="18"/>
      <c r="E33" s="83">
        <f>COUNTIF(F12:F25,"Yếu")</f>
        <v>0</v>
      </c>
      <c r="F33" s="85">
        <f>E33*100/A25</f>
        <v>0</v>
      </c>
      <c r="G33" s="83">
        <f>COUNTIF(H12:H25,"Yếu")</f>
        <v>0</v>
      </c>
      <c r="H33" s="85">
        <f>G33*100/A25</f>
        <v>0</v>
      </c>
      <c r="I33" s="58"/>
    </row>
    <row r="34" ht="17.1" customHeight="1" spans="3:9">
      <c r="C34" s="44" t="s">
        <v>66</v>
      </c>
      <c r="D34" s="45"/>
      <c r="E34" s="86">
        <f>COUNTIF(F12:F25,"")</f>
        <v>0</v>
      </c>
      <c r="F34" s="87">
        <f>E34*100/A25</f>
        <v>0</v>
      </c>
      <c r="G34" s="86">
        <f>COUNTIF(H12:H25,"")</f>
        <v>0</v>
      </c>
      <c r="H34" s="87">
        <f>G34*100/A25</f>
        <v>0</v>
      </c>
      <c r="I34" s="59"/>
    </row>
    <row r="35" ht="9.95" customHeight="1" spans="3:6">
      <c r="C35" s="48"/>
      <c r="D35" s="48"/>
      <c r="F35" s="88"/>
    </row>
    <row r="36" ht="17.1" customHeight="1" spans="5:9">
      <c r="E36" s="49" t="s">
        <v>67</v>
      </c>
      <c r="F36" s="49"/>
      <c r="G36" s="49"/>
      <c r="H36" s="49"/>
      <c r="I36" s="49"/>
    </row>
    <row r="37" ht="17.1" customHeight="1" spans="1:9">
      <c r="A37" s="7" t="s">
        <v>12</v>
      </c>
      <c r="B37" s="7"/>
      <c r="C37" s="7"/>
      <c r="D37" s="7" t="s">
        <v>11</v>
      </c>
      <c r="E37" s="7"/>
      <c r="F37" s="7"/>
      <c r="G37" s="78"/>
      <c r="H37" s="7" t="s">
        <v>68</v>
      </c>
      <c r="I37" s="7"/>
    </row>
    <row r="38" ht="17.1" customHeight="1"/>
    <row r="39" ht="17.1" customHeight="1"/>
    <row r="40" ht="17.1" customHeight="1"/>
    <row r="41" ht="17.1" customHeight="1" spans="3:9">
      <c r="C41" s="89" t="s">
        <v>69</v>
      </c>
      <c r="D41" s="7" t="s">
        <v>70</v>
      </c>
      <c r="E41" s="7"/>
      <c r="F41" s="7"/>
      <c r="H41" s="7" t="s">
        <v>71</v>
      </c>
      <c r="I41" s="7"/>
    </row>
    <row r="42" ht="18" customHeight="1" spans="8:9">
      <c r="H42" s="7"/>
      <c r="I42" s="7"/>
    </row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</sheetData>
  <mergeCells count="26">
    <mergeCell ref="A2:C2"/>
    <mergeCell ref="D2:I2"/>
    <mergeCell ref="A3:C3"/>
    <mergeCell ref="A4:C4"/>
    <mergeCell ref="E4:I4"/>
    <mergeCell ref="A5:D5"/>
    <mergeCell ref="A6:I6"/>
    <mergeCell ref="A7:I7"/>
    <mergeCell ref="A8:I8"/>
    <mergeCell ref="E10:F10"/>
    <mergeCell ref="G10:H10"/>
    <mergeCell ref="C26:I26"/>
    <mergeCell ref="E27:F27"/>
    <mergeCell ref="G27:H27"/>
    <mergeCell ref="E36:I36"/>
    <mergeCell ref="A37:C37"/>
    <mergeCell ref="D37:F37"/>
    <mergeCell ref="H37:I37"/>
    <mergeCell ref="D41:F41"/>
    <mergeCell ref="H41:I41"/>
    <mergeCell ref="H42:I42"/>
    <mergeCell ref="A10:A11"/>
    <mergeCell ref="C27:C28"/>
    <mergeCell ref="I10:I11"/>
    <mergeCell ref="I27:I28"/>
    <mergeCell ref="C10:D11"/>
  </mergeCells>
  <conditionalFormatting sqref="F12:F25 H12:H25">
    <cfRule type="cellIs" dxfId="0" priority="3" stopIfTrue="1" operator="equal">
      <formula>"SVG"</formula>
    </cfRule>
    <cfRule type="cellIs" dxfId="1" priority="4" stopIfTrue="1" operator="equal">
      <formula>"SVXS"</formula>
    </cfRule>
  </conditionalFormatting>
  <pageMargins left="0.5" right="0.25" top="0.3" bottom="0.5" header="0" footer="0.25"/>
  <pageSetup paperSize="9" scale="95" orientation="portrait"/>
  <headerFooter alignWithMargins="0">
    <oddFooter>&amp;R&amp;P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2"/>
  </sheetPr>
  <dimension ref="A1:T97"/>
  <sheetViews>
    <sheetView view="pageBreakPreview" zoomScaleNormal="100" workbookViewId="0">
      <selection activeCell="A8" sqref="A8:I8"/>
    </sheetView>
  </sheetViews>
  <sheetFormatPr defaultColWidth="9" defaultRowHeight="14"/>
  <cols>
    <col min="1" max="1" width="6.83" style="4" customWidth="1"/>
    <col min="2" max="2" width="11.83" style="4" customWidth="1"/>
    <col min="3" max="3" width="23.83" style="4" customWidth="1"/>
    <col min="4" max="4" width="8.83" style="4" customWidth="1"/>
    <col min="5" max="8" width="9.66" style="4" customWidth="1"/>
    <col min="9" max="9" width="20.83" style="4" customWidth="1"/>
    <col min="10" max="16384" width="9.33" style="4"/>
  </cols>
  <sheetData>
    <row r="1" ht="15" customHeight="1" spans="9:9">
      <c r="I1" s="50" t="s">
        <v>0</v>
      </c>
    </row>
    <row r="2" ht="18" customHeight="1" spans="1:20">
      <c r="A2" s="5" t="s">
        <v>1</v>
      </c>
      <c r="B2" s="5"/>
      <c r="C2" s="5"/>
      <c r="D2" s="5"/>
      <c r="E2" s="6" t="s">
        <v>2</v>
      </c>
      <c r="F2" s="6"/>
      <c r="G2" s="6"/>
      <c r="H2" s="6"/>
      <c r="I2" s="6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</row>
    <row r="3" ht="18" customHeight="1" spans="1:20">
      <c r="A3" s="7" t="s">
        <v>3</v>
      </c>
      <c r="B3" s="7"/>
      <c r="C3" s="7"/>
      <c r="D3" s="7"/>
      <c r="E3" s="8" t="s">
        <v>4</v>
      </c>
      <c r="F3" s="8"/>
      <c r="G3" s="8"/>
      <c r="H3" s="8"/>
      <c r="I3" s="8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</row>
    <row r="4" ht="18" customHeight="1" spans="1:20">
      <c r="A4" s="7" t="s">
        <v>5</v>
      </c>
      <c r="B4" s="7"/>
      <c r="C4" s="7"/>
      <c r="D4" s="7"/>
      <c r="E4" s="7"/>
      <c r="F4" s="7"/>
      <c r="G4" s="7"/>
      <c r="H4" s="7"/>
      <c r="I4" s="7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</row>
    <row r="5" s="1" customFormat="1" ht="18" customHeight="1" spans="1:20">
      <c r="A5" s="9"/>
      <c r="B5" s="9"/>
      <c r="C5" s="9"/>
      <c r="D5" s="9"/>
      <c r="E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ht="30" customHeight="1" spans="1:20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</row>
    <row r="7" s="2" customFormat="1" ht="21.95" customHeight="1" spans="1:20">
      <c r="A7" s="11" t="s">
        <v>72</v>
      </c>
      <c r="B7" s="11"/>
      <c r="C7" s="11"/>
      <c r="D7" s="11"/>
      <c r="E7" s="11"/>
      <c r="F7" s="11"/>
      <c r="G7" s="11"/>
      <c r="H7" s="11"/>
      <c r="I7" s="11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</row>
    <row r="8" s="2" customFormat="1" ht="21.95" customHeight="1" spans="1:20">
      <c r="A8" s="12" t="s">
        <v>73</v>
      </c>
      <c r="B8" s="12"/>
      <c r="C8" s="12"/>
      <c r="D8" s="12"/>
      <c r="E8" s="12"/>
      <c r="F8" s="12"/>
      <c r="G8" s="12"/>
      <c r="H8" s="12"/>
      <c r="I8" s="12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</row>
    <row r="9" s="2" customFormat="1" ht="15" customHeight="1" spans="1:20">
      <c r="A9" s="12"/>
      <c r="B9" s="12"/>
      <c r="C9" s="12"/>
      <c r="D9" s="12"/>
      <c r="E9" s="12"/>
      <c r="F9" s="12"/>
      <c r="G9" s="12"/>
      <c r="H9" s="12"/>
      <c r="I9" s="12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</row>
    <row r="10" s="3" customFormat="1" ht="20.1" customHeight="1" spans="1:9">
      <c r="A10" s="13" t="s">
        <v>9</v>
      </c>
      <c r="B10" s="14"/>
      <c r="C10" s="15" t="s">
        <v>10</v>
      </c>
      <c r="D10" s="16"/>
      <c r="E10" s="17" t="s">
        <v>11</v>
      </c>
      <c r="F10" s="18"/>
      <c r="G10" s="17" t="s">
        <v>12</v>
      </c>
      <c r="H10" s="18"/>
      <c r="I10" s="55" t="s">
        <v>13</v>
      </c>
    </row>
    <row r="11" s="3" customFormat="1" ht="30" customHeight="1" spans="1:9">
      <c r="A11" s="19"/>
      <c r="B11" s="20"/>
      <c r="C11" s="20"/>
      <c r="D11" s="21"/>
      <c r="E11" s="22" t="s">
        <v>14</v>
      </c>
      <c r="F11" s="22" t="s">
        <v>15</v>
      </c>
      <c r="G11" s="22" t="s">
        <v>14</v>
      </c>
      <c r="H11" s="22" t="s">
        <v>15</v>
      </c>
      <c r="I11" s="19"/>
    </row>
    <row r="12" s="3" customFormat="1" ht="20.1" customHeight="1" spans="1:9">
      <c r="A12" s="23">
        <v>1</v>
      </c>
      <c r="B12" s="92" t="s">
        <v>74</v>
      </c>
      <c r="C12" s="25" t="s">
        <v>75</v>
      </c>
      <c r="D12" s="26" t="s">
        <v>76</v>
      </c>
      <c r="E12" s="69">
        <v>67</v>
      </c>
      <c r="F12" s="70" t="str">
        <f t="shared" ref="F12:F52" si="0">IF(AND(E12&gt;=90),"XS",IF(AND(E12&gt;=80),"Tốt",IF(AND(E12&gt;=70),"Khá",IF(AND(E12&gt;=60),"TB",IF(AND(E12&gt;=50),"TB",IF(AND(E12&gt;=30),"Yếu",IF(AND(E12&gt;=0),"Kém"," ")))))))</f>
        <v>TB</v>
      </c>
      <c r="G12" s="69">
        <v>67</v>
      </c>
      <c r="H12" s="70" t="str">
        <f t="shared" ref="H12:H52" si="1">IF(AND(G12&gt;=90),"XS",IF(AND(G12&gt;=80),"Tốt",IF(AND(G12&gt;=70),"Khá",IF(AND(G12&gt;=60),"TB",IF(AND(G12&gt;=50),"TB",IF(AND(G12&gt;=30),"Yếu",IF(AND(G12&gt;=0),"Kém"," ")))))))</f>
        <v>TB</v>
      </c>
      <c r="I12" s="79">
        <v>6.71</v>
      </c>
    </row>
    <row r="13" s="3" customFormat="1" ht="20.1" customHeight="1" spans="1:9">
      <c r="A13" s="23">
        <v>2</v>
      </c>
      <c r="B13" s="92" t="s">
        <v>77</v>
      </c>
      <c r="C13" s="29" t="s">
        <v>78</v>
      </c>
      <c r="D13" s="30" t="s">
        <v>79</v>
      </c>
      <c r="E13" s="69">
        <v>61</v>
      </c>
      <c r="F13" s="70" t="str">
        <f t="shared" si="0"/>
        <v>TB</v>
      </c>
      <c r="G13" s="69">
        <v>61</v>
      </c>
      <c r="H13" s="70" t="str">
        <f t="shared" si="1"/>
        <v>TB</v>
      </c>
      <c r="I13" s="79">
        <v>6.13</v>
      </c>
    </row>
    <row r="14" s="3" customFormat="1" ht="20.1" customHeight="1" spans="1:9">
      <c r="A14" s="23">
        <v>3</v>
      </c>
      <c r="B14" s="92" t="s">
        <v>80</v>
      </c>
      <c r="C14" s="29" t="s">
        <v>81</v>
      </c>
      <c r="D14" s="30" t="s">
        <v>82</v>
      </c>
      <c r="E14" s="69">
        <v>72</v>
      </c>
      <c r="F14" s="70" t="str">
        <f t="shared" si="0"/>
        <v>Khá</v>
      </c>
      <c r="G14" s="69">
        <v>72</v>
      </c>
      <c r="H14" s="70" t="str">
        <f t="shared" si="1"/>
        <v>Khá</v>
      </c>
      <c r="I14" s="79">
        <v>7.16</v>
      </c>
    </row>
    <row r="15" s="3" customFormat="1" ht="20.1" customHeight="1" spans="1:9">
      <c r="A15" s="23">
        <v>4</v>
      </c>
      <c r="B15" s="92" t="s">
        <v>83</v>
      </c>
      <c r="C15" s="29" t="s">
        <v>84</v>
      </c>
      <c r="D15" s="30" t="s">
        <v>85</v>
      </c>
      <c r="E15" s="69">
        <v>66</v>
      </c>
      <c r="F15" s="70" t="str">
        <f t="shared" si="0"/>
        <v>TB</v>
      </c>
      <c r="G15" s="69">
        <v>66</v>
      </c>
      <c r="H15" s="70" t="str">
        <f t="shared" si="1"/>
        <v>TB</v>
      </c>
      <c r="I15" s="79">
        <v>6.57</v>
      </c>
    </row>
    <row r="16" s="3" customFormat="1" ht="20.1" customHeight="1" spans="1:9">
      <c r="A16" s="23">
        <v>5</v>
      </c>
      <c r="B16" s="92" t="s">
        <v>86</v>
      </c>
      <c r="C16" s="29" t="s">
        <v>87</v>
      </c>
      <c r="D16" s="30" t="s">
        <v>85</v>
      </c>
      <c r="E16" s="69">
        <v>65</v>
      </c>
      <c r="F16" s="70" t="str">
        <f t="shared" si="0"/>
        <v>TB</v>
      </c>
      <c r="G16" s="69">
        <v>65</v>
      </c>
      <c r="H16" s="70" t="str">
        <f t="shared" si="1"/>
        <v>TB</v>
      </c>
      <c r="I16" s="79">
        <v>6.48</v>
      </c>
    </row>
    <row r="17" s="3" customFormat="1" ht="20.1" customHeight="1" spans="1:9">
      <c r="A17" s="23">
        <v>6</v>
      </c>
      <c r="B17" s="92" t="s">
        <v>88</v>
      </c>
      <c r="C17" s="29" t="s">
        <v>89</v>
      </c>
      <c r="D17" s="30" t="s">
        <v>90</v>
      </c>
      <c r="E17" s="69">
        <v>70</v>
      </c>
      <c r="F17" s="70" t="str">
        <f t="shared" si="0"/>
        <v>Khá</v>
      </c>
      <c r="G17" s="69">
        <v>70</v>
      </c>
      <c r="H17" s="70" t="str">
        <f t="shared" si="1"/>
        <v>Khá</v>
      </c>
      <c r="I17" s="79">
        <v>7.04</v>
      </c>
    </row>
    <row r="18" s="3" customFormat="1" ht="20.1" customHeight="1" spans="1:9">
      <c r="A18" s="23">
        <v>7</v>
      </c>
      <c r="B18" s="92" t="s">
        <v>91</v>
      </c>
      <c r="C18" s="29" t="s">
        <v>92</v>
      </c>
      <c r="D18" s="30" t="s">
        <v>93</v>
      </c>
      <c r="E18" s="69">
        <v>59</v>
      </c>
      <c r="F18" s="70" t="str">
        <f t="shared" si="0"/>
        <v>TB</v>
      </c>
      <c r="G18" s="69">
        <v>59</v>
      </c>
      <c r="H18" s="70" t="str">
        <f t="shared" si="1"/>
        <v>TB</v>
      </c>
      <c r="I18" s="79">
        <v>5.9</v>
      </c>
    </row>
    <row r="19" s="3" customFormat="1" ht="20.1" customHeight="1" spans="1:9">
      <c r="A19" s="23">
        <v>8</v>
      </c>
      <c r="B19" s="92" t="s">
        <v>94</v>
      </c>
      <c r="C19" s="29" t="s">
        <v>95</v>
      </c>
      <c r="D19" s="30" t="s">
        <v>96</v>
      </c>
      <c r="E19" s="69">
        <v>59</v>
      </c>
      <c r="F19" s="70" t="str">
        <f t="shared" si="0"/>
        <v>TB</v>
      </c>
      <c r="G19" s="69">
        <v>59</v>
      </c>
      <c r="H19" s="70" t="str">
        <f t="shared" si="1"/>
        <v>TB</v>
      </c>
      <c r="I19" s="79">
        <v>5.89</v>
      </c>
    </row>
    <row r="20" s="3" customFormat="1" ht="20.1" customHeight="1" spans="1:9">
      <c r="A20" s="23">
        <v>9</v>
      </c>
      <c r="B20" s="92" t="s">
        <v>97</v>
      </c>
      <c r="C20" s="29" t="s">
        <v>98</v>
      </c>
      <c r="D20" s="30" t="s">
        <v>96</v>
      </c>
      <c r="E20" s="69">
        <v>67</v>
      </c>
      <c r="F20" s="70" t="str">
        <f t="shared" si="0"/>
        <v>TB</v>
      </c>
      <c r="G20" s="69">
        <v>67</v>
      </c>
      <c r="H20" s="70" t="str">
        <f t="shared" si="1"/>
        <v>TB</v>
      </c>
      <c r="I20" s="79">
        <v>6.74</v>
      </c>
    </row>
    <row r="21" s="3" customFormat="1" ht="20.1" customHeight="1" spans="1:9">
      <c r="A21" s="23">
        <v>10</v>
      </c>
      <c r="B21" s="92" t="s">
        <v>99</v>
      </c>
      <c r="C21" s="29" t="s">
        <v>100</v>
      </c>
      <c r="D21" s="30" t="s">
        <v>101</v>
      </c>
      <c r="E21" s="69">
        <v>76</v>
      </c>
      <c r="F21" s="70" t="str">
        <f t="shared" si="0"/>
        <v>Khá</v>
      </c>
      <c r="G21" s="69">
        <v>76</v>
      </c>
      <c r="H21" s="70" t="str">
        <f t="shared" si="1"/>
        <v>Khá</v>
      </c>
      <c r="I21" s="79">
        <v>7.57</v>
      </c>
    </row>
    <row r="22" s="3" customFormat="1" ht="20.1" customHeight="1" spans="1:9">
      <c r="A22" s="23">
        <v>11</v>
      </c>
      <c r="B22" s="92" t="s">
        <v>102</v>
      </c>
      <c r="C22" s="29" t="s">
        <v>103</v>
      </c>
      <c r="D22" s="30" t="s">
        <v>104</v>
      </c>
      <c r="E22" s="69">
        <v>68</v>
      </c>
      <c r="F22" s="70" t="str">
        <f t="shared" si="0"/>
        <v>TB</v>
      </c>
      <c r="G22" s="69">
        <v>68</v>
      </c>
      <c r="H22" s="70" t="str">
        <f t="shared" si="1"/>
        <v>TB</v>
      </c>
      <c r="I22" s="79">
        <v>6.8</v>
      </c>
    </row>
    <row r="23" s="3" customFormat="1" ht="20.1" customHeight="1" spans="1:9">
      <c r="A23" s="23">
        <v>12</v>
      </c>
      <c r="B23" s="92" t="s">
        <v>105</v>
      </c>
      <c r="C23" s="29" t="s">
        <v>32</v>
      </c>
      <c r="D23" s="30" t="s">
        <v>33</v>
      </c>
      <c r="E23" s="69">
        <v>72</v>
      </c>
      <c r="F23" s="70" t="str">
        <f t="shared" si="0"/>
        <v>Khá</v>
      </c>
      <c r="G23" s="69">
        <v>72</v>
      </c>
      <c r="H23" s="70" t="str">
        <f t="shared" si="1"/>
        <v>Khá</v>
      </c>
      <c r="I23" s="79">
        <v>7.23</v>
      </c>
    </row>
    <row r="24" s="3" customFormat="1" ht="20.1" customHeight="1" spans="1:9">
      <c r="A24" s="23">
        <v>13</v>
      </c>
      <c r="B24" s="92" t="s">
        <v>106</v>
      </c>
      <c r="C24" s="29" t="s">
        <v>107</v>
      </c>
      <c r="D24" s="30" t="s">
        <v>108</v>
      </c>
      <c r="E24" s="71">
        <v>65</v>
      </c>
      <c r="F24" s="72" t="str">
        <f t="shared" si="0"/>
        <v>TB</v>
      </c>
      <c r="G24" s="71">
        <v>65</v>
      </c>
      <c r="H24" s="70" t="str">
        <f t="shared" si="1"/>
        <v>TB</v>
      </c>
      <c r="I24" s="79">
        <v>7.78</v>
      </c>
    </row>
    <row r="25" s="3" customFormat="1" ht="20.1" customHeight="1" spans="1:9">
      <c r="A25" s="23">
        <v>14</v>
      </c>
      <c r="B25" s="92" t="s">
        <v>109</v>
      </c>
      <c r="C25" s="29" t="s">
        <v>110</v>
      </c>
      <c r="D25" s="30" t="s">
        <v>111</v>
      </c>
      <c r="E25" s="71">
        <v>65</v>
      </c>
      <c r="F25" s="72" t="str">
        <f t="shared" si="0"/>
        <v>TB</v>
      </c>
      <c r="G25" s="71">
        <v>65</v>
      </c>
      <c r="H25" s="70" t="str">
        <f t="shared" si="1"/>
        <v>TB</v>
      </c>
      <c r="I25" s="79">
        <v>7.05</v>
      </c>
    </row>
    <row r="26" s="3" customFormat="1" ht="20.1" customHeight="1" spans="1:9">
      <c r="A26" s="23">
        <v>15</v>
      </c>
      <c r="B26" s="92" t="s">
        <v>112</v>
      </c>
      <c r="C26" s="29" t="s">
        <v>113</v>
      </c>
      <c r="D26" s="30" t="s">
        <v>114</v>
      </c>
      <c r="E26" s="69">
        <v>72</v>
      </c>
      <c r="F26" s="70" t="str">
        <f t="shared" si="0"/>
        <v>Khá</v>
      </c>
      <c r="G26" s="69">
        <v>72</v>
      </c>
      <c r="H26" s="70" t="str">
        <f t="shared" si="1"/>
        <v>Khá</v>
      </c>
      <c r="I26" s="79">
        <v>7.18</v>
      </c>
    </row>
    <row r="27" s="3" customFormat="1" ht="20.1" customHeight="1" spans="1:9">
      <c r="A27" s="23">
        <v>16</v>
      </c>
      <c r="B27" s="92" t="s">
        <v>115</v>
      </c>
      <c r="C27" s="29" t="s">
        <v>116</v>
      </c>
      <c r="D27" s="30" t="s">
        <v>117</v>
      </c>
      <c r="E27" s="69">
        <v>75</v>
      </c>
      <c r="F27" s="70" t="str">
        <f t="shared" si="0"/>
        <v>Khá</v>
      </c>
      <c r="G27" s="69">
        <v>75</v>
      </c>
      <c r="H27" s="70" t="str">
        <f t="shared" si="1"/>
        <v>Khá</v>
      </c>
      <c r="I27" s="79">
        <v>7.47</v>
      </c>
    </row>
    <row r="28" s="3" customFormat="1" ht="20.1" customHeight="1" spans="1:9">
      <c r="A28" s="23">
        <v>17</v>
      </c>
      <c r="B28" s="92" t="s">
        <v>118</v>
      </c>
      <c r="C28" s="29" t="s">
        <v>98</v>
      </c>
      <c r="D28" s="30" t="s">
        <v>119</v>
      </c>
      <c r="E28" s="69">
        <v>62</v>
      </c>
      <c r="F28" s="70" t="str">
        <f t="shared" si="0"/>
        <v>TB</v>
      </c>
      <c r="G28" s="69">
        <v>62</v>
      </c>
      <c r="H28" s="70" t="str">
        <f t="shared" si="1"/>
        <v>TB</v>
      </c>
      <c r="I28" s="79">
        <v>6.24</v>
      </c>
    </row>
    <row r="29" s="3" customFormat="1" ht="20.1" customHeight="1" spans="1:9">
      <c r="A29" s="23">
        <v>18</v>
      </c>
      <c r="B29" s="92" t="s">
        <v>120</v>
      </c>
      <c r="C29" s="29" t="s">
        <v>121</v>
      </c>
      <c r="D29" s="30" t="s">
        <v>122</v>
      </c>
      <c r="E29" s="69">
        <v>69</v>
      </c>
      <c r="F29" s="70" t="str">
        <f t="shared" si="0"/>
        <v>TB</v>
      </c>
      <c r="G29" s="69">
        <v>69</v>
      </c>
      <c r="H29" s="70" t="str">
        <f t="shared" si="1"/>
        <v>TB</v>
      </c>
      <c r="I29" s="79">
        <v>6.89</v>
      </c>
    </row>
    <row r="30" s="3" customFormat="1" ht="20.1" customHeight="1" spans="1:9">
      <c r="A30" s="23">
        <v>19</v>
      </c>
      <c r="B30" s="92" t="s">
        <v>123</v>
      </c>
      <c r="C30" s="29" t="s">
        <v>32</v>
      </c>
      <c r="D30" s="30" t="s">
        <v>122</v>
      </c>
      <c r="E30" s="69">
        <v>67</v>
      </c>
      <c r="F30" s="70" t="str">
        <f t="shared" si="0"/>
        <v>TB</v>
      </c>
      <c r="G30" s="69">
        <v>67</v>
      </c>
      <c r="H30" s="70" t="str">
        <f t="shared" si="1"/>
        <v>TB</v>
      </c>
      <c r="I30" s="79">
        <v>6.73</v>
      </c>
    </row>
    <row r="31" s="3" customFormat="1" ht="20.1" customHeight="1" spans="1:9">
      <c r="A31" s="23">
        <v>20</v>
      </c>
      <c r="B31" s="92" t="s">
        <v>124</v>
      </c>
      <c r="C31" s="29" t="s">
        <v>125</v>
      </c>
      <c r="D31" s="30" t="s">
        <v>39</v>
      </c>
      <c r="E31" s="69">
        <v>74</v>
      </c>
      <c r="F31" s="70" t="str">
        <f t="shared" si="0"/>
        <v>Khá</v>
      </c>
      <c r="G31" s="69">
        <v>74</v>
      </c>
      <c r="H31" s="70" t="str">
        <f t="shared" si="1"/>
        <v>Khá</v>
      </c>
      <c r="I31" s="79">
        <v>7.41</v>
      </c>
    </row>
    <row r="32" s="3" customFormat="1" ht="20.1" customHeight="1" spans="1:9">
      <c r="A32" s="23">
        <v>21</v>
      </c>
      <c r="B32" s="92" t="s">
        <v>126</v>
      </c>
      <c r="C32" s="29" t="s">
        <v>127</v>
      </c>
      <c r="D32" s="30" t="s">
        <v>39</v>
      </c>
      <c r="E32" s="69">
        <v>69</v>
      </c>
      <c r="F32" s="70" t="str">
        <f t="shared" si="0"/>
        <v>TB</v>
      </c>
      <c r="G32" s="69">
        <v>69</v>
      </c>
      <c r="H32" s="70" t="str">
        <f t="shared" si="1"/>
        <v>TB</v>
      </c>
      <c r="I32" s="79">
        <v>6.89</v>
      </c>
    </row>
    <row r="33" s="3" customFormat="1" ht="20.1" customHeight="1" spans="1:9">
      <c r="A33" s="23">
        <v>22</v>
      </c>
      <c r="B33" s="92" t="s">
        <v>128</v>
      </c>
      <c r="C33" s="29" t="s">
        <v>129</v>
      </c>
      <c r="D33" s="30" t="s">
        <v>130</v>
      </c>
      <c r="E33" s="69">
        <v>66</v>
      </c>
      <c r="F33" s="70" t="str">
        <f t="shared" si="0"/>
        <v>TB</v>
      </c>
      <c r="G33" s="69">
        <v>66</v>
      </c>
      <c r="H33" s="70" t="str">
        <f t="shared" si="1"/>
        <v>TB</v>
      </c>
      <c r="I33" s="79">
        <v>6.58</v>
      </c>
    </row>
    <row r="34" s="3" customFormat="1" ht="20.1" customHeight="1" spans="1:9">
      <c r="A34" s="23">
        <v>23</v>
      </c>
      <c r="B34" s="92" t="s">
        <v>131</v>
      </c>
      <c r="C34" s="29" t="s">
        <v>132</v>
      </c>
      <c r="D34" s="30" t="s">
        <v>133</v>
      </c>
      <c r="E34" s="69">
        <v>65</v>
      </c>
      <c r="F34" s="70" t="str">
        <f t="shared" si="0"/>
        <v>TB</v>
      </c>
      <c r="G34" s="69">
        <v>65</v>
      </c>
      <c r="H34" s="70" t="str">
        <f t="shared" si="1"/>
        <v>TB</v>
      </c>
      <c r="I34" s="79">
        <v>6.53</v>
      </c>
    </row>
    <row r="35" s="3" customFormat="1" ht="20.1" customHeight="1" spans="1:9">
      <c r="A35" s="23">
        <v>24</v>
      </c>
      <c r="B35" s="92" t="s">
        <v>134</v>
      </c>
      <c r="C35" s="29" t="s">
        <v>135</v>
      </c>
      <c r="D35" s="30" t="s">
        <v>136</v>
      </c>
      <c r="E35" s="69">
        <v>65</v>
      </c>
      <c r="F35" s="70" t="str">
        <f t="shared" si="0"/>
        <v>TB</v>
      </c>
      <c r="G35" s="69">
        <v>65</v>
      </c>
      <c r="H35" s="70" t="str">
        <f t="shared" si="1"/>
        <v>TB</v>
      </c>
      <c r="I35" s="79">
        <v>6.51</v>
      </c>
    </row>
    <row r="36" s="3" customFormat="1" ht="20.1" customHeight="1" spans="1:9">
      <c r="A36" s="23">
        <v>25</v>
      </c>
      <c r="B36" s="92" t="s">
        <v>137</v>
      </c>
      <c r="C36" s="29" t="s">
        <v>138</v>
      </c>
      <c r="D36" s="30" t="s">
        <v>139</v>
      </c>
      <c r="E36" s="69">
        <v>61</v>
      </c>
      <c r="F36" s="70" t="str">
        <f t="shared" si="0"/>
        <v>TB</v>
      </c>
      <c r="G36" s="69">
        <v>61</v>
      </c>
      <c r="H36" s="70" t="str">
        <f t="shared" si="1"/>
        <v>TB</v>
      </c>
      <c r="I36" s="79">
        <v>6.11</v>
      </c>
    </row>
    <row r="37" s="3" customFormat="1" ht="20.1" customHeight="1" spans="1:9">
      <c r="A37" s="23">
        <v>26</v>
      </c>
      <c r="B37" s="92" t="s">
        <v>140</v>
      </c>
      <c r="C37" s="29" t="s">
        <v>141</v>
      </c>
      <c r="D37" s="30" t="s">
        <v>142</v>
      </c>
      <c r="E37" s="69">
        <v>60</v>
      </c>
      <c r="F37" s="70" t="str">
        <f t="shared" si="0"/>
        <v>TB</v>
      </c>
      <c r="G37" s="69">
        <v>60</v>
      </c>
      <c r="H37" s="70" t="str">
        <f t="shared" si="1"/>
        <v>TB</v>
      </c>
      <c r="I37" s="79">
        <v>5.94</v>
      </c>
    </row>
    <row r="38" s="3" customFormat="1" ht="20.1" customHeight="1" spans="1:9">
      <c r="A38" s="23">
        <v>27</v>
      </c>
      <c r="B38" s="92" t="s">
        <v>143</v>
      </c>
      <c r="C38" s="29" t="s">
        <v>38</v>
      </c>
      <c r="D38" s="30" t="s">
        <v>144</v>
      </c>
      <c r="E38" s="69">
        <v>73</v>
      </c>
      <c r="F38" s="70" t="str">
        <f t="shared" si="0"/>
        <v>Khá</v>
      </c>
      <c r="G38" s="69">
        <v>73</v>
      </c>
      <c r="H38" s="70" t="str">
        <f t="shared" si="1"/>
        <v>Khá</v>
      </c>
      <c r="I38" s="79">
        <v>7.31</v>
      </c>
    </row>
    <row r="39" s="3" customFormat="1" ht="20.1" customHeight="1" spans="1:9">
      <c r="A39" s="23">
        <v>28</v>
      </c>
      <c r="B39" s="92" t="s">
        <v>145</v>
      </c>
      <c r="C39" s="29" t="s">
        <v>116</v>
      </c>
      <c r="D39" s="30" t="s">
        <v>146</v>
      </c>
      <c r="E39" s="69">
        <v>64</v>
      </c>
      <c r="F39" s="70" t="str">
        <f t="shared" si="0"/>
        <v>TB</v>
      </c>
      <c r="G39" s="69">
        <v>64</v>
      </c>
      <c r="H39" s="70" t="str">
        <f t="shared" si="1"/>
        <v>TB</v>
      </c>
      <c r="I39" s="79">
        <v>6.42</v>
      </c>
    </row>
    <row r="40" s="3" customFormat="1" ht="20.1" customHeight="1" spans="1:9">
      <c r="A40" s="23">
        <v>29</v>
      </c>
      <c r="B40" s="92" t="s">
        <v>147</v>
      </c>
      <c r="C40" s="29" t="s">
        <v>148</v>
      </c>
      <c r="D40" s="30" t="s">
        <v>146</v>
      </c>
      <c r="E40" s="69">
        <v>62</v>
      </c>
      <c r="F40" s="70" t="str">
        <f t="shared" si="0"/>
        <v>TB</v>
      </c>
      <c r="G40" s="69">
        <v>62</v>
      </c>
      <c r="H40" s="70" t="str">
        <f t="shared" si="1"/>
        <v>TB</v>
      </c>
      <c r="I40" s="79">
        <v>6.21</v>
      </c>
    </row>
    <row r="41" s="3" customFormat="1" ht="20.1" customHeight="1" spans="1:9">
      <c r="A41" s="23">
        <v>30</v>
      </c>
      <c r="B41" s="92" t="s">
        <v>149</v>
      </c>
      <c r="C41" s="29" t="s">
        <v>150</v>
      </c>
      <c r="D41" s="30" t="s">
        <v>151</v>
      </c>
      <c r="E41" s="69">
        <v>65</v>
      </c>
      <c r="F41" s="70" t="str">
        <f t="shared" si="0"/>
        <v>TB</v>
      </c>
      <c r="G41" s="69">
        <v>65</v>
      </c>
      <c r="H41" s="70" t="str">
        <f t="shared" si="1"/>
        <v>TB</v>
      </c>
      <c r="I41" s="79">
        <v>6.48</v>
      </c>
    </row>
    <row r="42" s="3" customFormat="1" ht="20.1" customHeight="1" spans="1:9">
      <c r="A42" s="23">
        <v>31</v>
      </c>
      <c r="B42" s="92" t="s">
        <v>152</v>
      </c>
      <c r="C42" s="29" t="s">
        <v>153</v>
      </c>
      <c r="D42" s="30" t="s">
        <v>151</v>
      </c>
      <c r="E42" s="69">
        <v>74</v>
      </c>
      <c r="F42" s="70" t="str">
        <f t="shared" si="0"/>
        <v>Khá</v>
      </c>
      <c r="G42" s="69">
        <v>74</v>
      </c>
      <c r="H42" s="70" t="str">
        <f t="shared" si="1"/>
        <v>Khá</v>
      </c>
      <c r="I42" s="79">
        <v>7.35</v>
      </c>
    </row>
    <row r="43" s="3" customFormat="1" ht="20.1" customHeight="1" spans="1:9">
      <c r="A43" s="23">
        <v>32</v>
      </c>
      <c r="B43" s="92" t="s">
        <v>154</v>
      </c>
      <c r="C43" s="29" t="s">
        <v>155</v>
      </c>
      <c r="D43" s="30" t="s">
        <v>156</v>
      </c>
      <c r="E43" s="69">
        <v>67</v>
      </c>
      <c r="F43" s="70" t="str">
        <f t="shared" si="0"/>
        <v>TB</v>
      </c>
      <c r="G43" s="69">
        <v>67</v>
      </c>
      <c r="H43" s="70" t="str">
        <f t="shared" si="1"/>
        <v>TB</v>
      </c>
      <c r="I43" s="79">
        <v>6.7</v>
      </c>
    </row>
    <row r="44" s="3" customFormat="1" ht="20.1" customHeight="1" spans="1:9">
      <c r="A44" s="23">
        <v>33</v>
      </c>
      <c r="B44" s="92" t="s">
        <v>157</v>
      </c>
      <c r="C44" s="29" t="s">
        <v>158</v>
      </c>
      <c r="D44" s="30" t="s">
        <v>159</v>
      </c>
      <c r="E44" s="69">
        <v>67</v>
      </c>
      <c r="F44" s="70" t="str">
        <f t="shared" si="0"/>
        <v>TB</v>
      </c>
      <c r="G44" s="69">
        <v>67</v>
      </c>
      <c r="H44" s="70" t="str">
        <f t="shared" si="1"/>
        <v>TB</v>
      </c>
      <c r="I44" s="79">
        <v>6.7</v>
      </c>
    </row>
    <row r="45" s="3" customFormat="1" ht="20.1" customHeight="1" spans="1:9">
      <c r="A45" s="23">
        <v>34</v>
      </c>
      <c r="B45" s="92" t="s">
        <v>160</v>
      </c>
      <c r="C45" s="29" t="s">
        <v>161</v>
      </c>
      <c r="D45" s="30" t="s">
        <v>162</v>
      </c>
      <c r="E45" s="69">
        <v>69</v>
      </c>
      <c r="F45" s="70" t="str">
        <f t="shared" si="0"/>
        <v>TB</v>
      </c>
      <c r="G45" s="69">
        <v>69</v>
      </c>
      <c r="H45" s="70" t="str">
        <f t="shared" si="1"/>
        <v>TB</v>
      </c>
      <c r="I45" s="79">
        <v>6.94</v>
      </c>
    </row>
    <row r="46" s="3" customFormat="1" ht="20.1" customHeight="1" spans="1:9">
      <c r="A46" s="23">
        <v>35</v>
      </c>
      <c r="B46" s="92" t="s">
        <v>163</v>
      </c>
      <c r="C46" s="29" t="s">
        <v>164</v>
      </c>
      <c r="D46" s="30" t="s">
        <v>165</v>
      </c>
      <c r="E46" s="69">
        <v>66</v>
      </c>
      <c r="F46" s="70" t="str">
        <f t="shared" si="0"/>
        <v>TB</v>
      </c>
      <c r="G46" s="69">
        <v>66</v>
      </c>
      <c r="H46" s="70" t="str">
        <f t="shared" si="1"/>
        <v>TB</v>
      </c>
      <c r="I46" s="79">
        <v>6.57</v>
      </c>
    </row>
    <row r="47" s="3" customFormat="1" ht="20.1" customHeight="1" spans="1:9">
      <c r="A47" s="23">
        <v>36</v>
      </c>
      <c r="B47" s="92" t="s">
        <v>166</v>
      </c>
      <c r="C47" s="29" t="s">
        <v>32</v>
      </c>
      <c r="D47" s="30" t="s">
        <v>45</v>
      </c>
      <c r="E47" s="69">
        <v>79</v>
      </c>
      <c r="F47" s="70" t="str">
        <f t="shared" si="0"/>
        <v>Khá</v>
      </c>
      <c r="G47" s="69">
        <v>79</v>
      </c>
      <c r="H47" s="70" t="str">
        <f t="shared" si="1"/>
        <v>Khá</v>
      </c>
      <c r="I47" s="79">
        <v>7.92</v>
      </c>
    </row>
    <row r="48" s="3" customFormat="1" ht="20.1" customHeight="1" spans="1:9">
      <c r="A48" s="23">
        <v>37</v>
      </c>
      <c r="B48" s="92" t="s">
        <v>167</v>
      </c>
      <c r="C48" s="29" t="s">
        <v>168</v>
      </c>
      <c r="D48" s="30" t="s">
        <v>48</v>
      </c>
      <c r="E48" s="69">
        <v>70</v>
      </c>
      <c r="F48" s="70" t="str">
        <f t="shared" si="0"/>
        <v>Khá</v>
      </c>
      <c r="G48" s="69">
        <v>70</v>
      </c>
      <c r="H48" s="70" t="str">
        <f t="shared" si="1"/>
        <v>Khá</v>
      </c>
      <c r="I48" s="79">
        <v>6.97</v>
      </c>
    </row>
    <row r="49" s="3" customFormat="1" ht="20.1" customHeight="1" spans="1:9">
      <c r="A49" s="23">
        <v>38</v>
      </c>
      <c r="B49" s="92" t="s">
        <v>169</v>
      </c>
      <c r="C49" s="29" t="s">
        <v>170</v>
      </c>
      <c r="D49" s="30" t="s">
        <v>51</v>
      </c>
      <c r="E49" s="69">
        <v>69</v>
      </c>
      <c r="F49" s="70" t="str">
        <f t="shared" si="0"/>
        <v>TB</v>
      </c>
      <c r="G49" s="69">
        <v>69</v>
      </c>
      <c r="H49" s="70" t="str">
        <f t="shared" si="1"/>
        <v>TB</v>
      </c>
      <c r="I49" s="79">
        <v>6.88</v>
      </c>
    </row>
    <row r="50" s="3" customFormat="1" ht="20.1" customHeight="1" spans="1:9">
      <c r="A50" s="23">
        <v>39</v>
      </c>
      <c r="B50" s="92" t="s">
        <v>171</v>
      </c>
      <c r="C50" s="29" t="s">
        <v>172</v>
      </c>
      <c r="D50" s="30" t="s">
        <v>173</v>
      </c>
      <c r="E50" s="69">
        <v>68</v>
      </c>
      <c r="F50" s="70" t="str">
        <f t="shared" si="0"/>
        <v>TB</v>
      </c>
      <c r="G50" s="69">
        <v>68</v>
      </c>
      <c r="H50" s="70" t="str">
        <f t="shared" si="1"/>
        <v>TB</v>
      </c>
      <c r="I50" s="79">
        <v>6.82</v>
      </c>
    </row>
    <row r="51" s="3" customFormat="1" ht="20.1" customHeight="1" spans="1:9">
      <c r="A51" s="23">
        <v>40</v>
      </c>
      <c r="B51" s="92" t="s">
        <v>174</v>
      </c>
      <c r="C51" s="29" t="s">
        <v>175</v>
      </c>
      <c r="D51" s="30" t="s">
        <v>173</v>
      </c>
      <c r="E51" s="69">
        <v>68</v>
      </c>
      <c r="F51" s="70" t="str">
        <f t="shared" si="0"/>
        <v>TB</v>
      </c>
      <c r="G51" s="69">
        <v>68</v>
      </c>
      <c r="H51" s="70" t="str">
        <f t="shared" si="1"/>
        <v>TB</v>
      </c>
      <c r="I51" s="79">
        <v>6.79</v>
      </c>
    </row>
    <row r="52" s="3" customFormat="1" ht="20.1" customHeight="1" spans="1:9">
      <c r="A52" s="23">
        <v>41</v>
      </c>
      <c r="B52" s="92" t="s">
        <v>176</v>
      </c>
      <c r="C52" s="29" t="s">
        <v>177</v>
      </c>
      <c r="D52" s="30" t="s">
        <v>56</v>
      </c>
      <c r="E52" s="69">
        <v>69</v>
      </c>
      <c r="F52" s="70" t="str">
        <f t="shared" si="0"/>
        <v>TB</v>
      </c>
      <c r="G52" s="69">
        <v>69</v>
      </c>
      <c r="H52" s="70" t="str">
        <f t="shared" si="1"/>
        <v>TB</v>
      </c>
      <c r="I52" s="79">
        <v>6.89</v>
      </c>
    </row>
    <row r="53" ht="24.95" customHeight="1" spans="1:9">
      <c r="A53" s="31"/>
      <c r="B53" s="31"/>
      <c r="C53" s="32" t="s">
        <v>57</v>
      </c>
      <c r="D53" s="32"/>
      <c r="E53" s="32"/>
      <c r="F53" s="32"/>
      <c r="G53" s="32"/>
      <c r="H53" s="32"/>
      <c r="I53" s="32"/>
    </row>
    <row r="54" ht="24.95" customHeight="1" spans="3:9">
      <c r="C54" s="33" t="s">
        <v>58</v>
      </c>
      <c r="D54" s="34"/>
      <c r="E54" s="35" t="s">
        <v>11</v>
      </c>
      <c r="F54" s="36"/>
      <c r="G54" s="35" t="s">
        <v>12</v>
      </c>
      <c r="H54" s="36"/>
      <c r="I54" s="56" t="s">
        <v>13</v>
      </c>
    </row>
    <row r="55" s="3" customFormat="1" ht="24.95" customHeight="1" spans="3:9">
      <c r="C55" s="37"/>
      <c r="D55" s="38"/>
      <c r="E55" s="22" t="s">
        <v>59</v>
      </c>
      <c r="F55" s="39" t="s">
        <v>60</v>
      </c>
      <c r="G55" s="22" t="s">
        <v>59</v>
      </c>
      <c r="H55" s="39" t="s">
        <v>60</v>
      </c>
      <c r="I55" s="57"/>
    </row>
    <row r="56" ht="24.95" customHeight="1" spans="3:9">
      <c r="C56" s="40" t="s">
        <v>61</v>
      </c>
      <c r="D56" s="18"/>
      <c r="E56" s="23">
        <f>COUNTIF(F12:F52,"Xuất sắc")</f>
        <v>0</v>
      </c>
      <c r="F56" s="73">
        <f>E56/100*A52</f>
        <v>0</v>
      </c>
      <c r="G56" s="23">
        <f>COUNTIF(H12:H52,"Xuất sắc")</f>
        <v>0</v>
      </c>
      <c r="H56" s="73">
        <f>G56*100/A52</f>
        <v>0</v>
      </c>
      <c r="I56" s="58"/>
    </row>
    <row r="57" ht="24.95" customHeight="1" spans="3:9">
      <c r="C57" s="40" t="s">
        <v>62</v>
      </c>
      <c r="D57" s="18"/>
      <c r="E57" s="23">
        <f>COUNTIF(F12:F52,"Tốt")</f>
        <v>0</v>
      </c>
      <c r="F57" s="74">
        <f>E57*100/A52</f>
        <v>0</v>
      </c>
      <c r="G57" s="23">
        <f>COUNTIF(H12:H52,"Tốt")</f>
        <v>0</v>
      </c>
      <c r="H57" s="74">
        <f>G57*100/A52</f>
        <v>0</v>
      </c>
      <c r="I57" s="58"/>
    </row>
    <row r="58" ht="24.95" customHeight="1" spans="3:9">
      <c r="C58" s="40" t="s">
        <v>63</v>
      </c>
      <c r="D58" s="18"/>
      <c r="E58" s="23">
        <f>COUNTIF(F12:F52,"Khá")</f>
        <v>11</v>
      </c>
      <c r="F58" s="75">
        <f>E58*100/A52</f>
        <v>26.8292682926829</v>
      </c>
      <c r="G58" s="23">
        <f>COUNTIF(H12:H52,"Khá")</f>
        <v>11</v>
      </c>
      <c r="H58" s="75">
        <f>G58*100/A52</f>
        <v>26.8292682926829</v>
      </c>
      <c r="I58" s="58"/>
    </row>
    <row r="59" ht="24.95" customHeight="1" spans="3:9">
      <c r="C59" s="40" t="s">
        <v>64</v>
      </c>
      <c r="D59" s="18"/>
      <c r="E59" s="23">
        <f>COUNTIF(F12:F52,"TB")</f>
        <v>30</v>
      </c>
      <c r="F59" s="75">
        <f>E59*100/A52</f>
        <v>73.1707317073171</v>
      </c>
      <c r="G59" s="23">
        <f>COUNTIF(H12:H52,"TB")</f>
        <v>30</v>
      </c>
      <c r="H59" s="75">
        <f>G59*100/A52</f>
        <v>73.1707317073171</v>
      </c>
      <c r="I59" s="58"/>
    </row>
    <row r="60" ht="24.95" customHeight="1" spans="3:9">
      <c r="C60" s="40" t="s">
        <v>65</v>
      </c>
      <c r="D60" s="18"/>
      <c r="E60" s="23">
        <f>COUNTIF(F12:F52,"Yếu")</f>
        <v>0</v>
      </c>
      <c r="F60" s="73">
        <f>E60*100/A52</f>
        <v>0</v>
      </c>
      <c r="G60" s="23">
        <f>COUNTIF(H12:H52,"Yếu")</f>
        <v>0</v>
      </c>
      <c r="H60" s="73">
        <f>G60*100/A52</f>
        <v>0</v>
      </c>
      <c r="I60" s="58"/>
    </row>
    <row r="61" ht="24.95" customHeight="1" spans="3:9">
      <c r="C61" s="44" t="s">
        <v>66</v>
      </c>
      <c r="D61" s="45"/>
      <c r="E61" s="76">
        <f>COUNTIF(F12:F52,"Kém")</f>
        <v>0</v>
      </c>
      <c r="F61" s="77">
        <f>E61*100/A52</f>
        <v>0</v>
      </c>
      <c r="G61" s="76">
        <f>COUNTIF(H12:H52,"Kém")</f>
        <v>0</v>
      </c>
      <c r="H61" s="77">
        <f>G61*100/A52</f>
        <v>0</v>
      </c>
      <c r="I61" s="59"/>
    </row>
    <row r="62" ht="15" customHeight="1" spans="3:4">
      <c r="C62" s="48"/>
      <c r="D62" s="48"/>
    </row>
    <row r="63" ht="18" customHeight="1" spans="5:9">
      <c r="E63" s="49" t="s">
        <v>178</v>
      </c>
      <c r="F63" s="49"/>
      <c r="G63" s="49"/>
      <c r="H63" s="49"/>
      <c r="I63" s="49"/>
    </row>
    <row r="64" ht="18" customHeight="1" spans="1:9">
      <c r="A64" s="7" t="s">
        <v>12</v>
      </c>
      <c r="B64" s="7"/>
      <c r="C64" s="7"/>
      <c r="D64" s="7" t="s">
        <v>11</v>
      </c>
      <c r="E64" s="7"/>
      <c r="F64" s="7"/>
      <c r="G64" s="78"/>
      <c r="H64" s="7" t="s">
        <v>68</v>
      </c>
      <c r="I64" s="7"/>
    </row>
    <row r="65" ht="18" customHeight="1"/>
    <row r="66" ht="18" customHeight="1"/>
    <row r="67" ht="18" customHeight="1"/>
    <row r="68" ht="18" customHeight="1" spans="1:9">
      <c r="A68" s="7" t="s">
        <v>179</v>
      </c>
      <c r="B68" s="7"/>
      <c r="C68" s="7"/>
      <c r="D68" s="7" t="s">
        <v>180</v>
      </c>
      <c r="E68" s="7"/>
      <c r="F68" s="7"/>
      <c r="H68" s="7" t="s">
        <v>181</v>
      </c>
      <c r="I68" s="7"/>
    </row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 spans="1:1">
      <c r="A80" s="4">
        <v>1</v>
      </c>
    </row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</sheetData>
  <mergeCells count="27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53:I53"/>
    <mergeCell ref="E54:F54"/>
    <mergeCell ref="G54:H54"/>
    <mergeCell ref="E63:I63"/>
    <mergeCell ref="A64:C64"/>
    <mergeCell ref="D64:F64"/>
    <mergeCell ref="H64:I64"/>
    <mergeCell ref="A68:C68"/>
    <mergeCell ref="D68:F68"/>
    <mergeCell ref="H68:I68"/>
    <mergeCell ref="A10:A11"/>
    <mergeCell ref="C54:C55"/>
    <mergeCell ref="I10:I11"/>
    <mergeCell ref="I54:I55"/>
    <mergeCell ref="C10:D11"/>
  </mergeCells>
  <conditionalFormatting sqref="F12:F52">
    <cfRule type="cellIs" dxfId="0" priority="3" stopIfTrue="1" operator="equal">
      <formula>"SVG"</formula>
    </cfRule>
    <cfRule type="cellIs" dxfId="1" priority="4" stopIfTrue="1" operator="equal">
      <formula>"SVXS"</formula>
    </cfRule>
  </conditionalFormatting>
  <conditionalFormatting sqref="H12:H52">
    <cfRule type="cellIs" dxfId="0" priority="1" stopIfTrue="1" operator="equal">
      <formula>"SVG"</formula>
    </cfRule>
    <cfRule type="cellIs" dxfId="1" priority="2" stopIfTrue="1" operator="equal">
      <formula>"SVXS"</formula>
    </cfRule>
  </conditionalFormatting>
  <pageMargins left="0.5" right="0.25" top="0.3" bottom="0.5" header="0" footer="0.25"/>
  <pageSetup paperSize="9" scale="95" orientation="portrait"/>
  <headerFooter alignWithMargins="0">
    <oddFooter>&amp;R&amp;P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2"/>
  </sheetPr>
  <dimension ref="A1:T96"/>
  <sheetViews>
    <sheetView view="pageBreakPreview" zoomScaleNormal="100" workbookViewId="0">
      <selection activeCell="A8" sqref="A8:I8"/>
    </sheetView>
  </sheetViews>
  <sheetFormatPr defaultColWidth="9" defaultRowHeight="14"/>
  <cols>
    <col min="1" max="1" width="6.83" style="4" customWidth="1"/>
    <col min="2" max="2" width="11.83" style="4" customWidth="1"/>
    <col min="3" max="3" width="23.83" style="4" customWidth="1"/>
    <col min="4" max="4" width="8.83" style="4" customWidth="1"/>
    <col min="5" max="8" width="9.66" style="4" customWidth="1"/>
    <col min="9" max="9" width="20.83" style="4" customWidth="1"/>
    <col min="10" max="16384" width="9.33" style="4"/>
  </cols>
  <sheetData>
    <row r="1" ht="15" customHeight="1" spans="9:9">
      <c r="I1" s="50" t="s">
        <v>0</v>
      </c>
    </row>
    <row r="2" ht="18" customHeight="1" spans="1:20">
      <c r="A2" s="5" t="s">
        <v>1</v>
      </c>
      <c r="B2" s="5"/>
      <c r="C2" s="5"/>
      <c r="D2" s="5"/>
      <c r="E2" s="6" t="s">
        <v>2</v>
      </c>
      <c r="F2" s="6"/>
      <c r="G2" s="6"/>
      <c r="H2" s="6"/>
      <c r="I2" s="6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</row>
    <row r="3" ht="18" customHeight="1" spans="1:20">
      <c r="A3" s="7" t="s">
        <v>3</v>
      </c>
      <c r="B3" s="7"/>
      <c r="C3" s="7"/>
      <c r="D3" s="7"/>
      <c r="E3" s="8" t="s">
        <v>4</v>
      </c>
      <c r="F3" s="8"/>
      <c r="G3" s="8"/>
      <c r="H3" s="8"/>
      <c r="I3" s="8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</row>
    <row r="4" ht="18" customHeight="1" spans="1:20">
      <c r="A4" s="7" t="s">
        <v>5</v>
      </c>
      <c r="B4" s="7"/>
      <c r="C4" s="7"/>
      <c r="D4" s="7"/>
      <c r="E4" s="7"/>
      <c r="F4" s="7"/>
      <c r="G4" s="7"/>
      <c r="H4" s="7"/>
      <c r="I4" s="7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</row>
    <row r="5" s="1" customFormat="1" ht="18" customHeight="1" spans="1:20">
      <c r="A5" s="9"/>
      <c r="B5" s="9"/>
      <c r="C5" s="9"/>
      <c r="D5" s="9"/>
      <c r="E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ht="30" customHeight="1" spans="1:20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</row>
    <row r="7" s="2" customFormat="1" ht="24.95" customHeight="1" spans="1:20">
      <c r="A7" s="11" t="s">
        <v>72</v>
      </c>
      <c r="B7" s="11"/>
      <c r="C7" s="11"/>
      <c r="D7" s="11"/>
      <c r="E7" s="11"/>
      <c r="F7" s="11"/>
      <c r="G7" s="11"/>
      <c r="H7" s="11"/>
      <c r="I7" s="11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</row>
    <row r="8" s="2" customFormat="1" ht="24.95" customHeight="1" spans="1:20">
      <c r="A8" s="12" t="s">
        <v>182</v>
      </c>
      <c r="B8" s="12"/>
      <c r="C8" s="12"/>
      <c r="D8" s="12"/>
      <c r="E8" s="12"/>
      <c r="F8" s="12"/>
      <c r="G8" s="12"/>
      <c r="H8" s="12"/>
      <c r="I8" s="12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</row>
    <row r="9" s="2" customFormat="1" ht="15" customHeight="1" spans="1:20">
      <c r="A9" s="12"/>
      <c r="B9" s="12"/>
      <c r="C9" s="12"/>
      <c r="D9" s="12"/>
      <c r="E9" s="12"/>
      <c r="F9" s="12"/>
      <c r="G9" s="12"/>
      <c r="H9" s="12"/>
      <c r="I9" s="12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</row>
    <row r="10" s="3" customFormat="1" ht="20.1" customHeight="1" spans="1:9">
      <c r="A10" s="13" t="s">
        <v>9</v>
      </c>
      <c r="B10" s="14"/>
      <c r="C10" s="15" t="s">
        <v>10</v>
      </c>
      <c r="D10" s="16"/>
      <c r="E10" s="17" t="s">
        <v>11</v>
      </c>
      <c r="F10" s="18"/>
      <c r="G10" s="17" t="s">
        <v>12</v>
      </c>
      <c r="H10" s="18"/>
      <c r="I10" s="55" t="s">
        <v>13</v>
      </c>
    </row>
    <row r="11" s="3" customFormat="1" ht="30" customHeight="1" spans="1:9">
      <c r="A11" s="61"/>
      <c r="B11" s="20"/>
      <c r="C11" s="20"/>
      <c r="D11" s="21"/>
      <c r="E11" s="22" t="s">
        <v>14</v>
      </c>
      <c r="F11" s="22" t="s">
        <v>15</v>
      </c>
      <c r="G11" s="22" t="s">
        <v>14</v>
      </c>
      <c r="H11" s="22" t="s">
        <v>15</v>
      </c>
      <c r="I11" s="19"/>
    </row>
    <row r="12" s="3" customFormat="1" ht="20.1" customHeight="1" spans="1:9">
      <c r="A12" s="23">
        <v>1</v>
      </c>
      <c r="B12" s="92" t="s">
        <v>183</v>
      </c>
      <c r="C12" s="25" t="s">
        <v>170</v>
      </c>
      <c r="D12" s="26" t="s">
        <v>184</v>
      </c>
      <c r="E12" s="23"/>
      <c r="F12" s="28" t="str">
        <f t="shared" ref="F12:F54" si="0">IF(AND(E12&gt;=90),"XS",IF(AND(E12&gt;=80),"Tốt",IF(AND(E12&gt;=70),"Khá",IF(AND(E12&gt;=60),"TB",IF(AND(E12&gt;=50),"TB",IF(AND(E12&gt;=30),"Yếu",IF(AND(E12&gt;=0),"Kém"," ")))))))</f>
        <v>Kém</v>
      </c>
      <c r="G12" s="23"/>
      <c r="H12" s="28" t="str">
        <f t="shared" ref="H12:H54" si="1">IF(AND(G12&gt;=90),"XS",IF(AND(G12&gt;=80),"Tốt",IF(AND(G12&gt;=70),"Khá",IF(AND(G12&gt;=60),"TB",IF(AND(G12&gt;=50),"TB",IF(AND(G12&gt;=30),"Yếu",IF(AND(G12&gt;=0),"Kém"," ")))))))</f>
        <v>Kém</v>
      </c>
      <c r="I12" s="27"/>
    </row>
    <row r="13" s="3" customFormat="1" ht="20.1" customHeight="1" spans="1:9">
      <c r="A13" s="23">
        <v>2</v>
      </c>
      <c r="B13" s="92" t="s">
        <v>185</v>
      </c>
      <c r="C13" s="29" t="s">
        <v>186</v>
      </c>
      <c r="D13" s="30" t="s">
        <v>187</v>
      </c>
      <c r="E13" s="23"/>
      <c r="F13" s="28" t="str">
        <f t="shared" si="0"/>
        <v>Kém</v>
      </c>
      <c r="G13" s="23"/>
      <c r="H13" s="28" t="str">
        <f t="shared" si="1"/>
        <v>Kém</v>
      </c>
      <c r="I13" s="27"/>
    </row>
    <row r="14" s="3" customFormat="1" ht="20.1" customHeight="1" spans="1:9">
      <c r="A14" s="23">
        <v>3</v>
      </c>
      <c r="B14" s="92" t="s">
        <v>188</v>
      </c>
      <c r="C14" s="29" t="s">
        <v>189</v>
      </c>
      <c r="D14" s="30" t="s">
        <v>190</v>
      </c>
      <c r="E14" s="23"/>
      <c r="F14" s="28" t="str">
        <f t="shared" si="0"/>
        <v>Kém</v>
      </c>
      <c r="G14" s="23"/>
      <c r="H14" s="28" t="str">
        <f t="shared" si="1"/>
        <v>Kém</v>
      </c>
      <c r="I14" s="27"/>
    </row>
    <row r="15" s="3" customFormat="1" ht="20.1" customHeight="1" spans="1:9">
      <c r="A15" s="23">
        <v>4</v>
      </c>
      <c r="B15" s="92" t="s">
        <v>191</v>
      </c>
      <c r="C15" s="29" t="s">
        <v>192</v>
      </c>
      <c r="D15" s="30" t="s">
        <v>193</v>
      </c>
      <c r="E15" s="23"/>
      <c r="F15" s="28" t="str">
        <f t="shared" si="0"/>
        <v>Kém</v>
      </c>
      <c r="G15" s="23"/>
      <c r="H15" s="28" t="str">
        <f t="shared" si="1"/>
        <v>Kém</v>
      </c>
      <c r="I15" s="27"/>
    </row>
    <row r="16" s="3" customFormat="1" ht="20.1" customHeight="1" spans="1:9">
      <c r="A16" s="23">
        <v>5</v>
      </c>
      <c r="B16" s="92" t="s">
        <v>194</v>
      </c>
      <c r="C16" s="29" t="s">
        <v>195</v>
      </c>
      <c r="D16" s="30" t="s">
        <v>85</v>
      </c>
      <c r="E16" s="23"/>
      <c r="F16" s="28" t="str">
        <f t="shared" si="0"/>
        <v>Kém</v>
      </c>
      <c r="G16" s="23"/>
      <c r="H16" s="28" t="str">
        <f t="shared" si="1"/>
        <v>Kém</v>
      </c>
      <c r="I16" s="27"/>
    </row>
    <row r="17" s="3" customFormat="1" ht="20.1" customHeight="1" spans="1:9">
      <c r="A17" s="23">
        <v>6</v>
      </c>
      <c r="B17" s="92" t="s">
        <v>196</v>
      </c>
      <c r="C17" s="29" t="s">
        <v>197</v>
      </c>
      <c r="D17" s="30" t="s">
        <v>24</v>
      </c>
      <c r="E17" s="23"/>
      <c r="F17" s="28" t="str">
        <f t="shared" si="0"/>
        <v>Kém</v>
      </c>
      <c r="G17" s="23"/>
      <c r="H17" s="28" t="str">
        <f t="shared" si="1"/>
        <v>Kém</v>
      </c>
      <c r="I17" s="27"/>
    </row>
    <row r="18" s="3" customFormat="1" ht="20.1" customHeight="1" spans="1:9">
      <c r="A18" s="23">
        <v>7</v>
      </c>
      <c r="B18" s="92" t="s">
        <v>198</v>
      </c>
      <c r="C18" s="29" t="s">
        <v>199</v>
      </c>
      <c r="D18" s="30" t="s">
        <v>24</v>
      </c>
      <c r="E18" s="23"/>
      <c r="F18" s="28" t="str">
        <f t="shared" si="0"/>
        <v>Kém</v>
      </c>
      <c r="G18" s="23"/>
      <c r="H18" s="28" t="str">
        <f t="shared" si="1"/>
        <v>Kém</v>
      </c>
      <c r="I18" s="60"/>
    </row>
    <row r="19" s="3" customFormat="1" ht="20.1" customHeight="1" spans="1:9">
      <c r="A19" s="23">
        <v>8</v>
      </c>
      <c r="B19" s="92" t="s">
        <v>200</v>
      </c>
      <c r="C19" s="29" t="s">
        <v>201</v>
      </c>
      <c r="D19" s="30" t="s">
        <v>202</v>
      </c>
      <c r="E19" s="23"/>
      <c r="F19" s="28" t="str">
        <f t="shared" si="0"/>
        <v>Kém</v>
      </c>
      <c r="G19" s="23"/>
      <c r="H19" s="28" t="str">
        <f t="shared" si="1"/>
        <v>Kém</v>
      </c>
      <c r="I19" s="27"/>
    </row>
    <row r="20" s="3" customFormat="1" ht="20.1" customHeight="1" spans="1:9">
      <c r="A20" s="23">
        <v>9</v>
      </c>
      <c r="B20" s="92" t="s">
        <v>203</v>
      </c>
      <c r="C20" s="29" t="s">
        <v>204</v>
      </c>
      <c r="D20" s="30" t="s">
        <v>27</v>
      </c>
      <c r="E20" s="23"/>
      <c r="F20" s="28" t="str">
        <f t="shared" si="0"/>
        <v>Kém</v>
      </c>
      <c r="G20" s="23"/>
      <c r="H20" s="28" t="str">
        <f t="shared" si="1"/>
        <v>Kém</v>
      </c>
      <c r="I20" s="27"/>
    </row>
    <row r="21" s="3" customFormat="1" ht="20.1" customHeight="1" spans="1:9">
      <c r="A21" s="23">
        <v>10</v>
      </c>
      <c r="B21" s="92" t="s">
        <v>205</v>
      </c>
      <c r="C21" s="29" t="s">
        <v>206</v>
      </c>
      <c r="D21" s="30" t="s">
        <v>90</v>
      </c>
      <c r="E21" s="23"/>
      <c r="F21" s="28" t="str">
        <f t="shared" si="0"/>
        <v>Kém</v>
      </c>
      <c r="G21" s="23"/>
      <c r="H21" s="28" t="str">
        <f t="shared" si="1"/>
        <v>Kém</v>
      </c>
      <c r="I21" s="27"/>
    </row>
    <row r="22" s="3" customFormat="1" ht="20.1" customHeight="1" spans="1:9">
      <c r="A22" s="23">
        <v>11</v>
      </c>
      <c r="B22" s="92" t="s">
        <v>207</v>
      </c>
      <c r="C22" s="29" t="s">
        <v>208</v>
      </c>
      <c r="D22" s="30" t="s">
        <v>90</v>
      </c>
      <c r="E22" s="23"/>
      <c r="F22" s="28" t="str">
        <f t="shared" si="0"/>
        <v>Kém</v>
      </c>
      <c r="G22" s="23"/>
      <c r="H22" s="28" t="str">
        <f t="shared" si="1"/>
        <v>Kém</v>
      </c>
      <c r="I22" s="27"/>
    </row>
    <row r="23" s="3" customFormat="1" ht="20.1" customHeight="1" spans="1:9">
      <c r="A23" s="23">
        <v>12</v>
      </c>
      <c r="B23" s="92" t="s">
        <v>209</v>
      </c>
      <c r="C23" s="29" t="s">
        <v>210</v>
      </c>
      <c r="D23" s="30" t="s">
        <v>90</v>
      </c>
      <c r="E23" s="23"/>
      <c r="F23" s="28" t="str">
        <f t="shared" si="0"/>
        <v>Kém</v>
      </c>
      <c r="G23" s="23"/>
      <c r="H23" s="28" t="str">
        <f t="shared" si="1"/>
        <v>Kém</v>
      </c>
      <c r="I23" s="60"/>
    </row>
    <row r="24" s="3" customFormat="1" ht="20.1" customHeight="1" spans="1:9">
      <c r="A24" s="23">
        <v>13</v>
      </c>
      <c r="B24" s="92" t="s">
        <v>211</v>
      </c>
      <c r="C24" s="29" t="s">
        <v>212</v>
      </c>
      <c r="D24" s="30" t="s">
        <v>90</v>
      </c>
      <c r="E24" s="23"/>
      <c r="F24" s="28" t="str">
        <f t="shared" si="0"/>
        <v>Kém</v>
      </c>
      <c r="G24" s="23"/>
      <c r="H24" s="28" t="str">
        <f t="shared" si="1"/>
        <v>Kém</v>
      </c>
      <c r="I24" s="27"/>
    </row>
    <row r="25" s="3" customFormat="1" ht="20.1" customHeight="1" spans="1:9">
      <c r="A25" s="23">
        <v>14</v>
      </c>
      <c r="B25" s="92" t="s">
        <v>213</v>
      </c>
      <c r="C25" s="29" t="s">
        <v>148</v>
      </c>
      <c r="D25" s="30" t="s">
        <v>214</v>
      </c>
      <c r="E25" s="23"/>
      <c r="F25" s="28" t="str">
        <f t="shared" si="0"/>
        <v>Kém</v>
      </c>
      <c r="G25" s="23"/>
      <c r="H25" s="28" t="str">
        <f t="shared" si="1"/>
        <v>Kém</v>
      </c>
      <c r="I25" s="60"/>
    </row>
    <row r="26" s="3" customFormat="1" ht="20.1" customHeight="1" spans="1:9">
      <c r="A26" s="23">
        <v>15</v>
      </c>
      <c r="B26" s="92" t="s">
        <v>215</v>
      </c>
      <c r="C26" s="29" t="s">
        <v>216</v>
      </c>
      <c r="D26" s="30" t="s">
        <v>96</v>
      </c>
      <c r="E26" s="23"/>
      <c r="F26" s="28" t="str">
        <f t="shared" si="0"/>
        <v>Kém</v>
      </c>
      <c r="G26" s="23"/>
      <c r="H26" s="28" t="str">
        <f t="shared" si="1"/>
        <v>Kém</v>
      </c>
      <c r="I26" s="27"/>
    </row>
    <row r="27" s="3" customFormat="1" ht="20.1" customHeight="1" spans="1:9">
      <c r="A27" s="23">
        <v>16</v>
      </c>
      <c r="B27" s="92" t="s">
        <v>217</v>
      </c>
      <c r="C27" s="29" t="s">
        <v>218</v>
      </c>
      <c r="D27" s="30" t="s">
        <v>104</v>
      </c>
      <c r="E27" s="23"/>
      <c r="F27" s="28" t="str">
        <f t="shared" si="0"/>
        <v>Kém</v>
      </c>
      <c r="G27" s="23"/>
      <c r="H27" s="28" t="str">
        <f t="shared" si="1"/>
        <v>Kém</v>
      </c>
      <c r="I27" s="27"/>
    </row>
    <row r="28" s="3" customFormat="1" ht="20.1" customHeight="1" spans="1:9">
      <c r="A28" s="23">
        <v>17</v>
      </c>
      <c r="B28" s="92" t="s">
        <v>219</v>
      </c>
      <c r="C28" s="29" t="s">
        <v>220</v>
      </c>
      <c r="D28" s="30" t="s">
        <v>221</v>
      </c>
      <c r="E28" s="23"/>
      <c r="F28" s="28" t="str">
        <f t="shared" si="0"/>
        <v>Kém</v>
      </c>
      <c r="G28" s="23"/>
      <c r="H28" s="28" t="str">
        <f t="shared" si="1"/>
        <v>Kém</v>
      </c>
      <c r="I28" s="60"/>
    </row>
    <row r="29" s="3" customFormat="1" ht="20.1" customHeight="1" spans="1:9">
      <c r="A29" s="23">
        <v>18</v>
      </c>
      <c r="B29" s="92" t="s">
        <v>222</v>
      </c>
      <c r="C29" s="29" t="s">
        <v>223</v>
      </c>
      <c r="D29" s="30" t="s">
        <v>224</v>
      </c>
      <c r="E29" s="23"/>
      <c r="F29" s="28" t="str">
        <f t="shared" si="0"/>
        <v>Kém</v>
      </c>
      <c r="G29" s="23"/>
      <c r="H29" s="28" t="str">
        <f t="shared" si="1"/>
        <v>Kém</v>
      </c>
      <c r="I29" s="60"/>
    </row>
    <row r="30" s="3" customFormat="1" ht="20.1" customHeight="1" spans="1:9">
      <c r="A30" s="23">
        <v>19</v>
      </c>
      <c r="B30" s="92" t="s">
        <v>225</v>
      </c>
      <c r="C30" s="29" t="s">
        <v>226</v>
      </c>
      <c r="D30" s="30" t="s">
        <v>119</v>
      </c>
      <c r="E30" s="23"/>
      <c r="F30" s="28" t="str">
        <f t="shared" si="0"/>
        <v>Kém</v>
      </c>
      <c r="G30" s="23"/>
      <c r="H30" s="28" t="str">
        <f t="shared" si="1"/>
        <v>Kém</v>
      </c>
      <c r="I30" s="27"/>
    </row>
    <row r="31" s="3" customFormat="1" ht="20.1" customHeight="1" spans="1:9">
      <c r="A31" s="23">
        <v>20</v>
      </c>
      <c r="B31" s="92" t="s">
        <v>227</v>
      </c>
      <c r="C31" s="29" t="s">
        <v>228</v>
      </c>
      <c r="D31" s="30" t="s">
        <v>119</v>
      </c>
      <c r="E31" s="23"/>
      <c r="F31" s="28" t="str">
        <f t="shared" si="0"/>
        <v>Kém</v>
      </c>
      <c r="G31" s="23"/>
      <c r="H31" s="28" t="str">
        <f t="shared" si="1"/>
        <v>Kém</v>
      </c>
      <c r="I31" s="27"/>
    </row>
    <row r="32" s="3" customFormat="1" ht="20.1" customHeight="1" spans="1:9">
      <c r="A32" s="23">
        <v>21</v>
      </c>
      <c r="B32" s="92" t="s">
        <v>229</v>
      </c>
      <c r="C32" s="29" t="s">
        <v>230</v>
      </c>
      <c r="D32" s="30" t="s">
        <v>119</v>
      </c>
      <c r="E32" s="23"/>
      <c r="F32" s="28" t="str">
        <f t="shared" si="0"/>
        <v>Kém</v>
      </c>
      <c r="G32" s="23"/>
      <c r="H32" s="28" t="str">
        <f t="shared" si="1"/>
        <v>Kém</v>
      </c>
      <c r="I32" s="27"/>
    </row>
    <row r="33" s="3" customFormat="1" ht="20.1" customHeight="1" spans="1:9">
      <c r="A33" s="23">
        <v>22</v>
      </c>
      <c r="B33" s="92" t="s">
        <v>231</v>
      </c>
      <c r="C33" s="29" t="s">
        <v>232</v>
      </c>
      <c r="D33" s="30" t="s">
        <v>119</v>
      </c>
      <c r="E33" s="23"/>
      <c r="F33" s="28" t="str">
        <f t="shared" si="0"/>
        <v>Kém</v>
      </c>
      <c r="G33" s="23"/>
      <c r="H33" s="28" t="str">
        <f t="shared" si="1"/>
        <v>Kém</v>
      </c>
      <c r="I33" s="27"/>
    </row>
    <row r="34" s="3" customFormat="1" ht="20.1" customHeight="1" spans="1:9">
      <c r="A34" s="23">
        <v>23</v>
      </c>
      <c r="B34" s="92" t="s">
        <v>233</v>
      </c>
      <c r="C34" s="29" t="s">
        <v>234</v>
      </c>
      <c r="D34" s="30" t="s">
        <v>119</v>
      </c>
      <c r="E34" s="23"/>
      <c r="F34" s="28" t="str">
        <f t="shared" si="0"/>
        <v>Kém</v>
      </c>
      <c r="G34" s="23"/>
      <c r="H34" s="28" t="str">
        <f t="shared" si="1"/>
        <v>Kém</v>
      </c>
      <c r="I34" s="27"/>
    </row>
    <row r="35" s="3" customFormat="1" ht="20.1" customHeight="1" spans="1:9">
      <c r="A35" s="23">
        <v>24</v>
      </c>
      <c r="B35" s="92" t="s">
        <v>235</v>
      </c>
      <c r="C35" s="29" t="s">
        <v>32</v>
      </c>
      <c r="D35" s="30" t="s">
        <v>119</v>
      </c>
      <c r="E35" s="23"/>
      <c r="F35" s="28" t="str">
        <f t="shared" si="0"/>
        <v>Kém</v>
      </c>
      <c r="G35" s="23"/>
      <c r="H35" s="28" t="str">
        <f t="shared" si="1"/>
        <v>Kém</v>
      </c>
      <c r="I35" s="27"/>
    </row>
    <row r="36" s="3" customFormat="1" ht="20.1" customHeight="1" spans="1:9">
      <c r="A36" s="23">
        <v>25</v>
      </c>
      <c r="B36" s="92" t="s">
        <v>236</v>
      </c>
      <c r="C36" s="29" t="s">
        <v>237</v>
      </c>
      <c r="D36" s="30" t="s">
        <v>238</v>
      </c>
      <c r="E36" s="23"/>
      <c r="F36" s="28" t="str">
        <f t="shared" si="0"/>
        <v>Kém</v>
      </c>
      <c r="G36" s="23"/>
      <c r="H36" s="28" t="str">
        <f t="shared" si="1"/>
        <v>Kém</v>
      </c>
      <c r="I36" s="27"/>
    </row>
    <row r="37" s="3" customFormat="1" ht="20.1" customHeight="1" spans="1:9">
      <c r="A37" s="23">
        <v>26</v>
      </c>
      <c r="B37" s="92" t="s">
        <v>239</v>
      </c>
      <c r="C37" s="29" t="s">
        <v>240</v>
      </c>
      <c r="D37" s="30" t="s">
        <v>241</v>
      </c>
      <c r="E37" s="23"/>
      <c r="F37" s="28" t="str">
        <f t="shared" si="0"/>
        <v>Kém</v>
      </c>
      <c r="G37" s="23"/>
      <c r="H37" s="28" t="str">
        <f t="shared" si="1"/>
        <v>Kém</v>
      </c>
      <c r="I37" s="27"/>
    </row>
    <row r="38" s="3" customFormat="1" ht="20.1" customHeight="1" spans="1:9">
      <c r="A38" s="23">
        <v>27</v>
      </c>
      <c r="B38" s="92" t="s">
        <v>242</v>
      </c>
      <c r="C38" s="29" t="s">
        <v>158</v>
      </c>
      <c r="D38" s="30" t="s">
        <v>243</v>
      </c>
      <c r="E38" s="23"/>
      <c r="F38" s="28" t="str">
        <f t="shared" si="0"/>
        <v>Kém</v>
      </c>
      <c r="G38" s="23"/>
      <c r="H38" s="28" t="str">
        <f t="shared" si="1"/>
        <v>Kém</v>
      </c>
      <c r="I38" s="27"/>
    </row>
    <row r="39" s="3" customFormat="1" ht="20.1" customHeight="1" spans="1:9">
      <c r="A39" s="23">
        <v>28</v>
      </c>
      <c r="B39" s="92" t="s">
        <v>244</v>
      </c>
      <c r="C39" s="29" t="s">
        <v>245</v>
      </c>
      <c r="D39" s="30" t="s">
        <v>246</v>
      </c>
      <c r="E39" s="23"/>
      <c r="F39" s="28" t="str">
        <f t="shared" si="0"/>
        <v>Kém</v>
      </c>
      <c r="G39" s="23"/>
      <c r="H39" s="28" t="str">
        <f t="shared" si="1"/>
        <v>Kém</v>
      </c>
      <c r="I39" s="60"/>
    </row>
    <row r="40" s="3" customFormat="1" ht="20.1" customHeight="1" spans="1:9">
      <c r="A40" s="23">
        <v>29</v>
      </c>
      <c r="B40" s="92" t="s">
        <v>247</v>
      </c>
      <c r="C40" s="29" t="s">
        <v>248</v>
      </c>
      <c r="D40" s="30" t="s">
        <v>249</v>
      </c>
      <c r="E40" s="23"/>
      <c r="F40" s="28" t="str">
        <f t="shared" si="0"/>
        <v>Kém</v>
      </c>
      <c r="G40" s="23"/>
      <c r="H40" s="28" t="str">
        <f t="shared" si="1"/>
        <v>Kém</v>
      </c>
      <c r="I40" s="27"/>
    </row>
    <row r="41" s="3" customFormat="1" ht="20.1" customHeight="1" spans="1:9">
      <c r="A41" s="23">
        <v>30</v>
      </c>
      <c r="B41" s="92" t="s">
        <v>250</v>
      </c>
      <c r="C41" s="29" t="s">
        <v>251</v>
      </c>
      <c r="D41" s="30" t="s">
        <v>252</v>
      </c>
      <c r="E41" s="23"/>
      <c r="F41" s="28" t="str">
        <f t="shared" si="0"/>
        <v>Kém</v>
      </c>
      <c r="G41" s="23"/>
      <c r="H41" s="28" t="str">
        <f t="shared" si="1"/>
        <v>Kém</v>
      </c>
      <c r="I41" s="27"/>
    </row>
    <row r="42" s="3" customFormat="1" ht="20.1" customHeight="1" spans="1:9">
      <c r="A42" s="23">
        <v>31</v>
      </c>
      <c r="B42" s="92" t="s">
        <v>253</v>
      </c>
      <c r="C42" s="29" t="s">
        <v>254</v>
      </c>
      <c r="D42" s="30" t="s">
        <v>139</v>
      </c>
      <c r="E42" s="23"/>
      <c r="F42" s="28" t="str">
        <f t="shared" si="0"/>
        <v>Kém</v>
      </c>
      <c r="G42" s="23"/>
      <c r="H42" s="28" t="str">
        <f t="shared" si="1"/>
        <v>Kém</v>
      </c>
      <c r="I42" s="27"/>
    </row>
    <row r="43" s="3" customFormat="1" ht="20.1" customHeight="1" spans="1:9">
      <c r="A43" s="23">
        <v>32</v>
      </c>
      <c r="B43" s="92" t="s">
        <v>255</v>
      </c>
      <c r="C43" s="29" t="s">
        <v>256</v>
      </c>
      <c r="D43" s="30" t="s">
        <v>139</v>
      </c>
      <c r="E43" s="23"/>
      <c r="F43" s="28" t="str">
        <f t="shared" si="0"/>
        <v>Kém</v>
      </c>
      <c r="G43" s="23"/>
      <c r="H43" s="28" t="str">
        <f t="shared" si="1"/>
        <v>Kém</v>
      </c>
      <c r="I43" s="27"/>
    </row>
    <row r="44" s="3" customFormat="1" ht="20.1" customHeight="1" spans="1:9">
      <c r="A44" s="23">
        <v>33</v>
      </c>
      <c r="B44" s="92" t="s">
        <v>257</v>
      </c>
      <c r="C44" s="29" t="s">
        <v>258</v>
      </c>
      <c r="D44" s="30" t="s">
        <v>259</v>
      </c>
      <c r="E44" s="23"/>
      <c r="F44" s="28" t="str">
        <f t="shared" si="0"/>
        <v>Kém</v>
      </c>
      <c r="G44" s="23"/>
      <c r="H44" s="28" t="str">
        <f t="shared" si="1"/>
        <v>Kém</v>
      </c>
      <c r="I44" s="60"/>
    </row>
    <row r="45" s="3" customFormat="1" ht="20.1" customHeight="1" spans="1:9">
      <c r="A45" s="23">
        <v>34</v>
      </c>
      <c r="B45" s="92" t="s">
        <v>260</v>
      </c>
      <c r="C45" s="29" t="s">
        <v>201</v>
      </c>
      <c r="D45" s="30" t="s">
        <v>146</v>
      </c>
      <c r="E45" s="23"/>
      <c r="F45" s="28" t="str">
        <f t="shared" si="0"/>
        <v>Kém</v>
      </c>
      <c r="G45" s="23"/>
      <c r="H45" s="28" t="str">
        <f t="shared" si="1"/>
        <v>Kém</v>
      </c>
      <c r="I45" s="27"/>
    </row>
    <row r="46" s="3" customFormat="1" ht="20.1" customHeight="1" spans="1:9">
      <c r="A46" s="23">
        <v>35</v>
      </c>
      <c r="B46" s="92" t="s">
        <v>261</v>
      </c>
      <c r="C46" s="29" t="s">
        <v>262</v>
      </c>
      <c r="D46" s="30" t="s">
        <v>263</v>
      </c>
      <c r="E46" s="23"/>
      <c r="F46" s="28" t="str">
        <f t="shared" si="0"/>
        <v>Kém</v>
      </c>
      <c r="G46" s="23"/>
      <c r="H46" s="28" t="str">
        <f t="shared" si="1"/>
        <v>Kém</v>
      </c>
      <c r="I46" s="60"/>
    </row>
    <row r="47" s="3" customFormat="1" ht="20.1" customHeight="1" spans="1:9">
      <c r="A47" s="23">
        <v>36</v>
      </c>
      <c r="B47" s="92" t="s">
        <v>264</v>
      </c>
      <c r="C47" s="29" t="s">
        <v>265</v>
      </c>
      <c r="D47" s="30" t="s">
        <v>266</v>
      </c>
      <c r="E47" s="23"/>
      <c r="F47" s="28" t="str">
        <f t="shared" si="0"/>
        <v>Kém</v>
      </c>
      <c r="G47" s="23"/>
      <c r="H47" s="28" t="str">
        <f t="shared" si="1"/>
        <v>Kém</v>
      </c>
      <c r="I47" s="27"/>
    </row>
    <row r="48" s="3" customFormat="1" ht="20.1" customHeight="1" spans="1:9">
      <c r="A48" s="23">
        <v>37</v>
      </c>
      <c r="B48" s="92" t="s">
        <v>267</v>
      </c>
      <c r="C48" s="29" t="s">
        <v>268</v>
      </c>
      <c r="D48" s="30" t="s">
        <v>269</v>
      </c>
      <c r="E48" s="23"/>
      <c r="F48" s="28" t="str">
        <f t="shared" si="0"/>
        <v>Kém</v>
      </c>
      <c r="G48" s="23"/>
      <c r="H48" s="28" t="str">
        <f t="shared" si="1"/>
        <v>Kém</v>
      </c>
      <c r="I48" s="27"/>
    </row>
    <row r="49" s="3" customFormat="1" ht="20.1" customHeight="1" spans="1:9">
      <c r="A49" s="23">
        <v>38</v>
      </c>
      <c r="B49" s="92" t="s">
        <v>270</v>
      </c>
      <c r="C49" s="29" t="s">
        <v>271</v>
      </c>
      <c r="D49" s="30" t="s">
        <v>162</v>
      </c>
      <c r="E49" s="23"/>
      <c r="F49" s="28" t="str">
        <f t="shared" si="0"/>
        <v>Kém</v>
      </c>
      <c r="G49" s="23"/>
      <c r="H49" s="28" t="str">
        <f t="shared" si="1"/>
        <v>Kém</v>
      </c>
      <c r="I49" s="60"/>
    </row>
    <row r="50" s="3" customFormat="1" ht="20.1" customHeight="1" spans="1:9">
      <c r="A50" s="23">
        <v>39</v>
      </c>
      <c r="B50" s="92" t="s">
        <v>272</v>
      </c>
      <c r="C50" s="29" t="s">
        <v>273</v>
      </c>
      <c r="D50" s="30" t="s">
        <v>274</v>
      </c>
      <c r="E50" s="23"/>
      <c r="F50" s="28" t="str">
        <f t="shared" si="0"/>
        <v>Kém</v>
      </c>
      <c r="G50" s="23"/>
      <c r="H50" s="28" t="str">
        <f t="shared" si="1"/>
        <v>Kém</v>
      </c>
      <c r="I50" s="60"/>
    </row>
    <row r="51" s="3" customFormat="1" ht="20.1" customHeight="1" spans="1:9">
      <c r="A51" s="23">
        <v>40</v>
      </c>
      <c r="B51" s="92" t="s">
        <v>275</v>
      </c>
      <c r="C51" s="29" t="s">
        <v>276</v>
      </c>
      <c r="D51" s="30" t="s">
        <v>173</v>
      </c>
      <c r="E51" s="23"/>
      <c r="F51" s="28" t="str">
        <f t="shared" si="0"/>
        <v>Kém</v>
      </c>
      <c r="G51" s="23"/>
      <c r="H51" s="28" t="str">
        <f t="shared" si="1"/>
        <v>Kém</v>
      </c>
      <c r="I51" s="27"/>
    </row>
    <row r="52" s="3" customFormat="1" ht="20.1" customHeight="1" spans="1:9">
      <c r="A52" s="23">
        <v>41</v>
      </c>
      <c r="B52" s="92" t="s">
        <v>277</v>
      </c>
      <c r="C52" s="29" t="s">
        <v>278</v>
      </c>
      <c r="D52" s="30" t="s">
        <v>54</v>
      </c>
      <c r="E52" s="23"/>
      <c r="F52" s="28" t="str">
        <f t="shared" si="0"/>
        <v>Kém</v>
      </c>
      <c r="G52" s="23"/>
      <c r="H52" s="28" t="str">
        <f t="shared" si="1"/>
        <v>Kém</v>
      </c>
      <c r="I52" s="27"/>
    </row>
    <row r="53" s="3" customFormat="1" ht="20.1" customHeight="1" spans="1:9">
      <c r="A53" s="23">
        <v>42</v>
      </c>
      <c r="B53" s="92" t="s">
        <v>279</v>
      </c>
      <c r="C53" s="29" t="s">
        <v>280</v>
      </c>
      <c r="D53" s="30" t="s">
        <v>56</v>
      </c>
      <c r="E53" s="23"/>
      <c r="F53" s="28" t="str">
        <f t="shared" si="0"/>
        <v>Kém</v>
      </c>
      <c r="G53" s="23"/>
      <c r="H53" s="28" t="str">
        <f t="shared" si="1"/>
        <v>Kém</v>
      </c>
      <c r="I53" s="27"/>
    </row>
    <row r="54" s="3" customFormat="1" ht="20.1" customHeight="1" spans="1:9">
      <c r="A54" s="23">
        <v>43</v>
      </c>
      <c r="B54" s="92" t="s">
        <v>281</v>
      </c>
      <c r="C54" s="29" t="s">
        <v>282</v>
      </c>
      <c r="D54" s="30" t="s">
        <v>283</v>
      </c>
      <c r="E54" s="23"/>
      <c r="F54" s="28" t="str">
        <f t="shared" si="0"/>
        <v>Kém</v>
      </c>
      <c r="G54" s="23"/>
      <c r="H54" s="28" t="str">
        <f t="shared" si="1"/>
        <v>Kém</v>
      </c>
      <c r="I54" s="27"/>
    </row>
    <row r="55" ht="24.95" customHeight="1" spans="1:9">
      <c r="A55" s="31"/>
      <c r="B55" s="31"/>
      <c r="C55" s="62" t="s">
        <v>57</v>
      </c>
      <c r="D55" s="62"/>
      <c r="E55" s="62"/>
      <c r="F55" s="62"/>
      <c r="G55" s="62"/>
      <c r="H55" s="62"/>
      <c r="I55" s="62"/>
    </row>
    <row r="56" ht="24.95" customHeight="1" spans="3:9">
      <c r="C56" s="63" t="s">
        <v>58</v>
      </c>
      <c r="D56" s="34"/>
      <c r="E56" s="64" t="s">
        <v>11</v>
      </c>
      <c r="F56" s="65"/>
      <c r="G56" s="64" t="s">
        <v>12</v>
      </c>
      <c r="H56" s="65"/>
      <c r="I56" s="68" t="s">
        <v>13</v>
      </c>
    </row>
    <row r="57" s="3" customFormat="1" ht="24.95" customHeight="1" spans="3:9">
      <c r="C57" s="33"/>
      <c r="D57" s="38"/>
      <c r="E57" s="22" t="s">
        <v>59</v>
      </c>
      <c r="F57" s="39" t="s">
        <v>60</v>
      </c>
      <c r="G57" s="22" t="s">
        <v>59</v>
      </c>
      <c r="H57" s="39" t="s">
        <v>60</v>
      </c>
      <c r="I57" s="56"/>
    </row>
    <row r="58" ht="24.95" customHeight="1" spans="3:9">
      <c r="C58" s="40" t="s">
        <v>61</v>
      </c>
      <c r="D58" s="66"/>
      <c r="E58" s="41">
        <f>COUNTIF(F11:F54,"Xuất sắc")</f>
        <v>0</v>
      </c>
      <c r="F58" s="42" t="e">
        <f>E58*100/#REF!</f>
        <v>#REF!</v>
      </c>
      <c r="G58" s="41">
        <f>COUNTIF(H12:H54,"Xuất sắc")</f>
        <v>0</v>
      </c>
      <c r="H58" s="42" t="e">
        <f>G58*100/#REF!</f>
        <v>#REF!</v>
      </c>
      <c r="I58" s="58"/>
    </row>
    <row r="59" ht="24.95" customHeight="1" spans="3:9">
      <c r="C59" s="40" t="s">
        <v>62</v>
      </c>
      <c r="D59" s="66"/>
      <c r="E59" s="41">
        <f>COUNTIF(F12:F54,"Tốt")</f>
        <v>0</v>
      </c>
      <c r="F59" s="43" t="e">
        <f>E59*100/#REF!</f>
        <v>#REF!</v>
      </c>
      <c r="G59" s="41">
        <f>COUNTIF(H12:H54,"Tốt")</f>
        <v>0</v>
      </c>
      <c r="H59" s="43" t="e">
        <f>G59*100/#REF!</f>
        <v>#REF!</v>
      </c>
      <c r="I59" s="58"/>
    </row>
    <row r="60" ht="24.95" customHeight="1" spans="3:9">
      <c r="C60" s="40" t="s">
        <v>63</v>
      </c>
      <c r="D60" s="66"/>
      <c r="E60" s="41">
        <f>COUNTIF(F12:F54,"Khá")</f>
        <v>0</v>
      </c>
      <c r="F60" s="43" t="e">
        <f>E60*100/#REF!</f>
        <v>#REF!</v>
      </c>
      <c r="G60" s="41">
        <f>COUNTIF(H12:H54,"Khá")</f>
        <v>0</v>
      </c>
      <c r="H60" s="43" t="e">
        <f>G60*100/#REF!</f>
        <v>#REF!</v>
      </c>
      <c r="I60" s="58"/>
    </row>
    <row r="61" ht="24.95" customHeight="1" spans="3:9">
      <c r="C61" s="40" t="s">
        <v>64</v>
      </c>
      <c r="D61" s="66"/>
      <c r="E61" s="41">
        <f>COUNTIF(F12:F54,"TB")</f>
        <v>0</v>
      </c>
      <c r="F61" s="43" t="e">
        <f>E61*100/#REF!</f>
        <v>#REF!</v>
      </c>
      <c r="G61" s="41">
        <f>COUNTIF(H12:H54,"TB")</f>
        <v>0</v>
      </c>
      <c r="H61" s="43" t="e">
        <f>G61*100/#REF!</f>
        <v>#REF!</v>
      </c>
      <c r="I61" s="58"/>
    </row>
    <row r="62" ht="24.95" customHeight="1" spans="3:9">
      <c r="C62" s="40" t="s">
        <v>65</v>
      </c>
      <c r="D62" s="66"/>
      <c r="E62" s="41">
        <f>COUNTIF(F12:F54,"Yếu")</f>
        <v>0</v>
      </c>
      <c r="F62" s="42" t="e">
        <f>E62*100/#REF!</f>
        <v>#REF!</v>
      </c>
      <c r="G62" s="41">
        <f>COUNTIF(H12:H54,"Yếu")</f>
        <v>0</v>
      </c>
      <c r="H62" s="42" t="e">
        <f>G62*100/#REF!</f>
        <v>#REF!</v>
      </c>
      <c r="I62" s="58"/>
    </row>
    <row r="63" ht="24.95" customHeight="1" spans="3:9">
      <c r="C63" s="44" t="s">
        <v>66</v>
      </c>
      <c r="D63" s="67"/>
      <c r="E63" s="46">
        <f>COUNTIF(F12:F54,"Kém")</f>
        <v>43</v>
      </c>
      <c r="F63" s="47" t="e">
        <f>E63*100/#REF!</f>
        <v>#REF!</v>
      </c>
      <c r="G63" s="46">
        <f>COUNTIF(H12:H54,"Kém")</f>
        <v>43</v>
      </c>
      <c r="H63" s="47" t="e">
        <f>G63*100/#REF!</f>
        <v>#REF!</v>
      </c>
      <c r="I63" s="59"/>
    </row>
    <row r="64" ht="15" customHeight="1" spans="3:4">
      <c r="C64" s="48"/>
      <c r="D64" s="48"/>
    </row>
    <row r="65" ht="18" customHeight="1" spans="5:9">
      <c r="E65" s="49" t="s">
        <v>284</v>
      </c>
      <c r="F65" s="49"/>
      <c r="G65" s="49"/>
      <c r="H65" s="49"/>
      <c r="I65" s="49"/>
    </row>
    <row r="66" ht="18" customHeight="1" spans="1:9">
      <c r="A66" s="7" t="s">
        <v>12</v>
      </c>
      <c r="B66" s="7"/>
      <c r="C66" s="7"/>
      <c r="D66" s="7" t="s">
        <v>11</v>
      </c>
      <c r="E66" s="7"/>
      <c r="F66" s="7"/>
      <c r="G66" s="7"/>
      <c r="H66" s="7" t="s">
        <v>68</v>
      </c>
      <c r="I66" s="7"/>
    </row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 spans="1:1">
      <c r="A79" s="4">
        <v>1</v>
      </c>
    </row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55:I55"/>
    <mergeCell ref="E56:F56"/>
    <mergeCell ref="G56:H56"/>
    <mergeCell ref="E65:I65"/>
    <mergeCell ref="A66:C66"/>
    <mergeCell ref="D66:G66"/>
    <mergeCell ref="H66:I66"/>
    <mergeCell ref="A10:A11"/>
    <mergeCell ref="C56:C57"/>
    <mergeCell ref="I10:I11"/>
    <mergeCell ref="I56:I57"/>
    <mergeCell ref="C10:D11"/>
  </mergeCells>
  <conditionalFormatting sqref="F12:F54">
    <cfRule type="cellIs" dxfId="0" priority="3" stopIfTrue="1" operator="equal">
      <formula>"SVG"</formula>
    </cfRule>
    <cfRule type="cellIs" dxfId="1" priority="4" stopIfTrue="1" operator="equal">
      <formula>"SVXS"</formula>
    </cfRule>
  </conditionalFormatting>
  <conditionalFormatting sqref="H12:H54">
    <cfRule type="cellIs" dxfId="0" priority="1" stopIfTrue="1" operator="equal">
      <formula>"SVG"</formula>
    </cfRule>
    <cfRule type="cellIs" dxfId="1" priority="2" stopIfTrue="1" operator="equal">
      <formula>"SVXS"</formula>
    </cfRule>
  </conditionalFormatting>
  <pageMargins left="0.5" right="0.25" top="0.3" bottom="0.5" header="0" footer="0.25"/>
  <pageSetup paperSize="9" scale="95" orientation="portrait"/>
  <headerFooter alignWithMargins="0">
    <oddFooter>&amp;R&amp;P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2"/>
  </sheetPr>
  <dimension ref="A1:T60"/>
  <sheetViews>
    <sheetView view="pageBreakPreview" zoomScaleNormal="100" topLeftCell="A4" workbookViewId="0">
      <selection activeCell="A8" sqref="A8:I8"/>
    </sheetView>
  </sheetViews>
  <sheetFormatPr defaultColWidth="9" defaultRowHeight="14"/>
  <cols>
    <col min="1" max="1" width="6.83" style="4" customWidth="1"/>
    <col min="2" max="2" width="11.83" style="4" customWidth="1"/>
    <col min="3" max="3" width="23.83" style="4" customWidth="1"/>
    <col min="4" max="4" width="8.83" style="4" customWidth="1"/>
    <col min="5" max="8" width="9.66" style="4" customWidth="1"/>
    <col min="9" max="9" width="20.83" style="4" customWidth="1"/>
    <col min="10" max="16384" width="9.33" style="4"/>
  </cols>
  <sheetData>
    <row r="1" ht="15" customHeight="1" spans="9:9">
      <c r="I1" s="50" t="s">
        <v>0</v>
      </c>
    </row>
    <row r="2" ht="17.1" customHeight="1" spans="1:20">
      <c r="A2" s="5" t="s">
        <v>1</v>
      </c>
      <c r="B2" s="5"/>
      <c r="C2" s="5"/>
      <c r="D2" s="5"/>
      <c r="E2" s="6" t="s">
        <v>2</v>
      </c>
      <c r="F2" s="6"/>
      <c r="G2" s="6"/>
      <c r="H2" s="6"/>
      <c r="I2" s="6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</row>
    <row r="3" ht="17.1" customHeight="1" spans="1:20">
      <c r="A3" s="7" t="s">
        <v>3</v>
      </c>
      <c r="B3" s="7"/>
      <c r="C3" s="7"/>
      <c r="D3" s="7"/>
      <c r="E3" s="8" t="s">
        <v>4</v>
      </c>
      <c r="F3" s="8"/>
      <c r="G3" s="8"/>
      <c r="H3" s="8"/>
      <c r="I3" s="8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</row>
    <row r="4" ht="17.1" customHeight="1" spans="1:20">
      <c r="A4" s="7" t="s">
        <v>5</v>
      </c>
      <c r="B4" s="7"/>
      <c r="C4" s="7"/>
      <c r="D4" s="7"/>
      <c r="E4" s="7"/>
      <c r="F4" s="7"/>
      <c r="G4" s="7"/>
      <c r="H4" s="7"/>
      <c r="I4" s="7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</row>
    <row r="5" s="1" customFormat="1" ht="15" customHeight="1" spans="1:20">
      <c r="A5" s="9"/>
      <c r="B5" s="9"/>
      <c r="C5" s="9"/>
      <c r="D5" s="9"/>
      <c r="E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ht="24.95" customHeight="1" spans="1:20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</row>
    <row r="7" s="2" customFormat="1" ht="24.95" customHeight="1" spans="1:20">
      <c r="A7" s="11" t="s">
        <v>72</v>
      </c>
      <c r="B7" s="11"/>
      <c r="C7" s="11"/>
      <c r="D7" s="11"/>
      <c r="E7" s="11"/>
      <c r="F7" s="11"/>
      <c r="G7" s="11"/>
      <c r="H7" s="11"/>
      <c r="I7" s="11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</row>
    <row r="8" s="2" customFormat="1" ht="24.95" customHeight="1" spans="1:20">
      <c r="A8" s="12" t="s">
        <v>285</v>
      </c>
      <c r="B8" s="12"/>
      <c r="C8" s="12"/>
      <c r="D8" s="12"/>
      <c r="E8" s="12"/>
      <c r="F8" s="12"/>
      <c r="G8" s="12"/>
      <c r="H8" s="12"/>
      <c r="I8" s="12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</row>
    <row r="9" s="2" customFormat="1" ht="15" customHeight="1" spans="1:20">
      <c r="A9" s="12"/>
      <c r="B9" s="12"/>
      <c r="C9" s="12"/>
      <c r="D9" s="12"/>
      <c r="E9" s="12"/>
      <c r="F9" s="12"/>
      <c r="G9" s="12"/>
      <c r="H9" s="12"/>
      <c r="I9" s="12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</row>
    <row r="10" s="3" customFormat="1" ht="18" customHeight="1" spans="1:9">
      <c r="A10" s="13" t="s">
        <v>9</v>
      </c>
      <c r="B10" s="14"/>
      <c r="C10" s="15" t="s">
        <v>10</v>
      </c>
      <c r="D10" s="16"/>
      <c r="E10" s="17" t="s">
        <v>11</v>
      </c>
      <c r="F10" s="18"/>
      <c r="G10" s="17" t="s">
        <v>12</v>
      </c>
      <c r="H10" s="18"/>
      <c r="I10" s="55" t="s">
        <v>13</v>
      </c>
    </row>
    <row r="11" s="3" customFormat="1" ht="30" customHeight="1" spans="1:9">
      <c r="A11" s="19"/>
      <c r="B11" s="20"/>
      <c r="C11" s="20"/>
      <c r="D11" s="21"/>
      <c r="E11" s="22" t="s">
        <v>14</v>
      </c>
      <c r="F11" s="22" t="s">
        <v>15</v>
      </c>
      <c r="G11" s="22" t="s">
        <v>14</v>
      </c>
      <c r="H11" s="22" t="s">
        <v>15</v>
      </c>
      <c r="I11" s="19"/>
    </row>
    <row r="12" s="3" customFormat="1" ht="21.95" customHeight="1" spans="1:9">
      <c r="A12" s="23">
        <v>1</v>
      </c>
      <c r="B12" s="92" t="s">
        <v>286</v>
      </c>
      <c r="C12" s="25" t="s">
        <v>287</v>
      </c>
      <c r="D12" s="26" t="s">
        <v>288</v>
      </c>
      <c r="E12" s="27"/>
      <c r="F12" s="28" t="str">
        <f t="shared" ref="F12:F24" si="0">IF(AND(E12&gt;=90),"XS",IF(AND(E12&gt;=80),"Tốt",IF(AND(E12&gt;=70),"Khá",IF(AND(E12&gt;=60),"TB",IF(AND(E12&gt;=50),"TB",IF(AND(E12&gt;=30),"Yếu",IF(AND(E12&gt;=0),"Kém"," ")))))))</f>
        <v>Kém</v>
      </c>
      <c r="G12" s="27"/>
      <c r="H12" s="28" t="str">
        <f t="shared" ref="H12:H24" si="1">IF(AND(G12&gt;=90),"XS",IF(AND(G12&gt;=80),"Tốt",IF(AND(G12&gt;=70),"Khá",IF(AND(G12&gt;=60),"TB",IF(AND(G12&gt;=50),"TB",IF(AND(G12&gt;=30),"Yếu",IF(AND(G12&gt;=0),"Kém"," ")))))))</f>
        <v>Kém</v>
      </c>
      <c r="I12" s="27"/>
    </row>
    <row r="13" s="3" customFormat="1" ht="21.95" customHeight="1" spans="1:9">
      <c r="A13" s="23">
        <v>2</v>
      </c>
      <c r="B13" s="92" t="s">
        <v>289</v>
      </c>
      <c r="C13" s="29" t="s">
        <v>150</v>
      </c>
      <c r="D13" s="30" t="s">
        <v>85</v>
      </c>
      <c r="E13" s="27"/>
      <c r="F13" s="28" t="str">
        <f t="shared" si="0"/>
        <v>Kém</v>
      </c>
      <c r="G13" s="27"/>
      <c r="H13" s="28" t="str">
        <f t="shared" si="1"/>
        <v>Kém</v>
      </c>
      <c r="I13" s="27"/>
    </row>
    <row r="14" s="3" customFormat="1" ht="21.95" customHeight="1" spans="1:9">
      <c r="A14" s="23">
        <v>3</v>
      </c>
      <c r="B14" s="92" t="s">
        <v>290</v>
      </c>
      <c r="C14" s="29" t="s">
        <v>291</v>
      </c>
      <c r="D14" s="30" t="s">
        <v>292</v>
      </c>
      <c r="E14" s="27"/>
      <c r="F14" s="28" t="str">
        <f t="shared" si="0"/>
        <v>Kém</v>
      </c>
      <c r="G14" s="27"/>
      <c r="H14" s="28" t="str">
        <f t="shared" si="1"/>
        <v>Kém</v>
      </c>
      <c r="I14" s="27"/>
    </row>
    <row r="15" s="3" customFormat="1" ht="21.95" customHeight="1" spans="1:9">
      <c r="A15" s="23">
        <v>4</v>
      </c>
      <c r="B15" s="92" t="s">
        <v>293</v>
      </c>
      <c r="C15" s="29" t="s">
        <v>294</v>
      </c>
      <c r="D15" s="30" t="s">
        <v>295</v>
      </c>
      <c r="E15" s="27"/>
      <c r="F15" s="28" t="str">
        <f t="shared" si="0"/>
        <v>Kém</v>
      </c>
      <c r="G15" s="27"/>
      <c r="H15" s="28" t="str">
        <f t="shared" si="1"/>
        <v>Kém</v>
      </c>
      <c r="I15" s="27"/>
    </row>
    <row r="16" s="3" customFormat="1" ht="21.95" customHeight="1" spans="1:9">
      <c r="A16" s="23">
        <v>5</v>
      </c>
      <c r="B16" s="92" t="s">
        <v>296</v>
      </c>
      <c r="C16" s="29" t="s">
        <v>297</v>
      </c>
      <c r="D16" s="30" t="s">
        <v>241</v>
      </c>
      <c r="E16" s="27"/>
      <c r="F16" s="28" t="str">
        <f t="shared" si="0"/>
        <v>Kém</v>
      </c>
      <c r="G16" s="27"/>
      <c r="H16" s="28" t="str">
        <f t="shared" si="1"/>
        <v>Kém</v>
      </c>
      <c r="I16" s="27"/>
    </row>
    <row r="17" s="3" customFormat="1" ht="21.95" customHeight="1" spans="1:9">
      <c r="A17" s="23">
        <v>6</v>
      </c>
      <c r="B17" s="92" t="s">
        <v>298</v>
      </c>
      <c r="C17" s="29" t="s">
        <v>299</v>
      </c>
      <c r="D17" s="30" t="s">
        <v>300</v>
      </c>
      <c r="E17" s="27"/>
      <c r="F17" s="28" t="str">
        <f t="shared" si="0"/>
        <v>Kém</v>
      </c>
      <c r="G17" s="27"/>
      <c r="H17" s="28" t="str">
        <f t="shared" si="1"/>
        <v>Kém</v>
      </c>
      <c r="I17" s="27"/>
    </row>
    <row r="18" s="3" customFormat="1" ht="21.95" customHeight="1" spans="1:9">
      <c r="A18" s="23">
        <v>7</v>
      </c>
      <c r="B18" s="92" t="s">
        <v>301</v>
      </c>
      <c r="C18" s="29" t="s">
        <v>302</v>
      </c>
      <c r="D18" s="30" t="s">
        <v>303</v>
      </c>
      <c r="E18" s="27"/>
      <c r="F18" s="28" t="str">
        <f t="shared" si="0"/>
        <v>Kém</v>
      </c>
      <c r="G18" s="27"/>
      <c r="H18" s="28" t="str">
        <f t="shared" si="1"/>
        <v>Kém</v>
      </c>
      <c r="I18" s="27"/>
    </row>
    <row r="19" s="3" customFormat="1" ht="21.95" customHeight="1" spans="1:9">
      <c r="A19" s="23">
        <v>8</v>
      </c>
      <c r="B19" s="92" t="s">
        <v>304</v>
      </c>
      <c r="C19" s="29" t="s">
        <v>305</v>
      </c>
      <c r="D19" s="30" t="s">
        <v>306</v>
      </c>
      <c r="E19" s="27"/>
      <c r="F19" s="28" t="str">
        <f t="shared" si="0"/>
        <v>Kém</v>
      </c>
      <c r="G19" s="27"/>
      <c r="H19" s="28" t="str">
        <f t="shared" si="1"/>
        <v>Kém</v>
      </c>
      <c r="I19" s="27"/>
    </row>
    <row r="20" s="3" customFormat="1" ht="21.95" customHeight="1" spans="1:9">
      <c r="A20" s="23">
        <v>9</v>
      </c>
      <c r="B20" s="92" t="s">
        <v>307</v>
      </c>
      <c r="C20" s="29" t="s">
        <v>308</v>
      </c>
      <c r="D20" s="30" t="s">
        <v>252</v>
      </c>
      <c r="E20" s="27"/>
      <c r="F20" s="28" t="str">
        <f t="shared" si="0"/>
        <v>Kém</v>
      </c>
      <c r="G20" s="27"/>
      <c r="H20" s="28" t="str">
        <f t="shared" si="1"/>
        <v>Kém</v>
      </c>
      <c r="I20" s="60"/>
    </row>
    <row r="21" s="3" customFormat="1" ht="21.95" customHeight="1" spans="1:9">
      <c r="A21" s="23">
        <v>10</v>
      </c>
      <c r="B21" s="92" t="s">
        <v>309</v>
      </c>
      <c r="C21" s="29" t="s">
        <v>310</v>
      </c>
      <c r="D21" s="30" t="s">
        <v>311</v>
      </c>
      <c r="E21" s="27"/>
      <c r="F21" s="28" t="str">
        <f t="shared" si="0"/>
        <v>Kém</v>
      </c>
      <c r="G21" s="27"/>
      <c r="H21" s="28" t="str">
        <f t="shared" si="1"/>
        <v>Kém</v>
      </c>
      <c r="I21" s="27"/>
    </row>
    <row r="22" s="3" customFormat="1" ht="21.95" customHeight="1" spans="1:9">
      <c r="A22" s="23">
        <v>11</v>
      </c>
      <c r="B22" s="92" t="s">
        <v>312</v>
      </c>
      <c r="C22" s="29" t="s">
        <v>313</v>
      </c>
      <c r="D22" s="30" t="s">
        <v>314</v>
      </c>
      <c r="E22" s="27"/>
      <c r="F22" s="28" t="str">
        <f t="shared" si="0"/>
        <v>Kém</v>
      </c>
      <c r="G22" s="27"/>
      <c r="H22" s="28" t="str">
        <f t="shared" si="1"/>
        <v>Kém</v>
      </c>
      <c r="I22" s="27"/>
    </row>
    <row r="23" s="3" customFormat="1" ht="21.95" customHeight="1" spans="1:9">
      <c r="A23" s="23">
        <v>12</v>
      </c>
      <c r="B23" s="92" t="s">
        <v>315</v>
      </c>
      <c r="C23" s="29" t="s">
        <v>316</v>
      </c>
      <c r="D23" s="30" t="s">
        <v>317</v>
      </c>
      <c r="E23" s="27"/>
      <c r="F23" s="28" t="str">
        <f t="shared" si="0"/>
        <v>Kém</v>
      </c>
      <c r="G23" s="27"/>
      <c r="H23" s="28" t="str">
        <f t="shared" si="1"/>
        <v>Kém</v>
      </c>
      <c r="I23" s="27"/>
    </row>
    <row r="24" s="3" customFormat="1" ht="21.95" customHeight="1" spans="1:9">
      <c r="A24" s="23">
        <v>13</v>
      </c>
      <c r="B24" s="92" t="s">
        <v>318</v>
      </c>
      <c r="C24" s="29" t="s">
        <v>319</v>
      </c>
      <c r="D24" s="30" t="s">
        <v>320</v>
      </c>
      <c r="E24" s="27"/>
      <c r="F24" s="28" t="str">
        <f t="shared" si="0"/>
        <v>Kém</v>
      </c>
      <c r="G24" s="27"/>
      <c r="H24" s="28" t="str">
        <f t="shared" si="1"/>
        <v>Kém</v>
      </c>
      <c r="I24" s="27"/>
    </row>
    <row r="25" ht="24.95" customHeight="1" spans="1:9">
      <c r="A25" s="31"/>
      <c r="B25" s="31"/>
      <c r="C25" s="32" t="s">
        <v>57</v>
      </c>
      <c r="D25" s="32"/>
      <c r="E25" s="32"/>
      <c r="F25" s="32"/>
      <c r="G25" s="32"/>
      <c r="H25" s="32"/>
      <c r="I25" s="32"/>
    </row>
    <row r="26" ht="21.95" customHeight="1" spans="3:9">
      <c r="C26" s="33" t="s">
        <v>58</v>
      </c>
      <c r="D26" s="34"/>
      <c r="E26" s="35" t="s">
        <v>11</v>
      </c>
      <c r="F26" s="36"/>
      <c r="G26" s="35" t="s">
        <v>12</v>
      </c>
      <c r="H26" s="36"/>
      <c r="I26" s="56" t="s">
        <v>13</v>
      </c>
    </row>
    <row r="27" s="3" customFormat="1" ht="21.95" customHeight="1" spans="3:9">
      <c r="C27" s="37"/>
      <c r="D27" s="38"/>
      <c r="E27" s="22" t="s">
        <v>59</v>
      </c>
      <c r="F27" s="39" t="s">
        <v>60</v>
      </c>
      <c r="G27" s="22" t="s">
        <v>59</v>
      </c>
      <c r="H27" s="39" t="s">
        <v>60</v>
      </c>
      <c r="I27" s="57"/>
    </row>
    <row r="28" ht="21.95" customHeight="1" spans="3:9">
      <c r="C28" s="40" t="s">
        <v>61</v>
      </c>
      <c r="D28" s="18"/>
      <c r="E28" s="41">
        <f>COUNTIF(F12:F24,"Xuất sắc")</f>
        <v>0</v>
      </c>
      <c r="F28" s="42">
        <f>E28*100/A24</f>
        <v>0</v>
      </c>
      <c r="G28" s="41">
        <f>COUNTIF(H12:H24,"Xuất sắc")</f>
        <v>0</v>
      </c>
      <c r="H28" s="42">
        <f>G28*100/A24</f>
        <v>0</v>
      </c>
      <c r="I28" s="58"/>
    </row>
    <row r="29" ht="21.95" customHeight="1" spans="3:9">
      <c r="C29" s="40" t="s">
        <v>62</v>
      </c>
      <c r="D29" s="18"/>
      <c r="E29" s="41">
        <f>COUNTIF(F12:F24,"Tốt")</f>
        <v>0</v>
      </c>
      <c r="F29" s="43">
        <f>E29*100/A24</f>
        <v>0</v>
      </c>
      <c r="G29" s="41">
        <f>COUNTIF(H12:H24,"Tốt")</f>
        <v>0</v>
      </c>
      <c r="H29" s="43">
        <f>G29*100/A24</f>
        <v>0</v>
      </c>
      <c r="I29" s="58"/>
    </row>
    <row r="30" ht="21.95" customHeight="1" spans="3:9">
      <c r="C30" s="40" t="s">
        <v>63</v>
      </c>
      <c r="D30" s="18"/>
      <c r="E30" s="41">
        <f>COUNTIF(F12:F24,"Khá")</f>
        <v>0</v>
      </c>
      <c r="F30" s="43">
        <f>E30*100/A24</f>
        <v>0</v>
      </c>
      <c r="G30" s="41">
        <f>COUNTIF(H12:H24,"Khá")</f>
        <v>0</v>
      </c>
      <c r="H30" s="43">
        <f>G30*100/A24</f>
        <v>0</v>
      </c>
      <c r="I30" s="58"/>
    </row>
    <row r="31" ht="21.95" customHeight="1" spans="3:9">
      <c r="C31" s="40" t="s">
        <v>64</v>
      </c>
      <c r="D31" s="18"/>
      <c r="E31" s="41">
        <f>COUNTIF(F12:F24,"TB")</f>
        <v>0</v>
      </c>
      <c r="F31" s="43">
        <f>E31*100/A24</f>
        <v>0</v>
      </c>
      <c r="G31" s="41">
        <f>COUNTIF(H12:H24,"TB")</f>
        <v>0</v>
      </c>
      <c r="H31" s="43">
        <f>G31*100/A24</f>
        <v>0</v>
      </c>
      <c r="I31" s="58"/>
    </row>
    <row r="32" ht="21.95" customHeight="1" spans="3:9">
      <c r="C32" s="40" t="s">
        <v>65</v>
      </c>
      <c r="D32" s="18"/>
      <c r="E32" s="41">
        <f>COUNTIF(F12:F24,"Yếu")</f>
        <v>0</v>
      </c>
      <c r="F32" s="42">
        <f>E32*100/A24</f>
        <v>0</v>
      </c>
      <c r="G32" s="41">
        <f>COUNTIF(H12:H24,"Yếu")</f>
        <v>0</v>
      </c>
      <c r="H32" s="42">
        <f>G32*100/A24</f>
        <v>0</v>
      </c>
      <c r="I32" s="58"/>
    </row>
    <row r="33" ht="21.95" customHeight="1" spans="3:9">
      <c r="C33" s="44" t="s">
        <v>66</v>
      </c>
      <c r="D33" s="45"/>
      <c r="E33" s="46">
        <f>COUNTIF(F12:F24,"Kém")</f>
        <v>13</v>
      </c>
      <c r="F33" s="47">
        <f>E33*100/A24</f>
        <v>100</v>
      </c>
      <c r="G33" s="46">
        <f>COUNTIF(H12:H24,"Kém")</f>
        <v>13</v>
      </c>
      <c r="H33" s="47">
        <f>G33*100/A24</f>
        <v>100</v>
      </c>
      <c r="I33" s="59"/>
    </row>
    <row r="34" ht="15" customHeight="1" spans="3:4">
      <c r="C34" s="48"/>
      <c r="D34" s="48"/>
    </row>
    <row r="35" ht="18" customHeight="1" spans="5:9">
      <c r="E35" s="49" t="s">
        <v>284</v>
      </c>
      <c r="F35" s="49"/>
      <c r="G35" s="49"/>
      <c r="H35" s="49"/>
      <c r="I35" s="49"/>
    </row>
    <row r="36" ht="18" customHeight="1" spans="1:9">
      <c r="A36" s="7" t="s">
        <v>12</v>
      </c>
      <c r="B36" s="7"/>
      <c r="C36" s="7"/>
      <c r="D36" s="7" t="s">
        <v>11</v>
      </c>
      <c r="E36" s="7"/>
      <c r="F36" s="7"/>
      <c r="G36" s="7"/>
      <c r="H36" s="7" t="s">
        <v>68</v>
      </c>
      <c r="I36" s="7"/>
    </row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 spans="1:1">
      <c r="A43" s="4">
        <v>1</v>
      </c>
    </row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25:I25"/>
    <mergeCell ref="E26:F26"/>
    <mergeCell ref="G26:H26"/>
    <mergeCell ref="E35:I35"/>
    <mergeCell ref="A36:C36"/>
    <mergeCell ref="D36:G36"/>
    <mergeCell ref="H36:I36"/>
    <mergeCell ref="A10:A11"/>
    <mergeCell ref="C26:C27"/>
    <mergeCell ref="I10:I11"/>
    <mergeCell ref="I26:I27"/>
    <mergeCell ref="C10:D11"/>
  </mergeCells>
  <conditionalFormatting sqref="F12:F24">
    <cfRule type="cellIs" dxfId="0" priority="3" stopIfTrue="1" operator="equal">
      <formula>"SVG"</formula>
    </cfRule>
    <cfRule type="cellIs" dxfId="1" priority="4" stopIfTrue="1" operator="equal">
      <formula>"SVXS"</formula>
    </cfRule>
  </conditionalFormatting>
  <conditionalFormatting sqref="H12:H24">
    <cfRule type="cellIs" dxfId="0" priority="1" stopIfTrue="1" operator="equal">
      <formula>"SVG"</formula>
    </cfRule>
    <cfRule type="cellIs" dxfId="1" priority="2" stopIfTrue="1" operator="equal">
      <formula>"SVXS"</formula>
    </cfRule>
  </conditionalFormatting>
  <pageMargins left="0.5" right="0.25" top="0.3" bottom="0.3" header="0" footer="0.25"/>
  <pageSetup paperSize="9" scale="95" orientation="portrait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2"/>
  </sheetPr>
  <dimension ref="A1:T62"/>
  <sheetViews>
    <sheetView view="pageBreakPreview" zoomScaleNormal="100" workbookViewId="0">
      <selection activeCell="A8" sqref="A8:I8"/>
    </sheetView>
  </sheetViews>
  <sheetFormatPr defaultColWidth="9" defaultRowHeight="14"/>
  <cols>
    <col min="1" max="1" width="6.83" style="4" customWidth="1"/>
    <col min="2" max="2" width="11.83" style="4" customWidth="1"/>
    <col min="3" max="3" width="23.83" style="4" customWidth="1"/>
    <col min="4" max="4" width="8.83" style="4" customWidth="1"/>
    <col min="5" max="8" width="9.66" style="4" customWidth="1"/>
    <col min="9" max="9" width="20.83" style="4" customWidth="1"/>
    <col min="10" max="16384" width="9.33" style="4"/>
  </cols>
  <sheetData>
    <row r="1" ht="15" customHeight="1" spans="9:9">
      <c r="I1" s="50" t="s">
        <v>0</v>
      </c>
    </row>
    <row r="2" ht="17.1" customHeight="1" spans="1:20">
      <c r="A2" s="5" t="s">
        <v>1</v>
      </c>
      <c r="B2" s="5"/>
      <c r="C2" s="5"/>
      <c r="D2" s="5"/>
      <c r="E2" s="6" t="s">
        <v>2</v>
      </c>
      <c r="F2" s="6"/>
      <c r="G2" s="6"/>
      <c r="H2" s="6"/>
      <c r="I2" s="6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</row>
    <row r="3" ht="17.1" customHeight="1" spans="1:20">
      <c r="A3" s="7" t="s">
        <v>3</v>
      </c>
      <c r="B3" s="7"/>
      <c r="C3" s="7"/>
      <c r="D3" s="7"/>
      <c r="E3" s="8" t="s">
        <v>4</v>
      </c>
      <c r="F3" s="8"/>
      <c r="G3" s="8"/>
      <c r="H3" s="8"/>
      <c r="I3" s="8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</row>
    <row r="4" ht="17.1" customHeight="1" spans="1:20">
      <c r="A4" s="7" t="s">
        <v>5</v>
      </c>
      <c r="B4" s="7"/>
      <c r="C4" s="7"/>
      <c r="D4" s="7"/>
      <c r="E4" s="7"/>
      <c r="F4" s="7"/>
      <c r="G4" s="7"/>
      <c r="H4" s="7"/>
      <c r="I4" s="7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</row>
    <row r="5" s="1" customFormat="1" ht="15" customHeight="1" spans="1:20">
      <c r="A5" s="9"/>
      <c r="B5" s="9"/>
      <c r="C5" s="9"/>
      <c r="D5" s="9"/>
      <c r="E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ht="24.95" customHeight="1" spans="1:20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</row>
    <row r="7" s="2" customFormat="1" ht="20.1" customHeight="1" spans="1:20">
      <c r="A7" s="11" t="s">
        <v>72</v>
      </c>
      <c r="B7" s="11"/>
      <c r="C7" s="11"/>
      <c r="D7" s="11"/>
      <c r="E7" s="11"/>
      <c r="F7" s="11"/>
      <c r="G7" s="11"/>
      <c r="H7" s="11"/>
      <c r="I7" s="11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</row>
    <row r="8" s="2" customFormat="1" ht="20.1" customHeight="1" spans="1:20">
      <c r="A8" s="12" t="s">
        <v>321</v>
      </c>
      <c r="B8" s="12"/>
      <c r="C8" s="12"/>
      <c r="D8" s="12"/>
      <c r="E8" s="12"/>
      <c r="F8" s="12"/>
      <c r="G8" s="12"/>
      <c r="H8" s="12"/>
      <c r="I8" s="12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</row>
    <row r="9" s="2" customFormat="1" ht="15" customHeight="1" spans="1:20">
      <c r="A9" s="12"/>
      <c r="B9" s="12"/>
      <c r="C9" s="12"/>
      <c r="D9" s="12"/>
      <c r="E9" s="12"/>
      <c r="F9" s="12"/>
      <c r="G9" s="12"/>
      <c r="H9" s="12"/>
      <c r="I9" s="12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</row>
    <row r="10" s="3" customFormat="1" ht="18" customHeight="1" spans="1:9">
      <c r="A10" s="13" t="s">
        <v>9</v>
      </c>
      <c r="B10" s="14"/>
      <c r="C10" s="15" t="s">
        <v>10</v>
      </c>
      <c r="D10" s="16"/>
      <c r="E10" s="17" t="s">
        <v>11</v>
      </c>
      <c r="F10" s="18"/>
      <c r="G10" s="17" t="s">
        <v>12</v>
      </c>
      <c r="H10" s="18"/>
      <c r="I10" s="55" t="s">
        <v>13</v>
      </c>
    </row>
    <row r="11" s="3" customFormat="1" ht="30" customHeight="1" spans="1:9">
      <c r="A11" s="19"/>
      <c r="B11" s="20"/>
      <c r="C11" s="20"/>
      <c r="D11" s="21"/>
      <c r="E11" s="22" t="s">
        <v>14</v>
      </c>
      <c r="F11" s="22" t="s">
        <v>15</v>
      </c>
      <c r="G11" s="22" t="s">
        <v>14</v>
      </c>
      <c r="H11" s="22" t="s">
        <v>15</v>
      </c>
      <c r="I11" s="19"/>
    </row>
    <row r="12" s="3" customFormat="1" ht="18" customHeight="1" spans="1:9">
      <c r="A12" s="23">
        <v>1</v>
      </c>
      <c r="B12" s="92" t="s">
        <v>322</v>
      </c>
      <c r="C12" s="25" t="s">
        <v>323</v>
      </c>
      <c r="D12" s="26" t="s">
        <v>184</v>
      </c>
      <c r="E12" s="27"/>
      <c r="F12" s="28" t="str">
        <f t="shared" ref="F12:F28" si="0">IF(AND(E12&gt;=90),"XS",IF(AND(E12&gt;=80),"Tốt",IF(AND(E12&gt;=70),"Khá",IF(AND(E12&gt;=60),"TB",IF(AND(E12&gt;=50),"TB",IF(AND(E12&gt;=30),"Yếu",IF(AND(E12&gt;=0),"Kém"," ")))))))</f>
        <v>Kém</v>
      </c>
      <c r="G12" s="27"/>
      <c r="H12" s="28" t="str">
        <f t="shared" ref="H12:H28" si="1">IF(AND(G12&gt;=90),"XS",IF(AND(G12&gt;=80),"Tốt",IF(AND(G12&gt;=70),"Khá",IF(AND(G12&gt;=60),"TB",IF(AND(G12&gt;=50),"TB",IF(AND(G12&gt;=30),"Yếu",IF(AND(G12&gt;=0),"Kém"," ")))))))</f>
        <v>Kém</v>
      </c>
      <c r="I12" s="27"/>
    </row>
    <row r="13" s="3" customFormat="1" ht="18" customHeight="1" spans="1:9">
      <c r="A13" s="23">
        <v>2</v>
      </c>
      <c r="B13" s="92" t="s">
        <v>324</v>
      </c>
      <c r="C13" s="29" t="s">
        <v>325</v>
      </c>
      <c r="D13" s="30" t="s">
        <v>76</v>
      </c>
      <c r="E13" s="27"/>
      <c r="F13" s="28" t="str">
        <f t="shared" si="0"/>
        <v>Kém</v>
      </c>
      <c r="G13" s="27"/>
      <c r="H13" s="28" t="str">
        <f t="shared" si="1"/>
        <v>Kém</v>
      </c>
      <c r="I13" s="27"/>
    </row>
    <row r="14" s="3" customFormat="1" ht="18" customHeight="1" spans="1:9">
      <c r="A14" s="23">
        <v>3</v>
      </c>
      <c r="B14" s="92" t="s">
        <v>326</v>
      </c>
      <c r="C14" s="29" t="s">
        <v>327</v>
      </c>
      <c r="D14" s="30" t="s">
        <v>328</v>
      </c>
      <c r="E14" s="27"/>
      <c r="F14" s="28" t="str">
        <f t="shared" si="0"/>
        <v>Kém</v>
      </c>
      <c r="G14" s="27"/>
      <c r="H14" s="28" t="str">
        <f t="shared" si="1"/>
        <v>Kém</v>
      </c>
      <c r="I14" s="27"/>
    </row>
    <row r="15" s="3" customFormat="1" ht="18" customHeight="1" spans="1:9">
      <c r="A15" s="23">
        <v>4</v>
      </c>
      <c r="B15" s="92" t="s">
        <v>329</v>
      </c>
      <c r="C15" s="29" t="s">
        <v>330</v>
      </c>
      <c r="D15" s="30" t="s">
        <v>331</v>
      </c>
      <c r="E15" s="27"/>
      <c r="F15" s="28" t="str">
        <f t="shared" si="0"/>
        <v>Kém</v>
      </c>
      <c r="G15" s="27"/>
      <c r="H15" s="28" t="str">
        <f t="shared" si="1"/>
        <v>Kém</v>
      </c>
      <c r="I15" s="27"/>
    </row>
    <row r="16" s="3" customFormat="1" ht="18" customHeight="1" spans="1:9">
      <c r="A16" s="23">
        <v>5</v>
      </c>
      <c r="B16" s="92" t="s">
        <v>332</v>
      </c>
      <c r="C16" s="29" t="s">
        <v>333</v>
      </c>
      <c r="D16" s="30" t="s">
        <v>24</v>
      </c>
      <c r="E16" s="27"/>
      <c r="F16" s="28" t="str">
        <f t="shared" si="0"/>
        <v>Kém</v>
      </c>
      <c r="G16" s="27"/>
      <c r="H16" s="28" t="str">
        <f t="shared" si="1"/>
        <v>Kém</v>
      </c>
      <c r="I16" s="27"/>
    </row>
    <row r="17" s="3" customFormat="1" ht="18" customHeight="1" spans="1:9">
      <c r="A17" s="23">
        <v>6</v>
      </c>
      <c r="B17" s="92" t="s">
        <v>334</v>
      </c>
      <c r="C17" s="29" t="s">
        <v>335</v>
      </c>
      <c r="D17" s="30" t="s">
        <v>24</v>
      </c>
      <c r="E17" s="27"/>
      <c r="F17" s="28" t="str">
        <f t="shared" si="0"/>
        <v>Kém</v>
      </c>
      <c r="G17" s="27"/>
      <c r="H17" s="28" t="str">
        <f t="shared" si="1"/>
        <v>Kém</v>
      </c>
      <c r="I17" s="27"/>
    </row>
    <row r="18" s="3" customFormat="1" ht="18" customHeight="1" spans="1:9">
      <c r="A18" s="23">
        <v>7</v>
      </c>
      <c r="B18" s="92" t="s">
        <v>336</v>
      </c>
      <c r="C18" s="29" t="s">
        <v>337</v>
      </c>
      <c r="D18" s="30" t="s">
        <v>338</v>
      </c>
      <c r="E18" s="27"/>
      <c r="F18" s="28" t="str">
        <f t="shared" si="0"/>
        <v>Kém</v>
      </c>
      <c r="G18" s="27"/>
      <c r="H18" s="28" t="str">
        <f t="shared" si="1"/>
        <v>Kém</v>
      </c>
      <c r="I18" s="27"/>
    </row>
    <row r="19" s="3" customFormat="1" ht="18" customHeight="1" spans="1:9">
      <c r="A19" s="23">
        <v>8</v>
      </c>
      <c r="B19" s="92" t="s">
        <v>339</v>
      </c>
      <c r="C19" s="29" t="s">
        <v>340</v>
      </c>
      <c r="D19" s="30" t="s">
        <v>341</v>
      </c>
      <c r="E19" s="27"/>
      <c r="F19" s="28" t="str">
        <f t="shared" si="0"/>
        <v>Kém</v>
      </c>
      <c r="G19" s="27"/>
      <c r="H19" s="28" t="str">
        <f t="shared" si="1"/>
        <v>Kém</v>
      </c>
      <c r="I19" s="27"/>
    </row>
    <row r="20" s="3" customFormat="1" ht="18" customHeight="1" spans="1:9">
      <c r="A20" s="23">
        <v>9</v>
      </c>
      <c r="B20" s="92" t="s">
        <v>342</v>
      </c>
      <c r="C20" s="29" t="s">
        <v>343</v>
      </c>
      <c r="D20" s="30" t="s">
        <v>101</v>
      </c>
      <c r="E20" s="27"/>
      <c r="F20" s="28" t="str">
        <f t="shared" si="0"/>
        <v>Kém</v>
      </c>
      <c r="G20" s="27"/>
      <c r="H20" s="28" t="str">
        <f t="shared" si="1"/>
        <v>Kém</v>
      </c>
      <c r="I20" s="60"/>
    </row>
    <row r="21" s="3" customFormat="1" ht="18" customHeight="1" spans="1:9">
      <c r="A21" s="23">
        <v>10</v>
      </c>
      <c r="B21" s="92" t="s">
        <v>344</v>
      </c>
      <c r="C21" s="29" t="s">
        <v>345</v>
      </c>
      <c r="D21" s="30" t="s">
        <v>346</v>
      </c>
      <c r="E21" s="27"/>
      <c r="F21" s="28" t="str">
        <f t="shared" si="0"/>
        <v>Kém</v>
      </c>
      <c r="G21" s="27"/>
      <c r="H21" s="28" t="str">
        <f t="shared" si="1"/>
        <v>Kém</v>
      </c>
      <c r="I21" s="27"/>
    </row>
    <row r="22" s="3" customFormat="1" ht="18" customHeight="1" spans="1:9">
      <c r="A22" s="23">
        <v>11</v>
      </c>
      <c r="B22" s="92" t="s">
        <v>347</v>
      </c>
      <c r="C22" s="29" t="s">
        <v>348</v>
      </c>
      <c r="D22" s="30" t="s">
        <v>349</v>
      </c>
      <c r="E22" s="27"/>
      <c r="F22" s="28" t="str">
        <f t="shared" si="0"/>
        <v>Kém</v>
      </c>
      <c r="G22" s="27"/>
      <c r="H22" s="28" t="str">
        <f t="shared" si="1"/>
        <v>Kém</v>
      </c>
      <c r="I22" s="27"/>
    </row>
    <row r="23" s="3" customFormat="1" ht="18" customHeight="1" spans="1:9">
      <c r="A23" s="23">
        <v>12</v>
      </c>
      <c r="B23" s="92" t="s">
        <v>350</v>
      </c>
      <c r="C23" s="29" t="s">
        <v>351</v>
      </c>
      <c r="D23" s="30" t="s">
        <v>39</v>
      </c>
      <c r="E23" s="27"/>
      <c r="F23" s="28" t="str">
        <f t="shared" si="0"/>
        <v>Kém</v>
      </c>
      <c r="G23" s="27"/>
      <c r="H23" s="28" t="str">
        <f t="shared" si="1"/>
        <v>Kém</v>
      </c>
      <c r="I23" s="27"/>
    </row>
    <row r="24" s="3" customFormat="1" ht="18" customHeight="1" spans="1:9">
      <c r="A24" s="23">
        <v>13</v>
      </c>
      <c r="B24" s="92" t="s">
        <v>352</v>
      </c>
      <c r="C24" s="29" t="s">
        <v>353</v>
      </c>
      <c r="D24" s="30" t="s">
        <v>354</v>
      </c>
      <c r="E24" s="27"/>
      <c r="F24" s="28" t="str">
        <f t="shared" si="0"/>
        <v>Kém</v>
      </c>
      <c r="G24" s="27"/>
      <c r="H24" s="28" t="str">
        <f t="shared" si="1"/>
        <v>Kém</v>
      </c>
      <c r="I24" s="27"/>
    </row>
    <row r="25" s="3" customFormat="1" ht="18" customHeight="1" spans="1:9">
      <c r="A25" s="23">
        <v>14</v>
      </c>
      <c r="B25" s="92" t="s">
        <v>355</v>
      </c>
      <c r="C25" s="29" t="s">
        <v>116</v>
      </c>
      <c r="D25" s="30" t="s">
        <v>246</v>
      </c>
      <c r="E25" s="27"/>
      <c r="F25" s="28" t="str">
        <f t="shared" si="0"/>
        <v>Kém</v>
      </c>
      <c r="G25" s="27"/>
      <c r="H25" s="28" t="str">
        <f t="shared" si="1"/>
        <v>Kém</v>
      </c>
      <c r="I25" s="27"/>
    </row>
    <row r="26" s="3" customFormat="1" ht="18" customHeight="1" spans="1:9">
      <c r="A26" s="23">
        <v>15</v>
      </c>
      <c r="B26" s="92" t="s">
        <v>356</v>
      </c>
      <c r="C26" s="29" t="s">
        <v>38</v>
      </c>
      <c r="D26" s="30" t="s">
        <v>269</v>
      </c>
      <c r="E26" s="27"/>
      <c r="F26" s="28" t="str">
        <f t="shared" si="0"/>
        <v>Kém</v>
      </c>
      <c r="G26" s="27"/>
      <c r="H26" s="28" t="str">
        <f t="shared" si="1"/>
        <v>Kém</v>
      </c>
      <c r="I26" s="27"/>
    </row>
    <row r="27" s="3" customFormat="1" ht="18" customHeight="1" spans="1:9">
      <c r="A27" s="23">
        <v>16</v>
      </c>
      <c r="B27" s="92" t="s">
        <v>357</v>
      </c>
      <c r="C27" s="29" t="s">
        <v>358</v>
      </c>
      <c r="D27" s="30" t="s">
        <v>56</v>
      </c>
      <c r="E27" s="27"/>
      <c r="F27" s="28" t="str">
        <f t="shared" si="0"/>
        <v>Kém</v>
      </c>
      <c r="G27" s="27"/>
      <c r="H27" s="28" t="str">
        <f t="shared" si="1"/>
        <v>Kém</v>
      </c>
      <c r="I27" s="27"/>
    </row>
    <row r="28" s="3" customFormat="1" ht="18" customHeight="1" spans="1:9">
      <c r="A28" s="23">
        <v>17</v>
      </c>
      <c r="B28" s="92" t="s">
        <v>359</v>
      </c>
      <c r="C28" s="29" t="s">
        <v>360</v>
      </c>
      <c r="D28" s="30" t="s">
        <v>361</v>
      </c>
      <c r="E28" s="27"/>
      <c r="F28" s="28" t="str">
        <f t="shared" si="0"/>
        <v>Kém</v>
      </c>
      <c r="G28" s="27"/>
      <c r="H28" s="28" t="str">
        <f t="shared" si="1"/>
        <v>Kém</v>
      </c>
      <c r="I28" s="27"/>
    </row>
    <row r="29" ht="24.95" customHeight="1" spans="1:9">
      <c r="A29" s="31"/>
      <c r="B29" s="31"/>
      <c r="C29" s="32" t="s">
        <v>57</v>
      </c>
      <c r="D29" s="32"/>
      <c r="E29" s="32"/>
      <c r="F29" s="32"/>
      <c r="G29" s="32"/>
      <c r="H29" s="32"/>
      <c r="I29" s="32"/>
    </row>
    <row r="30" ht="20.1" customHeight="1" spans="3:9">
      <c r="C30" s="33" t="s">
        <v>58</v>
      </c>
      <c r="D30" s="34"/>
      <c r="E30" s="35" t="s">
        <v>11</v>
      </c>
      <c r="F30" s="36"/>
      <c r="G30" s="35" t="s">
        <v>12</v>
      </c>
      <c r="H30" s="36"/>
      <c r="I30" s="56" t="s">
        <v>13</v>
      </c>
    </row>
    <row r="31" s="3" customFormat="1" ht="20.1" customHeight="1" spans="3:9">
      <c r="C31" s="37"/>
      <c r="D31" s="38"/>
      <c r="E31" s="22" t="s">
        <v>59</v>
      </c>
      <c r="F31" s="39" t="s">
        <v>60</v>
      </c>
      <c r="G31" s="22" t="s">
        <v>59</v>
      </c>
      <c r="H31" s="39" t="s">
        <v>60</v>
      </c>
      <c r="I31" s="57"/>
    </row>
    <row r="32" ht="20.1" customHeight="1" spans="3:9">
      <c r="C32" s="40" t="s">
        <v>61</v>
      </c>
      <c r="D32" s="18"/>
      <c r="E32" s="41">
        <f>COUNTIF(F12:F28,"Xuất sắc")</f>
        <v>0</v>
      </c>
      <c r="F32" s="42">
        <f>E32*100/A28</f>
        <v>0</v>
      </c>
      <c r="G32" s="41">
        <f>COUNTIF(H12:H28,"Xuất sắc")</f>
        <v>0</v>
      </c>
      <c r="H32" s="42">
        <f>G32*100/A28</f>
        <v>0</v>
      </c>
      <c r="I32" s="58"/>
    </row>
    <row r="33" ht="20.1" customHeight="1" spans="3:9">
      <c r="C33" s="40" t="s">
        <v>62</v>
      </c>
      <c r="D33" s="18"/>
      <c r="E33" s="41">
        <f>COUNTIF(F12:F28,"Tốt")</f>
        <v>0</v>
      </c>
      <c r="F33" s="43">
        <f>E33*100/A28</f>
        <v>0</v>
      </c>
      <c r="G33" s="41">
        <f>COUNTIF(H12:H28,"Tốt")</f>
        <v>0</v>
      </c>
      <c r="H33" s="43">
        <f>G33*100/A28</f>
        <v>0</v>
      </c>
      <c r="I33" s="58"/>
    </row>
    <row r="34" ht="20.1" customHeight="1" spans="3:9">
      <c r="C34" s="40" t="s">
        <v>63</v>
      </c>
      <c r="D34" s="18"/>
      <c r="E34" s="41">
        <f>COUNTIF(F12:F28,"Khá")</f>
        <v>0</v>
      </c>
      <c r="F34" s="43">
        <f>E34*100/A28</f>
        <v>0</v>
      </c>
      <c r="G34" s="41">
        <f>COUNTIF(H12:H28,"Khá")</f>
        <v>0</v>
      </c>
      <c r="H34" s="43">
        <f>G34*100/A28</f>
        <v>0</v>
      </c>
      <c r="I34" s="58"/>
    </row>
    <row r="35" ht="20.1" customHeight="1" spans="3:9">
      <c r="C35" s="40" t="s">
        <v>64</v>
      </c>
      <c r="D35" s="18"/>
      <c r="E35" s="41">
        <f>COUNTIF(F12:F28,"TB")</f>
        <v>0</v>
      </c>
      <c r="F35" s="43">
        <f>E35*100/A28</f>
        <v>0</v>
      </c>
      <c r="G35" s="41">
        <f>COUNTIF(H12:H28,"TB")</f>
        <v>0</v>
      </c>
      <c r="H35" s="43">
        <f>G35*100/A28</f>
        <v>0</v>
      </c>
      <c r="I35" s="58"/>
    </row>
    <row r="36" ht="20.1" customHeight="1" spans="3:9">
      <c r="C36" s="40" t="s">
        <v>65</v>
      </c>
      <c r="D36" s="18"/>
      <c r="E36" s="41">
        <f>COUNTIF(F12:F28,"Yếu")</f>
        <v>0</v>
      </c>
      <c r="F36" s="42">
        <f>E36*100/A28</f>
        <v>0</v>
      </c>
      <c r="G36" s="41">
        <f>COUNTIF(H12:H28,"Yếu")</f>
        <v>0</v>
      </c>
      <c r="H36" s="42">
        <f>G36*100/A28</f>
        <v>0</v>
      </c>
      <c r="I36" s="58"/>
    </row>
    <row r="37" ht="20.1" customHeight="1" spans="3:9">
      <c r="C37" s="44" t="s">
        <v>66</v>
      </c>
      <c r="D37" s="45"/>
      <c r="E37" s="46">
        <f>COUNTIF(F12:F28,"Kém")</f>
        <v>17</v>
      </c>
      <c r="F37" s="47">
        <f>E37*100/A28</f>
        <v>100</v>
      </c>
      <c r="G37" s="46">
        <f>COUNTIF(H12:H28,"Kém")</f>
        <v>17</v>
      </c>
      <c r="H37" s="47">
        <f>G37*100/A28</f>
        <v>100</v>
      </c>
      <c r="I37" s="59"/>
    </row>
    <row r="38" ht="15" customHeight="1" spans="3:4">
      <c r="C38" s="48"/>
      <c r="D38" s="48"/>
    </row>
    <row r="39" ht="18" customHeight="1" spans="5:9">
      <c r="E39" s="49" t="s">
        <v>284</v>
      </c>
      <c r="F39" s="49"/>
      <c r="G39" s="49"/>
      <c r="H39" s="49"/>
      <c r="I39" s="49"/>
    </row>
    <row r="40" ht="18" customHeight="1" spans="1:9">
      <c r="A40" s="7" t="s">
        <v>12</v>
      </c>
      <c r="B40" s="7"/>
      <c r="C40" s="7"/>
      <c r="D40" s="7" t="s">
        <v>11</v>
      </c>
      <c r="E40" s="7"/>
      <c r="F40" s="7"/>
      <c r="G40" s="7"/>
      <c r="H40" s="7" t="s">
        <v>68</v>
      </c>
      <c r="I40" s="7"/>
    </row>
    <row r="41" ht="18" customHeight="1"/>
    <row r="42" ht="18" customHeight="1"/>
    <row r="43" ht="18" customHeight="1"/>
    <row r="44" ht="18" customHeight="1"/>
    <row r="45" ht="18" customHeight="1" spans="1:1">
      <c r="A45" s="4">
        <v>1</v>
      </c>
    </row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29:I29"/>
    <mergeCell ref="E30:F30"/>
    <mergeCell ref="G30:H30"/>
    <mergeCell ref="E39:I39"/>
    <mergeCell ref="A40:C40"/>
    <mergeCell ref="D40:G40"/>
    <mergeCell ref="H40:I40"/>
    <mergeCell ref="A10:A11"/>
    <mergeCell ref="C30:C31"/>
    <mergeCell ref="I10:I11"/>
    <mergeCell ref="I30:I31"/>
    <mergeCell ref="C10:D11"/>
  </mergeCells>
  <conditionalFormatting sqref="F12:F28">
    <cfRule type="cellIs" dxfId="0" priority="3" stopIfTrue="1" operator="equal">
      <formula>"SVG"</formula>
    </cfRule>
    <cfRule type="cellIs" dxfId="1" priority="4" stopIfTrue="1" operator="equal">
      <formula>"SVXS"</formula>
    </cfRule>
  </conditionalFormatting>
  <conditionalFormatting sqref="H12:H28">
    <cfRule type="cellIs" dxfId="0" priority="1" stopIfTrue="1" operator="equal">
      <formula>"SVG"</formula>
    </cfRule>
    <cfRule type="cellIs" dxfId="1" priority="2" stopIfTrue="1" operator="equal">
      <formula>"SVXS"</formula>
    </cfRule>
  </conditionalFormatting>
  <pageMargins left="0.5" right="0.25" top="0.3" bottom="0.3" header="0" footer="0.25"/>
  <pageSetup paperSize="9" scale="95" orientation="portrait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2"/>
  </sheetPr>
  <dimension ref="A1:T63"/>
  <sheetViews>
    <sheetView view="pageBreakPreview" zoomScaleNormal="100" topLeftCell="A7" workbookViewId="0">
      <selection activeCell="A8" sqref="A8:I8"/>
    </sheetView>
  </sheetViews>
  <sheetFormatPr defaultColWidth="9" defaultRowHeight="14"/>
  <cols>
    <col min="1" max="1" width="6.83" style="4" customWidth="1"/>
    <col min="2" max="2" width="11.83" style="4" customWidth="1"/>
    <col min="3" max="3" width="23.83" style="4" customWidth="1"/>
    <col min="4" max="4" width="8.83" style="4" customWidth="1"/>
    <col min="5" max="8" width="9.66" style="4" customWidth="1"/>
    <col min="9" max="9" width="20.83" style="4" customWidth="1"/>
    <col min="10" max="16384" width="9.33" style="4"/>
  </cols>
  <sheetData>
    <row r="1" ht="15" customHeight="1" spans="9:9">
      <c r="I1" s="50" t="s">
        <v>0</v>
      </c>
    </row>
    <row r="2" ht="17.1" customHeight="1" spans="1:20">
      <c r="A2" s="5" t="s">
        <v>1</v>
      </c>
      <c r="B2" s="5"/>
      <c r="C2" s="5"/>
      <c r="D2" s="5"/>
      <c r="E2" s="6" t="s">
        <v>2</v>
      </c>
      <c r="F2" s="6"/>
      <c r="G2" s="6"/>
      <c r="H2" s="6"/>
      <c r="I2" s="6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</row>
    <row r="3" ht="17.1" customHeight="1" spans="1:20">
      <c r="A3" s="7" t="s">
        <v>3</v>
      </c>
      <c r="B3" s="7"/>
      <c r="C3" s="7"/>
      <c r="D3" s="7"/>
      <c r="E3" s="8" t="s">
        <v>4</v>
      </c>
      <c r="F3" s="8"/>
      <c r="G3" s="8"/>
      <c r="H3" s="8"/>
      <c r="I3" s="8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</row>
    <row r="4" ht="17.1" customHeight="1" spans="1:20">
      <c r="A4" s="7" t="s">
        <v>5</v>
      </c>
      <c r="B4" s="7"/>
      <c r="C4" s="7"/>
      <c r="D4" s="7"/>
      <c r="E4" s="7"/>
      <c r="F4" s="7"/>
      <c r="G4" s="7"/>
      <c r="H4" s="7"/>
      <c r="I4" s="7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</row>
    <row r="5" s="1" customFormat="1" ht="15" customHeight="1" spans="1:20">
      <c r="A5" s="9"/>
      <c r="B5" s="9"/>
      <c r="C5" s="9"/>
      <c r="D5" s="9"/>
      <c r="E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ht="30" customHeight="1" spans="1:20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</row>
    <row r="7" s="2" customFormat="1" ht="20.1" customHeight="1" spans="1:20">
      <c r="A7" s="11" t="s">
        <v>72</v>
      </c>
      <c r="B7" s="11"/>
      <c r="C7" s="11"/>
      <c r="D7" s="11"/>
      <c r="E7" s="11"/>
      <c r="F7" s="11"/>
      <c r="G7" s="11"/>
      <c r="H7" s="11"/>
      <c r="I7" s="11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</row>
    <row r="8" s="2" customFormat="1" ht="20.1" customHeight="1" spans="1:20">
      <c r="A8" s="12" t="s">
        <v>362</v>
      </c>
      <c r="B8" s="12"/>
      <c r="C8" s="12"/>
      <c r="D8" s="12"/>
      <c r="E8" s="12"/>
      <c r="F8" s="12"/>
      <c r="G8" s="12"/>
      <c r="H8" s="12"/>
      <c r="I8" s="12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</row>
    <row r="9" s="2" customFormat="1" ht="15" customHeight="1" spans="1:20">
      <c r="A9" s="12"/>
      <c r="B9" s="12"/>
      <c r="C9" s="12"/>
      <c r="D9" s="12"/>
      <c r="E9" s="12"/>
      <c r="F9" s="12"/>
      <c r="G9" s="12"/>
      <c r="H9" s="12"/>
      <c r="I9" s="12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</row>
    <row r="10" s="3" customFormat="1" ht="20.1" customHeight="1" spans="1:9">
      <c r="A10" s="13" t="s">
        <v>9</v>
      </c>
      <c r="B10" s="14"/>
      <c r="C10" s="15" t="s">
        <v>10</v>
      </c>
      <c r="D10" s="16"/>
      <c r="E10" s="17" t="s">
        <v>11</v>
      </c>
      <c r="F10" s="18"/>
      <c r="G10" s="17" t="s">
        <v>12</v>
      </c>
      <c r="H10" s="18"/>
      <c r="I10" s="55" t="s">
        <v>13</v>
      </c>
    </row>
    <row r="11" s="3" customFormat="1" ht="30" customHeight="1" spans="1:9">
      <c r="A11" s="19"/>
      <c r="B11" s="20"/>
      <c r="C11" s="20"/>
      <c r="D11" s="21"/>
      <c r="E11" s="22" t="s">
        <v>14</v>
      </c>
      <c r="F11" s="22" t="s">
        <v>15</v>
      </c>
      <c r="G11" s="22" t="s">
        <v>14</v>
      </c>
      <c r="H11" s="22" t="s">
        <v>15</v>
      </c>
      <c r="I11" s="19"/>
    </row>
    <row r="12" s="3" customFormat="1" ht="21" customHeight="1" spans="1:9">
      <c r="A12" s="23">
        <v>1</v>
      </c>
      <c r="B12" s="92" t="s">
        <v>363</v>
      </c>
      <c r="C12" s="25" t="s">
        <v>364</v>
      </c>
      <c r="D12" s="26" t="s">
        <v>365</v>
      </c>
      <c r="E12" s="27"/>
      <c r="F12" s="28" t="str">
        <f t="shared" ref="F12:F26" si="0">IF(AND(E12&gt;=90),"XS",IF(AND(E12&gt;=80),"Tốt",IF(AND(E12&gt;=70),"Khá",IF(AND(E12&gt;=60),"TB",IF(AND(E12&gt;=50),"TB",IF(AND(E12&gt;=30),"Yếu",IF(AND(E12&gt;=0),"Kém"," ")))))))</f>
        <v>Kém</v>
      </c>
      <c r="G12" s="27"/>
      <c r="H12" s="28" t="str">
        <f t="shared" ref="H12:H26" si="1">IF(AND(G12&gt;=90),"XS",IF(AND(G12&gt;=80),"Tốt",IF(AND(G12&gt;=70),"Khá",IF(AND(G12&gt;=60),"TB",IF(AND(G12&gt;=50),"TB",IF(AND(G12&gt;=30),"Yếu",IF(AND(G12&gt;=0),"Kém"," ")))))))</f>
        <v>Kém</v>
      </c>
      <c r="I12" s="27"/>
    </row>
    <row r="13" s="3" customFormat="1" ht="21" customHeight="1" spans="1:9">
      <c r="A13" s="23">
        <v>2</v>
      </c>
      <c r="B13" s="92" t="s">
        <v>366</v>
      </c>
      <c r="C13" s="29" t="s">
        <v>367</v>
      </c>
      <c r="D13" s="30" t="s">
        <v>341</v>
      </c>
      <c r="E13" s="27"/>
      <c r="F13" s="28" t="str">
        <f t="shared" si="0"/>
        <v>Kém</v>
      </c>
      <c r="G13" s="27"/>
      <c r="H13" s="28" t="str">
        <f t="shared" si="1"/>
        <v>Kém</v>
      </c>
      <c r="I13" s="27"/>
    </row>
    <row r="14" s="3" customFormat="1" ht="21" customHeight="1" spans="1:9">
      <c r="A14" s="23">
        <v>3</v>
      </c>
      <c r="B14" s="92" t="s">
        <v>368</v>
      </c>
      <c r="C14" s="29" t="s">
        <v>369</v>
      </c>
      <c r="D14" s="30" t="s">
        <v>90</v>
      </c>
      <c r="E14" s="27"/>
      <c r="F14" s="28" t="str">
        <f t="shared" si="0"/>
        <v>Kém</v>
      </c>
      <c r="G14" s="27"/>
      <c r="H14" s="28" t="str">
        <f t="shared" si="1"/>
        <v>Kém</v>
      </c>
      <c r="I14" s="27"/>
    </row>
    <row r="15" s="3" customFormat="1" ht="21" customHeight="1" spans="1:9">
      <c r="A15" s="23">
        <v>4</v>
      </c>
      <c r="B15" s="92" t="s">
        <v>370</v>
      </c>
      <c r="C15" s="29" t="s">
        <v>371</v>
      </c>
      <c r="D15" s="30" t="s">
        <v>104</v>
      </c>
      <c r="E15" s="27"/>
      <c r="F15" s="28" t="str">
        <f t="shared" si="0"/>
        <v>Kém</v>
      </c>
      <c r="G15" s="27"/>
      <c r="H15" s="28" t="str">
        <f t="shared" si="1"/>
        <v>Kém</v>
      </c>
      <c r="I15" s="27"/>
    </row>
    <row r="16" s="3" customFormat="1" ht="21" customHeight="1" spans="1:9">
      <c r="A16" s="23">
        <v>5</v>
      </c>
      <c r="B16" s="92" t="s">
        <v>372</v>
      </c>
      <c r="C16" s="29" t="s">
        <v>373</v>
      </c>
      <c r="D16" s="30" t="s">
        <v>33</v>
      </c>
      <c r="E16" s="27"/>
      <c r="F16" s="28" t="str">
        <f t="shared" si="0"/>
        <v>Kém</v>
      </c>
      <c r="G16" s="27"/>
      <c r="H16" s="28" t="str">
        <f t="shared" si="1"/>
        <v>Kém</v>
      </c>
      <c r="I16" s="27"/>
    </row>
    <row r="17" s="3" customFormat="1" ht="21" customHeight="1" spans="1:9">
      <c r="A17" s="23">
        <v>6</v>
      </c>
      <c r="B17" s="92" t="s">
        <v>374</v>
      </c>
      <c r="C17" s="29" t="s">
        <v>375</v>
      </c>
      <c r="D17" s="30" t="s">
        <v>376</v>
      </c>
      <c r="E17" s="27"/>
      <c r="F17" s="28" t="str">
        <f t="shared" si="0"/>
        <v>Kém</v>
      </c>
      <c r="G17" s="27"/>
      <c r="H17" s="28" t="str">
        <f t="shared" si="1"/>
        <v>Kém</v>
      </c>
      <c r="I17" s="27"/>
    </row>
    <row r="18" s="3" customFormat="1" ht="21" customHeight="1" spans="1:9">
      <c r="A18" s="23">
        <v>7</v>
      </c>
      <c r="B18" s="92" t="s">
        <v>377</v>
      </c>
      <c r="C18" s="29" t="s">
        <v>378</v>
      </c>
      <c r="D18" s="30" t="s">
        <v>119</v>
      </c>
      <c r="E18" s="27"/>
      <c r="F18" s="28" t="str">
        <f t="shared" si="0"/>
        <v>Kém</v>
      </c>
      <c r="G18" s="27"/>
      <c r="H18" s="28" t="str">
        <f t="shared" si="1"/>
        <v>Kém</v>
      </c>
      <c r="I18" s="27"/>
    </row>
    <row r="19" s="3" customFormat="1" ht="21" customHeight="1" spans="1:9">
      <c r="A19" s="23">
        <v>8</v>
      </c>
      <c r="B19" s="92" t="s">
        <v>379</v>
      </c>
      <c r="C19" s="29" t="s">
        <v>380</v>
      </c>
      <c r="D19" s="30" t="s">
        <v>122</v>
      </c>
      <c r="E19" s="27"/>
      <c r="F19" s="28" t="str">
        <f t="shared" si="0"/>
        <v>Kém</v>
      </c>
      <c r="G19" s="27"/>
      <c r="H19" s="28" t="str">
        <f t="shared" si="1"/>
        <v>Kém</v>
      </c>
      <c r="I19" s="27"/>
    </row>
    <row r="20" s="3" customFormat="1" ht="21" customHeight="1" spans="1:9">
      <c r="A20" s="23">
        <v>9</v>
      </c>
      <c r="B20" s="92" t="s">
        <v>381</v>
      </c>
      <c r="C20" s="29" t="s">
        <v>382</v>
      </c>
      <c r="D20" s="30" t="s">
        <v>39</v>
      </c>
      <c r="E20" s="27"/>
      <c r="F20" s="28" t="str">
        <f t="shared" si="0"/>
        <v>Kém</v>
      </c>
      <c r="G20" s="27"/>
      <c r="H20" s="28" t="str">
        <f t="shared" si="1"/>
        <v>Kém</v>
      </c>
      <c r="I20" s="27"/>
    </row>
    <row r="21" s="3" customFormat="1" ht="21" customHeight="1" spans="1:9">
      <c r="A21" s="23">
        <v>10</v>
      </c>
      <c r="B21" s="92" t="s">
        <v>383</v>
      </c>
      <c r="C21" s="29" t="s">
        <v>256</v>
      </c>
      <c r="D21" s="30" t="s">
        <v>300</v>
      </c>
      <c r="E21" s="27"/>
      <c r="F21" s="28" t="str">
        <f t="shared" si="0"/>
        <v>Kém</v>
      </c>
      <c r="G21" s="27"/>
      <c r="H21" s="28" t="str">
        <f t="shared" si="1"/>
        <v>Kém</v>
      </c>
      <c r="I21" s="27"/>
    </row>
    <row r="22" s="3" customFormat="1" ht="21" customHeight="1" spans="1:9">
      <c r="A22" s="23">
        <v>11</v>
      </c>
      <c r="B22" s="92" t="s">
        <v>384</v>
      </c>
      <c r="C22" s="29" t="s">
        <v>385</v>
      </c>
      <c r="D22" s="30" t="s">
        <v>246</v>
      </c>
      <c r="E22" s="27"/>
      <c r="F22" s="28" t="str">
        <f t="shared" si="0"/>
        <v>Kém</v>
      </c>
      <c r="G22" s="27"/>
      <c r="H22" s="28" t="str">
        <f t="shared" si="1"/>
        <v>Kém</v>
      </c>
      <c r="I22" s="27"/>
    </row>
    <row r="23" s="3" customFormat="1" ht="21" customHeight="1" spans="1:9">
      <c r="A23" s="23">
        <v>12</v>
      </c>
      <c r="B23" s="92" t="s">
        <v>386</v>
      </c>
      <c r="C23" s="29" t="s">
        <v>232</v>
      </c>
      <c r="D23" s="30" t="s">
        <v>387</v>
      </c>
      <c r="E23" s="27"/>
      <c r="F23" s="28" t="str">
        <f t="shared" si="0"/>
        <v>Kém</v>
      </c>
      <c r="G23" s="27"/>
      <c r="H23" s="28" t="str">
        <f t="shared" si="1"/>
        <v>Kém</v>
      </c>
      <c r="I23" s="27"/>
    </row>
    <row r="24" s="3" customFormat="1" ht="21" customHeight="1" spans="1:9">
      <c r="A24" s="23">
        <v>13</v>
      </c>
      <c r="B24" s="92" t="s">
        <v>388</v>
      </c>
      <c r="C24" s="29" t="s">
        <v>389</v>
      </c>
      <c r="D24" s="30" t="s">
        <v>387</v>
      </c>
      <c r="E24" s="27"/>
      <c r="F24" s="28" t="str">
        <f t="shared" si="0"/>
        <v>Kém</v>
      </c>
      <c r="G24" s="27"/>
      <c r="H24" s="28" t="str">
        <f t="shared" si="1"/>
        <v>Kém</v>
      </c>
      <c r="I24" s="27"/>
    </row>
    <row r="25" s="3" customFormat="1" ht="21" customHeight="1" spans="1:9">
      <c r="A25" s="23">
        <v>14</v>
      </c>
      <c r="B25" s="92" t="s">
        <v>390</v>
      </c>
      <c r="C25" s="29" t="s">
        <v>391</v>
      </c>
      <c r="D25" s="30" t="s">
        <v>392</v>
      </c>
      <c r="E25" s="27"/>
      <c r="F25" s="28" t="str">
        <f t="shared" si="0"/>
        <v>Kém</v>
      </c>
      <c r="G25" s="27"/>
      <c r="H25" s="28" t="str">
        <f t="shared" si="1"/>
        <v>Kém</v>
      </c>
      <c r="I25" s="27"/>
    </row>
    <row r="26" s="3" customFormat="1" ht="21" customHeight="1" spans="1:9">
      <c r="A26" s="23">
        <v>15</v>
      </c>
      <c r="B26" s="92" t="s">
        <v>393</v>
      </c>
      <c r="C26" s="29" t="s">
        <v>32</v>
      </c>
      <c r="D26" s="30" t="s">
        <v>394</v>
      </c>
      <c r="E26" s="27"/>
      <c r="F26" s="28" t="str">
        <f t="shared" si="0"/>
        <v>Kém</v>
      </c>
      <c r="G26" s="27"/>
      <c r="H26" s="28" t="str">
        <f t="shared" si="1"/>
        <v>Kém</v>
      </c>
      <c r="I26" s="27"/>
    </row>
    <row r="27" ht="21.95" customHeight="1" spans="1:9">
      <c r="A27" s="31"/>
      <c r="B27" s="31"/>
      <c r="C27" s="32" t="s">
        <v>57</v>
      </c>
      <c r="D27" s="32"/>
      <c r="E27" s="32"/>
      <c r="F27" s="32"/>
      <c r="G27" s="32"/>
      <c r="H27" s="32"/>
      <c r="I27" s="32"/>
    </row>
    <row r="28" ht="21.95" customHeight="1" spans="3:9">
      <c r="C28" s="33" t="s">
        <v>58</v>
      </c>
      <c r="D28" s="34"/>
      <c r="E28" s="35" t="s">
        <v>11</v>
      </c>
      <c r="F28" s="36"/>
      <c r="G28" s="35" t="s">
        <v>12</v>
      </c>
      <c r="H28" s="36"/>
      <c r="I28" s="56" t="s">
        <v>13</v>
      </c>
    </row>
    <row r="29" s="3" customFormat="1" ht="21.95" customHeight="1" spans="3:9">
      <c r="C29" s="37"/>
      <c r="D29" s="38"/>
      <c r="E29" s="22" t="s">
        <v>59</v>
      </c>
      <c r="F29" s="39" t="s">
        <v>60</v>
      </c>
      <c r="G29" s="22" t="s">
        <v>59</v>
      </c>
      <c r="H29" s="39" t="s">
        <v>60</v>
      </c>
      <c r="I29" s="57"/>
    </row>
    <row r="30" ht="21.95" customHeight="1" spans="3:9">
      <c r="C30" s="40" t="s">
        <v>61</v>
      </c>
      <c r="D30" s="18"/>
      <c r="E30" s="41">
        <f>COUNTIF(F12:F26,"Xuất sắc")</f>
        <v>0</v>
      </c>
      <c r="F30" s="42">
        <f>E30*100/A26</f>
        <v>0</v>
      </c>
      <c r="G30" s="41">
        <f>COUNTIF(H12:H26,"Xuất sắc")</f>
        <v>0</v>
      </c>
      <c r="H30" s="42">
        <f>G30*100/A26</f>
        <v>0</v>
      </c>
      <c r="I30" s="58"/>
    </row>
    <row r="31" ht="21.95" customHeight="1" spans="3:9">
      <c r="C31" s="40" t="s">
        <v>62</v>
      </c>
      <c r="D31" s="18"/>
      <c r="E31" s="41">
        <f>COUNTIF(F12:F26,"Tốt")</f>
        <v>0</v>
      </c>
      <c r="F31" s="43">
        <f>E31*100/A26</f>
        <v>0</v>
      </c>
      <c r="G31" s="41">
        <f>COUNTIF(H12:H26,"Tốt")</f>
        <v>0</v>
      </c>
      <c r="H31" s="43">
        <f>G31*100/A26</f>
        <v>0</v>
      </c>
      <c r="I31" s="58"/>
    </row>
    <row r="32" ht="21.95" customHeight="1" spans="3:9">
      <c r="C32" s="40" t="s">
        <v>63</v>
      </c>
      <c r="D32" s="18"/>
      <c r="E32" s="41">
        <f>COUNTIF(F12:F26,"Khá")</f>
        <v>0</v>
      </c>
      <c r="F32" s="43">
        <f>E32*100/A26</f>
        <v>0</v>
      </c>
      <c r="G32" s="41">
        <f>COUNTIF(H12:H26,"Khá")</f>
        <v>0</v>
      </c>
      <c r="H32" s="43">
        <f>G32*100/A26</f>
        <v>0</v>
      </c>
      <c r="I32" s="58"/>
    </row>
    <row r="33" ht="21.95" customHeight="1" spans="3:9">
      <c r="C33" s="40" t="s">
        <v>64</v>
      </c>
      <c r="D33" s="18"/>
      <c r="E33" s="41">
        <f>COUNTIF(F12:F26,"TB")</f>
        <v>0</v>
      </c>
      <c r="F33" s="43">
        <f>E33*100/A26</f>
        <v>0</v>
      </c>
      <c r="G33" s="41">
        <f>COUNTIF(H12:H26,"TB")</f>
        <v>0</v>
      </c>
      <c r="H33" s="43">
        <f>G33*100/A26</f>
        <v>0</v>
      </c>
      <c r="I33" s="58"/>
    </row>
    <row r="34" ht="21.95" customHeight="1" spans="3:9">
      <c r="C34" s="40" t="s">
        <v>65</v>
      </c>
      <c r="D34" s="18"/>
      <c r="E34" s="41">
        <f>COUNTIF(F12:F26,"Yếu")</f>
        <v>0</v>
      </c>
      <c r="F34" s="42">
        <f>E34*100/A26</f>
        <v>0</v>
      </c>
      <c r="G34" s="41">
        <f>COUNTIF(H12:H26,"Yếu")</f>
        <v>0</v>
      </c>
      <c r="H34" s="42">
        <f>G34*100/A26</f>
        <v>0</v>
      </c>
      <c r="I34" s="58"/>
    </row>
    <row r="35" ht="21.95" customHeight="1" spans="3:9">
      <c r="C35" s="44" t="s">
        <v>66</v>
      </c>
      <c r="D35" s="45"/>
      <c r="E35" s="46">
        <f>COUNTIF(F12:F26,"Kém")</f>
        <v>15</v>
      </c>
      <c r="F35" s="47">
        <f>E35*100/A26</f>
        <v>100</v>
      </c>
      <c r="G35" s="46">
        <f>COUNTIF(H12:H26,"Kém")</f>
        <v>15</v>
      </c>
      <c r="H35" s="47">
        <f>G35*100/A26</f>
        <v>100</v>
      </c>
      <c r="I35" s="59"/>
    </row>
    <row r="36" ht="15" customHeight="1" spans="3:4">
      <c r="C36" s="48"/>
      <c r="D36" s="48"/>
    </row>
    <row r="37" ht="18" customHeight="1" spans="5:9">
      <c r="E37" s="49" t="s">
        <v>284</v>
      </c>
      <c r="F37" s="49"/>
      <c r="G37" s="49"/>
      <c r="H37" s="49"/>
      <c r="I37" s="49"/>
    </row>
    <row r="38" ht="18" customHeight="1" spans="1:9">
      <c r="A38" s="7" t="s">
        <v>12</v>
      </c>
      <c r="B38" s="7"/>
      <c r="C38" s="7"/>
      <c r="D38" s="7" t="s">
        <v>11</v>
      </c>
      <c r="E38" s="7"/>
      <c r="F38" s="7"/>
      <c r="G38" s="7"/>
      <c r="H38" s="7" t="s">
        <v>68</v>
      </c>
      <c r="I38" s="7"/>
    </row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 spans="1:1">
      <c r="A46" s="4">
        <v>1</v>
      </c>
    </row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27:I27"/>
    <mergeCell ref="E28:F28"/>
    <mergeCell ref="G28:H28"/>
    <mergeCell ref="E37:I37"/>
    <mergeCell ref="A38:C38"/>
    <mergeCell ref="D38:G38"/>
    <mergeCell ref="H38:I38"/>
    <mergeCell ref="A10:A11"/>
    <mergeCell ref="C28:C29"/>
    <mergeCell ref="I10:I11"/>
    <mergeCell ref="I28:I29"/>
    <mergeCell ref="C10:D11"/>
  </mergeCells>
  <conditionalFormatting sqref="F12:F26">
    <cfRule type="cellIs" dxfId="0" priority="3" stopIfTrue="1" operator="equal">
      <formula>"SVG"</formula>
    </cfRule>
    <cfRule type="cellIs" dxfId="1" priority="4" stopIfTrue="1" operator="equal">
      <formula>"SVXS"</formula>
    </cfRule>
  </conditionalFormatting>
  <conditionalFormatting sqref="H12:H26">
    <cfRule type="cellIs" dxfId="0" priority="1" stopIfTrue="1" operator="equal">
      <formula>"SVG"</formula>
    </cfRule>
    <cfRule type="cellIs" dxfId="1" priority="2" stopIfTrue="1" operator="equal">
      <formula>"SVXS"</formula>
    </cfRule>
  </conditionalFormatting>
  <pageMargins left="0.5" right="0.25" top="0.3" bottom="0.3" header="0" footer="0.25"/>
  <pageSetup paperSize="9" scale="95" orientation="portrait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2"/>
  </sheetPr>
  <dimension ref="A1:T58"/>
  <sheetViews>
    <sheetView view="pageBreakPreview" zoomScaleNormal="100" workbookViewId="0">
      <selection activeCell="A8" sqref="A8:I8"/>
    </sheetView>
  </sheetViews>
  <sheetFormatPr defaultColWidth="9" defaultRowHeight="14"/>
  <cols>
    <col min="1" max="1" width="6.83" style="4" customWidth="1"/>
    <col min="2" max="2" width="11.83" style="4" customWidth="1"/>
    <col min="3" max="3" width="23.83" style="4" customWidth="1"/>
    <col min="4" max="4" width="8.83" style="4" customWidth="1"/>
    <col min="5" max="8" width="9.66" style="4" customWidth="1"/>
    <col min="9" max="9" width="20.83" style="4" customWidth="1"/>
    <col min="10" max="16384" width="9.33" style="4"/>
  </cols>
  <sheetData>
    <row r="1" ht="15" customHeight="1" spans="9:9">
      <c r="I1" s="50" t="s">
        <v>0</v>
      </c>
    </row>
    <row r="2" ht="17.1" customHeight="1" spans="1:20">
      <c r="A2" s="5" t="s">
        <v>1</v>
      </c>
      <c r="B2" s="5"/>
      <c r="C2" s="5"/>
      <c r="D2" s="5"/>
      <c r="E2" s="6" t="s">
        <v>2</v>
      </c>
      <c r="F2" s="6"/>
      <c r="G2" s="6"/>
      <c r="H2" s="6"/>
      <c r="I2" s="6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</row>
    <row r="3" ht="17.1" customHeight="1" spans="1:20">
      <c r="A3" s="7" t="s">
        <v>3</v>
      </c>
      <c r="B3" s="7"/>
      <c r="C3" s="7"/>
      <c r="D3" s="7"/>
      <c r="E3" s="8" t="s">
        <v>4</v>
      </c>
      <c r="F3" s="8"/>
      <c r="G3" s="8"/>
      <c r="H3" s="8"/>
      <c r="I3" s="8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</row>
    <row r="4" ht="17.1" customHeight="1" spans="1:20">
      <c r="A4" s="7" t="s">
        <v>5</v>
      </c>
      <c r="B4" s="7"/>
      <c r="C4" s="7"/>
      <c r="D4" s="7"/>
      <c r="E4" s="7"/>
      <c r="F4" s="7"/>
      <c r="G4" s="7"/>
      <c r="H4" s="7"/>
      <c r="I4" s="7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</row>
    <row r="5" s="1" customFormat="1" ht="15" customHeight="1" spans="1:20">
      <c r="A5" s="9"/>
      <c r="B5" s="9"/>
      <c r="C5" s="9"/>
      <c r="D5" s="9"/>
      <c r="E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ht="30" customHeight="1" spans="1:20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</row>
    <row r="7" s="2" customFormat="1" ht="20.1" customHeight="1" spans="1:20">
      <c r="A7" s="11" t="s">
        <v>72</v>
      </c>
      <c r="B7" s="11"/>
      <c r="C7" s="11"/>
      <c r="D7" s="11"/>
      <c r="E7" s="11"/>
      <c r="F7" s="11"/>
      <c r="G7" s="11"/>
      <c r="H7" s="11"/>
      <c r="I7" s="11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</row>
    <row r="8" s="2" customFormat="1" ht="20.1" customHeight="1" spans="1:20">
      <c r="A8" s="12" t="s">
        <v>395</v>
      </c>
      <c r="B8" s="12"/>
      <c r="C8" s="12"/>
      <c r="D8" s="12"/>
      <c r="E8" s="12"/>
      <c r="F8" s="12"/>
      <c r="G8" s="12"/>
      <c r="H8" s="12"/>
      <c r="I8" s="12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</row>
    <row r="9" s="2" customFormat="1" ht="15" customHeight="1" spans="1:20">
      <c r="A9" s="12"/>
      <c r="B9" s="12"/>
      <c r="C9" s="12"/>
      <c r="D9" s="12"/>
      <c r="E9" s="12"/>
      <c r="F9" s="12"/>
      <c r="G9" s="12"/>
      <c r="H9" s="12"/>
      <c r="I9" s="12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</row>
    <row r="10" s="3" customFormat="1" ht="20.1" customHeight="1" spans="1:9">
      <c r="A10" s="13" t="s">
        <v>9</v>
      </c>
      <c r="B10" s="14"/>
      <c r="C10" s="15" t="s">
        <v>10</v>
      </c>
      <c r="D10" s="16"/>
      <c r="E10" s="17" t="s">
        <v>11</v>
      </c>
      <c r="F10" s="18"/>
      <c r="G10" s="17" t="s">
        <v>12</v>
      </c>
      <c r="H10" s="18"/>
      <c r="I10" s="55" t="s">
        <v>13</v>
      </c>
    </row>
    <row r="11" s="3" customFormat="1" ht="30" customHeight="1" spans="1:9">
      <c r="A11" s="19"/>
      <c r="B11" s="20"/>
      <c r="C11" s="20"/>
      <c r="D11" s="21"/>
      <c r="E11" s="22" t="s">
        <v>14</v>
      </c>
      <c r="F11" s="22" t="s">
        <v>15</v>
      </c>
      <c r="G11" s="22" t="s">
        <v>14</v>
      </c>
      <c r="H11" s="22" t="s">
        <v>15</v>
      </c>
      <c r="I11" s="19"/>
    </row>
    <row r="12" s="3" customFormat="1" ht="24.95" customHeight="1" spans="1:9">
      <c r="A12" s="23">
        <v>1</v>
      </c>
      <c r="B12" s="92" t="s">
        <v>396</v>
      </c>
      <c r="C12" s="25" t="s">
        <v>397</v>
      </c>
      <c r="D12" s="26" t="s">
        <v>398</v>
      </c>
      <c r="E12" s="27"/>
      <c r="F12" s="28" t="str">
        <f t="shared" ref="F12:F19" si="0">IF(AND(E12&gt;=90),"XS",IF(AND(E12&gt;=80),"Tốt",IF(AND(E12&gt;=70),"Khá",IF(AND(E12&gt;=60),"TB",IF(AND(E12&gt;=50),"TB",IF(AND(E12&gt;=30),"Yếu",IF(AND(E12&gt;=0),"Kém"," ")))))))</f>
        <v>Kém</v>
      </c>
      <c r="G12" s="27"/>
      <c r="H12" s="28" t="str">
        <f t="shared" ref="H12:H19" si="1">IF(AND(G12&gt;=90),"XS",IF(AND(G12&gt;=80),"Tốt",IF(AND(G12&gt;=70),"Khá",IF(AND(G12&gt;=60),"TB",IF(AND(G12&gt;=50),"TB",IF(AND(G12&gt;=30),"Yếu",IF(AND(G12&gt;=0),"Kém"," ")))))))</f>
        <v>Kém</v>
      </c>
      <c r="I12" s="27"/>
    </row>
    <row r="13" s="3" customFormat="1" ht="24.95" customHeight="1" spans="1:9">
      <c r="A13" s="23">
        <v>2</v>
      </c>
      <c r="B13" s="92" t="s">
        <v>399</v>
      </c>
      <c r="C13" s="29" t="s">
        <v>262</v>
      </c>
      <c r="D13" s="30" t="s">
        <v>90</v>
      </c>
      <c r="E13" s="27"/>
      <c r="F13" s="28" t="str">
        <f t="shared" si="0"/>
        <v>Kém</v>
      </c>
      <c r="G13" s="27"/>
      <c r="H13" s="28" t="str">
        <f t="shared" si="1"/>
        <v>Kém</v>
      </c>
      <c r="I13" s="27"/>
    </row>
    <row r="14" s="3" customFormat="1" ht="24.95" customHeight="1" spans="1:9">
      <c r="A14" s="23">
        <v>3</v>
      </c>
      <c r="B14" s="92" t="s">
        <v>400</v>
      </c>
      <c r="C14" s="29" t="s">
        <v>401</v>
      </c>
      <c r="D14" s="30" t="s">
        <v>349</v>
      </c>
      <c r="E14" s="27"/>
      <c r="F14" s="28" t="str">
        <f t="shared" si="0"/>
        <v>Kém</v>
      </c>
      <c r="G14" s="27"/>
      <c r="H14" s="28" t="str">
        <f t="shared" si="1"/>
        <v>Kém</v>
      </c>
      <c r="I14" s="27"/>
    </row>
    <row r="15" s="3" customFormat="1" ht="24.95" customHeight="1" spans="1:9">
      <c r="A15" s="23">
        <v>4</v>
      </c>
      <c r="B15" s="92" t="s">
        <v>402</v>
      </c>
      <c r="C15" s="29" t="s">
        <v>403</v>
      </c>
      <c r="D15" s="30" t="s">
        <v>404</v>
      </c>
      <c r="E15" s="27"/>
      <c r="F15" s="28" t="str">
        <f t="shared" si="0"/>
        <v>Kém</v>
      </c>
      <c r="G15" s="27"/>
      <c r="H15" s="28" t="str">
        <f t="shared" si="1"/>
        <v>Kém</v>
      </c>
      <c r="I15" s="27"/>
    </row>
    <row r="16" s="3" customFormat="1" ht="24.95" customHeight="1" spans="1:9">
      <c r="A16" s="23">
        <v>5</v>
      </c>
      <c r="B16" s="92" t="s">
        <v>405</v>
      </c>
      <c r="C16" s="29" t="s">
        <v>406</v>
      </c>
      <c r="D16" s="30" t="s">
        <v>407</v>
      </c>
      <c r="E16" s="27"/>
      <c r="F16" s="28" t="str">
        <f t="shared" si="0"/>
        <v>Kém</v>
      </c>
      <c r="G16" s="27"/>
      <c r="H16" s="28" t="str">
        <f t="shared" si="1"/>
        <v>Kém</v>
      </c>
      <c r="I16" s="27"/>
    </row>
    <row r="17" s="3" customFormat="1" ht="24.95" customHeight="1" spans="1:9">
      <c r="A17" s="23">
        <v>6</v>
      </c>
      <c r="B17" s="92" t="s">
        <v>408</v>
      </c>
      <c r="C17" s="29" t="s">
        <v>409</v>
      </c>
      <c r="D17" s="30" t="s">
        <v>410</v>
      </c>
      <c r="E17" s="27"/>
      <c r="F17" s="28" t="str">
        <f t="shared" si="0"/>
        <v>Kém</v>
      </c>
      <c r="G17" s="27"/>
      <c r="H17" s="28" t="str">
        <f t="shared" si="1"/>
        <v>Kém</v>
      </c>
      <c r="I17" s="27"/>
    </row>
    <row r="18" s="3" customFormat="1" ht="24.95" customHeight="1" spans="1:9">
      <c r="A18" s="23">
        <v>7</v>
      </c>
      <c r="B18" s="92" t="s">
        <v>411</v>
      </c>
      <c r="C18" s="29" t="s">
        <v>412</v>
      </c>
      <c r="D18" s="30" t="s">
        <v>413</v>
      </c>
      <c r="E18" s="27"/>
      <c r="F18" s="28" t="str">
        <f t="shared" si="0"/>
        <v>Kém</v>
      </c>
      <c r="G18" s="27"/>
      <c r="H18" s="28" t="str">
        <f t="shared" si="1"/>
        <v>Kém</v>
      </c>
      <c r="I18" s="27"/>
    </row>
    <row r="19" s="3" customFormat="1" ht="24.95" customHeight="1" spans="1:9">
      <c r="A19" s="23">
        <v>8</v>
      </c>
      <c r="B19" s="92" t="s">
        <v>414</v>
      </c>
      <c r="C19" s="29" t="s">
        <v>415</v>
      </c>
      <c r="D19" s="30" t="s">
        <v>416</v>
      </c>
      <c r="E19" s="27"/>
      <c r="F19" s="28" t="str">
        <f t="shared" si="0"/>
        <v>Kém</v>
      </c>
      <c r="G19" s="27"/>
      <c r="H19" s="28" t="str">
        <f t="shared" si="1"/>
        <v>Kém</v>
      </c>
      <c r="I19" s="27"/>
    </row>
    <row r="20" ht="24.95" customHeight="1" spans="1:9">
      <c r="A20" s="31"/>
      <c r="B20" s="31"/>
      <c r="C20" s="32" t="s">
        <v>57</v>
      </c>
      <c r="D20" s="32"/>
      <c r="E20" s="32"/>
      <c r="F20" s="32"/>
      <c r="G20" s="32"/>
      <c r="H20" s="32"/>
      <c r="I20" s="32"/>
    </row>
    <row r="21" ht="24.95" customHeight="1" spans="3:9">
      <c r="C21" s="33" t="s">
        <v>58</v>
      </c>
      <c r="D21" s="34"/>
      <c r="E21" s="35" t="s">
        <v>11</v>
      </c>
      <c r="F21" s="36"/>
      <c r="G21" s="35" t="s">
        <v>12</v>
      </c>
      <c r="H21" s="36"/>
      <c r="I21" s="56" t="s">
        <v>13</v>
      </c>
    </row>
    <row r="22" s="3" customFormat="1" ht="24.95" customHeight="1" spans="3:9">
      <c r="C22" s="37"/>
      <c r="D22" s="38"/>
      <c r="E22" s="22" t="s">
        <v>59</v>
      </c>
      <c r="F22" s="39" t="s">
        <v>60</v>
      </c>
      <c r="G22" s="22" t="s">
        <v>59</v>
      </c>
      <c r="H22" s="39" t="s">
        <v>60</v>
      </c>
      <c r="I22" s="57"/>
    </row>
    <row r="23" ht="24.95" customHeight="1" spans="3:9">
      <c r="C23" s="40" t="s">
        <v>61</v>
      </c>
      <c r="D23" s="18"/>
      <c r="E23" s="41">
        <f>COUNTIF(F12:F19,"Xuất sắc")</f>
        <v>0</v>
      </c>
      <c r="F23" s="42">
        <f>E23*100/A19</f>
        <v>0</v>
      </c>
      <c r="G23" s="41">
        <f>COUNTIF(H12:H19,"Xuất sắc")</f>
        <v>0</v>
      </c>
      <c r="H23" s="42">
        <f>G23*100/A19</f>
        <v>0</v>
      </c>
      <c r="I23" s="58"/>
    </row>
    <row r="24" ht="24.95" customHeight="1" spans="3:9">
      <c r="C24" s="40" t="s">
        <v>62</v>
      </c>
      <c r="D24" s="18"/>
      <c r="E24" s="41">
        <f>COUNTIF(F12:F19,"Tốt")</f>
        <v>0</v>
      </c>
      <c r="F24" s="43">
        <f>E24*100/A19</f>
        <v>0</v>
      </c>
      <c r="G24" s="41">
        <f>COUNTIF(H12:H19,"Tốt")</f>
        <v>0</v>
      </c>
      <c r="H24" s="43">
        <f>G24*100/A19</f>
        <v>0</v>
      </c>
      <c r="I24" s="58"/>
    </row>
    <row r="25" ht="24.95" customHeight="1" spans="3:9">
      <c r="C25" s="40" t="s">
        <v>63</v>
      </c>
      <c r="D25" s="18"/>
      <c r="E25" s="41">
        <f>COUNTIF(F12:F19,"Khá")</f>
        <v>0</v>
      </c>
      <c r="F25" s="43">
        <f>E25*100/A19</f>
        <v>0</v>
      </c>
      <c r="G25" s="41">
        <f>COUNTIF(H12:H19,"Khá")</f>
        <v>0</v>
      </c>
      <c r="H25" s="43">
        <f>G25*100/A19</f>
        <v>0</v>
      </c>
      <c r="I25" s="58"/>
    </row>
    <row r="26" ht="24.95" customHeight="1" spans="3:9">
      <c r="C26" s="40" t="s">
        <v>64</v>
      </c>
      <c r="D26" s="18"/>
      <c r="E26" s="41">
        <f>COUNTIF(F12:F19,"TB")</f>
        <v>0</v>
      </c>
      <c r="F26" s="43">
        <f>E26*100/A19</f>
        <v>0</v>
      </c>
      <c r="G26" s="41">
        <f>COUNTIF(H12:H19,"TB")</f>
        <v>0</v>
      </c>
      <c r="H26" s="43">
        <f>G26*100/A19</f>
        <v>0</v>
      </c>
      <c r="I26" s="58"/>
    </row>
    <row r="27" ht="24.95" customHeight="1" spans="3:9">
      <c r="C27" s="40" t="s">
        <v>65</v>
      </c>
      <c r="D27" s="18"/>
      <c r="E27" s="41">
        <f>COUNTIF(F12:F19,"Yếu")</f>
        <v>0</v>
      </c>
      <c r="F27" s="42">
        <f>E27*100/A19</f>
        <v>0</v>
      </c>
      <c r="G27" s="41">
        <f>COUNTIF(H12:H19,"Yếu")</f>
        <v>0</v>
      </c>
      <c r="H27" s="42">
        <f>G27*100/A19</f>
        <v>0</v>
      </c>
      <c r="I27" s="58"/>
    </row>
    <row r="28" ht="24.95" customHeight="1" spans="3:9">
      <c r="C28" s="44" t="s">
        <v>66</v>
      </c>
      <c r="D28" s="45"/>
      <c r="E28" s="46">
        <f>COUNTIF(F12:F19,"Kém")</f>
        <v>8</v>
      </c>
      <c r="F28" s="47">
        <f>E28*100/A19</f>
        <v>100</v>
      </c>
      <c r="G28" s="46">
        <f>COUNTIF(H12:H19,"Kém")</f>
        <v>8</v>
      </c>
      <c r="H28" s="47">
        <f>G28*100/A19</f>
        <v>100</v>
      </c>
      <c r="I28" s="59"/>
    </row>
    <row r="29" ht="15" customHeight="1" spans="3:4">
      <c r="C29" s="48"/>
      <c r="D29" s="48"/>
    </row>
    <row r="30" ht="18" customHeight="1" spans="5:9">
      <c r="E30" s="49" t="s">
        <v>284</v>
      </c>
      <c r="F30" s="49"/>
      <c r="G30" s="49"/>
      <c r="H30" s="49"/>
      <c r="I30" s="49"/>
    </row>
    <row r="31" ht="18" customHeight="1" spans="1:9">
      <c r="A31" s="7" t="s">
        <v>12</v>
      </c>
      <c r="B31" s="7"/>
      <c r="C31" s="7"/>
      <c r="D31" s="7" t="s">
        <v>11</v>
      </c>
      <c r="E31" s="7"/>
      <c r="F31" s="7"/>
      <c r="G31" s="7"/>
      <c r="H31" s="7" t="s">
        <v>68</v>
      </c>
      <c r="I31" s="7"/>
    </row>
    <row r="32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 spans="1:1">
      <c r="A41" s="4">
        <v>1</v>
      </c>
    </row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20:I20"/>
    <mergeCell ref="E21:F21"/>
    <mergeCell ref="G21:H21"/>
    <mergeCell ref="E30:I30"/>
    <mergeCell ref="A31:C31"/>
    <mergeCell ref="D31:G31"/>
    <mergeCell ref="H31:I31"/>
    <mergeCell ref="A10:A11"/>
    <mergeCell ref="C21:C22"/>
    <mergeCell ref="I10:I11"/>
    <mergeCell ref="I21:I22"/>
    <mergeCell ref="C10:D11"/>
  </mergeCells>
  <conditionalFormatting sqref="F12:F19">
    <cfRule type="cellIs" dxfId="0" priority="3" stopIfTrue="1" operator="equal">
      <formula>"SVG"</formula>
    </cfRule>
    <cfRule type="cellIs" dxfId="1" priority="4" stopIfTrue="1" operator="equal">
      <formula>"SVXS"</formula>
    </cfRule>
  </conditionalFormatting>
  <conditionalFormatting sqref="H12:H19">
    <cfRule type="cellIs" dxfId="0" priority="1" stopIfTrue="1" operator="equal">
      <formula>"SVG"</formula>
    </cfRule>
    <cfRule type="cellIs" dxfId="1" priority="2" stopIfTrue="1" operator="equal">
      <formula>"SVXS"</formula>
    </cfRule>
  </conditionalFormatting>
  <pageMargins left="0.5" right="0.25" top="0.3" bottom="0.3" header="0" footer="0.25"/>
  <pageSetup paperSize="9" scale="95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19C4-CNO1</vt:lpstr>
      <vt:lpstr>18C2-CNÔ1</vt:lpstr>
      <vt:lpstr>18C2-QTM1</vt:lpstr>
      <vt:lpstr>18C2-KTD1</vt:lpstr>
      <vt:lpstr>18C2-CNL1</vt:lpstr>
      <vt:lpstr>18C2-CCK1</vt:lpstr>
      <vt:lpstr>18C2-CNM1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dcterms:created xsi:type="dcterms:W3CDTF">2014-11-24T02:19:00Z</dcterms:created>
  <cp:lastPrinted>2021-08-14T07:20:00Z</cp:lastPrinted>
  <dcterms:modified xsi:type="dcterms:W3CDTF">2021-08-17T03:58:36Z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