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LTTC\BÁO CÁO QUÝ\Báo cáo quý\Quý 3-2021\"/>
    </mc:Choice>
  </mc:AlternateContent>
  <bookViews>
    <workbookView xWindow="0" yWindow="0" windowWidth="28800" windowHeight="12435"/>
  </bookViews>
  <sheets>
    <sheet name="Mẫu 2D-thay Bao" sheetId="1" r:id="rId1"/>
  </sheets>
  <definedNames>
    <definedName name="_xlnm.Print_Titles" localSheetId="0">'Mẫu 2D-thay Bao'!$10:$10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 i="1" l="1"/>
  <c r="F12" i="1"/>
  <c r="E16" i="1"/>
  <c r="F16" i="1"/>
  <c r="E22" i="1"/>
  <c r="F22" i="1"/>
  <c r="E25" i="1"/>
  <c r="F25" i="1"/>
  <c r="E29" i="1"/>
  <c r="F30" i="1"/>
  <c r="F32" i="1"/>
  <c r="F34" i="1"/>
  <c r="F36" i="1"/>
  <c r="F38" i="1"/>
  <c r="F40" i="1"/>
  <c r="F11" i="1" l="1"/>
  <c r="E11" i="1"/>
  <c r="E42" i="1" s="1"/>
  <c r="F29" i="1"/>
  <c r="F42" i="1" l="1"/>
</calcChain>
</file>

<file path=xl/sharedStrings.xml><?xml version="1.0" encoding="utf-8"?>
<sst xmlns="http://schemas.openxmlformats.org/spreadsheetml/2006/main" count="66" uniqueCount="66">
  <si>
    <t>CHÂU VĂN BẢO</t>
  </si>
  <si>
    <t>(ký tên và ghi rõ học tên)</t>
  </si>
  <si>
    <t>NGƯỜI ĐÁNH GIÁ</t>
  </si>
  <si>
    <t>……………………………………………………………………………………………………………………………………………………………………………………………………………………………………………………………………………………………………………………………………………………………………………………………………………………………………………………………………………………………………………………………………………………………………………………………………………………………………………………………………………………………</t>
  </si>
  <si>
    <t>Ý KIẾN ĐÓNG GÓP CỤ THỂ CỦA ĐỒNG NGHIỆP:</t>
  </si>
  <si>
    <t>TỔNG CỘNG (I+II)</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</si>
  <si>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</si>
  <si>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Sáng tạo, cải tiến phương pháp làm việc, nâng cao hiệu quả công việc</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</si>
  <si>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</si>
  <si>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</si>
  <si>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Thực hiện xây dựng nội bộ đoàn kết (2đ). Cá nhân gây mâu thuẫn 1 lần (1đ); 2 lần trở lên hoặc tham gia vận động gây mất đoàn kết nội bộ trong trường, đơn vị (0đ)</t>
  </si>
  <si>
    <t>Phối hợp, tạo lập mối quan hệ tốt với cá nhân, tổ chức có liên quan trong thực hiện nhiệm vụ</t>
  </si>
  <si>
    <t>Báo cáo kịp thời, chính xác với lãnh đạo về tình hình, kết quả thực hiện nhiệm vụ được giao (2đ), không báo cáo kịp thời 1 lần (1đ); 2 lần trở lên (0đ)</t>
  </si>
  <si>
    <t>Báo cáo kịp thời, chính xác với lãnh đạo về tình hình, kết quả thực hiện nhiệm vụ được giao</t>
  </si>
  <si>
    <t>Chủ động đề xuất ý kiến với Trưởng đơn vị giải quyết công việc kịp thời được đơn vị công nhận: 1 lần ghi nhận (1đ), điểm tối đa của tiêu chí (2đ)</t>
  </si>
  <si>
    <t>Chủ động đề xuất tham mưu giải quyết công việc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</si>
  <si>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</si>
  <si>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nghiên cứu, cập nhật kịp thời các kiến thức pháp luật và chuyên môn nghiệp vụ để tham mưu, tổ chức thực hiện công việc có chất lượng.</t>
  </si>
  <si>
    <r>
      <t>Tiêu chí 2: Năng lực và kỹ năng</t>
    </r>
    <r>
      <rPr>
        <i/>
        <sz val="13"/>
        <color indexed="30"/>
        <rFont val="Times New Roman"/>
        <family val="1"/>
      </rPr>
      <t/>
    </r>
  </si>
  <si>
    <t>II</t>
  </si>
  <si>
    <t>Bị ghi nhận không chấp hành nghiêm chỉnh việc đeo bảng tên cá nhân (thẻ CB-GV-NV) trong giờ làm việc tại trường 2 lần trở lên (-1đ)</t>
  </si>
  <si>
    <t>4.3</t>
  </si>
  <si>
    <t>Vi phạm quy định về trang phục, lễ phục khi làm việc, hội họp trong giờ làm việc tại trường, bị ghi nhận 02 lần trở lên (-1đ)</t>
  </si>
  <si>
    <t>4.2</t>
  </si>
  <si>
    <t>Thực hiện việc gửi, trả lời thư điện tử đến các đơn vị, cá nhân trong, ngoài trường kịp thời và lịch sự. Bị phê bình, phản ảnh 2 lần (-1đ)</t>
  </si>
  <si>
    <t>4.1</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</si>
  <si>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</si>
  <si>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Có thái độ gây nhũng nhiễu, phiền hà, trục lợi cá nhân khi xử lý, giải quyết công việc. Vi phạm 1 lần (sau khi kết quả xác minh là sai phạm) (-1đ)</t>
  </si>
  <si>
    <t>3.2</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</si>
  <si>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</si>
  <si>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3.1</t>
  </si>
  <si>
    <t>Thực hiện tốt về giao tiếp và ứng xử đối với nhân dân; đối với cấp trên, cấp dưới và đồng nghiệp</t>
  </si>
  <si>
    <t>Thực hiện các báo cáo của đơn vị trễ hạn 02 lần (-1đ)</t>
  </si>
  <si>
    <t>2.5</t>
  </si>
  <si>
    <t xml:space="preserve">Không chấp hành sự điều động, phân công thường xuyên và đột xuất của Trưởng đơn vị; Không thực hiện hoặc không hoàn thành các báo cáo, nhiệm vụ được giao, mỗi lần (-1đ) </t>
  </si>
  <si>
    <t>2.4</t>
  </si>
  <si>
    <t>Không thực hiện báo cáo, xin ý kiến, xin phép bằng văn bản đúng thẩm quyền đơn vị phân công mỗi lần (-1đ)</t>
  </si>
  <si>
    <t>2.3</t>
  </si>
  <si>
    <t>Sử dụng tài sản của Nhà trường vào mục đích cá nhân bị đơn vị, nhà trường nhắc nhở, ghi nhận 1 lần (-1đ)</t>
  </si>
  <si>
    <t>2.2</t>
  </si>
  <si>
    <t>Nộp hồ sơ cá nhân, bằng cấp, chứng chỉ… khi được Trường thông báo trễ hạn 02 lần (-1đ)</t>
  </si>
  <si>
    <t>2.1</t>
  </si>
  <si>
    <t>Tuân thủ tính thứ bậc, kỷ cương và trật tự hành chính. Nghiêm túc thực hiện công việc, nhiệm vụ được giao</t>
  </si>
  <si>
    <t>Tham gia đầy đủ, đúng giờ các buổi học chính trị, nghe thời sự, bồi dưỡng chuyên môn, nghiệp vụ,… được tổ chức tại Trường; cuộc họp của đơn vị và nhà trường (1đ). Vắng vì việc riêng có phép (-1đ/buổi)</t>
  </si>
  <si>
    <t>1.3</t>
  </si>
  <si>
    <t>Đảm bảo ngày công kế hoạch. Nghỉ làm việc (kể cả có phép) 3 ngày liên tục hoặc từ 4 đến 5 ngày (-1đ); từ 6 đến 7 ngày (-2đ);nghỉ từ ngày thứ 8 trở lên, mỗi ngày (-0,5đ)</t>
  </si>
  <si>
    <t>1.2</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</si>
  <si>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</si>
  <si>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1.1</t>
  </si>
  <si>
    <t>Chấp hành nghiêm về thời gian làm việc</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</si>
  <si>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</si>
  <si>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I</t>
  </si>
  <si>
    <t>GHI CHÚ</t>
  </si>
  <si>
    <t>ĐIỂM ĐỒNG NGHIỆP ĐÁNH GIÁ</t>
  </si>
  <si>
    <t>ĐIỂM TỐI ĐA</t>
  </si>
  <si>
    <t>TIÊU CHÍ ĐÁNH GIÁ</t>
  </si>
  <si>
    <t>STT</t>
  </si>
  <si>
    <r>
      <t xml:space="preserve">Mã số CBCCVC: </t>
    </r>
    <r>
      <rPr>
        <sz val="12"/>
        <color indexed="8"/>
        <rFont val="Times New Roman"/>
        <family val="1"/>
      </rPr>
      <t>01005011</t>
    </r>
  </si>
  <si>
    <r>
      <t>Đơn vị công tác</t>
    </r>
    <r>
      <rPr>
        <b/>
        <i/>
        <sz val="12"/>
        <color indexed="8"/>
        <rFont val="Times New Roman"/>
        <family val="1"/>
      </rPr>
      <t>:</t>
    </r>
    <r>
      <rPr>
        <i/>
        <sz val="12"/>
        <color indexed="8"/>
        <rFont val="Times New Roman"/>
        <family val="1"/>
      </rPr>
      <t xml:space="preserve"> </t>
    </r>
    <r>
      <rPr>
        <sz val="12"/>
        <color indexed="8"/>
        <rFont val="Times New Roman"/>
        <family val="1"/>
      </rPr>
      <t>Trung tâm KONE</t>
    </r>
  </si>
  <si>
    <r>
      <t xml:space="preserve">Chức vụ: </t>
    </r>
    <r>
      <rPr>
        <sz val="12"/>
        <color indexed="8"/>
        <rFont val="Times New Roman"/>
        <family val="1"/>
      </rPr>
      <t>Nhân viên</t>
    </r>
  </si>
  <si>
    <r>
      <t xml:space="preserve">Họ và tên người được đánh giá: </t>
    </r>
    <r>
      <rPr>
        <sz val="12"/>
        <color indexed="8"/>
        <rFont val="Times New Roman"/>
        <family val="1"/>
      </rPr>
      <t>Lê Trần Thanh Nga</t>
    </r>
  </si>
  <si>
    <t>CỘNG HÒA XÃ HỘI CHỦ NGHĨA VIỆT NAM
Độc lập - Tự do - Hạnh phúc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</si>
  <si>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</si>
  <si>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Mẫu 02 D</t>
  </si>
  <si>
    <t>ĐÁNH GIÁ VÀ ĐÓNG GÓP Ý KIẾN ĐỐI VỚI ĐỒNG NGHIỆP
Kỳ đánh giá:  Quý 3/2021</t>
  </si>
  <si>
    <t>Tp.HCM, ngày 24 tháng 9 năm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</si>
</sst>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2"/>
      <color indexed="8"/>
      <name val="Times New Roman"/>
      <family val="1"/>
    </font>
    <font>
      <b/>
      <sz val="13"/>
      <color indexed="8"/>
      <name val="Times New Roman"/>
      <family val="1"/>
    </font>
    <font>
      <i/>
      <sz val="12"/>
      <color indexed="8"/>
      <name val="Times New Roman"/>
      <family val="1"/>
    </font>
    <font>
      <i/>
      <sz val="13"/>
      <color indexed="8"/>
      <name val="Times New Roman"/>
      <family val="1"/>
    </font>
    <font>
      <b/>
      <sz val="12"/>
      <color indexed="8"/>
      <name val="Times New Roman"/>
      <family val="1"/>
    </font>
    <font>
      <sz val="13"/>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10"/>
      <name val="Times New Roman"/>
      <family val="1"/>
    </font>
    <font>
      <b/>
      <i/>
      <sz val="13"/>
      <color indexed="10"/>
      <name val="Times New Roman"/>
      <family val="1"/>
    </font>
    <font>
      <i/>
      <sz val="13"/>
      <color indexed="30"/>
      <name val="Times New Roman"/>
      <family val="1"/>
    </font>
    <font>
      <sz val="13"/>
      <color rgb="FF0070C0"/>
      <name val="Times New Roman"/>
      <family val="1"/>
    </font>
    <font>
      <i/>
      <sz val="13"/>
      <name val="Times New Roman"/>
      <family val="1"/>
    </font>
    <font>
      <sz val="11"/>
      <color rgb="FFFF0000"/>
      <name val="Times New Roman"/>
      <family val="1"/>
    </font>
    <font>
      <sz val="11"/>
      <color theme="1"/>
      <name val="Times New Roman"/>
      <family val="1"/>
    </font>
    <font>
      <sz val="13"/>
      <color indexed="30"/>
      <name val="Times New Roman"/>
      <family val="1"/>
    </font>
    <font>
      <b/>
      <sz val="13"/>
      <color indexed="30"/>
      <name val="Times New Roman"/>
      <family val="1"/>
    </font>
    <font>
      <b/>
      <i/>
      <sz val="12"/>
      <color indexed="8"/>
      <name val="Times New Roman"/>
      <family val="1"/>
    </font>
    <font>
      <b/>
      <sz val="14"/>
      <color indexed="8"/>
      <name val="Times New Roman"/>
      <family val="1"/>
    </font>
    <font>
      <b/>
      <sz val="13.5"/>
      <color indexed="8"/>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62">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xf>
    <xf numFmtId="0" fontId="6"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xf>
    <xf numFmtId="164" fontId="7" fillId="2" borderId="1" xfId="0" applyNumberFormat="1"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vertical="center" wrapText="1"/>
      <protection locked="0"/>
    </xf>
    <xf numFmtId="0" fontId="16" fillId="0" borderId="1" xfId="0" applyFont="1" applyFill="1" applyBorder="1" applyAlignment="1" applyProtection="1">
      <alignment vertical="center" wrapText="1"/>
      <protection locked="0"/>
    </xf>
    <xf numFmtId="0" fontId="8"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1" fillId="0" borderId="0" xfId="0" applyFont="1" applyFill="1" applyAlignment="1" applyProtection="1">
      <alignment vertical="center" wrapText="1"/>
      <protection locked="0"/>
    </xf>
    <xf numFmtId="0" fontId="1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center" wrapText="1"/>
      <protection locked="0"/>
    </xf>
    <xf numFmtId="0" fontId="8" fillId="0" borderId="4" xfId="0" applyFont="1" applyFill="1" applyBorder="1" applyAlignment="1" applyProtection="1">
      <alignment horizontal="justify" vertical="center" wrapText="1"/>
      <protection locked="0"/>
    </xf>
    <xf numFmtId="0" fontId="8" fillId="0" borderId="3" xfId="0" applyFont="1" applyFill="1" applyBorder="1" applyAlignment="1" applyProtection="1">
      <alignment horizontal="justify" vertical="center" wrapText="1"/>
      <protection locked="0"/>
    </xf>
    <xf numFmtId="0" fontId="8" fillId="0" borderId="2"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justify" vertical="center" wrapText="1"/>
      <protection locked="0"/>
    </xf>
    <xf numFmtId="0" fontId="8" fillId="0" borderId="1" xfId="0" applyFont="1" applyFill="1" applyBorder="1" applyAlignment="1" applyProtection="1">
      <alignment horizontal="justify" vertical="center" wrapText="1"/>
      <protection locked="0"/>
    </xf>
    <xf numFmtId="0" fontId="7" fillId="2" borderId="4" xfId="0" applyFont="1" applyFill="1" applyBorder="1" applyAlignment="1" applyProtection="1">
      <alignment horizontal="left" wrapText="1"/>
      <protection locked="0"/>
    </xf>
    <xf numFmtId="0" fontId="7" fillId="2" borderId="3" xfId="0" applyFont="1" applyFill="1" applyBorder="1" applyAlignment="1" applyProtection="1">
      <alignment horizontal="left" wrapText="1"/>
      <protection locked="0"/>
    </xf>
    <xf numFmtId="0" fontId="7" fillId="2" borderId="2" xfId="0" applyFont="1" applyFill="1" applyBorder="1" applyAlignment="1" applyProtection="1">
      <alignment horizontal="left" wrapText="1"/>
      <protection locked="0"/>
    </xf>
    <xf numFmtId="0" fontId="8" fillId="2" borderId="4" xfId="0" applyFont="1" applyFill="1" applyBorder="1" applyAlignment="1" applyProtection="1">
      <alignment horizontal="left" vertical="center" wrapText="1"/>
      <protection locked="0"/>
    </xf>
    <xf numFmtId="0" fontId="8" fillId="2" borderId="3" xfId="0" applyFont="1" applyFill="1" applyBorder="1" applyAlignment="1" applyProtection="1">
      <alignment horizontal="left" vertical="center" wrapText="1"/>
      <protection locked="0"/>
    </xf>
    <xf numFmtId="0" fontId="8"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0" fillId="0" borderId="0" xfId="0" quotePrefix="1" applyFont="1" applyFill="1" applyAlignment="1" applyProtection="1">
      <alignment horizontal="center" vertical="center" wrapText="1"/>
      <protection locked="0"/>
    </xf>
    <xf numFmtId="0" fontId="5" fillId="0" borderId="0" xfId="0" applyFont="1" applyFill="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763408</xdr:colOff>
      <xdr:row>2</xdr:row>
      <xdr:rowOff>31749</xdr:rowOff>
    </xdr:from>
    <xdr:to>
      <xdr:col>1</xdr:col>
      <xdr:colOff>1574253</xdr:colOff>
      <xdr:row>2</xdr:row>
      <xdr:rowOff>31750</xdr:rowOff>
    </xdr:to>
    <xdr:cxnSp macro="">
      <xdr:nvCxnSpPr>
        <xdr:cNvPr id="2" name="Straight Connector 1"/>
        <xdr:cNvCxnSpPr/>
      </xdr:nvCxnSpPr>
      <xdr:spPr>
        <a:xfrm flipV="1">
          <a:off x="1220608" y="412749"/>
          <a:ext cx="122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427702</xdr:rowOff>
    </xdr:from>
    <xdr:to>
      <xdr:col>5</xdr:col>
      <xdr:colOff>1010480</xdr:colOff>
      <xdr:row>1</xdr:row>
      <xdr:rowOff>430695</xdr:rowOff>
    </xdr:to>
    <xdr:cxnSp macro="">
      <xdr:nvCxnSpPr>
        <xdr:cNvPr id="3" name="Straight Connector 2"/>
        <xdr:cNvCxnSpPr/>
      </xdr:nvCxnSpPr>
      <xdr:spPr>
        <a:xfrm>
          <a:off x="3813037" y="626485"/>
          <a:ext cx="1852269" cy="299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4"/>
  <sheetViews>
    <sheetView tabSelected="1" zoomScale="115" zoomScaleNormal="115" workbookViewId="0">
      <selection activeCell="H38" sqref="H38"/>
    </sheetView>
  </sheetViews>
  <sheetFormatPr defaultRowHeight="15.75" x14ac:dyDescent="0.25"/>
  <cols>
    <col min="1" max="1" width="5.42578125" style="1" bestFit="1" customWidth="1"/>
    <col min="2" max="2" width="27.140625" style="2" customWidth="1"/>
    <col min="3" max="3" width="12.42578125" style="1" customWidth="1"/>
    <col min="4" max="4" width="13.42578125" style="1" customWidth="1"/>
    <col min="5" max="5" width="11.28515625" style="1" customWidth="1"/>
    <col min="6" max="6" width="15.7109375" style="1" customWidth="1"/>
    <col min="7" max="7" width="11.42578125" style="1" customWidth="1"/>
    <col min="8" max="16384" width="9.140625" style="1"/>
  </cols>
  <sheetData>
    <row r="1" spans="1:7" x14ac:dyDescent="0.25">
      <c r="G1" s="28" t="s">
        <v>63</v>
      </c>
    </row>
    <row r="2" spans="1:7" s="3" customFormat="1" ht="48.95" customHeight="1" x14ac:dyDescent="0.25">
      <c r="A2" s="29" t="s">
        <v>62</v>
      </c>
      <c r="B2" s="29"/>
      <c r="C2" s="29"/>
      <c r="D2" s="58" t="s">
        <v>61</v>
      </c>
      <c r="E2" s="58"/>
      <c r="F2" s="58"/>
      <c r="G2" s="58"/>
    </row>
    <row r="3" spans="1:7" s="3" customFormat="1" ht="8.4499999999999993" customHeight="1" x14ac:dyDescent="0.25">
      <c r="A3" s="57"/>
      <c r="B3" s="57"/>
      <c r="D3" s="27"/>
      <c r="E3" s="27"/>
      <c r="F3" s="27"/>
      <c r="G3" s="27"/>
    </row>
    <row r="4" spans="1:7" ht="57.95" customHeight="1" x14ac:dyDescent="0.25">
      <c r="A4" s="59" t="s">
        <v>64</v>
      </c>
      <c r="B4" s="59"/>
      <c r="C4" s="59"/>
      <c r="D4" s="59"/>
      <c r="E4" s="59"/>
      <c r="F4" s="59"/>
      <c r="G4" s="59"/>
    </row>
    <row r="5" spans="1:7" s="26" customFormat="1" ht="21.95" customHeight="1" x14ac:dyDescent="0.25">
      <c r="B5" s="60" t="s">
        <v>60</v>
      </c>
      <c r="C5" s="60"/>
      <c r="D5" s="60"/>
      <c r="E5" s="60"/>
      <c r="F5" s="60"/>
      <c r="G5" s="60"/>
    </row>
    <row r="6" spans="1:7" s="26" customFormat="1" ht="21.95" customHeight="1" x14ac:dyDescent="0.25">
      <c r="B6" s="60" t="s">
        <v>59</v>
      </c>
      <c r="C6" s="60"/>
      <c r="D6" s="60"/>
      <c r="E6" s="60"/>
      <c r="F6" s="60"/>
      <c r="G6" s="60"/>
    </row>
    <row r="7" spans="1:7" s="26" customFormat="1" ht="21.95" customHeight="1" x14ac:dyDescent="0.25">
      <c r="B7" s="60" t="s">
        <v>58</v>
      </c>
      <c r="C7" s="60"/>
      <c r="D7" s="60"/>
      <c r="E7" s="60"/>
      <c r="F7" s="60"/>
      <c r="G7" s="60"/>
    </row>
    <row r="8" spans="1:7" s="26" customFormat="1" ht="21.95" customHeight="1" x14ac:dyDescent="0.25">
      <c r="B8" s="60" t="s">
        <v>57</v>
      </c>
      <c r="C8" s="60"/>
      <c r="D8" s="60"/>
      <c r="E8" s="60"/>
      <c r="F8" s="60"/>
      <c r="G8" s="60"/>
    </row>
    <row r="9" spans="1:7" ht="11.1" customHeight="1" x14ac:dyDescent="0.25"/>
    <row r="10" spans="1:7" s="3" customFormat="1" ht="47.25" customHeight="1" x14ac:dyDescent="0.25">
      <c r="A10" s="6" t="s">
        <v>56</v>
      </c>
      <c r="B10" s="61" t="s">
        <v>55</v>
      </c>
      <c r="C10" s="61"/>
      <c r="D10" s="61"/>
      <c r="E10" s="6" t="s">
        <v>54</v>
      </c>
      <c r="F10" s="25" t="s">
        <v>53</v>
      </c>
      <c r="G10" s="6" t="s">
        <v>52</v>
      </c>
    </row>
    <row r="11" spans="1:7" s="3" customFormat="1" ht="86.45" customHeight="1" x14ac:dyDescent="0.25">
      <c r="A11" s="6" t="s">
        <v>51</v>
      </c>
      <c r="B11" s="49" t="s">
        <v>50</v>
      </c>
      <c r="C11" s="49"/>
      <c r="D11" s="49"/>
      <c r="E11" s="11">
        <f>E12+E16+E22+E25</f>
        <v>20</v>
      </c>
      <c r="F11" s="15">
        <f>ROUND(F12+F16+F22+F25,1)</f>
        <v>20</v>
      </c>
      <c r="G11" s="9"/>
    </row>
    <row r="12" spans="1:7" s="8" customFormat="1" ht="28.35" customHeight="1" x14ac:dyDescent="0.25">
      <c r="A12" s="12">
        <v>1</v>
      </c>
      <c r="B12" s="49" t="s">
        <v>49</v>
      </c>
      <c r="C12" s="49"/>
      <c r="D12" s="49"/>
      <c r="E12" s="11">
        <f>5-(E13+E14+E15)</f>
        <v>5</v>
      </c>
      <c r="F12" s="15">
        <f>ROUND(5-(F13+F14+F15),1)</f>
        <v>5</v>
      </c>
      <c r="G12" s="9"/>
    </row>
    <row r="13" spans="1:7" s="8" customFormat="1" ht="120.95" customHeight="1" x14ac:dyDescent="0.25">
      <c r="A13" s="12" t="s">
        <v>48</v>
      </c>
      <c r="B13" s="37" t="s">
        <v>47</v>
      </c>
      <c r="C13" s="38"/>
      <c r="D13" s="39"/>
      <c r="E13" s="20"/>
      <c r="F13" s="19"/>
      <c r="G13" s="12"/>
    </row>
    <row r="14" spans="1:7" s="13" customFormat="1" ht="65.25" customHeight="1" x14ac:dyDescent="0.25">
      <c r="A14" s="12" t="s">
        <v>46</v>
      </c>
      <c r="B14" s="37" t="s">
        <v>45</v>
      </c>
      <c r="C14" s="38"/>
      <c r="D14" s="39"/>
      <c r="E14" s="20"/>
      <c r="F14" s="19"/>
      <c r="G14" s="14"/>
    </row>
    <row r="15" spans="1:7" s="13" customFormat="1" ht="70.7" customHeight="1" x14ac:dyDescent="0.25">
      <c r="A15" s="12" t="s">
        <v>44</v>
      </c>
      <c r="B15" s="37" t="s">
        <v>43</v>
      </c>
      <c r="C15" s="38"/>
      <c r="D15" s="39"/>
      <c r="E15" s="20"/>
      <c r="F15" s="19"/>
      <c r="G15" s="14"/>
    </row>
    <row r="16" spans="1:7" s="13" customFormat="1" ht="53.45" customHeight="1" x14ac:dyDescent="0.25">
      <c r="A16" s="12">
        <v>2</v>
      </c>
      <c r="B16" s="40" t="s">
        <v>42</v>
      </c>
      <c r="C16" s="41"/>
      <c r="D16" s="42"/>
      <c r="E16" s="11">
        <f>6-(E17+E18+E19+E20+E21)</f>
        <v>6</v>
      </c>
      <c r="F16" s="15">
        <f>ROUND(6-(F17+F18+F19+F20+F21),1)</f>
        <v>6</v>
      </c>
      <c r="G16" s="14"/>
    </row>
    <row r="17" spans="1:7" s="13" customFormat="1" ht="38.85" customHeight="1" x14ac:dyDescent="0.25">
      <c r="A17" s="19" t="s">
        <v>41</v>
      </c>
      <c r="B17" s="37" t="s">
        <v>40</v>
      </c>
      <c r="C17" s="38"/>
      <c r="D17" s="39"/>
      <c r="E17" s="24"/>
      <c r="F17" s="19"/>
      <c r="G17" s="14"/>
    </row>
    <row r="18" spans="1:7" s="13" customFormat="1" ht="38.25" customHeight="1" x14ac:dyDescent="0.25">
      <c r="A18" s="19" t="s">
        <v>39</v>
      </c>
      <c r="B18" s="37" t="s">
        <v>38</v>
      </c>
      <c r="C18" s="38"/>
      <c r="D18" s="39"/>
      <c r="E18" s="24"/>
      <c r="F18" s="19"/>
      <c r="G18" s="23"/>
    </row>
    <row r="19" spans="1:7" s="13" customFormat="1" ht="56.25" customHeight="1" x14ac:dyDescent="0.25">
      <c r="A19" s="12" t="s">
        <v>37</v>
      </c>
      <c r="B19" s="37" t="s">
        <v>36</v>
      </c>
      <c r="C19" s="38"/>
      <c r="D19" s="39"/>
      <c r="E19" s="20"/>
      <c r="F19" s="19"/>
      <c r="G19" s="22"/>
    </row>
    <row r="20" spans="1:7" s="13" customFormat="1" ht="66.599999999999994" customHeight="1" x14ac:dyDescent="0.25">
      <c r="A20" s="12" t="s">
        <v>35</v>
      </c>
      <c r="B20" s="37" t="s">
        <v>34</v>
      </c>
      <c r="C20" s="38"/>
      <c r="D20" s="39"/>
      <c r="E20" s="20"/>
      <c r="F20" s="19"/>
      <c r="G20" s="22"/>
    </row>
    <row r="21" spans="1:7" s="13" customFormat="1" ht="25.7" customHeight="1" x14ac:dyDescent="0.25">
      <c r="A21" s="12" t="s">
        <v>33</v>
      </c>
      <c r="B21" s="37" t="s">
        <v>32</v>
      </c>
      <c r="C21" s="38"/>
      <c r="D21" s="39"/>
      <c r="E21" s="20"/>
      <c r="F21" s="19"/>
      <c r="G21" s="14"/>
    </row>
    <row r="22" spans="1:7" s="8" customFormat="1" ht="48.2" customHeight="1" x14ac:dyDescent="0.25">
      <c r="A22" s="12">
        <v>3</v>
      </c>
      <c r="B22" s="40" t="s">
        <v>31</v>
      </c>
      <c r="C22" s="41"/>
      <c r="D22" s="42"/>
      <c r="E22" s="11">
        <f>5-(E23+E24)</f>
        <v>5</v>
      </c>
      <c r="F22" s="15">
        <f>ROUND(5-(F23+F24),1)</f>
        <v>5</v>
      </c>
      <c r="G22" s="9"/>
    </row>
    <row r="23" spans="1:7" s="13" customFormat="1" ht="65.25" customHeight="1" x14ac:dyDescent="0.25">
      <c r="A23" s="12" t="s">
        <v>30</v>
      </c>
      <c r="B23" s="37" t="s">
        <v>29</v>
      </c>
      <c r="C23" s="38"/>
      <c r="D23" s="39"/>
      <c r="E23" s="20"/>
      <c r="F23" s="19"/>
      <c r="G23" s="19"/>
    </row>
    <row r="24" spans="1:7" s="13" customFormat="1" ht="59.45" customHeight="1" x14ac:dyDescent="0.25">
      <c r="A24" s="12" t="s">
        <v>28</v>
      </c>
      <c r="B24" s="37" t="s">
        <v>27</v>
      </c>
      <c r="C24" s="38"/>
      <c r="D24" s="39"/>
      <c r="E24" s="20"/>
      <c r="F24" s="19"/>
      <c r="G24" s="14"/>
    </row>
    <row r="25" spans="1:7" s="13" customFormat="1" ht="139.5" customHeight="1" x14ac:dyDescent="0.25">
      <c r="A25" s="21">
        <v>4</v>
      </c>
      <c r="B25" s="40" t="s">
        <v>26</v>
      </c>
      <c r="C25" s="41"/>
      <c r="D25" s="42"/>
      <c r="E25" s="11">
        <f>4-(E26+E27+E28)</f>
        <v>4</v>
      </c>
      <c r="F25" s="15">
        <f>ROUND(4-(F26+F27+F28),1)</f>
        <v>4</v>
      </c>
      <c r="G25" s="14"/>
    </row>
    <row r="26" spans="1:7" s="13" customFormat="1" ht="51.2" customHeight="1" x14ac:dyDescent="0.25">
      <c r="A26" s="12" t="s">
        <v>25</v>
      </c>
      <c r="B26" s="37" t="s">
        <v>24</v>
      </c>
      <c r="C26" s="38"/>
      <c r="D26" s="39"/>
      <c r="E26" s="20"/>
      <c r="F26" s="19"/>
      <c r="G26" s="14"/>
    </row>
    <row r="27" spans="1:7" s="13" customFormat="1" ht="51.75" customHeight="1" x14ac:dyDescent="0.25">
      <c r="A27" s="12" t="s">
        <v>23</v>
      </c>
      <c r="B27" s="37" t="s">
        <v>22</v>
      </c>
      <c r="C27" s="38"/>
      <c r="D27" s="39"/>
      <c r="E27" s="20"/>
      <c r="F27" s="19"/>
      <c r="G27" s="19"/>
    </row>
    <row r="28" spans="1:7" s="13" customFormat="1" ht="54" customHeight="1" x14ac:dyDescent="0.25">
      <c r="A28" s="12" t="s">
        <v>21</v>
      </c>
      <c r="B28" s="37" t="s">
        <v>20</v>
      </c>
      <c r="C28" s="38"/>
      <c r="D28" s="39"/>
      <c r="E28" s="20"/>
      <c r="F28" s="19"/>
      <c r="G28" s="14"/>
    </row>
    <row r="29" spans="1:7" s="13" customFormat="1" ht="31.35" customHeight="1" x14ac:dyDescent="0.25">
      <c r="A29" s="6" t="s">
        <v>19</v>
      </c>
      <c r="B29" s="46" t="s">
        <v>18</v>
      </c>
      <c r="C29" s="47"/>
      <c r="D29" s="48"/>
      <c r="E29" s="11">
        <f>E30+E32+E34+E36+E38+E40</f>
        <v>20</v>
      </c>
      <c r="F29" s="15">
        <f>ROUND(F30+F32+F34+F36+F38+F40,1)</f>
        <v>8</v>
      </c>
      <c r="G29" s="14"/>
    </row>
    <row r="30" spans="1:7" s="3" customFormat="1" ht="64.7" customHeight="1" x14ac:dyDescent="0.25">
      <c r="A30" s="12">
        <v>5</v>
      </c>
      <c r="B30" s="49" t="s">
        <v>17</v>
      </c>
      <c r="C30" s="49"/>
      <c r="D30" s="49"/>
      <c r="E30" s="11">
        <v>1</v>
      </c>
      <c r="F30" s="15">
        <f>IF(F31&gt;1,"1",F31)</f>
        <v>1</v>
      </c>
      <c r="G30" s="9"/>
    </row>
    <row r="31" spans="1:7" s="8" customFormat="1" ht="74.849999999999994" customHeight="1" x14ac:dyDescent="0.25">
      <c r="A31" s="12"/>
      <c r="B31" s="50" t="s">
        <v>16</v>
      </c>
      <c r="C31" s="50"/>
      <c r="D31" s="50"/>
      <c r="E31" s="11"/>
      <c r="F31" s="10">
        <v>1</v>
      </c>
      <c r="G31" s="9"/>
    </row>
    <row r="32" spans="1:7" s="13" customFormat="1" ht="33.200000000000003" customHeight="1" x14ac:dyDescent="0.25">
      <c r="A32" s="12">
        <v>6</v>
      </c>
      <c r="B32" s="40" t="s">
        <v>15</v>
      </c>
      <c r="C32" s="41"/>
      <c r="D32" s="42"/>
      <c r="E32" s="11">
        <v>2</v>
      </c>
      <c r="F32" s="15">
        <f>IF(F33&gt;2,"2",F33)</f>
        <v>2</v>
      </c>
      <c r="G32" s="14"/>
    </row>
    <row r="33" spans="1:7" s="13" customFormat="1" ht="51.4" customHeight="1" x14ac:dyDescent="0.25">
      <c r="A33" s="12"/>
      <c r="B33" s="43" t="s">
        <v>14</v>
      </c>
      <c r="C33" s="44"/>
      <c r="D33" s="45"/>
      <c r="E33" s="11"/>
      <c r="F33" s="10">
        <v>2</v>
      </c>
      <c r="G33" s="14"/>
    </row>
    <row r="34" spans="1:7" s="13" customFormat="1" ht="41.25" customHeight="1" x14ac:dyDescent="0.25">
      <c r="A34" s="12">
        <v>7</v>
      </c>
      <c r="B34" s="40" t="s">
        <v>13</v>
      </c>
      <c r="C34" s="41"/>
      <c r="D34" s="42"/>
      <c r="E34" s="11">
        <v>2</v>
      </c>
      <c r="F34" s="15">
        <f>IF(F35&gt;2,"2",F35)</f>
        <v>2</v>
      </c>
      <c r="G34" s="14"/>
    </row>
    <row r="35" spans="1:7" s="8" customFormat="1" ht="48.2" customHeight="1" x14ac:dyDescent="0.25">
      <c r="A35" s="12"/>
      <c r="B35" s="37" t="s">
        <v>12</v>
      </c>
      <c r="C35" s="38"/>
      <c r="D35" s="39"/>
      <c r="E35" s="11"/>
      <c r="F35" s="10">
        <v>2</v>
      </c>
      <c r="G35" s="9"/>
    </row>
    <row r="36" spans="1:7" s="13" customFormat="1" ht="49.5" customHeight="1" x14ac:dyDescent="0.25">
      <c r="A36" s="12">
        <v>8</v>
      </c>
      <c r="B36" s="40" t="s">
        <v>11</v>
      </c>
      <c r="C36" s="41"/>
      <c r="D36" s="42"/>
      <c r="E36" s="11">
        <v>2</v>
      </c>
      <c r="F36" s="15">
        <f>IF(F37&gt;2,"2",F37)</f>
        <v>2</v>
      </c>
      <c r="G36" s="14"/>
    </row>
    <row r="37" spans="1:7" s="13" customFormat="1" ht="69.75" customHeight="1" x14ac:dyDescent="0.25">
      <c r="A37" s="12"/>
      <c r="B37" s="37" t="s">
        <v>10</v>
      </c>
      <c r="C37" s="38"/>
      <c r="D37" s="39"/>
      <c r="E37" s="11"/>
      <c r="F37" s="10">
        <v>2</v>
      </c>
      <c r="G37" s="14"/>
    </row>
    <row r="38" spans="1:7" s="13" customFormat="1" ht="105.2" customHeight="1" x14ac:dyDescent="0.3">
      <c r="A38" s="18">
        <v>9</v>
      </c>
      <c r="B38" s="51" t="s">
        <v>9</v>
      </c>
      <c r="C38" s="52"/>
      <c r="D38" s="53"/>
      <c r="E38" s="17">
        <v>8</v>
      </c>
      <c r="F38" s="15">
        <f>IF(F39&gt;8,"8",F39)</f>
        <v>0</v>
      </c>
      <c r="G38" s="14"/>
    </row>
    <row r="39" spans="1:7" s="13" customFormat="1" ht="105.75" customHeight="1" x14ac:dyDescent="0.25">
      <c r="A39" s="18"/>
      <c r="B39" s="54" t="s">
        <v>8</v>
      </c>
      <c r="C39" s="55"/>
      <c r="D39" s="56"/>
      <c r="E39" s="17"/>
      <c r="F39" s="16"/>
      <c r="G39" s="14"/>
    </row>
    <row r="40" spans="1:7" s="13" customFormat="1" ht="41.25" customHeight="1" x14ac:dyDescent="0.25">
      <c r="A40" s="12">
        <v>10</v>
      </c>
      <c r="B40" s="40" t="s">
        <v>7</v>
      </c>
      <c r="C40" s="41"/>
      <c r="D40" s="42"/>
      <c r="E40" s="11">
        <v>5</v>
      </c>
      <c r="F40" s="15">
        <f>IF(F41&gt;5,"5",F41)</f>
        <v>1</v>
      </c>
      <c r="G40" s="14"/>
    </row>
    <row r="41" spans="1:7" s="8" customFormat="1" ht="135.75" customHeight="1" x14ac:dyDescent="0.25">
      <c r="A41" s="12"/>
      <c r="B41" s="37" t="s">
        <v>6</v>
      </c>
      <c r="C41" s="38"/>
      <c r="D41" s="39"/>
      <c r="E41" s="11"/>
      <c r="F41" s="10">
        <v>1</v>
      </c>
      <c r="G41" s="9"/>
    </row>
    <row r="42" spans="1:7" s="3" customFormat="1" ht="27.2" customHeight="1" x14ac:dyDescent="0.25">
      <c r="A42" s="6"/>
      <c r="B42" s="31" t="s">
        <v>5</v>
      </c>
      <c r="C42" s="32"/>
      <c r="D42" s="33"/>
      <c r="E42" s="7">
        <f>E11+E29</f>
        <v>40</v>
      </c>
      <c r="F42" s="7">
        <f>F11+F29</f>
        <v>28</v>
      </c>
      <c r="G42" s="6"/>
    </row>
    <row r="43" spans="1:7" ht="10.7" customHeight="1" x14ac:dyDescent="0.25">
      <c r="C43" s="2"/>
      <c r="D43" s="2"/>
    </row>
    <row r="44" spans="1:7" ht="20.25" customHeight="1" x14ac:dyDescent="0.25">
      <c r="B44" s="34" t="s">
        <v>4</v>
      </c>
      <c r="C44" s="34"/>
      <c r="D44" s="34"/>
      <c r="E44" s="34"/>
    </row>
    <row r="45" spans="1:7" ht="102.95" customHeight="1" x14ac:dyDescent="0.25">
      <c r="A45" s="35" t="s">
        <v>3</v>
      </c>
      <c r="B45" s="35"/>
      <c r="C45" s="35"/>
      <c r="D45" s="35"/>
      <c r="E45" s="35"/>
      <c r="F45" s="35"/>
      <c r="G45" s="35"/>
    </row>
    <row r="46" spans="1:7" s="4" customFormat="1" ht="20.25" customHeight="1" x14ac:dyDescent="0.25">
      <c r="B46" s="5"/>
      <c r="C46" s="5"/>
      <c r="D46" s="36" t="s">
        <v>65</v>
      </c>
      <c r="E46" s="36"/>
      <c r="F46" s="36"/>
      <c r="G46" s="36"/>
    </row>
    <row r="47" spans="1:7" s="3" customFormat="1" ht="18" customHeight="1" x14ac:dyDescent="0.25">
      <c r="D47" s="29" t="s">
        <v>2</v>
      </c>
      <c r="E47" s="29"/>
      <c r="F47" s="29"/>
      <c r="G47" s="29"/>
    </row>
    <row r="48" spans="1:7" x14ac:dyDescent="0.25">
      <c r="D48" s="30" t="s">
        <v>1</v>
      </c>
      <c r="E48" s="30"/>
      <c r="F48" s="30"/>
      <c r="G48" s="30"/>
    </row>
    <row r="53" spans="4:7" ht="16.5" customHeight="1" x14ac:dyDescent="0.25"/>
    <row r="54" spans="4:7" ht="16.5" x14ac:dyDescent="0.25">
      <c r="D54" s="57" t="s">
        <v>0</v>
      </c>
      <c r="E54" s="57"/>
      <c r="F54" s="57"/>
      <c r="G54" s="57"/>
    </row>
  </sheetData>
  <sheetProtection password="E795" sheet="1" formatCells="0" formatColumns="0" formatRows="0" insertColumns="0" insertRows="0" insertHyperlinks="0" deleteColumns="0" deleteRows="0" sort="0" autoFilter="0" pivotTables="0"/>
  <mergeCells count="47">
    <mergeCell ref="B16:D16"/>
    <mergeCell ref="D54:G54"/>
    <mergeCell ref="A2:C2"/>
    <mergeCell ref="D2:G2"/>
    <mergeCell ref="A3:B3"/>
    <mergeCell ref="A4:G4"/>
    <mergeCell ref="B5:G5"/>
    <mergeCell ref="B6:G6"/>
    <mergeCell ref="B7:G7"/>
    <mergeCell ref="B8:G8"/>
    <mergeCell ref="B10:D10"/>
    <mergeCell ref="B11:D11"/>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29:D29"/>
    <mergeCell ref="B30:D30"/>
    <mergeCell ref="B31:D31"/>
    <mergeCell ref="B38:D38"/>
    <mergeCell ref="B39:D39"/>
    <mergeCell ref="B41:D41"/>
    <mergeCell ref="B32:D32"/>
    <mergeCell ref="B33:D33"/>
    <mergeCell ref="B34:D34"/>
    <mergeCell ref="B35:D35"/>
    <mergeCell ref="B36:D36"/>
    <mergeCell ref="B37:D37"/>
    <mergeCell ref="B40:D40"/>
    <mergeCell ref="D47:G47"/>
    <mergeCell ref="D48:G48"/>
    <mergeCell ref="B42:D42"/>
    <mergeCell ref="B44:E44"/>
    <mergeCell ref="A45:G45"/>
    <mergeCell ref="D46:G46"/>
  </mergeCells>
  <pageMargins left="0.3" right="0.34" top="0.34" bottom="0.45" header="0.2" footer="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2D-thay Bao</vt:lpstr>
      <vt:lpstr>'Mẫu 2D-thay Bao'!Print_Titles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NGA</dc:creator>
  <cp:lastModifiedBy>THANH NGA</cp:lastModifiedBy>
  <dcterms:created xsi:type="dcterms:W3CDTF">2021-03-25T06:47:02Z</dcterms:created>
  <dcterms:modified xsi:type="dcterms:W3CDTF">2021-09-27T07:00:14Z</dcterms:modified>
</cp:coreProperties>
</file>