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470"/>
  </bookViews>
  <sheets>
    <sheet name="PHÒNG" sheetId="6" r:id="rId1"/>
    <sheet name="TÍNH TIỀN 1" sheetId="10" state="hidden" r:id="rId2"/>
    <sheet name="TÍNH TIỀN 2 (gui P.KT)" sheetId="11" state="hidden" r:id="rId3"/>
  </sheets>
  <definedNames>
    <definedName name="_xlnm._FilterDatabase" localSheetId="0" hidden="1">PHÒNG!$A$8:$R$77</definedName>
    <definedName name="_xlnm._FilterDatabase" localSheetId="1" hidden="1">'TÍNH TIỀN 1'!$A$6:$WVT$6</definedName>
    <definedName name="_xlnm._FilterDatabase" localSheetId="2" hidden="1">'TÍNH TIỀN 2 (gui P.KT)'!$A$7:$WVT$7</definedName>
    <definedName name="_xlnm.Print_Area" localSheetId="0">PHÒNG!$A$1:$M$80</definedName>
    <definedName name="_xlnm.Print_Area" localSheetId="2">'TÍNH TIỀN 2 (gui P.KT)'!$A$1:$L$73</definedName>
    <definedName name="_xlnm.Print_Titles" localSheetId="0">PHÒNG!$7:$8</definedName>
    <definedName name="_xlnm.Print_Titles" localSheetId="1">'TÍNH TIỀN 1'!$6:$6</definedName>
    <definedName name="_xlnm.Print_Titles" localSheetId="2">'TÍNH TIỀN 2 (gui P.KT)'!$7:$8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6" l="1"/>
  <c r="L11" i="6" l="1"/>
  <c r="K21" i="6"/>
  <c r="K19" i="6"/>
  <c r="L19" i="6" s="1"/>
  <c r="J19" i="6"/>
  <c r="L10" i="6"/>
  <c r="L12" i="6"/>
  <c r="L13" i="6"/>
  <c r="L14" i="6"/>
  <c r="L15" i="6"/>
  <c r="L16" i="6"/>
  <c r="L17" i="6"/>
  <c r="L18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K10" i="6"/>
  <c r="K12" i="6"/>
  <c r="K13" i="6"/>
  <c r="K14" i="6"/>
  <c r="K15" i="6"/>
  <c r="K16" i="6"/>
  <c r="K17" i="6"/>
  <c r="K18" i="6"/>
  <c r="K20" i="6"/>
  <c r="L20" i="6" s="1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J71" i="6" l="1"/>
  <c r="J10" i="6" l="1"/>
  <c r="J12" i="6"/>
  <c r="J13" i="6"/>
  <c r="J14" i="6"/>
  <c r="J15" i="6"/>
  <c r="J16" i="6"/>
  <c r="J17" i="6"/>
  <c r="J18" i="6"/>
  <c r="J22" i="6"/>
  <c r="J20" i="6"/>
  <c r="J23" i="6"/>
  <c r="J27" i="6"/>
  <c r="J28" i="6"/>
  <c r="J30" i="6"/>
  <c r="J31" i="6"/>
  <c r="J32" i="6"/>
  <c r="J33" i="6"/>
  <c r="J35" i="6"/>
  <c r="J37" i="6"/>
  <c r="J38" i="6"/>
  <c r="J40" i="6"/>
  <c r="J41" i="6"/>
  <c r="J42" i="6"/>
  <c r="J43" i="6"/>
  <c r="J44" i="6"/>
  <c r="J45" i="6"/>
  <c r="J46" i="6"/>
  <c r="J47" i="6"/>
  <c r="J49" i="6"/>
  <c r="J48" i="6"/>
  <c r="J50" i="6"/>
  <c r="J51" i="6"/>
  <c r="J53" i="6"/>
  <c r="J54" i="6"/>
  <c r="J58" i="6"/>
  <c r="J59" i="6"/>
  <c r="J60" i="6"/>
  <c r="J61" i="6"/>
  <c r="J62" i="6"/>
  <c r="J63" i="6"/>
  <c r="J64" i="6"/>
  <c r="J65" i="6"/>
  <c r="J66" i="6"/>
  <c r="J67" i="6"/>
  <c r="J68" i="6"/>
  <c r="J69" i="6"/>
  <c r="J72" i="6"/>
  <c r="J73" i="6"/>
  <c r="J74" i="6"/>
  <c r="J75" i="6"/>
  <c r="H9" i="11" l="1"/>
  <c r="H10" i="11"/>
  <c r="H11" i="11"/>
  <c r="H12" i="11"/>
  <c r="H13" i="11"/>
  <c r="F64" i="11" l="1"/>
  <c r="H63" i="11"/>
  <c r="J63" i="11" s="1"/>
  <c r="H62" i="11"/>
  <c r="J62" i="11" s="1"/>
  <c r="H61" i="11"/>
  <c r="J61" i="11" s="1"/>
  <c r="H60" i="11"/>
  <c r="J60" i="11" s="1"/>
  <c r="H59" i="11"/>
  <c r="J59" i="11" s="1"/>
  <c r="H58" i="11"/>
  <c r="J58" i="11" s="1"/>
  <c r="H57" i="11"/>
  <c r="J57" i="11" s="1"/>
  <c r="H56" i="11"/>
  <c r="J56" i="11" s="1"/>
  <c r="H55" i="11"/>
  <c r="J55" i="11" s="1"/>
  <c r="H54" i="11"/>
  <c r="J54" i="11" s="1"/>
  <c r="H53" i="11"/>
  <c r="J53" i="11" s="1"/>
  <c r="H52" i="11"/>
  <c r="J52" i="11" s="1"/>
  <c r="H51" i="11"/>
  <c r="J51" i="11" s="1"/>
  <c r="H50" i="11"/>
  <c r="J50" i="11" s="1"/>
  <c r="H49" i="11"/>
  <c r="J49" i="11" s="1"/>
  <c r="H48" i="11"/>
  <c r="J48" i="11" s="1"/>
  <c r="H47" i="11"/>
  <c r="J47" i="11" s="1"/>
  <c r="H46" i="11"/>
  <c r="J46" i="11" s="1"/>
  <c r="H45" i="11"/>
  <c r="J45" i="11" s="1"/>
  <c r="H44" i="11"/>
  <c r="J44" i="11" s="1"/>
  <c r="H43" i="11"/>
  <c r="J43" i="11" s="1"/>
  <c r="H42" i="11"/>
  <c r="J42" i="11" s="1"/>
  <c r="H41" i="11"/>
  <c r="J41" i="11" s="1"/>
  <c r="H40" i="11"/>
  <c r="J40" i="11" s="1"/>
  <c r="H39" i="11"/>
  <c r="J39" i="11" s="1"/>
  <c r="H38" i="11"/>
  <c r="J38" i="11" s="1"/>
  <c r="H37" i="11"/>
  <c r="J37" i="11" s="1"/>
  <c r="H36" i="11"/>
  <c r="J36" i="11" s="1"/>
  <c r="H35" i="11"/>
  <c r="J35" i="11" s="1"/>
  <c r="H34" i="11"/>
  <c r="J34" i="11" s="1"/>
  <c r="H33" i="11"/>
  <c r="J33" i="11" s="1"/>
  <c r="H32" i="11"/>
  <c r="J32" i="11" s="1"/>
  <c r="H31" i="11"/>
  <c r="J31" i="11" s="1"/>
  <c r="H30" i="11"/>
  <c r="J30" i="11" s="1"/>
  <c r="H29" i="11"/>
  <c r="J29" i="11" s="1"/>
  <c r="H28" i="11"/>
  <c r="J28" i="11" s="1"/>
  <c r="H27" i="11"/>
  <c r="J27" i="11" s="1"/>
  <c r="H26" i="11"/>
  <c r="J26" i="11" s="1"/>
  <c r="H25" i="11"/>
  <c r="J25" i="11" s="1"/>
  <c r="H24" i="11"/>
  <c r="J24" i="11" s="1"/>
  <c r="H23" i="11"/>
  <c r="J23" i="11" s="1"/>
  <c r="H22" i="11"/>
  <c r="J22" i="11" s="1"/>
  <c r="H21" i="11"/>
  <c r="J21" i="11" s="1"/>
  <c r="H20" i="11"/>
  <c r="J20" i="11" s="1"/>
  <c r="H19" i="11"/>
  <c r="J19" i="11" s="1"/>
  <c r="H18" i="11"/>
  <c r="J18" i="11" s="1"/>
  <c r="H17" i="11"/>
  <c r="J17" i="11" s="1"/>
  <c r="H16" i="11"/>
  <c r="J16" i="11" s="1"/>
  <c r="H15" i="11"/>
  <c r="J15" i="11" s="1"/>
  <c r="H14" i="11"/>
  <c r="J14" i="11" s="1"/>
  <c r="J13" i="11"/>
  <c r="J12" i="11"/>
  <c r="J11" i="11"/>
  <c r="J10" i="11"/>
  <c r="H64" i="11" l="1"/>
  <c r="J9" i="11"/>
  <c r="J64" i="11" s="1"/>
  <c r="H12" i="10"/>
  <c r="J12" i="10" s="1"/>
  <c r="H13" i="10"/>
  <c r="J13" i="10" s="1"/>
  <c r="H14" i="10"/>
  <c r="J14" i="10" s="1"/>
  <c r="H15" i="10"/>
  <c r="H17" i="10"/>
  <c r="J17" i="10" s="1"/>
  <c r="H18" i="10"/>
  <c r="J18" i="10" s="1"/>
  <c r="H19" i="10"/>
  <c r="J19" i="10" s="1"/>
  <c r="H20" i="10"/>
  <c r="J20" i="10" s="1"/>
  <c r="H21" i="10"/>
  <c r="J21" i="10" s="1"/>
  <c r="H22" i="10"/>
  <c r="J22" i="10" s="1"/>
  <c r="H16" i="10"/>
  <c r="J16" i="10" s="1"/>
  <c r="H23" i="10"/>
  <c r="J23" i="10" s="1"/>
  <c r="H24" i="10"/>
  <c r="J24" i="10" s="1"/>
  <c r="H25" i="10"/>
  <c r="J25" i="10" s="1"/>
  <c r="H26" i="10"/>
  <c r="J26" i="10" s="1"/>
  <c r="H27" i="10"/>
  <c r="J27" i="10" s="1"/>
  <c r="H28" i="10"/>
  <c r="J28" i="10" s="1"/>
  <c r="H29" i="10"/>
  <c r="J29" i="10" s="1"/>
  <c r="H30" i="10"/>
  <c r="J30" i="10" s="1"/>
  <c r="H31" i="10"/>
  <c r="J31" i="10" s="1"/>
  <c r="H32" i="10"/>
  <c r="J32" i="10" s="1"/>
  <c r="H33" i="10"/>
  <c r="J33" i="10" s="1"/>
  <c r="H37" i="10"/>
  <c r="J37" i="10" s="1"/>
  <c r="H35" i="10"/>
  <c r="J35" i="10" s="1"/>
  <c r="H34" i="10"/>
  <c r="J34" i="10" s="1"/>
  <c r="H36" i="10"/>
  <c r="J36" i="10" s="1"/>
  <c r="H39" i="10"/>
  <c r="J39" i="10" s="1"/>
  <c r="H38" i="10"/>
  <c r="J38" i="10" s="1"/>
  <c r="H41" i="10"/>
  <c r="J41" i="10" s="1"/>
  <c r="H40" i="10"/>
  <c r="J40" i="10" s="1"/>
  <c r="H42" i="10"/>
  <c r="J42" i="10" s="1"/>
  <c r="H43" i="10"/>
  <c r="J43" i="10" s="1"/>
  <c r="H45" i="10"/>
  <c r="J45" i="10" s="1"/>
  <c r="H46" i="10"/>
  <c r="J46" i="10" s="1"/>
  <c r="H44" i="10"/>
  <c r="J44" i="10" s="1"/>
  <c r="H53" i="10"/>
  <c r="J53" i="10" s="1"/>
  <c r="H50" i="10"/>
  <c r="J50" i="10" s="1"/>
  <c r="H52" i="10"/>
  <c r="J52" i="10" s="1"/>
  <c r="H51" i="10"/>
  <c r="J51" i="10" s="1"/>
  <c r="H54" i="10"/>
  <c r="J54" i="10" s="1"/>
  <c r="H55" i="10"/>
  <c r="J55" i="10" s="1"/>
  <c r="H56" i="10"/>
  <c r="J56" i="10" s="1"/>
  <c r="H57" i="10"/>
  <c r="J57" i="10" s="1"/>
  <c r="H58" i="10"/>
  <c r="J58" i="10" s="1"/>
  <c r="H47" i="10"/>
  <c r="J47" i="10" s="1"/>
  <c r="H48" i="10"/>
  <c r="J48" i="10" s="1"/>
  <c r="H49" i="10"/>
  <c r="J49" i="10" s="1"/>
  <c r="H59" i="10"/>
  <c r="J59" i="10" s="1"/>
  <c r="H60" i="10"/>
  <c r="J60" i="10" s="1"/>
  <c r="H61" i="10"/>
  <c r="J61" i="10" s="1"/>
  <c r="H62" i="10"/>
  <c r="J62" i="10" s="1"/>
  <c r="J15" i="10"/>
  <c r="H9" i="10"/>
  <c r="J9" i="10" s="1"/>
  <c r="H10" i="10"/>
  <c r="J10" i="10" s="1"/>
  <c r="H11" i="10"/>
  <c r="J11" i="10" s="1"/>
  <c r="H8" i="10"/>
  <c r="J8" i="10" s="1"/>
  <c r="H63" i="10" l="1"/>
  <c r="J63" i="10"/>
  <c r="F63" i="10"/>
  <c r="J9" i="6"/>
  <c r="K9" i="6" s="1"/>
  <c r="L6" i="6"/>
  <c r="L9" i="6" l="1"/>
</calcChain>
</file>

<file path=xl/comments1.xml><?xml version="1.0" encoding="utf-8"?>
<comments xmlns="http://schemas.openxmlformats.org/spreadsheetml/2006/main">
  <authors>
    <author>thao</author>
  </authors>
  <commentList>
    <comment ref="H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</t>
        </r>
        <r>
          <rPr>
            <sz val="9"/>
            <color indexed="81"/>
            <rFont val="Tahoma"/>
            <family val="2"/>
            <charset val="163"/>
          </rPr>
          <t>(15% của 430 giờ chuẩn = 64.5 tiết)</t>
        </r>
      </text>
    </comment>
  </commentList>
</comments>
</file>

<file path=xl/comments2.xml><?xml version="1.0" encoding="utf-8"?>
<comments xmlns="http://schemas.openxmlformats.org/spreadsheetml/2006/main">
  <authors>
    <author>thao</author>
  </authors>
  <commentList>
    <comment ref="H7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</t>
        </r>
        <r>
          <rPr>
            <sz val="9"/>
            <color indexed="81"/>
            <rFont val="Tahoma"/>
            <family val="2"/>
            <charset val="163"/>
          </rPr>
          <t>(15% của 430 giờ chuẩn = 64.5 tiết)</t>
        </r>
      </text>
    </comment>
  </commentList>
</comments>
</file>

<file path=xl/sharedStrings.xml><?xml version="1.0" encoding="utf-8"?>
<sst xmlns="http://schemas.openxmlformats.org/spreadsheetml/2006/main" count="954" uniqueCount="349">
  <si>
    <t>CỘNG HÒA XÃ HỘI CHỦ NGHĨA VIỆT NAM</t>
  </si>
  <si>
    <t>Độc lập - Tự do - Hạnh phúc</t>
  </si>
  <si>
    <t>HỌ VÀ TÊN GVCN/CVHT</t>
  </si>
  <si>
    <t>LỚP</t>
  </si>
  <si>
    <t>GHI CHÚ</t>
  </si>
  <si>
    <t>Anh</t>
  </si>
  <si>
    <t>16CĐ-ĐL1</t>
  </si>
  <si>
    <t>Chung</t>
  </si>
  <si>
    <t>Dũng</t>
  </si>
  <si>
    <t>Trang</t>
  </si>
  <si>
    <t>Hồng</t>
  </si>
  <si>
    <t>16CĐ-Ô4</t>
  </si>
  <si>
    <t>Phong</t>
  </si>
  <si>
    <t>Thúy</t>
  </si>
  <si>
    <t>Thùy</t>
  </si>
  <si>
    <t>Minh</t>
  </si>
  <si>
    <t>Hòa</t>
  </si>
  <si>
    <t>Thịnh</t>
  </si>
  <si>
    <t>Yến</t>
  </si>
  <si>
    <t>Trân</t>
  </si>
  <si>
    <t>Dương</t>
  </si>
  <si>
    <t>Hà</t>
  </si>
  <si>
    <t>16TC-QTM</t>
  </si>
  <si>
    <t>16TCN-ĐT</t>
  </si>
  <si>
    <t xml:space="preserve">Trần Quốc </t>
  </si>
  <si>
    <t>HK2</t>
  </si>
  <si>
    <t>TC</t>
  </si>
  <si>
    <t xml:space="preserve">Nguyễn Văn </t>
  </si>
  <si>
    <t>HK1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</si>
  <si>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</si>
  <si>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</si>
  <si>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</si>
  <si>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</si>
  <si>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Thị Ngọc </t>
  </si>
  <si>
    <t xml:space="preserve">Nguyễn Thị </t>
  </si>
  <si>
    <t>Phương</t>
  </si>
  <si>
    <t>Thắng</t>
  </si>
  <si>
    <t xml:space="preserve">Lê Xuân </t>
  </si>
  <si>
    <t>17T4-CCK2</t>
  </si>
  <si>
    <t xml:space="preserve">Nguyễn Thị Thanh </t>
  </si>
  <si>
    <t>Thảo</t>
  </si>
  <si>
    <t>Tuyết</t>
  </si>
  <si>
    <t>ĐƠN VỊ</t>
  </si>
  <si>
    <t>17C1-BCN1</t>
  </si>
  <si>
    <t>17C1-CCK3</t>
  </si>
  <si>
    <t>Thanh</t>
  </si>
  <si>
    <t>17C1-CCK6</t>
  </si>
  <si>
    <t>Đặng Thu</t>
  </si>
  <si>
    <t>17C1-CKL1</t>
  </si>
  <si>
    <t xml:space="preserve">Võ Thị Xuân </t>
  </si>
  <si>
    <t>Thơ</t>
  </si>
  <si>
    <t>17C1-CTM1</t>
  </si>
  <si>
    <t>Thiện</t>
  </si>
  <si>
    <t>17C1-CNÔ13</t>
  </si>
  <si>
    <t>PHÒNG TUYỂN SINH - ĐÀO TẠO</t>
  </si>
  <si>
    <t>18C1-CCK1</t>
  </si>
  <si>
    <t>18C1-BCN1</t>
  </si>
  <si>
    <t>18T4-CCK2</t>
  </si>
  <si>
    <t>Lương Xuân</t>
  </si>
  <si>
    <t>Hà Nhật</t>
  </si>
  <si>
    <t>Võ Thị Lệ</t>
  </si>
  <si>
    <t>Giang</t>
  </si>
  <si>
    <t xml:space="preserve">Nguyễn Trung </t>
  </si>
  <si>
    <t>TT Thư viện</t>
  </si>
  <si>
    <t>Số tiết chuẩn</t>
  </si>
  <si>
    <t>Số tiết thiếu</t>
  </si>
  <si>
    <t>tiết quy đổi</t>
  </si>
  <si>
    <t xml:space="preserve">Võ Thị Lệ </t>
  </si>
  <si>
    <t>Bùi Thị</t>
  </si>
  <si>
    <t>Trương Thị</t>
  </si>
  <si>
    <t>17C2-CCK1</t>
  </si>
  <si>
    <t>Sỹ Thị</t>
  </si>
  <si>
    <t>Thiếu 1 tiết thực tế  =</t>
  </si>
  <si>
    <t>Số tiết thực tế GV SHCN</t>
  </si>
  <si>
    <t>SHCN HK3 (HK cuối)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</si>
  <si>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</si>
  <si>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>Lương Minh</t>
  </si>
  <si>
    <t>18T4-KXD1</t>
  </si>
  <si>
    <t xml:space="preserve">Võ Minh </t>
  </si>
  <si>
    <t xml:space="preserve">Nguyễn Tất </t>
  </si>
  <si>
    <t>18C1-KXD1</t>
  </si>
  <si>
    <t>Nguyễn Thị</t>
  </si>
  <si>
    <t>Trần Thị Diễm</t>
  </si>
  <si>
    <t>17C1-THU1</t>
  </si>
  <si>
    <t>18T4-CMT1</t>
  </si>
  <si>
    <t xml:space="preserve">Đinh Hồng </t>
  </si>
  <si>
    <t>Ban Giám hiệu</t>
  </si>
  <si>
    <t>18T4-ANM1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</si>
  <si>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</si>
  <si>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</si>
  <si>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</si>
  <si>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</si>
  <si>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</si>
  <si>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</si>
  <si>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 xml:space="preserve">Lê Minh  </t>
  </si>
  <si>
    <t>16TCN-Đ</t>
  </si>
  <si>
    <t xml:space="preserve">Nguyễn Thị  </t>
  </si>
  <si>
    <t>Tất</t>
  </si>
  <si>
    <t xml:space="preserve">Nguyễn Thị Thanh  </t>
  </si>
  <si>
    <t>17C1-ĐCN3</t>
  </si>
  <si>
    <t xml:space="preserve">Nguyễn Thị Kim  </t>
  </si>
  <si>
    <t>18C1-ĐĐT1</t>
  </si>
  <si>
    <t>18C1-ĐĐT3</t>
  </si>
  <si>
    <t>18C2-ĐĐT1</t>
  </si>
  <si>
    <t xml:space="preserve">Lưu Hoàng Hải  </t>
  </si>
  <si>
    <t>18T4-CĐT1</t>
  </si>
  <si>
    <t xml:space="preserve">Lê Thị Hà </t>
  </si>
  <si>
    <t>18T4-ĐCN2</t>
  </si>
  <si>
    <t xml:space="preserve">Nguyễn Văn  </t>
  </si>
  <si>
    <t xml:space="preserve">Huỳnh Thị Minh </t>
  </si>
  <si>
    <t>Ly</t>
  </si>
  <si>
    <t>18T5-ĐCN1</t>
  </si>
  <si>
    <t>18T7-ĐCN1</t>
  </si>
  <si>
    <t xml:space="preserve">Phạm Thị Lê  </t>
  </si>
  <si>
    <t>Chi</t>
  </si>
  <si>
    <t>17C1-KML2</t>
  </si>
  <si>
    <t>Chì</t>
  </si>
  <si>
    <t>18T4-VSL1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</si>
  <si>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</si>
  <si>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</si>
  <si>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</si>
  <si>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</si>
  <si>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</si>
  <si>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</si>
  <si>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</si>
  <si>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</si>
  <si>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</si>
  <si>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</si>
  <si>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17C1-CNÔ9</t>
  </si>
  <si>
    <t>17C1-CNÔ10</t>
  </si>
  <si>
    <t>Định</t>
  </si>
  <si>
    <t xml:space="preserve">Phạm Huy </t>
  </si>
  <si>
    <t>Hoàng</t>
  </si>
  <si>
    <t>17C1-CNÔ12</t>
  </si>
  <si>
    <t>18T2-CNÔ1</t>
  </si>
  <si>
    <t>18C1-CNÔ6</t>
  </si>
  <si>
    <t xml:space="preserve">Giáp Thị </t>
  </si>
  <si>
    <t>Vượng</t>
  </si>
  <si>
    <t>18C1-CNÔ12</t>
  </si>
  <si>
    <t xml:space="preserve">Lương Minh </t>
  </si>
  <si>
    <t>18C1-CNÔ15</t>
  </si>
  <si>
    <t xml:space="preserve">Hồ Thị </t>
  </si>
  <si>
    <t>Khuyên</t>
  </si>
  <si>
    <t>18C1-CNÔ16</t>
  </si>
  <si>
    <t xml:space="preserve">Sỹ Thị </t>
  </si>
  <si>
    <t>18C2-CNÔ1</t>
  </si>
  <si>
    <t>18T4-NNA3</t>
  </si>
  <si>
    <t xml:space="preserve">Thùy </t>
  </si>
  <si>
    <t>P.TS-ĐT</t>
  </si>
  <si>
    <t>P.CTCT-HSSV</t>
  </si>
  <si>
    <t>P. QLKH-HTQT</t>
  </si>
  <si>
    <t>P.Khảo thí</t>
  </si>
  <si>
    <t>P.TC-HC-TH</t>
  </si>
  <si>
    <t>Tổ TT-PC</t>
  </si>
  <si>
    <t>TT QHDN</t>
  </si>
  <si>
    <t>UBND THÀNH PHỐ HỒ CHÍ MINH</t>
  </si>
  <si>
    <t>CỘNG HOÀ XÃ HỘI CHỦ NGHĨA VIỆT NAM</t>
  </si>
  <si>
    <t xml:space="preserve"> THÀNH PHỐ HỒ CHÍ MINH</t>
  </si>
  <si>
    <t>Họ và Tên</t>
  </si>
  <si>
    <t>Đơn vị</t>
  </si>
  <si>
    <t>Số tiết thực 
SHCN</t>
  </si>
  <si>
    <t>Số tiết 
SHCN
theo kế hoạch</t>
  </si>
  <si>
    <t>Đơn giá
(đ)</t>
  </si>
  <si>
    <t>Thành tiền
(đ)</t>
  </si>
  <si>
    <t>Số tài khoản
thẻ ATM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</si>
  <si>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</si>
  <si>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</si>
  <si>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</si>
  <si>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</si>
  <si>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</si>
  <si>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</si>
  <si>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</si>
  <si>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</si>
  <si>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</si>
  <si>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1603205189653</t>
  </si>
  <si>
    <t>1603205250618</t>
  </si>
  <si>
    <t>1603205182619</t>
  </si>
  <si>
    <t>1603205414638</t>
  </si>
  <si>
    <t>1603205179109</t>
  </si>
  <si>
    <t>1603205179150</t>
  </si>
  <si>
    <t>1603205250630</t>
  </si>
  <si>
    <t>1603205185719</t>
  </si>
  <si>
    <t>1603205178670</t>
  </si>
  <si>
    <t>1603205185675</t>
  </si>
  <si>
    <t>1603205261860</t>
  </si>
  <si>
    <t>1603205182394</t>
  </si>
  <si>
    <t>1603205185760</t>
  </si>
  <si>
    <t>1603205182762</t>
  </si>
  <si>
    <t>1603205185357</t>
  </si>
  <si>
    <t>1603205354978</t>
  </si>
  <si>
    <t>1603205182727</t>
  </si>
  <si>
    <t>1603205414224</t>
  </si>
  <si>
    <t>1603215003007</t>
  </si>
  <si>
    <t>1603205426830</t>
  </si>
  <si>
    <t>1603205186603</t>
  </si>
  <si>
    <t>1603205186678</t>
  </si>
  <si>
    <t>1603205357194</t>
  </si>
  <si>
    <t>1603205246400</t>
  </si>
  <si>
    <t>1603205246010</t>
  </si>
  <si>
    <t>TỔNG</t>
  </si>
  <si>
    <t>Cột (8) =cột (6)  x cột (7)</t>
  </si>
  <si>
    <t>HIỆU TRƯỞNG</t>
  </si>
  <si>
    <t>P. KH-TC</t>
  </si>
  <si>
    <t xml:space="preserve"> P. TS-ĐT</t>
  </si>
  <si>
    <t>Nguyễn Kính</t>
  </si>
  <si>
    <t>Nguyễn Văn Tấn</t>
  </si>
  <si>
    <t xml:space="preserve">DANH SÁCH CB-NV CÁC PHÒNG CHỨC NĂNG                                              
NHẬN TIỀN CÔNG TÁC GVCN/CVHT - NĂM HỌC 2018 - 2019 </t>
  </si>
  <si>
    <t xml:space="preserve">Cột (6) = cột (4) x 64.5 / cột (5) </t>
  </si>
  <si>
    <t>thay C.Dương giữa  HK2</t>
  </si>
  <si>
    <t>HK1: 9 tiết</t>
  </si>
  <si>
    <t xml:space="preserve">Tách lớp từ tuần 6 </t>
  </si>
  <si>
    <t>HK2: 15 tiết</t>
  </si>
  <si>
    <t>HK2: 7 tiết</t>
  </si>
  <si>
    <t>thay T.Tuấn HK2</t>
  </si>
  <si>
    <t>thay T.Nhân 2 tiết HK1</t>
  </si>
  <si>
    <t>HK2: 14 tiết</t>
  </si>
  <si>
    <t>thay T.Vũ 1 tiết HK2</t>
  </si>
  <si>
    <t>thay C.Trang 1 tiết HK1</t>
  </si>
  <si>
    <t>HK1: 14 tiết</t>
  </si>
  <si>
    <t>đi công tác C.Tất thay HK2</t>
  </si>
  <si>
    <t>thay T.Phương 2 tiết HK2</t>
  </si>
  <si>
    <t>thay C.Thảo 1 tiết HK2</t>
  </si>
  <si>
    <t>C.Thùy thay 1 tiết HK2</t>
  </si>
  <si>
    <t>thay T.Sĩ 5 tiết HKI và 7 tiết HK2</t>
  </si>
  <si>
    <t>thay C.Nhuận 1 tiết HK2</t>
  </si>
  <si>
    <t>thay T.Thịnh HK2</t>
  </si>
  <si>
    <t>C.Yến, C.Hòa thay 3 tiết</t>
  </si>
  <si>
    <t>thay T.Định 2 tiết HK2</t>
  </si>
  <si>
    <t>thay T.Định 1 tiết HK1</t>
  </si>
  <si>
    <t>HK1: 14 tiết, HK2: 1 tiết</t>
  </si>
  <si>
    <t>HK1: 1 tiết ngày 07/9/18 T.Tra không chấm công</t>
  </si>
  <si>
    <t>Lớp 
chủ nhiệm</t>
  </si>
  <si>
    <t>Số tiết 
GVCN/CVHT
được tính</t>
  </si>
  <si>
    <t>HK1: 1 tiết ngày 08/10/18 T.Tra không chấm công</t>
  </si>
  <si>
    <t>1603205186191</t>
  </si>
  <si>
    <t>1603205185958</t>
  </si>
  <si>
    <t>1603205353720</t>
  </si>
  <si>
    <t>1603205246090</t>
  </si>
  <si>
    <t>1603205421475</t>
  </si>
  <si>
    <t>Thành phố Hồ Chí Minh, ngày 08 tháng 8 năm 2019</t>
  </si>
  <si>
    <t>T.Nhân thay 2 tiết HK1</t>
  </si>
  <si>
    <t>1603205498224</t>
  </si>
  <si>
    <t>1603215003383</t>
  </si>
  <si>
    <t>Số tiết 
GVCN/ CVHT
được tính</t>
  </si>
  <si>
    <t>Bằng chữ: Hai trăm mười một triệu chín trăm lẻ bốn ngàn đồng chẵn.</t>
  </si>
  <si>
    <t>Thành phố Hồ Chí Minh, ngày         tháng 9 năm 2019</t>
  </si>
  <si>
    <t>Chủ nhiệm thay C.Dương giữa HK2</t>
  </si>
  <si>
    <t xml:space="preserve">Sinh hoạt thay C.Trang    </t>
  </si>
  <si>
    <t>Sinh hoạt thay T.Nhân</t>
  </si>
  <si>
    <t xml:space="preserve">Sinh hoạt thay T.Vũ </t>
  </si>
  <si>
    <t xml:space="preserve">Sinh hoạt thay T.Phương  </t>
  </si>
  <si>
    <t xml:space="preserve">Sinh hoạt thay T.Tuấn      </t>
  </si>
  <si>
    <t xml:space="preserve">Sinh hoạt thay C.Thảo </t>
  </si>
  <si>
    <t xml:space="preserve">Sinh hoạt thay T.Sĩ </t>
  </si>
  <si>
    <t xml:space="preserve">Sinh hoạt thay C.Nhuận </t>
  </si>
  <si>
    <t xml:space="preserve">Sinh hoạt thay T.Thịnh </t>
  </si>
  <si>
    <t xml:space="preserve">Sinh hoạt thay T.Định     </t>
  </si>
  <si>
    <t>(10)</t>
  </si>
  <si>
    <t>(11)</t>
  </si>
  <si>
    <t>(7)=
(5)*430*15%/(6)</t>
  </si>
  <si>
    <t xml:space="preserve">Cột (7) = cột (5) x 64.5 / cột (6) </t>
  </si>
  <si>
    <t>Cột (9) =cột (7)  x cột (8)</t>
  </si>
  <si>
    <t>(Căn cứ Điều 8 Quy định chế độ làm việc đối với giảng viên, giáo viên giảng dạy bậc cao đẳng và trung cấp ban hành kèm theo Quyết định số 1225/QĐ-LTT-ĐT ngày 05 tháng 11 năm 2018 của Trường Cao đẳng Lý Tự Trọng thành phố Hồ Chí Minh)</t>
  </si>
  <si>
    <t xml:space="preserve">DANH SÁCH CB-NV CÁC PHÒNG CHỨC NĂNG 
NHẬN TIỀN CÔNG TÁC GVCN/CVHT - NĂM HỌC 2018 - 2019 </t>
  </si>
  <si>
    <t>THỐNG KÊ SỐ TIẾT SHCN - CVHT CỦA CB-GV-NV NĂM HỌC 2019 - 2020</t>
  </si>
  <si>
    <t>Tp. Hồ Chí Minh, ngày 11 tháng 11 năm 2020</t>
  </si>
  <si>
    <t xml:space="preserve">Nguyễn Thị Kim </t>
  </si>
  <si>
    <t>Phòng CTCT-HSSV</t>
  </si>
  <si>
    <t xml:space="preserve">Phạm Thị Lê </t>
  </si>
  <si>
    <t>19C1-CNL1</t>
  </si>
  <si>
    <t>19T4-CNÔ3</t>
  </si>
  <si>
    <t>Lê Thị Hà</t>
  </si>
  <si>
    <t>19T4-ĐĐT1</t>
  </si>
  <si>
    <t xml:space="preserve">Trần Thị Thu </t>
  </si>
  <si>
    <t>18C1-ĐĐT2</t>
  </si>
  <si>
    <t>Nguyễn Ngọc</t>
  </si>
  <si>
    <t>Hiệp</t>
  </si>
  <si>
    <t>19C1-CNÔ7</t>
  </si>
  <si>
    <t>Phan Đức</t>
  </si>
  <si>
    <t>Long</t>
  </si>
  <si>
    <t>19C1-KXD1</t>
  </si>
  <si>
    <t>19T4-LTM2</t>
  </si>
  <si>
    <t xml:space="preserve">Hà Nhật </t>
  </si>
  <si>
    <t xml:space="preserve">Dũng </t>
  </si>
  <si>
    <t>19C1-CNÔ3</t>
  </si>
  <si>
    <t xml:space="preserve">Nguyễn Chí </t>
  </si>
  <si>
    <t>Nhân</t>
  </si>
  <si>
    <t>Phòng QLKH-HTQT</t>
  </si>
  <si>
    <t xml:space="preserve">Lê Quang </t>
  </si>
  <si>
    <t>Liêm</t>
  </si>
  <si>
    <t>Phòng Quản trị - Dịch vụ</t>
  </si>
  <si>
    <t>19C1-KML1</t>
  </si>
  <si>
    <t>Thành</t>
  </si>
  <si>
    <t>18C1-CNÔ7</t>
  </si>
  <si>
    <t xml:space="preserve">Lâm Viết </t>
  </si>
  <si>
    <t>Phòng TC-HC-TH</t>
  </si>
  <si>
    <t>17C1-CCK4</t>
  </si>
  <si>
    <t>Lưu Hoàng Hải</t>
  </si>
  <si>
    <t>Phòng Tuyển sinh - Đào tạo</t>
  </si>
  <si>
    <t>Nguyễn Thị Hải</t>
  </si>
  <si>
    <t>19C1-CNÔ8</t>
  </si>
  <si>
    <t xml:space="preserve">Huỳnh Thị Cẩm         </t>
  </si>
  <si>
    <t>19T4-THU1</t>
  </si>
  <si>
    <t xml:space="preserve">Huỳnh Thị </t>
  </si>
  <si>
    <t>Mai</t>
  </si>
  <si>
    <t xml:space="preserve">Nhuận </t>
  </si>
  <si>
    <t>19C1-CNÔ4</t>
  </si>
  <si>
    <t xml:space="preserve">Hồ Văn </t>
  </si>
  <si>
    <t>Sĩ</t>
  </si>
  <si>
    <t>19C3-CNÔ2</t>
  </si>
  <si>
    <t>19C1-LĐL1</t>
  </si>
  <si>
    <t>Nguyễn Việt</t>
  </si>
  <si>
    <t>Tiến</t>
  </si>
  <si>
    <t xml:space="preserve">Lương Xuân </t>
  </si>
  <si>
    <t>19T2-CNÔ1</t>
  </si>
  <si>
    <t>Tổ Thanh tra - Pháp chế</t>
  </si>
  <si>
    <t>19C1-CNÔ11</t>
  </si>
  <si>
    <t>19C1-VSL1</t>
  </si>
  <si>
    <t xml:space="preserve">Nguyễn Thanh </t>
  </si>
  <si>
    <t>Lâm</t>
  </si>
  <si>
    <t>18C1-THU1</t>
  </si>
  <si>
    <t xml:space="preserve">Phạm Minh </t>
  </si>
  <si>
    <t>Nghĩa</t>
  </si>
  <si>
    <t>17C1-ĐĐT4</t>
  </si>
  <si>
    <t>19T4-LTM1</t>
  </si>
  <si>
    <t>Trung tâm ĐH và QLDL</t>
  </si>
  <si>
    <t>19T4-ANM2</t>
  </si>
  <si>
    <t xml:space="preserve">Nguyễn Hữu </t>
  </si>
  <si>
    <t>19C1-VSL2</t>
  </si>
  <si>
    <t xml:space="preserve">Đỗ Tuấn </t>
  </si>
  <si>
    <t>Việt</t>
  </si>
  <si>
    <t>17C1-LTM1</t>
  </si>
  <si>
    <t>Phòng KT&amp;ĐBCL</t>
  </si>
  <si>
    <t>Trung tâm TT - Thư viện</t>
  </si>
  <si>
    <t>Thay T.Thắng</t>
  </si>
  <si>
    <t>Thay C.K.Anh</t>
  </si>
  <si>
    <t>Thay T.Nhân</t>
  </si>
  <si>
    <t>Thay C.Hải Yến</t>
  </si>
  <si>
    <t>Thay C.Tuyết</t>
  </si>
  <si>
    <t>Thay T.Liêm</t>
  </si>
  <si>
    <t>Thay C.Minh</t>
  </si>
  <si>
    <t>Thay C.Nhuận</t>
  </si>
  <si>
    <t>Thay T.Tấn</t>
  </si>
  <si>
    <t>Thay T.Sĩ</t>
  </si>
  <si>
    <t>Thay T.Phương</t>
  </si>
  <si>
    <t>Thay C.Vượng</t>
  </si>
  <si>
    <t>Thay T.H.Thiện</t>
  </si>
  <si>
    <t>Thay T.Định</t>
  </si>
  <si>
    <t>Thay T.V.Dũng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</si>
</sst>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"/>
  </numFmts>
  <fonts count="3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6"/>
      <name val="Times New Roman"/>
      <family val="1"/>
    </font>
    <font>
      <sz val="10"/>
      <name val="VNI-Times"/>
    </font>
    <font>
      <b/>
      <i/>
      <sz val="13"/>
      <name val="Times New Roman"/>
      <family val="1"/>
    </font>
    <font>
      <i/>
      <sz val="12"/>
      <name val="VNI-Times"/>
    </font>
    <font>
      <sz val="12"/>
      <name val="VNI-Times"/>
    </font>
    <font>
      <sz val="14"/>
      <name val="Times New Roman"/>
      <family val="1"/>
    </font>
    <font>
      <i/>
      <sz val="14"/>
      <name val="Times New Roman"/>
      <family val="1"/>
    </font>
    <font>
      <sz val="14"/>
      <name val="VNI-Times"/>
    </font>
    <font>
      <sz val="13"/>
      <name val="VNI-Times"/>
    </font>
    <font>
      <b/>
      <u/>
      <sz val="12"/>
      <name val="Times New Roman"/>
      <family val="1"/>
    </font>
    <font>
      <b/>
      <i/>
      <sz val="8"/>
      <name val="Times New Roman"/>
      <family val="1"/>
      <charset val="163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  <charset val="163"/>
    </font>
    <font>
      <sz val="9"/>
      <color rgb="FFFF0000"/>
      <name val="Times New Roman"/>
      <family val="1"/>
    </font>
    <font>
      <sz val="9"/>
      <name val="VNI-Times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9" fillId="0" borderId="0"/>
    <xf numFmtId="9" fontId="10" fillId="0" borderId="0" applyFont="0" applyFill="0" applyBorder="0" applyAlignment="0" applyProtection="0"/>
  </cellStyleXfs>
  <cellXfs count="240">
    <xf numFmtId="0" fontId="0" fillId="0" borderId="0" xfId="0"/>
    <xf numFmtId="0" fontId="1" fillId="0" borderId="0" xfId="0" applyFont="1" applyFill="1"/>
    <xf numFmtId="0" fontId="6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/>
    <xf numFmtId="0" fontId="3" fillId="0" borderId="0" xfId="0" applyFont="1" applyFill="1" applyAlignment="1"/>
    <xf numFmtId="0" fontId="3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2" borderId="3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8" fillId="0" borderId="3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" fillId="0" borderId="1" xfId="0" applyFont="1" applyFill="1" applyBorder="1"/>
    <xf numFmtId="0" fontId="1" fillId="0" borderId="3" xfId="0" quotePrefix="1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Fill="1" applyBorder="1" applyAlignment="1">
      <alignment horizontal="left" vertical="center"/>
    </xf>
    <xf numFmtId="0" fontId="8" fillId="0" borderId="16" xfId="0" applyFont="1" applyBorder="1" applyAlignment="1">
      <alignment horizontal="left" vertical="center" wrapText="1"/>
    </xf>
    <xf numFmtId="0" fontId="8" fillId="0" borderId="16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8" fillId="0" borderId="16" xfId="0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1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9" fontId="7" fillId="0" borderId="1" xfId="2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7" fontId="3" fillId="0" borderId="1" xfId="0" applyNumberFormat="1" applyFont="1" applyFill="1" applyBorder="1" applyAlignment="1">
      <alignment horizontal="righ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5" fillId="0" borderId="0" xfId="0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49" fontId="5" fillId="0" borderId="0" xfId="0" applyNumberFormat="1" applyFont="1" applyFill="1" applyBorder="1" applyAlignment="1">
      <alignment horizontal="right" indent="4"/>
    </xf>
    <xf numFmtId="49" fontId="15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Border="1" applyAlignment="1">
      <alignment horizontal="center"/>
    </xf>
    <xf numFmtId="0" fontId="16" fillId="0" borderId="0" xfId="0" applyFont="1" applyFill="1"/>
    <xf numFmtId="0" fontId="6" fillId="0" borderId="0" xfId="0" applyFont="1" applyFill="1" applyAlignment="1">
      <alignment horizontal="left" indent="1"/>
    </xf>
    <xf numFmtId="49" fontId="1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17" fillId="0" borderId="0" xfId="0" applyNumberFormat="1" applyFont="1" applyFill="1" applyAlignment="1">
      <alignment horizontal="center"/>
    </xf>
    <xf numFmtId="0" fontId="17" fillId="0" borderId="0" xfId="0" applyFont="1" applyFill="1"/>
    <xf numFmtId="0" fontId="4" fillId="0" borderId="0" xfId="0" applyFont="1" applyFill="1"/>
    <xf numFmtId="0" fontId="6" fillId="0" borderId="0" xfId="0" applyFont="1" applyFill="1"/>
    <xf numFmtId="0" fontId="14" fillId="0" borderId="0" xfId="0" applyFont="1" applyFill="1"/>
    <xf numFmtId="0" fontId="19" fillId="0" borderId="0" xfId="0" applyFont="1" applyFill="1"/>
    <xf numFmtId="0" fontId="16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2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6" fillId="0" borderId="0" xfId="0" applyFont="1" applyFill="1" applyAlignment="1">
      <alignment horizontal="right"/>
    </xf>
    <xf numFmtId="0" fontId="21" fillId="0" borderId="0" xfId="0" applyFont="1" applyFill="1" applyAlignment="1">
      <alignment horizontal="center"/>
    </xf>
    <xf numFmtId="49" fontId="22" fillId="0" borderId="0" xfId="0" applyNumberFormat="1" applyFont="1" applyFill="1" applyAlignment="1">
      <alignment horizontal="center" vertical="center"/>
    </xf>
    <xf numFmtId="49" fontId="22" fillId="0" borderId="18" xfId="0" applyNumberFormat="1" applyFont="1" applyFill="1" applyBorder="1" applyAlignment="1">
      <alignment horizontal="center" vertical="center"/>
    </xf>
    <xf numFmtId="49" fontId="22" fillId="0" borderId="14" xfId="0" applyNumberFormat="1" applyFont="1" applyFill="1" applyBorder="1" applyAlignment="1">
      <alignment horizontal="center" vertical="center"/>
    </xf>
    <xf numFmtId="49" fontId="22" fillId="0" borderId="18" xfId="2" applyNumberFormat="1" applyFont="1" applyFill="1" applyBorder="1" applyAlignment="1">
      <alignment horizontal="center" vertical="center" wrapText="1"/>
    </xf>
    <xf numFmtId="49" fontId="22" fillId="0" borderId="18" xfId="0" applyNumberFormat="1" applyFont="1" applyFill="1" applyBorder="1" applyAlignment="1">
      <alignment horizontal="center" vertical="center" wrapText="1"/>
    </xf>
    <xf numFmtId="49" fontId="22" fillId="0" borderId="18" xfId="0" applyNumberFormat="1" applyFont="1" applyFill="1" applyBorder="1" applyAlignment="1">
      <alignment horizontal="right" vertical="center" wrapText="1"/>
    </xf>
    <xf numFmtId="49" fontId="22" fillId="0" borderId="19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5" fillId="0" borderId="1" xfId="0" quotePrefix="1" applyFont="1" applyFill="1" applyBorder="1" applyAlignment="1">
      <alignment horizontal="center" vertical="center" wrapText="1"/>
    </xf>
    <xf numFmtId="1" fontId="26" fillId="0" borderId="1" xfId="0" applyNumberFormat="1" applyFont="1" applyFill="1" applyBorder="1" applyAlignment="1">
      <alignment horizontal="center" vertical="center" wrapText="1"/>
    </xf>
    <xf numFmtId="164" fontId="26" fillId="0" borderId="1" xfId="0" applyNumberFormat="1" applyFont="1" applyFill="1" applyBorder="1" applyAlignment="1">
      <alignment horizontal="center" vertical="center"/>
    </xf>
    <xf numFmtId="37" fontId="27" fillId="0" borderId="1" xfId="0" applyNumberFormat="1" applyFont="1" applyFill="1" applyBorder="1" applyAlignment="1">
      <alignment horizontal="center" vertical="center" wrapText="1"/>
    </xf>
    <xf numFmtId="0" fontId="30" fillId="0" borderId="0" xfId="0" applyFont="1" applyFill="1"/>
    <xf numFmtId="49" fontId="32" fillId="0" borderId="1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30" fillId="0" borderId="1" xfId="0" applyFont="1" applyFill="1" applyBorder="1"/>
    <xf numFmtId="0" fontId="33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vertical="center"/>
    </xf>
    <xf numFmtId="0" fontId="34" fillId="0" borderId="0" xfId="0" applyFont="1" applyFill="1"/>
    <xf numFmtId="0" fontId="30" fillId="0" borderId="1" xfId="0" applyFont="1" applyFill="1" applyBorder="1" applyAlignment="1">
      <alignment horizontal="right" vertical="center" wrapText="1"/>
    </xf>
    <xf numFmtId="0" fontId="30" fillId="0" borderId="1" xfId="0" quotePrefix="1" applyFont="1" applyFill="1" applyBorder="1" applyAlignment="1">
      <alignment horizontal="left" vertical="center" wrapText="1"/>
    </xf>
    <xf numFmtId="0" fontId="30" fillId="0" borderId="1" xfId="0" quotePrefix="1" applyFont="1" applyFill="1" applyBorder="1" applyAlignment="1">
      <alignment horizontal="right" vertical="center" wrapText="1"/>
    </xf>
    <xf numFmtId="49" fontId="30" fillId="0" borderId="1" xfId="0" applyNumberFormat="1" applyFont="1" applyFill="1" applyBorder="1" applyAlignment="1">
      <alignment horizontal="left" vertical="center" wrapText="1"/>
    </xf>
    <xf numFmtId="16" fontId="1" fillId="0" borderId="0" xfId="0" applyNumberFormat="1" applyFont="1" applyFill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3" xfId="0" quotePrefix="1" applyFont="1" applyBorder="1" applyAlignment="1">
      <alignment vertical="center"/>
    </xf>
    <xf numFmtId="0" fontId="8" fillId="0" borderId="3" xfId="0" applyFont="1" applyBorder="1" applyAlignment="1">
      <alignment vertical="center"/>
    </xf>
    <xf numFmtId="1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1" fontId="1" fillId="3" borderId="1" xfId="0" quotePrefix="1" applyNumberFormat="1" applyFont="1" applyFill="1" applyBorder="1" applyAlignment="1">
      <alignment horizontal="center" vertical="center"/>
    </xf>
    <xf numFmtId="1" fontId="1" fillId="0" borderId="1" xfId="0" quotePrefix="1" applyNumberFormat="1" applyFont="1" applyFill="1" applyBorder="1" applyAlignment="1">
      <alignment horizontal="center" vertical="center"/>
    </xf>
    <xf numFmtId="1" fontId="1" fillId="3" borderId="1" xfId="0" quotePrefix="1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left" vertical="center" wrapText="1"/>
    </xf>
    <xf numFmtId="0" fontId="25" fillId="4" borderId="1" xfId="0" quotePrefix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" fontId="26" fillId="0" borderId="1" xfId="0" applyNumberFormat="1" applyFont="1" applyFill="1" applyBorder="1" applyAlignment="1">
      <alignment horizontal="center" vertical="center" wrapText="1"/>
    </xf>
    <xf numFmtId="0" fontId="25" fillId="2" borderId="1" xfId="0" quotePrefix="1" applyFont="1" applyFill="1" applyBorder="1" applyAlignment="1">
      <alignment horizontal="center" vertical="center" wrapText="1"/>
    </xf>
    <xf numFmtId="1" fontId="26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37" fontId="1" fillId="2" borderId="1" xfId="0" applyNumberFormat="1" applyFont="1" applyFill="1" applyBorder="1" applyAlignment="1">
      <alignment horizontal="right" vertical="center" wrapText="1"/>
    </xf>
    <xf numFmtId="0" fontId="30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30" fillId="0" borderId="1" xfId="0" quotePrefix="1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0" fillId="0" borderId="1" xfId="0" quotePrefix="1" applyFont="1" applyFill="1" applyBorder="1" applyAlignment="1">
      <alignment horizontal="center" vertical="center" wrapText="1"/>
    </xf>
    <xf numFmtId="1" fontId="1" fillId="0" borderId="1" xfId="0" quotePrefix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/>
    </xf>
    <xf numFmtId="49" fontId="22" fillId="0" borderId="1" xfId="2" applyNumberFormat="1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49" fontId="22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/>
    <xf numFmtId="0" fontId="3" fillId="0" borderId="6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5" fillId="2" borderId="3" xfId="0" applyFont="1" applyFill="1" applyBorder="1" applyAlignment="1">
      <alignment horizontal="left" vertical="center"/>
    </xf>
    <xf numFmtId="0" fontId="25" fillId="2" borderId="2" xfId="0" applyFont="1" applyFill="1" applyBorder="1" applyAlignment="1">
      <alignment horizontal="left" vertical="center"/>
    </xf>
    <xf numFmtId="0" fontId="25" fillId="2" borderId="1" xfId="0" applyFont="1" applyFill="1" applyBorder="1" applyAlignment="1">
      <alignment horizontal="left" vertical="center"/>
    </xf>
    <xf numFmtId="0" fontId="25" fillId="2" borderId="8" xfId="0" applyFont="1" applyFill="1" applyBorder="1" applyAlignment="1">
      <alignment horizontal="left" vertical="center" wrapText="1"/>
    </xf>
    <xf numFmtId="0" fontId="25" fillId="0" borderId="3" xfId="0" applyFont="1" applyFill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25" fillId="0" borderId="8" xfId="0" applyFont="1" applyFill="1" applyBorder="1" applyAlignment="1">
      <alignment horizontal="left" vertical="center"/>
    </xf>
    <xf numFmtId="0" fontId="25" fillId="2" borderId="3" xfId="0" applyFont="1" applyFill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25" fillId="2" borderId="3" xfId="0" quotePrefix="1" applyFont="1" applyFill="1" applyBorder="1" applyAlignment="1">
      <alignment horizontal="left" vertical="center" wrapText="1"/>
    </xf>
    <xf numFmtId="0" fontId="25" fillId="2" borderId="3" xfId="1" applyFont="1" applyFill="1" applyBorder="1" applyAlignment="1">
      <alignment horizontal="left" vertical="center"/>
    </xf>
    <xf numFmtId="0" fontId="25" fillId="2" borderId="2" xfId="1" applyFont="1" applyFill="1" applyBorder="1" applyAlignment="1">
      <alignment horizontal="left" vertical="center"/>
    </xf>
    <xf numFmtId="0" fontId="25" fillId="2" borderId="8" xfId="1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left" vertical="center"/>
    </xf>
    <xf numFmtId="0" fontId="25" fillId="0" borderId="3" xfId="0" applyFont="1" applyBorder="1" applyAlignment="1">
      <alignment horizontal="left" vertical="center"/>
    </xf>
    <xf numFmtId="0" fontId="25" fillId="0" borderId="16" xfId="0" applyFont="1" applyBorder="1"/>
    <xf numFmtId="0" fontId="25" fillId="0" borderId="2" xfId="0" applyFont="1" applyBorder="1"/>
    <xf numFmtId="0" fontId="25" fillId="0" borderId="1" xfId="0" applyFont="1" applyBorder="1"/>
    <xf numFmtId="0" fontId="25" fillId="0" borderId="8" xfId="0" applyFont="1" applyBorder="1"/>
    <xf numFmtId="0" fontId="25" fillId="2" borderId="16" xfId="0" applyFont="1" applyFill="1" applyBorder="1" applyAlignment="1">
      <alignment horizontal="left" vertical="center" wrapText="1"/>
    </xf>
    <xf numFmtId="0" fontId="25" fillId="0" borderId="16" xfId="0" applyFont="1" applyFill="1" applyBorder="1" applyAlignment="1">
      <alignment horizontal="left" vertical="center"/>
    </xf>
    <xf numFmtId="0" fontId="25" fillId="0" borderId="1" xfId="0" quotePrefix="1" applyFont="1" applyBorder="1" applyAlignment="1">
      <alignment horizontal="left" vertical="center"/>
    </xf>
    <xf numFmtId="0" fontId="25" fillId="2" borderId="16" xfId="0" applyFont="1" applyFill="1" applyBorder="1" applyAlignment="1">
      <alignment horizontal="left" vertical="center"/>
    </xf>
    <xf numFmtId="0" fontId="25" fillId="0" borderId="16" xfId="0" applyFont="1" applyBorder="1" applyAlignment="1">
      <alignment horizontal="left" vertical="center"/>
    </xf>
    <xf numFmtId="0" fontId="25" fillId="0" borderId="3" xfId="0" quotePrefix="1" applyFont="1" applyBorder="1" applyAlignment="1">
      <alignment horizontal="left" vertical="center"/>
    </xf>
    <xf numFmtId="0" fontId="25" fillId="0" borderId="3" xfId="0" applyFont="1" applyBorder="1"/>
    <xf numFmtId="0" fontId="25" fillId="0" borderId="1" xfId="0" applyFont="1" applyBorder="1" applyAlignment="1">
      <alignment horizontal="left" vertical="center" wrapText="1"/>
    </xf>
    <xf numFmtId="0" fontId="25" fillId="2" borderId="3" xfId="1" quotePrefix="1" applyFont="1" applyFill="1" applyBorder="1" applyAlignment="1">
      <alignment horizontal="left" vertical="center"/>
    </xf>
    <xf numFmtId="0" fontId="25" fillId="2" borderId="3" xfId="1" applyFont="1" applyFill="1" applyBorder="1" applyAlignment="1">
      <alignment horizontal="left" vertical="center" wrapText="1"/>
    </xf>
    <xf numFmtId="0" fontId="25" fillId="5" borderId="8" xfId="1" applyFont="1" applyFill="1" applyBorder="1" applyAlignment="1">
      <alignment horizontal="left" vertical="center" wrapText="1"/>
    </xf>
    <xf numFmtId="0" fontId="25" fillId="5" borderId="1" xfId="0" applyFont="1" applyFill="1" applyBorder="1" applyAlignment="1">
      <alignment horizontal="center"/>
    </xf>
    <xf numFmtId="0" fontId="25" fillId="5" borderId="8" xfId="0" applyFont="1" applyFill="1" applyBorder="1" applyAlignment="1">
      <alignment horizontal="left" vertical="center" wrapText="1"/>
    </xf>
    <xf numFmtId="0" fontId="25" fillId="5" borderId="1" xfId="0" applyFont="1" applyFill="1" applyBorder="1" applyAlignment="1">
      <alignment horizontal="center" vertical="center"/>
    </xf>
    <xf numFmtId="0" fontId="1" fillId="5" borderId="1" xfId="0" quotePrefix="1" applyFont="1" applyFill="1" applyBorder="1" applyAlignment="1">
      <alignment horizontal="center" vertical="center" wrapText="1"/>
    </xf>
    <xf numFmtId="0" fontId="25" fillId="0" borderId="2" xfId="1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5" fillId="0" borderId="16" xfId="0" quotePrefix="1" applyFont="1" applyBorder="1" applyAlignment="1">
      <alignment horizontal="left" vertical="center"/>
    </xf>
    <xf numFmtId="0" fontId="25" fillId="2" borderId="16" xfId="1" applyFont="1" applyFill="1" applyBorder="1" applyAlignment="1">
      <alignment horizontal="left" vertical="center"/>
    </xf>
    <xf numFmtId="0" fontId="25" fillId="0" borderId="3" xfId="1" applyFont="1" applyFill="1" applyBorder="1" applyAlignment="1">
      <alignment horizontal="left" vertical="center"/>
    </xf>
    <xf numFmtId="0" fontId="25" fillId="0" borderId="16" xfId="0" applyFont="1" applyBorder="1" applyAlignment="1">
      <alignment horizontal="left" vertical="center" wrapText="1"/>
    </xf>
    <xf numFmtId="0" fontId="25" fillId="5" borderId="1" xfId="1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2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22" fillId="0" borderId="11" xfId="0" applyNumberFormat="1" applyFont="1" applyFill="1" applyBorder="1" applyAlignment="1">
      <alignment horizontal="center" vertical="center"/>
    </xf>
    <xf numFmtId="49" fontId="22" fillId="0" borderId="1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Percent" xfId="2" builtinId="5"/>
  </cellStyles>
  <dxfs count="4">
    <dxf>
      <font>
        <color rgb="FF9C0006"/>
      </font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1514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237393</xdr:colOff>
      <xdr:row>2</xdr:row>
      <xdr:rowOff>35170</xdr:rowOff>
    </xdr:from>
    <xdr:to>
      <xdr:col>11</xdr:col>
      <xdr:colOff>432288</xdr:colOff>
      <xdr:row>2</xdr:row>
      <xdr:rowOff>35170</xdr:rowOff>
    </xdr:to>
    <xdr:cxnSp macro="">
      <xdr:nvCxnSpPr>
        <xdr:cNvPr id="3" name="Straight Connector 2"/>
        <xdr:cNvCxnSpPr/>
      </xdr:nvCxnSpPr>
      <xdr:spPr>
        <a:xfrm>
          <a:off x="6633797" y="482112"/>
          <a:ext cx="18141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1038560</xdr:colOff>
      <xdr:row>3</xdr:row>
      <xdr:rowOff>8768</xdr:rowOff>
    </xdr:from>
    <xdr:to>
      <xdr:col>3</xdr:col>
      <xdr:colOff>247254</xdr:colOff>
      <xdr:row>3</xdr:row>
      <xdr:rowOff>8768</xdr:rowOff>
    </xdr:to>
    <xdr:cxnSp macro="">
      <xdr:nvCxnSpPr>
        <xdr:cNvPr id="2" name="Straight Connector 1"/>
        <xdr:cNvCxnSpPr/>
      </xdr:nvCxnSpPr>
      <xdr:spPr>
        <a:xfrm>
          <a:off x="1371935" y="618368"/>
          <a:ext cx="10374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453889</xdr:colOff>
      <xdr:row>2</xdr:row>
      <xdr:rowOff>41145</xdr:rowOff>
    </xdr:from>
    <xdr:to>
      <xdr:col>11</xdr:col>
      <xdr:colOff>229016</xdr:colOff>
      <xdr:row>2</xdr:row>
      <xdr:rowOff>41145</xdr:rowOff>
    </xdr:to>
    <xdr:cxnSp macro="">
      <xdr:nvCxnSpPr>
        <xdr:cNvPr id="3" name="Straight Connector 2"/>
        <xdr:cNvCxnSpPr/>
      </xdr:nvCxnSpPr>
      <xdr:spPr>
        <a:xfrm>
          <a:off x="6473689" y="450720"/>
          <a:ext cx="18706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1038560</xdr:colOff>
      <xdr:row>3</xdr:row>
      <xdr:rowOff>8768</xdr:rowOff>
    </xdr:from>
    <xdr:to>
      <xdr:col>3</xdr:col>
      <xdr:colOff>247254</xdr:colOff>
      <xdr:row>3</xdr:row>
      <xdr:rowOff>8768</xdr:rowOff>
    </xdr:to>
    <xdr:cxnSp macro="">
      <xdr:nvCxnSpPr>
        <xdr:cNvPr id="2" name="Straight Connector 1"/>
        <xdr:cNvCxnSpPr/>
      </xdr:nvCxnSpPr>
      <xdr:spPr>
        <a:xfrm>
          <a:off x="1371935" y="618368"/>
          <a:ext cx="10374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346210</xdr:colOff>
      <xdr:row>2</xdr:row>
      <xdr:rowOff>41145</xdr:rowOff>
    </xdr:from>
    <xdr:to>
      <xdr:col>11</xdr:col>
      <xdr:colOff>121337</xdr:colOff>
      <xdr:row>2</xdr:row>
      <xdr:rowOff>41145</xdr:rowOff>
    </xdr:to>
    <xdr:cxnSp macro="">
      <xdr:nvCxnSpPr>
        <xdr:cNvPr id="3" name="Straight Connector 2"/>
        <xdr:cNvCxnSpPr/>
      </xdr:nvCxnSpPr>
      <xdr:spPr>
        <a:xfrm>
          <a:off x="6475340" y="446993"/>
          <a:ext cx="18789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tabSelected="1" view="pageBreakPreview" zoomScaleNormal="115" zoomScaleSheetLayoutView="100" workbookViewId="0">
      <selection activeCell="J9" sqref="J9"/>
    </sheetView>
  </sheetViews>
  <sheetFormatPr defaultColWidth="9.140625" defaultRowHeight="15.75" x14ac:dyDescent="0.25"/>
  <cols>
    <col min="1" max="1" width="6.28515625" style="1" customWidth="1"/>
    <col min="2" max="2" width="22.7109375" style="1" customWidth="1"/>
    <col min="3" max="3" width="8.7109375" style="1" bestFit="1" customWidth="1"/>
    <col min="4" max="4" width="28.5703125" style="1" bestFit="1" customWidth="1"/>
    <col min="5" max="5" width="15.28515625" style="1" bestFit="1" customWidth="1"/>
    <col min="6" max="7" width="6.7109375" style="197" customWidth="1"/>
    <col min="8" max="9" width="6.140625" style="1" customWidth="1"/>
    <col min="10" max="10" width="5.85546875" style="6" customWidth="1"/>
    <col min="11" max="11" width="6.140625" style="6" customWidth="1"/>
    <col min="12" max="12" width="16.7109375" style="6" bestFit="1" customWidth="1"/>
    <col min="13" max="13" width="17.140625" style="1" customWidth="1"/>
    <col min="14" max="14" width="17.28515625" style="1" customWidth="1"/>
    <col min="15" max="16384" width="9.140625" style="1"/>
  </cols>
  <sheetData>
    <row r="1" spans="1:14" ht="17.25" customHeight="1" x14ac:dyDescent="0.25">
      <c r="A1" s="4" t="s">
        <v>31</v>
      </c>
      <c r="B1" s="4"/>
      <c r="D1" s="5"/>
      <c r="E1" s="206" t="s">
        <v>0</v>
      </c>
      <c r="F1" s="206"/>
      <c r="G1" s="206"/>
      <c r="H1" s="206"/>
      <c r="I1" s="206"/>
      <c r="J1" s="206"/>
      <c r="K1" s="206"/>
      <c r="L1" s="206"/>
      <c r="M1" s="206"/>
    </row>
    <row r="2" spans="1:14" ht="18" customHeight="1" x14ac:dyDescent="0.25">
      <c r="A2" s="5" t="s">
        <v>30</v>
      </c>
      <c r="B2" s="5"/>
      <c r="D2" s="5"/>
      <c r="E2" s="206" t="s">
        <v>1</v>
      </c>
      <c r="F2" s="206"/>
      <c r="G2" s="206"/>
      <c r="H2" s="206"/>
      <c r="I2" s="206"/>
      <c r="J2" s="206"/>
      <c r="K2" s="206"/>
      <c r="L2" s="206"/>
      <c r="M2" s="206"/>
    </row>
    <row r="3" spans="1:14" ht="18" customHeight="1" x14ac:dyDescent="0.25">
      <c r="A3" s="5" t="s">
        <v>32</v>
      </c>
      <c r="B3" s="5"/>
    </row>
    <row r="4" spans="1:14" ht="7.5" customHeight="1" x14ac:dyDescent="0.25"/>
    <row r="5" spans="1:14" ht="28.5" customHeight="1" x14ac:dyDescent="0.25">
      <c r="A5" s="207" t="s">
        <v>264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</row>
    <row r="6" spans="1:14" ht="18.75" customHeight="1" x14ac:dyDescent="0.25">
      <c r="A6" s="151"/>
      <c r="B6" s="151"/>
      <c r="C6" s="151"/>
      <c r="D6" s="151"/>
      <c r="E6" s="151"/>
      <c r="F6" s="195"/>
      <c r="G6" s="195"/>
      <c r="H6" s="209" t="s">
        <v>72</v>
      </c>
      <c r="I6" s="209"/>
      <c r="J6" s="209"/>
      <c r="K6" s="209"/>
      <c r="L6" s="152">
        <f>64.5/30</f>
        <v>2.15</v>
      </c>
      <c r="M6" s="151" t="s">
        <v>66</v>
      </c>
    </row>
    <row r="7" spans="1:14" s="153" customFormat="1" ht="39.75" customHeight="1" x14ac:dyDescent="0.25">
      <c r="A7" s="204" t="s">
        <v>29</v>
      </c>
      <c r="B7" s="210" t="s">
        <v>2</v>
      </c>
      <c r="C7" s="211"/>
      <c r="D7" s="204" t="s">
        <v>42</v>
      </c>
      <c r="E7" s="204" t="s">
        <v>3</v>
      </c>
      <c r="F7" s="214" t="s">
        <v>73</v>
      </c>
      <c r="G7" s="214"/>
      <c r="H7" s="215" t="s">
        <v>64</v>
      </c>
      <c r="I7" s="216"/>
      <c r="J7" s="217"/>
      <c r="K7" s="204" t="s">
        <v>65</v>
      </c>
      <c r="L7" s="204" t="s">
        <v>75</v>
      </c>
      <c r="M7" s="204" t="s">
        <v>4</v>
      </c>
    </row>
    <row r="8" spans="1:14" ht="32.25" customHeight="1" x14ac:dyDescent="0.25">
      <c r="A8" s="205"/>
      <c r="B8" s="212"/>
      <c r="C8" s="213"/>
      <c r="D8" s="205"/>
      <c r="E8" s="205"/>
      <c r="F8" s="196" t="s">
        <v>28</v>
      </c>
      <c r="G8" s="196" t="s">
        <v>25</v>
      </c>
      <c r="H8" s="149" t="s">
        <v>28</v>
      </c>
      <c r="I8" s="149" t="s">
        <v>25</v>
      </c>
      <c r="J8" s="150" t="s">
        <v>26</v>
      </c>
      <c r="K8" s="205"/>
      <c r="L8" s="205"/>
      <c r="M8" s="205"/>
    </row>
    <row r="9" spans="1:14" ht="16.5" x14ac:dyDescent="0.25">
      <c r="A9" s="3">
        <v>1</v>
      </c>
      <c r="B9" s="155" t="s">
        <v>85</v>
      </c>
      <c r="C9" s="156" t="s">
        <v>15</v>
      </c>
      <c r="D9" s="157" t="s">
        <v>86</v>
      </c>
      <c r="E9" s="158" t="s">
        <v>87</v>
      </c>
      <c r="F9" s="193">
        <v>15</v>
      </c>
      <c r="G9" s="9">
        <v>13</v>
      </c>
      <c r="H9" s="9">
        <v>15</v>
      </c>
      <c r="I9" s="9">
        <v>15</v>
      </c>
      <c r="J9" s="17">
        <f>F9+G9</f>
        <v>28</v>
      </c>
      <c r="K9" s="9">
        <f>F9+G9-H9-I9</f>
        <v>-2</v>
      </c>
      <c r="L9" s="17">
        <f>64.5+(K9*$L$6)</f>
        <v>60.2</v>
      </c>
      <c r="M9" s="3"/>
    </row>
    <row r="10" spans="1:14" ht="16.5" x14ac:dyDescent="0.25">
      <c r="A10" s="3">
        <v>2</v>
      </c>
      <c r="B10" s="159" t="s">
        <v>266</v>
      </c>
      <c r="C10" s="160" t="s">
        <v>5</v>
      </c>
      <c r="D10" s="161" t="s">
        <v>267</v>
      </c>
      <c r="E10" s="162" t="s">
        <v>101</v>
      </c>
      <c r="F10" s="203">
        <v>15</v>
      </c>
      <c r="G10" s="9">
        <v>14</v>
      </c>
      <c r="H10" s="9">
        <v>15</v>
      </c>
      <c r="I10" s="9">
        <v>15</v>
      </c>
      <c r="J10" s="17">
        <f>F10+G10</f>
        <v>29</v>
      </c>
      <c r="K10" s="9">
        <f t="shared" ref="K10:K73" si="0">F10+G10-H10-I10</f>
        <v>-1</v>
      </c>
      <c r="L10" s="17">
        <f t="shared" ref="L10:L73" si="1">64.5+(K10*$L$6)</f>
        <v>62.35</v>
      </c>
      <c r="M10" s="3"/>
    </row>
    <row r="11" spans="1:14" ht="16.5" x14ac:dyDescent="0.25">
      <c r="A11" s="3">
        <v>3</v>
      </c>
      <c r="B11" s="159" t="s">
        <v>266</v>
      </c>
      <c r="C11" s="160" t="s">
        <v>5</v>
      </c>
      <c r="D11" s="161" t="s">
        <v>267</v>
      </c>
      <c r="E11" s="162" t="s">
        <v>80</v>
      </c>
      <c r="F11" s="203"/>
      <c r="G11" s="9">
        <v>2</v>
      </c>
      <c r="H11" s="9">
        <v>15</v>
      </c>
      <c r="I11" s="9">
        <v>15</v>
      </c>
      <c r="J11" s="17"/>
      <c r="K11" s="9">
        <f t="shared" si="0"/>
        <v>-28</v>
      </c>
      <c r="L11" s="17">
        <f>64.5+(K11*$L$6)</f>
        <v>4.3000000000000043</v>
      </c>
      <c r="M11" s="3" t="s">
        <v>334</v>
      </c>
    </row>
    <row r="12" spans="1:14" ht="16.5" x14ac:dyDescent="0.25">
      <c r="A12" s="3">
        <v>4</v>
      </c>
      <c r="B12" s="163" t="s">
        <v>268</v>
      </c>
      <c r="C12" s="160" t="s">
        <v>114</v>
      </c>
      <c r="D12" s="161" t="s">
        <v>267</v>
      </c>
      <c r="E12" s="164" t="s">
        <v>269</v>
      </c>
      <c r="F12" s="203">
        <v>14</v>
      </c>
      <c r="G12" s="9">
        <v>15</v>
      </c>
      <c r="H12" s="9">
        <v>15</v>
      </c>
      <c r="I12" s="9">
        <v>15</v>
      </c>
      <c r="J12" s="17">
        <f t="shared" ref="J12:J20" si="2">F12+G12</f>
        <v>29</v>
      </c>
      <c r="K12" s="9">
        <f t="shared" si="0"/>
        <v>-1</v>
      </c>
      <c r="L12" s="17">
        <f t="shared" si="1"/>
        <v>62.35</v>
      </c>
      <c r="M12" s="3"/>
    </row>
    <row r="13" spans="1:14" ht="16.5" x14ac:dyDescent="0.25">
      <c r="A13" s="3">
        <v>5</v>
      </c>
      <c r="B13" s="165" t="s">
        <v>62</v>
      </c>
      <c r="C13" s="160" t="s">
        <v>8</v>
      </c>
      <c r="D13" s="161" t="s">
        <v>267</v>
      </c>
      <c r="E13" s="158" t="s">
        <v>270</v>
      </c>
      <c r="F13" s="193">
        <v>15</v>
      </c>
      <c r="G13" s="9">
        <v>15</v>
      </c>
      <c r="H13" s="9">
        <v>15</v>
      </c>
      <c r="I13" s="9">
        <v>15</v>
      </c>
      <c r="J13" s="17">
        <f t="shared" si="2"/>
        <v>30</v>
      </c>
      <c r="K13" s="9">
        <f t="shared" si="0"/>
        <v>0</v>
      </c>
      <c r="L13" s="17">
        <f t="shared" si="1"/>
        <v>64.5</v>
      </c>
      <c r="M13" s="10"/>
    </row>
    <row r="14" spans="1:14" ht="16.5" x14ac:dyDescent="0.25">
      <c r="A14" s="3">
        <v>6</v>
      </c>
      <c r="B14" s="166" t="s">
        <v>271</v>
      </c>
      <c r="C14" s="160" t="s">
        <v>61</v>
      </c>
      <c r="D14" s="161" t="s">
        <v>267</v>
      </c>
      <c r="E14" s="158" t="s">
        <v>272</v>
      </c>
      <c r="F14" s="193">
        <v>15</v>
      </c>
      <c r="G14" s="3">
        <v>15</v>
      </c>
      <c r="H14" s="9">
        <v>15</v>
      </c>
      <c r="I14" s="9">
        <v>15</v>
      </c>
      <c r="J14" s="17">
        <f t="shared" si="2"/>
        <v>30</v>
      </c>
      <c r="K14" s="9">
        <f t="shared" si="0"/>
        <v>0</v>
      </c>
      <c r="L14" s="17">
        <f t="shared" si="1"/>
        <v>64.5</v>
      </c>
      <c r="M14" s="3"/>
      <c r="N14" s="154"/>
    </row>
    <row r="15" spans="1:14" ht="16.5" x14ac:dyDescent="0.25">
      <c r="A15" s="3">
        <v>7</v>
      </c>
      <c r="B15" s="159" t="s">
        <v>273</v>
      </c>
      <c r="C15" s="160" t="s">
        <v>21</v>
      </c>
      <c r="D15" s="161" t="s">
        <v>267</v>
      </c>
      <c r="E15" s="162" t="s">
        <v>274</v>
      </c>
      <c r="F15" s="203">
        <v>15</v>
      </c>
      <c r="G15" s="9">
        <v>15</v>
      </c>
      <c r="H15" s="9">
        <v>15</v>
      </c>
      <c r="I15" s="9">
        <v>15</v>
      </c>
      <c r="J15" s="17">
        <f t="shared" si="2"/>
        <v>30</v>
      </c>
      <c r="K15" s="9">
        <f t="shared" si="0"/>
        <v>0</v>
      </c>
      <c r="L15" s="17">
        <f t="shared" si="1"/>
        <v>64.5</v>
      </c>
      <c r="M15" s="3"/>
    </row>
    <row r="16" spans="1:14" ht="16.5" x14ac:dyDescent="0.25">
      <c r="A16" s="3">
        <v>8</v>
      </c>
      <c r="B16" s="163" t="s">
        <v>275</v>
      </c>
      <c r="C16" s="160" t="s">
        <v>276</v>
      </c>
      <c r="D16" s="161" t="s">
        <v>267</v>
      </c>
      <c r="E16" s="164" t="s">
        <v>277</v>
      </c>
      <c r="F16" s="203">
        <v>15</v>
      </c>
      <c r="G16" s="9">
        <v>15</v>
      </c>
      <c r="H16" s="9">
        <v>15</v>
      </c>
      <c r="I16" s="9">
        <v>15</v>
      </c>
      <c r="J16" s="17">
        <f t="shared" si="2"/>
        <v>30</v>
      </c>
      <c r="K16" s="9">
        <f t="shared" si="0"/>
        <v>0</v>
      </c>
      <c r="L16" s="17">
        <f t="shared" si="1"/>
        <v>64.5</v>
      </c>
      <c r="M16" s="3"/>
    </row>
    <row r="17" spans="1:18" ht="16.5" x14ac:dyDescent="0.25">
      <c r="A17" s="3">
        <v>9</v>
      </c>
      <c r="B17" s="163" t="s">
        <v>278</v>
      </c>
      <c r="C17" s="160" t="s">
        <v>279</v>
      </c>
      <c r="D17" s="161" t="s">
        <v>267</v>
      </c>
      <c r="E17" s="164" t="s">
        <v>280</v>
      </c>
      <c r="F17" s="203">
        <v>14</v>
      </c>
      <c r="G17" s="3">
        <v>15</v>
      </c>
      <c r="H17" s="9">
        <v>15</v>
      </c>
      <c r="I17" s="9">
        <v>15</v>
      </c>
      <c r="J17" s="17">
        <f t="shared" si="2"/>
        <v>29</v>
      </c>
      <c r="K17" s="9">
        <f t="shared" si="0"/>
        <v>-1</v>
      </c>
      <c r="L17" s="17">
        <f t="shared" si="1"/>
        <v>62.35</v>
      </c>
      <c r="M17" s="3"/>
      <c r="N17" s="154"/>
    </row>
    <row r="18" spans="1:18" ht="16.5" x14ac:dyDescent="0.25">
      <c r="A18" s="3">
        <v>10</v>
      </c>
      <c r="B18" s="165" t="s">
        <v>91</v>
      </c>
      <c r="C18" s="160" t="s">
        <v>92</v>
      </c>
      <c r="D18" s="161" t="s">
        <v>267</v>
      </c>
      <c r="E18" s="158" t="s">
        <v>281</v>
      </c>
      <c r="F18" s="203">
        <v>15</v>
      </c>
      <c r="G18" s="9"/>
      <c r="H18" s="9">
        <v>15</v>
      </c>
      <c r="I18" s="9">
        <v>15</v>
      </c>
      <c r="J18" s="17">
        <f t="shared" si="2"/>
        <v>15</v>
      </c>
      <c r="K18" s="9">
        <f t="shared" si="0"/>
        <v>-15</v>
      </c>
      <c r="L18" s="17">
        <f t="shared" si="1"/>
        <v>32.25</v>
      </c>
      <c r="M18" s="3"/>
    </row>
    <row r="19" spans="1:18" ht="16.5" x14ac:dyDescent="0.25">
      <c r="A19" s="3">
        <v>11</v>
      </c>
      <c r="B19" s="167" t="s">
        <v>282</v>
      </c>
      <c r="C19" s="168" t="s">
        <v>45</v>
      </c>
      <c r="D19" s="161" t="s">
        <v>267</v>
      </c>
      <c r="E19" s="186" t="s">
        <v>46</v>
      </c>
      <c r="F19" s="187"/>
      <c r="G19" s="9"/>
      <c r="H19" s="9">
        <v>15</v>
      </c>
      <c r="I19" s="9">
        <v>15</v>
      </c>
      <c r="J19" s="17">
        <f t="shared" si="2"/>
        <v>0</v>
      </c>
      <c r="K19" s="9">
        <f>F19+G19-H19-I19</f>
        <v>-30</v>
      </c>
      <c r="L19" s="17">
        <f>64.5+(K19*$L$6)</f>
        <v>0</v>
      </c>
      <c r="M19" s="3"/>
    </row>
    <row r="20" spans="1:18" ht="16.5" x14ac:dyDescent="0.25">
      <c r="A20" s="3">
        <v>12</v>
      </c>
      <c r="B20" s="167" t="s">
        <v>79</v>
      </c>
      <c r="C20" s="168" t="s">
        <v>36</v>
      </c>
      <c r="D20" s="161" t="s">
        <v>267</v>
      </c>
      <c r="E20" s="186" t="s">
        <v>83</v>
      </c>
      <c r="F20" s="187"/>
      <c r="G20" s="9"/>
      <c r="H20" s="9">
        <v>15</v>
      </c>
      <c r="I20" s="9">
        <v>15</v>
      </c>
      <c r="J20" s="17">
        <f t="shared" si="2"/>
        <v>0</v>
      </c>
      <c r="K20" s="9">
        <f t="shared" si="0"/>
        <v>-30</v>
      </c>
      <c r="L20" s="17">
        <f t="shared" si="1"/>
        <v>0</v>
      </c>
      <c r="M20" s="3"/>
      <c r="N20" s="154"/>
    </row>
    <row r="21" spans="1:18" ht="16.5" x14ac:dyDescent="0.25">
      <c r="A21" s="3">
        <v>13</v>
      </c>
      <c r="B21" s="159" t="s">
        <v>79</v>
      </c>
      <c r="C21" s="160" t="s">
        <v>36</v>
      </c>
      <c r="D21" s="161" t="s">
        <v>267</v>
      </c>
      <c r="E21" s="162" t="s">
        <v>101</v>
      </c>
      <c r="F21" s="203"/>
      <c r="G21" s="9">
        <v>1</v>
      </c>
      <c r="H21" s="9">
        <v>15</v>
      </c>
      <c r="I21" s="9">
        <v>15</v>
      </c>
      <c r="J21" s="17"/>
      <c r="K21" s="9">
        <f t="shared" si="0"/>
        <v>-29</v>
      </c>
      <c r="L21" s="17">
        <f t="shared" si="1"/>
        <v>2.1500000000000057</v>
      </c>
      <c r="M21" s="26" t="s">
        <v>335</v>
      </c>
    </row>
    <row r="22" spans="1:18" ht="16.5" x14ac:dyDescent="0.25">
      <c r="A22" s="3">
        <v>14</v>
      </c>
      <c r="B22" s="159" t="s">
        <v>79</v>
      </c>
      <c r="C22" s="160" t="s">
        <v>36</v>
      </c>
      <c r="D22" s="161" t="s">
        <v>267</v>
      </c>
      <c r="E22" s="162" t="s">
        <v>80</v>
      </c>
      <c r="F22" s="203">
        <v>15</v>
      </c>
      <c r="G22" s="9">
        <v>13</v>
      </c>
      <c r="H22" s="9">
        <v>15</v>
      </c>
      <c r="I22" s="9">
        <v>15</v>
      </c>
      <c r="J22" s="17">
        <f>F22+G22</f>
        <v>28</v>
      </c>
      <c r="K22" s="9">
        <f t="shared" si="0"/>
        <v>-2</v>
      </c>
      <c r="L22" s="17">
        <f t="shared" si="1"/>
        <v>60.2</v>
      </c>
      <c r="M22" s="26"/>
    </row>
    <row r="23" spans="1:18" ht="16.5" x14ac:dyDescent="0.25">
      <c r="A23" s="3">
        <v>15</v>
      </c>
      <c r="B23" s="199" t="s">
        <v>37</v>
      </c>
      <c r="C23" s="168" t="s">
        <v>52</v>
      </c>
      <c r="D23" s="161" t="s">
        <v>267</v>
      </c>
      <c r="E23" s="186" t="s">
        <v>43</v>
      </c>
      <c r="F23" s="187"/>
      <c r="G23" s="9"/>
      <c r="H23" s="9">
        <v>15</v>
      </c>
      <c r="I23" s="9">
        <v>15</v>
      </c>
      <c r="J23" s="17">
        <f>F23+G23</f>
        <v>0</v>
      </c>
      <c r="K23" s="9">
        <f t="shared" si="0"/>
        <v>-30</v>
      </c>
      <c r="L23" s="17">
        <f t="shared" si="1"/>
        <v>0</v>
      </c>
      <c r="M23" s="3"/>
    </row>
    <row r="24" spans="1:18" ht="16.5" x14ac:dyDescent="0.25">
      <c r="A24" s="3">
        <v>16</v>
      </c>
      <c r="B24" s="163" t="s">
        <v>139</v>
      </c>
      <c r="C24" s="160" t="s">
        <v>283</v>
      </c>
      <c r="D24" s="161" t="s">
        <v>332</v>
      </c>
      <c r="E24" s="164" t="s">
        <v>56</v>
      </c>
      <c r="F24" s="203">
        <v>3</v>
      </c>
      <c r="G24" s="9"/>
      <c r="H24" s="9">
        <v>15</v>
      </c>
      <c r="I24" s="9">
        <v>15</v>
      </c>
      <c r="J24" s="17"/>
      <c r="K24" s="9">
        <f t="shared" si="0"/>
        <v>-27</v>
      </c>
      <c r="L24" s="17">
        <f t="shared" si="1"/>
        <v>6.4500000000000028</v>
      </c>
      <c r="M24" s="3" t="s">
        <v>336</v>
      </c>
    </row>
    <row r="25" spans="1:18" ht="16.5" x14ac:dyDescent="0.25">
      <c r="A25" s="3">
        <v>17</v>
      </c>
      <c r="B25" s="163" t="s">
        <v>139</v>
      </c>
      <c r="C25" s="160" t="s">
        <v>283</v>
      </c>
      <c r="D25" s="161" t="s">
        <v>332</v>
      </c>
      <c r="E25" s="164" t="s">
        <v>105</v>
      </c>
      <c r="F25" s="203">
        <v>1</v>
      </c>
      <c r="G25" s="9"/>
      <c r="H25" s="9">
        <v>15</v>
      </c>
      <c r="I25" s="9">
        <v>15</v>
      </c>
      <c r="J25" s="17"/>
      <c r="K25" s="9">
        <f t="shared" si="0"/>
        <v>-29</v>
      </c>
      <c r="L25" s="17">
        <f t="shared" si="1"/>
        <v>2.1500000000000057</v>
      </c>
      <c r="M25" s="3" t="s">
        <v>337</v>
      </c>
    </row>
    <row r="26" spans="1:18" ht="16.5" x14ac:dyDescent="0.25">
      <c r="A26" s="3">
        <v>18</v>
      </c>
      <c r="B26" s="163" t="s">
        <v>139</v>
      </c>
      <c r="C26" s="160" t="s">
        <v>283</v>
      </c>
      <c r="D26" s="161" t="s">
        <v>332</v>
      </c>
      <c r="E26" s="164" t="s">
        <v>84</v>
      </c>
      <c r="F26" s="203"/>
      <c r="G26" s="9">
        <v>1</v>
      </c>
      <c r="H26" s="9">
        <v>15</v>
      </c>
      <c r="I26" s="9">
        <v>15</v>
      </c>
      <c r="J26" s="17"/>
      <c r="K26" s="9">
        <f t="shared" si="0"/>
        <v>-29</v>
      </c>
      <c r="L26" s="17">
        <f t="shared" si="1"/>
        <v>2.1500000000000057</v>
      </c>
      <c r="M26" s="3" t="s">
        <v>338</v>
      </c>
    </row>
    <row r="27" spans="1:18" ht="16.5" x14ac:dyDescent="0.25">
      <c r="A27" s="3">
        <v>19</v>
      </c>
      <c r="B27" s="163" t="s">
        <v>139</v>
      </c>
      <c r="C27" s="160" t="s">
        <v>283</v>
      </c>
      <c r="D27" s="161" t="s">
        <v>332</v>
      </c>
      <c r="E27" s="164" t="s">
        <v>284</v>
      </c>
      <c r="F27" s="203">
        <v>15</v>
      </c>
      <c r="G27" s="9">
        <v>15</v>
      </c>
      <c r="H27" s="9">
        <v>15</v>
      </c>
      <c r="I27" s="9">
        <v>15</v>
      </c>
      <c r="J27" s="17">
        <f>F27+G27</f>
        <v>30</v>
      </c>
      <c r="K27" s="9">
        <f t="shared" si="0"/>
        <v>0</v>
      </c>
      <c r="L27" s="17">
        <f t="shared" si="1"/>
        <v>64.5</v>
      </c>
      <c r="M27" s="3"/>
    </row>
    <row r="28" spans="1:18" ht="16.5" x14ac:dyDescent="0.25">
      <c r="A28" s="3">
        <v>20</v>
      </c>
      <c r="B28" s="155" t="s">
        <v>285</v>
      </c>
      <c r="C28" s="156" t="s">
        <v>286</v>
      </c>
      <c r="D28" s="161" t="s">
        <v>332</v>
      </c>
      <c r="E28" s="170" t="s">
        <v>56</v>
      </c>
      <c r="F28" s="203">
        <v>12</v>
      </c>
      <c r="G28" s="9">
        <v>9</v>
      </c>
      <c r="H28" s="9">
        <v>15</v>
      </c>
      <c r="I28" s="9">
        <v>15</v>
      </c>
      <c r="J28" s="17">
        <f>F28+G28</f>
        <v>21</v>
      </c>
      <c r="K28" s="9">
        <f t="shared" si="0"/>
        <v>-9</v>
      </c>
      <c r="L28" s="17">
        <f t="shared" si="1"/>
        <v>45.150000000000006</v>
      </c>
      <c r="M28" s="3"/>
      <c r="N28" s="154"/>
    </row>
    <row r="29" spans="1:18" ht="16.5" x14ac:dyDescent="0.25">
      <c r="A29" s="3">
        <v>21</v>
      </c>
      <c r="B29" s="155" t="s">
        <v>285</v>
      </c>
      <c r="C29" s="156" t="s">
        <v>286</v>
      </c>
      <c r="D29" s="161" t="s">
        <v>332</v>
      </c>
      <c r="E29" s="164" t="s">
        <v>105</v>
      </c>
      <c r="F29" s="203">
        <v>1</v>
      </c>
      <c r="G29" s="9"/>
      <c r="H29" s="9">
        <v>15</v>
      </c>
      <c r="I29" s="9">
        <v>15</v>
      </c>
      <c r="J29" s="17"/>
      <c r="K29" s="9">
        <f t="shared" si="0"/>
        <v>-29</v>
      </c>
      <c r="L29" s="17">
        <f t="shared" si="1"/>
        <v>2.1500000000000057</v>
      </c>
      <c r="M29" s="3" t="s">
        <v>337</v>
      </c>
      <c r="N29" s="154"/>
    </row>
    <row r="30" spans="1:18" ht="16.5" x14ac:dyDescent="0.25">
      <c r="A30" s="3">
        <v>22</v>
      </c>
      <c r="B30" s="171" t="s">
        <v>81</v>
      </c>
      <c r="C30" s="160" t="s">
        <v>41</v>
      </c>
      <c r="D30" s="161" t="s">
        <v>332</v>
      </c>
      <c r="E30" s="164" t="s">
        <v>84</v>
      </c>
      <c r="F30" s="193">
        <v>15</v>
      </c>
      <c r="G30" s="9">
        <v>13</v>
      </c>
      <c r="H30" s="9">
        <v>15</v>
      </c>
      <c r="I30" s="9">
        <v>15</v>
      </c>
      <c r="J30" s="17">
        <f>F30+G30</f>
        <v>28</v>
      </c>
      <c r="K30" s="9">
        <f t="shared" si="0"/>
        <v>-2</v>
      </c>
      <c r="L30" s="17">
        <f t="shared" si="1"/>
        <v>60.2</v>
      </c>
      <c r="M30" s="3"/>
      <c r="N30" s="194"/>
      <c r="O30" s="153"/>
      <c r="P30" s="153"/>
      <c r="Q30" s="153"/>
      <c r="R30" s="153"/>
    </row>
    <row r="31" spans="1:18" ht="16.5" x14ac:dyDescent="0.25">
      <c r="A31" s="3">
        <v>23</v>
      </c>
      <c r="B31" s="172" t="s">
        <v>275</v>
      </c>
      <c r="C31" s="173" t="s">
        <v>9</v>
      </c>
      <c r="D31" s="174" t="s">
        <v>287</v>
      </c>
      <c r="E31" s="175" t="s">
        <v>103</v>
      </c>
      <c r="F31" s="193">
        <v>13</v>
      </c>
      <c r="G31" s="9"/>
      <c r="H31" s="9">
        <v>15</v>
      </c>
      <c r="I31" s="9">
        <v>15</v>
      </c>
      <c r="J31" s="17">
        <f>F31+G31</f>
        <v>13</v>
      </c>
      <c r="K31" s="9">
        <f t="shared" si="0"/>
        <v>-17</v>
      </c>
      <c r="L31" s="17">
        <f t="shared" si="1"/>
        <v>27.950000000000003</v>
      </c>
      <c r="M31" s="26"/>
    </row>
    <row r="32" spans="1:18" ht="16.5" x14ac:dyDescent="0.25">
      <c r="A32" s="3">
        <v>24</v>
      </c>
      <c r="B32" s="176" t="s">
        <v>288</v>
      </c>
      <c r="C32" s="160" t="s">
        <v>289</v>
      </c>
      <c r="D32" s="157" t="s">
        <v>290</v>
      </c>
      <c r="E32" s="164" t="s">
        <v>291</v>
      </c>
      <c r="F32" s="203">
        <v>13</v>
      </c>
      <c r="G32" s="9">
        <v>15</v>
      </c>
      <c r="H32" s="9">
        <v>15</v>
      </c>
      <c r="I32" s="9">
        <v>15</v>
      </c>
      <c r="J32" s="17">
        <f>F32+G32</f>
        <v>28</v>
      </c>
      <c r="K32" s="9">
        <f t="shared" si="0"/>
        <v>-2</v>
      </c>
      <c r="L32" s="17">
        <f t="shared" si="1"/>
        <v>60.2</v>
      </c>
      <c r="M32" s="3"/>
    </row>
    <row r="33" spans="1:18" s="154" customFormat="1" ht="16.5" x14ac:dyDescent="0.25">
      <c r="A33" s="3">
        <v>25</v>
      </c>
      <c r="B33" s="177" t="s">
        <v>27</v>
      </c>
      <c r="C33" s="160" t="s">
        <v>292</v>
      </c>
      <c r="D33" s="178" t="s">
        <v>290</v>
      </c>
      <c r="E33" s="162" t="s">
        <v>293</v>
      </c>
      <c r="F33" s="203">
        <v>15</v>
      </c>
      <c r="G33" s="9">
        <v>15</v>
      </c>
      <c r="H33" s="9">
        <v>15</v>
      </c>
      <c r="I33" s="9">
        <v>15</v>
      </c>
      <c r="J33" s="17">
        <f>F33+G33</f>
        <v>30</v>
      </c>
      <c r="K33" s="9">
        <f t="shared" si="0"/>
        <v>0</v>
      </c>
      <c r="L33" s="17">
        <f t="shared" si="1"/>
        <v>64.5</v>
      </c>
      <c r="M33" s="3"/>
      <c r="N33" s="1"/>
      <c r="O33" s="1"/>
      <c r="P33" s="1"/>
      <c r="Q33" s="1"/>
      <c r="R33" s="1"/>
    </row>
    <row r="34" spans="1:18" s="154" customFormat="1" ht="16.5" x14ac:dyDescent="0.25">
      <c r="A34" s="3">
        <v>26</v>
      </c>
      <c r="B34" s="177" t="s">
        <v>27</v>
      </c>
      <c r="C34" s="160" t="s">
        <v>292</v>
      </c>
      <c r="D34" s="178" t="s">
        <v>290</v>
      </c>
      <c r="E34" s="164" t="s">
        <v>291</v>
      </c>
      <c r="F34" s="203">
        <v>1</v>
      </c>
      <c r="G34" s="9"/>
      <c r="H34" s="9">
        <v>15</v>
      </c>
      <c r="I34" s="9">
        <v>15</v>
      </c>
      <c r="J34" s="17"/>
      <c r="K34" s="9">
        <f t="shared" si="0"/>
        <v>-29</v>
      </c>
      <c r="L34" s="17">
        <f t="shared" si="1"/>
        <v>2.1500000000000057</v>
      </c>
      <c r="M34" s="3" t="s">
        <v>339</v>
      </c>
      <c r="N34" s="1"/>
      <c r="O34" s="1"/>
      <c r="P34" s="1"/>
      <c r="Q34" s="1"/>
      <c r="R34" s="1"/>
    </row>
    <row r="35" spans="1:18" ht="16.5" x14ac:dyDescent="0.25">
      <c r="A35" s="3">
        <v>27</v>
      </c>
      <c r="B35" s="199" t="s">
        <v>294</v>
      </c>
      <c r="C35" s="168" t="s">
        <v>8</v>
      </c>
      <c r="D35" s="157" t="s">
        <v>295</v>
      </c>
      <c r="E35" s="169" t="s">
        <v>296</v>
      </c>
      <c r="F35" s="193">
        <v>5</v>
      </c>
      <c r="G35" s="9"/>
      <c r="H35" s="9">
        <v>15</v>
      </c>
      <c r="I35" s="9">
        <v>15</v>
      </c>
      <c r="J35" s="17">
        <f>F35+G35</f>
        <v>5</v>
      </c>
      <c r="K35" s="9">
        <f t="shared" si="0"/>
        <v>-25</v>
      </c>
      <c r="L35" s="17">
        <f t="shared" si="1"/>
        <v>10.75</v>
      </c>
      <c r="M35" s="3"/>
    </row>
    <row r="36" spans="1:18" ht="16.5" x14ac:dyDescent="0.25">
      <c r="A36" s="3">
        <v>28</v>
      </c>
      <c r="B36" s="179" t="s">
        <v>297</v>
      </c>
      <c r="C36" s="156" t="s">
        <v>18</v>
      </c>
      <c r="D36" s="157" t="s">
        <v>295</v>
      </c>
      <c r="E36" s="158" t="s">
        <v>87</v>
      </c>
      <c r="F36" s="193"/>
      <c r="G36" s="9">
        <v>2</v>
      </c>
      <c r="H36" s="9">
        <v>15</v>
      </c>
      <c r="I36" s="9">
        <v>15</v>
      </c>
      <c r="J36" s="17"/>
      <c r="K36" s="9">
        <f t="shared" si="0"/>
        <v>-28</v>
      </c>
      <c r="L36" s="17">
        <f t="shared" si="1"/>
        <v>4.3000000000000043</v>
      </c>
      <c r="M36" s="3" t="s">
        <v>340</v>
      </c>
    </row>
    <row r="37" spans="1:18" ht="16.5" x14ac:dyDescent="0.25">
      <c r="A37" s="3">
        <v>29</v>
      </c>
      <c r="B37" s="179" t="s">
        <v>297</v>
      </c>
      <c r="C37" s="156" t="s">
        <v>18</v>
      </c>
      <c r="D37" s="157" t="s">
        <v>295</v>
      </c>
      <c r="E37" s="158" t="s">
        <v>105</v>
      </c>
      <c r="F37" s="193">
        <v>13</v>
      </c>
      <c r="G37" s="9">
        <v>15</v>
      </c>
      <c r="H37" s="9">
        <v>15</v>
      </c>
      <c r="I37" s="9">
        <v>15</v>
      </c>
      <c r="J37" s="17">
        <f>F37+G37</f>
        <v>28</v>
      </c>
      <c r="K37" s="9">
        <f t="shared" si="0"/>
        <v>-2</v>
      </c>
      <c r="L37" s="17">
        <f t="shared" si="1"/>
        <v>60.2</v>
      </c>
      <c r="M37" s="3"/>
    </row>
    <row r="38" spans="1:18" s="153" customFormat="1" ht="16.5" x14ac:dyDescent="0.25">
      <c r="A38" s="3">
        <v>30</v>
      </c>
      <c r="B38" s="180" t="s">
        <v>144</v>
      </c>
      <c r="C38" s="160" t="s">
        <v>7</v>
      </c>
      <c r="D38" s="161" t="s">
        <v>298</v>
      </c>
      <c r="E38" s="170" t="s">
        <v>145</v>
      </c>
      <c r="F38" s="203">
        <v>12</v>
      </c>
      <c r="G38" s="9"/>
      <c r="H38" s="9">
        <v>15</v>
      </c>
      <c r="I38" s="9">
        <v>15</v>
      </c>
      <c r="J38" s="17">
        <f>F38+G38</f>
        <v>12</v>
      </c>
      <c r="K38" s="9">
        <f t="shared" si="0"/>
        <v>-18</v>
      </c>
      <c r="L38" s="17">
        <f t="shared" si="1"/>
        <v>25.800000000000004</v>
      </c>
      <c r="M38" s="3"/>
      <c r="N38" s="154"/>
      <c r="O38" s="1"/>
      <c r="P38" s="1"/>
      <c r="Q38" s="1"/>
      <c r="R38" s="1"/>
    </row>
    <row r="39" spans="1:18" ht="16.5" x14ac:dyDescent="0.25">
      <c r="A39" s="3">
        <v>31</v>
      </c>
      <c r="B39" s="172" t="s">
        <v>299</v>
      </c>
      <c r="C39" s="173" t="s">
        <v>21</v>
      </c>
      <c r="D39" s="161" t="s">
        <v>298</v>
      </c>
      <c r="E39" s="175" t="s">
        <v>300</v>
      </c>
      <c r="F39" s="193">
        <v>3</v>
      </c>
      <c r="G39" s="9"/>
      <c r="H39" s="9">
        <v>15</v>
      </c>
      <c r="I39" s="9">
        <v>15</v>
      </c>
      <c r="J39" s="17"/>
      <c r="K39" s="9">
        <f t="shared" si="0"/>
        <v>-27</v>
      </c>
      <c r="L39" s="17">
        <f t="shared" si="1"/>
        <v>6.4500000000000028</v>
      </c>
      <c r="M39" s="9" t="s">
        <v>347</v>
      </c>
      <c r="N39" s="153"/>
      <c r="O39" s="153"/>
      <c r="P39" s="153"/>
      <c r="Q39" s="153"/>
      <c r="R39" s="153"/>
    </row>
    <row r="40" spans="1:18" ht="16.5" x14ac:dyDescent="0.25">
      <c r="A40" s="3">
        <v>32</v>
      </c>
      <c r="B40" s="172" t="s">
        <v>299</v>
      </c>
      <c r="C40" s="173" t="s">
        <v>21</v>
      </c>
      <c r="D40" s="161" t="s">
        <v>298</v>
      </c>
      <c r="E40" s="175" t="s">
        <v>300</v>
      </c>
      <c r="F40" s="193"/>
      <c r="G40" s="9">
        <v>13</v>
      </c>
      <c r="H40" s="9">
        <v>15</v>
      </c>
      <c r="I40" s="9">
        <v>15</v>
      </c>
      <c r="J40" s="17">
        <f t="shared" ref="J40:J51" si="3">F40+G40</f>
        <v>13</v>
      </c>
      <c r="K40" s="9">
        <f t="shared" si="0"/>
        <v>-17</v>
      </c>
      <c r="L40" s="17">
        <f t="shared" si="1"/>
        <v>27.950000000000003</v>
      </c>
      <c r="M40" s="9"/>
      <c r="N40" s="153"/>
      <c r="O40" s="153"/>
      <c r="P40" s="153"/>
      <c r="Q40" s="153"/>
      <c r="R40" s="153"/>
    </row>
    <row r="41" spans="1:18" ht="16.5" x14ac:dyDescent="0.25">
      <c r="A41" s="3">
        <v>33</v>
      </c>
      <c r="B41" s="201" t="s">
        <v>301</v>
      </c>
      <c r="C41" s="160" t="s">
        <v>89</v>
      </c>
      <c r="D41" s="161" t="s">
        <v>298</v>
      </c>
      <c r="E41" s="158" t="s">
        <v>302</v>
      </c>
      <c r="F41" s="193">
        <v>15</v>
      </c>
      <c r="G41" s="9">
        <v>15</v>
      </c>
      <c r="H41" s="9">
        <v>15</v>
      </c>
      <c r="I41" s="9">
        <v>15</v>
      </c>
      <c r="J41" s="17">
        <f t="shared" si="3"/>
        <v>30</v>
      </c>
      <c r="K41" s="9">
        <f t="shared" si="0"/>
        <v>0</v>
      </c>
      <c r="L41" s="17">
        <f t="shared" si="1"/>
        <v>64.5</v>
      </c>
      <c r="M41" s="3"/>
    </row>
    <row r="42" spans="1:18" ht="16.5" x14ac:dyDescent="0.25">
      <c r="A42" s="3">
        <v>34</v>
      </c>
      <c r="B42" s="177" t="s">
        <v>303</v>
      </c>
      <c r="C42" s="160" t="s">
        <v>304</v>
      </c>
      <c r="D42" s="161" t="s">
        <v>298</v>
      </c>
      <c r="E42" s="162" t="s">
        <v>140</v>
      </c>
      <c r="F42" s="203">
        <v>15</v>
      </c>
      <c r="G42" s="9">
        <v>15</v>
      </c>
      <c r="H42" s="9">
        <v>15</v>
      </c>
      <c r="I42" s="9">
        <v>15</v>
      </c>
      <c r="J42" s="17">
        <f t="shared" si="3"/>
        <v>30</v>
      </c>
      <c r="K42" s="9">
        <f t="shared" si="0"/>
        <v>0</v>
      </c>
      <c r="L42" s="17">
        <f t="shared" si="1"/>
        <v>64.5</v>
      </c>
      <c r="M42" s="3"/>
    </row>
    <row r="43" spans="1:18" ht="16.5" x14ac:dyDescent="0.25">
      <c r="A43" s="3">
        <v>35</v>
      </c>
      <c r="B43" s="198" t="s">
        <v>34</v>
      </c>
      <c r="C43" s="160" t="s">
        <v>305</v>
      </c>
      <c r="D43" s="161" t="s">
        <v>298</v>
      </c>
      <c r="E43" s="164" t="s">
        <v>146</v>
      </c>
      <c r="F43" s="193">
        <v>14</v>
      </c>
      <c r="G43" s="9">
        <v>15</v>
      </c>
      <c r="H43" s="9">
        <v>15</v>
      </c>
      <c r="I43" s="9">
        <v>15</v>
      </c>
      <c r="J43" s="17">
        <f t="shared" si="3"/>
        <v>29</v>
      </c>
      <c r="K43" s="9">
        <f t="shared" si="0"/>
        <v>-1</v>
      </c>
      <c r="L43" s="17">
        <f t="shared" si="1"/>
        <v>62.35</v>
      </c>
      <c r="M43" s="3"/>
    </row>
    <row r="44" spans="1:18" ht="16.5" x14ac:dyDescent="0.25">
      <c r="A44" s="3">
        <v>36</v>
      </c>
      <c r="B44" s="176" t="s">
        <v>34</v>
      </c>
      <c r="C44" s="160" t="s">
        <v>122</v>
      </c>
      <c r="D44" s="161" t="s">
        <v>298</v>
      </c>
      <c r="E44" s="164" t="s">
        <v>306</v>
      </c>
      <c r="F44" s="203">
        <v>15</v>
      </c>
      <c r="G44" s="9">
        <v>14</v>
      </c>
      <c r="H44" s="9">
        <v>15</v>
      </c>
      <c r="I44" s="9">
        <v>15</v>
      </c>
      <c r="J44" s="17">
        <f t="shared" si="3"/>
        <v>29</v>
      </c>
      <c r="K44" s="9">
        <f t="shared" si="0"/>
        <v>-1</v>
      </c>
      <c r="L44" s="17">
        <f t="shared" si="1"/>
        <v>62.35</v>
      </c>
      <c r="M44" s="35"/>
    </row>
    <row r="45" spans="1:18" ht="16.5" x14ac:dyDescent="0.25">
      <c r="A45" s="3">
        <v>37</v>
      </c>
      <c r="B45" s="177" t="s">
        <v>78</v>
      </c>
      <c r="C45" s="160" t="s">
        <v>35</v>
      </c>
      <c r="D45" s="161" t="s">
        <v>298</v>
      </c>
      <c r="E45" s="162" t="s">
        <v>102</v>
      </c>
      <c r="F45" s="203">
        <v>14</v>
      </c>
      <c r="G45" s="9"/>
      <c r="H45" s="9">
        <v>15</v>
      </c>
      <c r="I45" s="9">
        <v>15</v>
      </c>
      <c r="J45" s="17">
        <f t="shared" si="3"/>
        <v>14</v>
      </c>
      <c r="K45" s="9">
        <f t="shared" si="0"/>
        <v>-16</v>
      </c>
      <c r="L45" s="17">
        <f t="shared" si="1"/>
        <v>30.1</v>
      </c>
      <c r="M45" s="3"/>
    </row>
    <row r="46" spans="1:18" ht="16.5" x14ac:dyDescent="0.25">
      <c r="A46" s="3">
        <v>38</v>
      </c>
      <c r="B46" s="176" t="s">
        <v>307</v>
      </c>
      <c r="C46" s="160" t="s">
        <v>308</v>
      </c>
      <c r="D46" s="157" t="s">
        <v>298</v>
      </c>
      <c r="E46" s="164" t="s">
        <v>309</v>
      </c>
      <c r="F46" s="203">
        <v>7</v>
      </c>
      <c r="G46" s="3">
        <v>9</v>
      </c>
      <c r="H46" s="9">
        <v>15</v>
      </c>
      <c r="I46" s="9">
        <v>15</v>
      </c>
      <c r="J46" s="17">
        <f t="shared" si="3"/>
        <v>16</v>
      </c>
      <c r="K46" s="9">
        <f t="shared" si="0"/>
        <v>-14</v>
      </c>
      <c r="L46" s="17">
        <f t="shared" si="1"/>
        <v>34.400000000000006</v>
      </c>
      <c r="M46" s="3"/>
    </row>
    <row r="47" spans="1:18" ht="16.5" x14ac:dyDescent="0.25">
      <c r="A47" s="3">
        <v>39</v>
      </c>
      <c r="B47" s="163" t="s">
        <v>27</v>
      </c>
      <c r="C47" s="160" t="s">
        <v>120</v>
      </c>
      <c r="D47" s="157" t="s">
        <v>298</v>
      </c>
      <c r="E47" s="164" t="s">
        <v>310</v>
      </c>
      <c r="F47" s="203">
        <v>10</v>
      </c>
      <c r="G47" s="9">
        <v>15</v>
      </c>
      <c r="H47" s="9">
        <v>15</v>
      </c>
      <c r="I47" s="9">
        <v>15</v>
      </c>
      <c r="J47" s="17">
        <f t="shared" si="3"/>
        <v>25</v>
      </c>
      <c r="K47" s="9">
        <f t="shared" si="0"/>
        <v>-5</v>
      </c>
      <c r="L47" s="17">
        <f t="shared" si="1"/>
        <v>53.75</v>
      </c>
      <c r="M47" s="3"/>
    </row>
    <row r="48" spans="1:18" ht="16.5" x14ac:dyDescent="0.25">
      <c r="A48" s="3">
        <v>40</v>
      </c>
      <c r="B48" s="159" t="s">
        <v>34</v>
      </c>
      <c r="C48" s="160" t="s">
        <v>97</v>
      </c>
      <c r="D48" s="161" t="s">
        <v>298</v>
      </c>
      <c r="E48" s="162" t="s">
        <v>102</v>
      </c>
      <c r="F48" s="203">
        <v>1</v>
      </c>
      <c r="G48" s="9">
        <v>15</v>
      </c>
      <c r="H48" s="9">
        <v>15</v>
      </c>
      <c r="I48" s="9">
        <v>15</v>
      </c>
      <c r="J48" s="17">
        <f t="shared" si="3"/>
        <v>16</v>
      </c>
      <c r="K48" s="9">
        <f t="shared" si="0"/>
        <v>-14</v>
      </c>
      <c r="L48" s="17">
        <f t="shared" si="1"/>
        <v>34.400000000000006</v>
      </c>
      <c r="M48" s="3" t="s">
        <v>344</v>
      </c>
      <c r="N48" s="154"/>
    </row>
    <row r="49" spans="1:18" ht="16.5" x14ac:dyDescent="0.25">
      <c r="A49" s="3">
        <v>41</v>
      </c>
      <c r="B49" s="181" t="s">
        <v>34</v>
      </c>
      <c r="C49" s="160" t="s">
        <v>97</v>
      </c>
      <c r="D49" s="161" t="s">
        <v>298</v>
      </c>
      <c r="E49" s="188" t="s">
        <v>112</v>
      </c>
      <c r="F49" s="189"/>
      <c r="G49" s="190"/>
      <c r="H49" s="9">
        <v>15</v>
      </c>
      <c r="I49" s="9">
        <v>15</v>
      </c>
      <c r="J49" s="17">
        <f t="shared" si="3"/>
        <v>0</v>
      </c>
      <c r="K49" s="9">
        <f t="shared" si="0"/>
        <v>-30</v>
      </c>
      <c r="L49" s="17">
        <f t="shared" si="1"/>
        <v>0</v>
      </c>
      <c r="M49" s="10"/>
      <c r="N49" s="154"/>
      <c r="O49" s="154"/>
      <c r="P49" s="154"/>
      <c r="Q49" s="154"/>
      <c r="R49" s="154"/>
    </row>
    <row r="50" spans="1:18" ht="16.5" x14ac:dyDescent="0.25">
      <c r="A50" s="3">
        <v>42</v>
      </c>
      <c r="B50" s="182" t="s">
        <v>311</v>
      </c>
      <c r="C50" s="173" t="s">
        <v>312</v>
      </c>
      <c r="D50" s="161" t="s">
        <v>298</v>
      </c>
      <c r="E50" s="175" t="s">
        <v>296</v>
      </c>
      <c r="F50" s="193">
        <v>1</v>
      </c>
      <c r="G50" s="9"/>
      <c r="H50" s="9">
        <v>15</v>
      </c>
      <c r="I50" s="9">
        <v>15</v>
      </c>
      <c r="J50" s="17">
        <f t="shared" si="3"/>
        <v>1</v>
      </c>
      <c r="K50" s="9">
        <f t="shared" si="0"/>
        <v>-29</v>
      </c>
      <c r="L50" s="17">
        <f t="shared" si="1"/>
        <v>2.1500000000000057</v>
      </c>
      <c r="M50" s="3" t="s">
        <v>348</v>
      </c>
    </row>
    <row r="51" spans="1:18" ht="16.5" x14ac:dyDescent="0.25">
      <c r="A51" s="3">
        <v>43</v>
      </c>
      <c r="B51" s="167" t="s">
        <v>39</v>
      </c>
      <c r="C51" s="168" t="s">
        <v>40</v>
      </c>
      <c r="D51" s="161" t="s">
        <v>298</v>
      </c>
      <c r="E51" s="186" t="s">
        <v>99</v>
      </c>
      <c r="F51" s="187"/>
      <c r="G51" s="9"/>
      <c r="H51" s="9">
        <v>15</v>
      </c>
      <c r="I51" s="9">
        <v>15</v>
      </c>
      <c r="J51" s="17">
        <f t="shared" si="3"/>
        <v>0</v>
      </c>
      <c r="K51" s="9">
        <f t="shared" si="0"/>
        <v>-30</v>
      </c>
      <c r="L51" s="17">
        <f t="shared" si="1"/>
        <v>0</v>
      </c>
      <c r="M51" s="3"/>
    </row>
    <row r="52" spans="1:18" ht="16.5" x14ac:dyDescent="0.25">
      <c r="A52" s="3">
        <v>44</v>
      </c>
      <c r="B52" s="200" t="s">
        <v>39</v>
      </c>
      <c r="C52" s="191" t="s">
        <v>40</v>
      </c>
      <c r="D52" s="192" t="s">
        <v>298</v>
      </c>
      <c r="E52" s="162" t="s">
        <v>138</v>
      </c>
      <c r="F52" s="193"/>
      <c r="G52" s="9">
        <v>1</v>
      </c>
      <c r="H52" s="9">
        <v>15</v>
      </c>
      <c r="I52" s="9">
        <v>15</v>
      </c>
      <c r="J52" s="17"/>
      <c r="K52" s="9">
        <f t="shared" si="0"/>
        <v>-29</v>
      </c>
      <c r="L52" s="17">
        <f t="shared" si="1"/>
        <v>2.1500000000000057</v>
      </c>
      <c r="M52" s="3" t="s">
        <v>345</v>
      </c>
    </row>
    <row r="53" spans="1:18" ht="16.5" x14ac:dyDescent="0.25">
      <c r="A53" s="3">
        <v>45</v>
      </c>
      <c r="B53" s="167" t="s">
        <v>313</v>
      </c>
      <c r="C53" s="168" t="s">
        <v>17</v>
      </c>
      <c r="D53" s="161" t="s">
        <v>298</v>
      </c>
      <c r="E53" s="186" t="s">
        <v>44</v>
      </c>
      <c r="F53" s="187"/>
      <c r="G53" s="9"/>
      <c r="H53" s="9">
        <v>15</v>
      </c>
      <c r="I53" s="9">
        <v>15</v>
      </c>
      <c r="J53" s="17">
        <f>F53+G53</f>
        <v>0</v>
      </c>
      <c r="K53" s="9">
        <f t="shared" si="0"/>
        <v>-30</v>
      </c>
      <c r="L53" s="17">
        <f t="shared" si="1"/>
        <v>0</v>
      </c>
      <c r="M53" s="10"/>
    </row>
    <row r="54" spans="1:18" ht="16.5" x14ac:dyDescent="0.25">
      <c r="A54" s="3">
        <v>46</v>
      </c>
      <c r="B54" s="167" t="s">
        <v>49</v>
      </c>
      <c r="C54" s="168" t="s">
        <v>50</v>
      </c>
      <c r="D54" s="161" t="s">
        <v>298</v>
      </c>
      <c r="E54" s="169" t="s">
        <v>51</v>
      </c>
      <c r="F54" s="193">
        <v>5</v>
      </c>
      <c r="G54" s="9"/>
      <c r="H54" s="9">
        <v>15</v>
      </c>
      <c r="I54" s="9">
        <v>15</v>
      </c>
      <c r="J54" s="17">
        <f>F54+G54</f>
        <v>5</v>
      </c>
      <c r="K54" s="9">
        <f t="shared" si="0"/>
        <v>-25</v>
      </c>
      <c r="L54" s="17">
        <f t="shared" si="1"/>
        <v>10.75</v>
      </c>
      <c r="M54" s="10"/>
    </row>
    <row r="55" spans="1:18" ht="16.5" x14ac:dyDescent="0.25">
      <c r="A55" s="3">
        <v>47</v>
      </c>
      <c r="B55" s="163" t="s">
        <v>81</v>
      </c>
      <c r="C55" s="160" t="s">
        <v>14</v>
      </c>
      <c r="D55" s="161" t="s">
        <v>298</v>
      </c>
      <c r="E55" s="183" t="s">
        <v>146</v>
      </c>
      <c r="F55" s="193">
        <v>1</v>
      </c>
      <c r="G55" s="9"/>
      <c r="H55" s="9">
        <v>15</v>
      </c>
      <c r="I55" s="9">
        <v>15</v>
      </c>
      <c r="J55" s="17"/>
      <c r="K55" s="9">
        <f t="shared" si="0"/>
        <v>-29</v>
      </c>
      <c r="L55" s="17">
        <f t="shared" si="1"/>
        <v>2.1500000000000057</v>
      </c>
      <c r="M55" s="3" t="s">
        <v>341</v>
      </c>
      <c r="N55" s="154"/>
    </row>
    <row r="56" spans="1:18" ht="16.5" x14ac:dyDescent="0.25">
      <c r="A56" s="3">
        <v>48</v>
      </c>
      <c r="B56" s="163" t="s">
        <v>81</v>
      </c>
      <c r="C56" s="160" t="s">
        <v>14</v>
      </c>
      <c r="D56" s="161" t="s">
        <v>298</v>
      </c>
      <c r="E56" s="164" t="s">
        <v>310</v>
      </c>
      <c r="F56" s="193">
        <v>4</v>
      </c>
      <c r="G56" s="9"/>
      <c r="H56" s="9">
        <v>15</v>
      </c>
      <c r="I56" s="9">
        <v>15</v>
      </c>
      <c r="J56" s="17"/>
      <c r="K56" s="9">
        <f t="shared" si="0"/>
        <v>-26</v>
      </c>
      <c r="L56" s="17">
        <f t="shared" si="1"/>
        <v>8.6000000000000014</v>
      </c>
      <c r="M56" s="3" t="s">
        <v>342</v>
      </c>
      <c r="N56" s="154"/>
    </row>
    <row r="57" spans="1:18" ht="16.5" x14ac:dyDescent="0.25">
      <c r="A57" s="3">
        <v>49</v>
      </c>
      <c r="B57" s="163" t="s">
        <v>81</v>
      </c>
      <c r="C57" s="160" t="s">
        <v>14</v>
      </c>
      <c r="D57" s="161" t="s">
        <v>298</v>
      </c>
      <c r="E57" s="164" t="s">
        <v>309</v>
      </c>
      <c r="F57" s="193">
        <v>6</v>
      </c>
      <c r="G57" s="9">
        <v>6</v>
      </c>
      <c r="H57" s="9">
        <v>15</v>
      </c>
      <c r="I57" s="9">
        <v>15</v>
      </c>
      <c r="J57" s="17"/>
      <c r="K57" s="9">
        <f t="shared" si="0"/>
        <v>-18</v>
      </c>
      <c r="L57" s="17">
        <f t="shared" si="1"/>
        <v>25.800000000000004</v>
      </c>
      <c r="M57" s="3" t="s">
        <v>343</v>
      </c>
      <c r="N57" s="154"/>
    </row>
    <row r="58" spans="1:18" ht="16.5" x14ac:dyDescent="0.25">
      <c r="A58" s="3">
        <v>50</v>
      </c>
      <c r="B58" s="163" t="s">
        <v>81</v>
      </c>
      <c r="C58" s="160" t="s">
        <v>14</v>
      </c>
      <c r="D58" s="161" t="s">
        <v>298</v>
      </c>
      <c r="E58" s="164" t="s">
        <v>314</v>
      </c>
      <c r="F58" s="193">
        <v>15</v>
      </c>
      <c r="G58" s="9">
        <v>15</v>
      </c>
      <c r="H58" s="9">
        <v>15</v>
      </c>
      <c r="I58" s="9">
        <v>15</v>
      </c>
      <c r="J58" s="17">
        <f t="shared" ref="J58:J69" si="4">F58+G58</f>
        <v>30</v>
      </c>
      <c r="K58" s="9">
        <f t="shared" si="0"/>
        <v>0</v>
      </c>
      <c r="L58" s="17">
        <f t="shared" si="1"/>
        <v>64.5</v>
      </c>
      <c r="M58" s="3"/>
      <c r="N58" s="154"/>
    </row>
    <row r="59" spans="1:18" ht="16.5" x14ac:dyDescent="0.25">
      <c r="A59" s="3">
        <v>51</v>
      </c>
      <c r="B59" s="155" t="s">
        <v>60</v>
      </c>
      <c r="C59" s="156" t="s">
        <v>19</v>
      </c>
      <c r="D59" s="157" t="s">
        <v>298</v>
      </c>
      <c r="E59" s="170" t="s">
        <v>55</v>
      </c>
      <c r="F59" s="203">
        <v>15</v>
      </c>
      <c r="G59" s="3"/>
      <c r="H59" s="9">
        <v>15</v>
      </c>
      <c r="I59" s="9">
        <v>15</v>
      </c>
      <c r="J59" s="17">
        <f t="shared" si="4"/>
        <v>15</v>
      </c>
      <c r="K59" s="9">
        <f t="shared" si="0"/>
        <v>-15</v>
      </c>
      <c r="L59" s="17">
        <f t="shared" si="1"/>
        <v>32.25</v>
      </c>
      <c r="M59" s="3"/>
      <c r="N59" s="154"/>
    </row>
    <row r="60" spans="1:18" ht="16.5" x14ac:dyDescent="0.25">
      <c r="A60" s="3">
        <v>52</v>
      </c>
      <c r="B60" s="159" t="s">
        <v>136</v>
      </c>
      <c r="C60" s="160" t="s">
        <v>137</v>
      </c>
      <c r="D60" s="161" t="s">
        <v>298</v>
      </c>
      <c r="E60" s="162" t="s">
        <v>138</v>
      </c>
      <c r="F60" s="203">
        <v>15</v>
      </c>
      <c r="G60" s="9">
        <v>14</v>
      </c>
      <c r="H60" s="9">
        <v>15</v>
      </c>
      <c r="I60" s="9">
        <v>15</v>
      </c>
      <c r="J60" s="17">
        <f t="shared" si="4"/>
        <v>29</v>
      </c>
      <c r="K60" s="9">
        <f t="shared" si="0"/>
        <v>-1</v>
      </c>
      <c r="L60" s="17">
        <f t="shared" si="1"/>
        <v>62.35</v>
      </c>
      <c r="M60" s="3"/>
    </row>
    <row r="61" spans="1:18" ht="16.5" x14ac:dyDescent="0.25">
      <c r="A61" s="3">
        <v>53</v>
      </c>
      <c r="B61" s="163" t="s">
        <v>33</v>
      </c>
      <c r="C61" s="160" t="s">
        <v>5</v>
      </c>
      <c r="D61" s="161" t="s">
        <v>315</v>
      </c>
      <c r="E61" s="164" t="s">
        <v>316</v>
      </c>
      <c r="F61" s="203">
        <v>14</v>
      </c>
      <c r="G61" s="9">
        <v>15</v>
      </c>
      <c r="H61" s="9">
        <v>15</v>
      </c>
      <c r="I61" s="9">
        <v>15</v>
      </c>
      <c r="J61" s="17">
        <f t="shared" si="4"/>
        <v>29</v>
      </c>
      <c r="K61" s="9">
        <f t="shared" si="0"/>
        <v>-1</v>
      </c>
      <c r="L61" s="17">
        <f t="shared" si="1"/>
        <v>62.35</v>
      </c>
      <c r="M61" s="3"/>
    </row>
    <row r="62" spans="1:18" ht="16.5" x14ac:dyDescent="0.25">
      <c r="A62" s="3">
        <v>54</v>
      </c>
      <c r="B62" s="163" t="s">
        <v>131</v>
      </c>
      <c r="C62" s="160" t="s">
        <v>132</v>
      </c>
      <c r="D62" s="161" t="s">
        <v>315</v>
      </c>
      <c r="E62" s="162" t="s">
        <v>143</v>
      </c>
      <c r="F62" s="203"/>
      <c r="G62" s="9">
        <v>15</v>
      </c>
      <c r="H62" s="9">
        <v>15</v>
      </c>
      <c r="I62" s="9">
        <v>15</v>
      </c>
      <c r="J62" s="17">
        <f t="shared" si="4"/>
        <v>15</v>
      </c>
      <c r="K62" s="9">
        <f t="shared" si="0"/>
        <v>-15</v>
      </c>
      <c r="L62" s="17">
        <f t="shared" si="1"/>
        <v>32.25</v>
      </c>
      <c r="M62" s="3"/>
    </row>
    <row r="63" spans="1:18" ht="16.5" x14ac:dyDescent="0.25">
      <c r="A63" s="3">
        <v>55</v>
      </c>
      <c r="B63" s="163" t="s">
        <v>131</v>
      </c>
      <c r="C63" s="160" t="s">
        <v>132</v>
      </c>
      <c r="D63" s="161" t="s">
        <v>315</v>
      </c>
      <c r="E63" s="164" t="s">
        <v>317</v>
      </c>
      <c r="F63" s="203">
        <v>14</v>
      </c>
      <c r="G63" s="9">
        <v>15</v>
      </c>
      <c r="H63" s="9">
        <v>15</v>
      </c>
      <c r="I63" s="9">
        <v>15</v>
      </c>
      <c r="J63" s="17">
        <f t="shared" si="4"/>
        <v>29</v>
      </c>
      <c r="K63" s="9">
        <f t="shared" si="0"/>
        <v>-1</v>
      </c>
      <c r="L63" s="17">
        <f t="shared" si="1"/>
        <v>62.35</v>
      </c>
      <c r="M63" s="3"/>
    </row>
    <row r="64" spans="1:18" ht="16.5" x14ac:dyDescent="0.25">
      <c r="A64" s="3">
        <v>56</v>
      </c>
      <c r="B64" s="159" t="s">
        <v>141</v>
      </c>
      <c r="C64" s="156" t="s">
        <v>142</v>
      </c>
      <c r="D64" s="161" t="s">
        <v>315</v>
      </c>
      <c r="E64" s="162" t="s">
        <v>143</v>
      </c>
      <c r="F64" s="203">
        <v>15</v>
      </c>
      <c r="G64" s="9"/>
      <c r="H64" s="9">
        <v>15</v>
      </c>
      <c r="I64" s="9">
        <v>15</v>
      </c>
      <c r="J64" s="17">
        <f t="shared" si="4"/>
        <v>15</v>
      </c>
      <c r="K64" s="9">
        <f t="shared" si="0"/>
        <v>-15</v>
      </c>
      <c r="L64" s="17">
        <f t="shared" si="1"/>
        <v>32.25</v>
      </c>
      <c r="M64" s="3"/>
    </row>
    <row r="65" spans="1:14" ht="16.5" x14ac:dyDescent="0.25">
      <c r="A65" s="3">
        <v>57</v>
      </c>
      <c r="B65" s="159" t="s">
        <v>318</v>
      </c>
      <c r="C65" s="160" t="s">
        <v>319</v>
      </c>
      <c r="D65" s="161" t="s">
        <v>315</v>
      </c>
      <c r="E65" s="162" t="s">
        <v>320</v>
      </c>
      <c r="F65" s="203">
        <v>15</v>
      </c>
      <c r="G65" s="9"/>
      <c r="H65" s="9">
        <v>15</v>
      </c>
      <c r="I65" s="9">
        <v>15</v>
      </c>
      <c r="J65" s="17">
        <f t="shared" si="4"/>
        <v>15</v>
      </c>
      <c r="K65" s="9">
        <f t="shared" si="0"/>
        <v>-15</v>
      </c>
      <c r="L65" s="17">
        <f t="shared" si="1"/>
        <v>32.25</v>
      </c>
      <c r="M65" s="3"/>
      <c r="N65" s="154"/>
    </row>
    <row r="66" spans="1:14" ht="16.5" x14ac:dyDescent="0.25">
      <c r="A66" s="3">
        <v>58</v>
      </c>
      <c r="B66" s="167" t="s">
        <v>321</v>
      </c>
      <c r="C66" s="168" t="s">
        <v>322</v>
      </c>
      <c r="D66" s="161" t="s">
        <v>315</v>
      </c>
      <c r="E66" s="186" t="s">
        <v>323</v>
      </c>
      <c r="F66" s="187"/>
      <c r="G66" s="9"/>
      <c r="H66" s="9">
        <v>15</v>
      </c>
      <c r="I66" s="9">
        <v>15</v>
      </c>
      <c r="J66" s="17">
        <f t="shared" si="4"/>
        <v>0</v>
      </c>
      <c r="K66" s="9">
        <f t="shared" si="0"/>
        <v>-30</v>
      </c>
      <c r="L66" s="17">
        <f t="shared" si="1"/>
        <v>0</v>
      </c>
      <c r="M66" s="3"/>
    </row>
    <row r="67" spans="1:14" ht="16.5" x14ac:dyDescent="0.25">
      <c r="A67" s="3">
        <v>59</v>
      </c>
      <c r="B67" s="159" t="s">
        <v>118</v>
      </c>
      <c r="C67" s="160" t="s">
        <v>18</v>
      </c>
      <c r="D67" s="161" t="s">
        <v>315</v>
      </c>
      <c r="E67" s="162" t="s">
        <v>320</v>
      </c>
      <c r="F67" s="203"/>
      <c r="G67" s="9">
        <v>15</v>
      </c>
      <c r="H67" s="9">
        <v>15</v>
      </c>
      <c r="I67" s="9">
        <v>15</v>
      </c>
      <c r="J67" s="17">
        <f t="shared" si="4"/>
        <v>15</v>
      </c>
      <c r="K67" s="9">
        <f t="shared" si="0"/>
        <v>-15</v>
      </c>
      <c r="L67" s="17">
        <f t="shared" si="1"/>
        <v>32.25</v>
      </c>
      <c r="M67" s="3"/>
    </row>
    <row r="68" spans="1:14" ht="16.5" x14ac:dyDescent="0.25">
      <c r="A68" s="3">
        <v>60</v>
      </c>
      <c r="B68" s="159" t="s">
        <v>118</v>
      </c>
      <c r="C68" s="160" t="s">
        <v>18</v>
      </c>
      <c r="D68" s="161" t="s">
        <v>315</v>
      </c>
      <c r="E68" s="158" t="s">
        <v>324</v>
      </c>
      <c r="F68" s="203"/>
      <c r="G68" s="9">
        <v>15</v>
      </c>
      <c r="H68" s="9">
        <v>15</v>
      </c>
      <c r="I68" s="9">
        <v>15</v>
      </c>
      <c r="J68" s="17">
        <f t="shared" si="4"/>
        <v>15</v>
      </c>
      <c r="K68" s="9">
        <f t="shared" si="0"/>
        <v>-15</v>
      </c>
      <c r="L68" s="17">
        <f t="shared" si="1"/>
        <v>32.25</v>
      </c>
      <c r="M68" s="3"/>
    </row>
    <row r="69" spans="1:14" ht="16.5" x14ac:dyDescent="0.25">
      <c r="A69" s="3">
        <v>61</v>
      </c>
      <c r="B69" s="163" t="s">
        <v>24</v>
      </c>
      <c r="C69" s="160" t="s">
        <v>130</v>
      </c>
      <c r="D69" s="161" t="s">
        <v>325</v>
      </c>
      <c r="E69" s="164" t="s">
        <v>300</v>
      </c>
      <c r="F69" s="203">
        <v>9</v>
      </c>
      <c r="G69" s="3"/>
      <c r="H69" s="9">
        <v>15</v>
      </c>
      <c r="I69" s="9">
        <v>15</v>
      </c>
      <c r="J69" s="17">
        <f t="shared" si="4"/>
        <v>9</v>
      </c>
      <c r="K69" s="9">
        <f t="shared" si="0"/>
        <v>-21</v>
      </c>
      <c r="L69" s="17">
        <f t="shared" si="1"/>
        <v>19.350000000000001</v>
      </c>
      <c r="M69" s="3"/>
      <c r="N69" s="154"/>
    </row>
    <row r="70" spans="1:14" ht="16.5" x14ac:dyDescent="0.25">
      <c r="A70" s="3">
        <v>62</v>
      </c>
      <c r="B70" s="163" t="s">
        <v>24</v>
      </c>
      <c r="C70" s="160" t="s">
        <v>130</v>
      </c>
      <c r="D70" s="161" t="s">
        <v>325</v>
      </c>
      <c r="E70" s="164" t="s">
        <v>328</v>
      </c>
      <c r="F70" s="203">
        <v>1</v>
      </c>
      <c r="G70" s="3"/>
      <c r="H70" s="9">
        <v>15</v>
      </c>
      <c r="I70" s="9">
        <v>15</v>
      </c>
      <c r="J70" s="17"/>
      <c r="K70" s="9">
        <f t="shared" si="0"/>
        <v>-29</v>
      </c>
      <c r="L70" s="17">
        <f t="shared" si="1"/>
        <v>2.1500000000000057</v>
      </c>
      <c r="M70" s="3" t="s">
        <v>346</v>
      </c>
      <c r="N70" s="154"/>
    </row>
    <row r="71" spans="1:14" ht="16.5" x14ac:dyDescent="0.25">
      <c r="A71" s="3">
        <v>63</v>
      </c>
      <c r="B71" s="171" t="s">
        <v>39</v>
      </c>
      <c r="C71" s="160" t="s">
        <v>16</v>
      </c>
      <c r="D71" s="161" t="s">
        <v>325</v>
      </c>
      <c r="E71" s="164" t="s">
        <v>300</v>
      </c>
      <c r="F71" s="193">
        <v>1</v>
      </c>
      <c r="G71" s="9"/>
      <c r="H71" s="9">
        <v>15</v>
      </c>
      <c r="I71" s="9">
        <v>15</v>
      </c>
      <c r="J71" s="17">
        <f>F71+G71</f>
        <v>1</v>
      </c>
      <c r="K71" s="9">
        <f t="shared" si="0"/>
        <v>-29</v>
      </c>
      <c r="L71" s="17">
        <f t="shared" si="1"/>
        <v>2.1500000000000057</v>
      </c>
      <c r="M71" s="3" t="s">
        <v>347</v>
      </c>
    </row>
    <row r="72" spans="1:14" ht="16.5" x14ac:dyDescent="0.25">
      <c r="A72" s="3">
        <v>64</v>
      </c>
      <c r="B72" s="171" t="s">
        <v>39</v>
      </c>
      <c r="C72" s="160" t="s">
        <v>16</v>
      </c>
      <c r="D72" s="161" t="s">
        <v>325</v>
      </c>
      <c r="E72" s="158" t="s">
        <v>326</v>
      </c>
      <c r="F72" s="193">
        <v>8</v>
      </c>
      <c r="G72" s="9">
        <v>15</v>
      </c>
      <c r="H72" s="9">
        <v>15</v>
      </c>
      <c r="I72" s="9">
        <v>15</v>
      </c>
      <c r="J72" s="17">
        <f>F72+G72</f>
        <v>23</v>
      </c>
      <c r="K72" s="9">
        <f t="shared" si="0"/>
        <v>-7</v>
      </c>
      <c r="L72" s="17">
        <f t="shared" si="1"/>
        <v>49.45</v>
      </c>
      <c r="M72" s="3"/>
    </row>
    <row r="73" spans="1:14" ht="16.5" x14ac:dyDescent="0.25">
      <c r="A73" s="3">
        <v>65</v>
      </c>
      <c r="B73" s="163" t="s">
        <v>327</v>
      </c>
      <c r="C73" s="160" t="s">
        <v>52</v>
      </c>
      <c r="D73" s="161" t="s">
        <v>325</v>
      </c>
      <c r="E73" s="164" t="s">
        <v>328</v>
      </c>
      <c r="F73" s="203">
        <v>13</v>
      </c>
      <c r="G73" s="9">
        <v>15</v>
      </c>
      <c r="H73" s="9">
        <v>15</v>
      </c>
      <c r="I73" s="9">
        <v>15</v>
      </c>
      <c r="J73" s="17">
        <f>F73+G73</f>
        <v>28</v>
      </c>
      <c r="K73" s="9">
        <f t="shared" si="0"/>
        <v>-2</v>
      </c>
      <c r="L73" s="17">
        <f t="shared" si="1"/>
        <v>60.2</v>
      </c>
      <c r="M73" s="3"/>
    </row>
    <row r="74" spans="1:14" ht="16.5" x14ac:dyDescent="0.25">
      <c r="A74" s="3">
        <v>66</v>
      </c>
      <c r="B74" s="184" t="s">
        <v>47</v>
      </c>
      <c r="C74" s="168" t="s">
        <v>21</v>
      </c>
      <c r="D74" s="161" t="s">
        <v>333</v>
      </c>
      <c r="E74" s="202" t="s">
        <v>48</v>
      </c>
      <c r="F74" s="187"/>
      <c r="G74" s="3"/>
      <c r="H74" s="9">
        <v>15</v>
      </c>
      <c r="I74" s="9">
        <v>15</v>
      </c>
      <c r="J74" s="17">
        <f>F74+G74</f>
        <v>0</v>
      </c>
      <c r="K74" s="9">
        <f t="shared" ref="K74:K75" si="5">F74+G74-H74-I74</f>
        <v>-30</v>
      </c>
      <c r="L74" s="17">
        <f t="shared" ref="L74:L75" si="6">64.5+(K74*$L$6)</f>
        <v>0</v>
      </c>
      <c r="M74" s="3"/>
      <c r="N74" s="154"/>
    </row>
    <row r="75" spans="1:14" ht="16.5" x14ac:dyDescent="0.25">
      <c r="A75" s="3">
        <v>67</v>
      </c>
      <c r="B75" s="185" t="s">
        <v>329</v>
      </c>
      <c r="C75" s="168" t="s">
        <v>330</v>
      </c>
      <c r="D75" s="161" t="s">
        <v>333</v>
      </c>
      <c r="E75" s="202" t="s">
        <v>331</v>
      </c>
      <c r="F75" s="187"/>
      <c r="G75" s="9"/>
      <c r="H75" s="9">
        <v>15</v>
      </c>
      <c r="I75" s="9">
        <v>15</v>
      </c>
      <c r="J75" s="17">
        <f>F75+G75</f>
        <v>0</v>
      </c>
      <c r="K75" s="9">
        <f t="shared" si="5"/>
        <v>-30</v>
      </c>
      <c r="L75" s="17">
        <f t="shared" si="6"/>
        <v>0</v>
      </c>
      <c r="M75" s="3"/>
    </row>
    <row r="76" spans="1:14" ht="24" customHeight="1" x14ac:dyDescent="0.25">
      <c r="F76" s="218" t="s">
        <v>265</v>
      </c>
      <c r="G76" s="218"/>
      <c r="H76" s="218"/>
      <c r="I76" s="218"/>
      <c r="J76" s="218"/>
      <c r="K76" s="218"/>
      <c r="L76" s="218"/>
      <c r="M76" s="218"/>
    </row>
    <row r="77" spans="1:14" x14ac:dyDescent="0.25">
      <c r="B77" s="206"/>
      <c r="C77" s="206"/>
      <c r="D77" s="206"/>
      <c r="E77" s="4"/>
      <c r="F77" s="206" t="s">
        <v>54</v>
      </c>
      <c r="G77" s="206"/>
      <c r="H77" s="206"/>
      <c r="I77" s="206"/>
      <c r="J77" s="206"/>
      <c r="K77" s="206"/>
      <c r="L77" s="206"/>
      <c r="M77" s="206"/>
    </row>
    <row r="78" spans="1:14" x14ac:dyDescent="0.25">
      <c r="E78" s="4"/>
      <c r="J78" s="1"/>
      <c r="K78" s="1"/>
      <c r="L78" s="1"/>
    </row>
    <row r="79" spans="1:14" s="6" customFormat="1" x14ac:dyDescent="0.25">
      <c r="A79" s="1"/>
      <c r="B79" s="1"/>
      <c r="C79" s="1"/>
      <c r="D79" s="1"/>
      <c r="E79" s="1"/>
      <c r="F79" s="197"/>
      <c r="G79" s="197"/>
      <c r="H79" s="1"/>
      <c r="I79" s="1"/>
      <c r="J79" s="1"/>
      <c r="K79" s="1"/>
      <c r="L79" s="1"/>
      <c r="M79" s="1"/>
      <c r="N79" s="1"/>
    </row>
    <row r="80" spans="1:14" x14ac:dyDescent="0.25">
      <c r="J80" s="1"/>
      <c r="K80" s="1"/>
      <c r="L80" s="1"/>
    </row>
    <row r="81" spans="2:13" x14ac:dyDescent="0.25">
      <c r="J81" s="1"/>
      <c r="K81" s="1"/>
      <c r="L81" s="1"/>
    </row>
    <row r="82" spans="2:13" x14ac:dyDescent="0.25">
      <c r="J82" s="1"/>
      <c r="K82" s="1"/>
      <c r="L82" s="1"/>
    </row>
    <row r="83" spans="2:13" x14ac:dyDescent="0.25">
      <c r="B83" s="206"/>
      <c r="C83" s="206"/>
      <c r="D83" s="206"/>
      <c r="F83" s="206"/>
      <c r="G83" s="206"/>
      <c r="H83" s="206"/>
      <c r="I83" s="206"/>
      <c r="J83" s="206"/>
      <c r="K83" s="206"/>
      <c r="L83" s="206"/>
      <c r="M83" s="206"/>
    </row>
  </sheetData>
  <sortState ref="A9:R75">
    <sortCondition ref="D9:D75"/>
    <sortCondition ref="C9:C75"/>
  </sortState>
  <mergeCells count="18">
    <mergeCell ref="F76:M76"/>
    <mergeCell ref="B77:D77"/>
    <mergeCell ref="F77:M77"/>
    <mergeCell ref="B83:D83"/>
    <mergeCell ref="F83:M83"/>
    <mergeCell ref="K7:K8"/>
    <mergeCell ref="L7:L8"/>
    <mergeCell ref="M7:M8"/>
    <mergeCell ref="E1:M1"/>
    <mergeCell ref="E2:M2"/>
    <mergeCell ref="A5:M5"/>
    <mergeCell ref="H6:K6"/>
    <mergeCell ref="A7:A8"/>
    <mergeCell ref="B7:C8"/>
    <mergeCell ref="D7:D8"/>
    <mergeCell ref="E7:E8"/>
    <mergeCell ref="F7:G7"/>
    <mergeCell ref="H7:J7"/>
  </mergeCells>
  <pageMargins left="0.26" right="0.2" top="0.34" bottom="0.4" header="0.39" footer="0.19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72"/>
  <sheetViews>
    <sheetView view="pageBreakPreview" topLeftCell="A7" zoomScale="115" zoomScaleNormal="100" zoomScaleSheetLayoutView="115" workbookViewId="0">
      <selection activeCell="E17" sqref="E17"/>
    </sheetView>
  </sheetViews>
  <sheetFormatPr defaultRowHeight="19.5" x14ac:dyDescent="0.3"/>
  <cols>
    <col min="1" max="1" width="5" style="73" customWidth="1"/>
    <col min="2" max="2" width="18.5703125" style="74" customWidth="1"/>
    <col min="3" max="3" width="8.85546875" style="75" customWidth="1"/>
    <col min="4" max="4" width="12.85546875" style="76" customWidth="1"/>
    <col min="5" max="5" width="10.7109375" style="77" customWidth="1"/>
    <col min="6" max="6" width="7.5703125" style="58" customWidth="1"/>
    <col min="7" max="7" width="8.140625" style="58" customWidth="1"/>
    <col min="8" max="8" width="9.7109375" style="58" customWidth="1"/>
    <col min="9" max="9" width="8.85546875" style="78" customWidth="1"/>
    <col min="10" max="10" width="13.42578125" style="78" customWidth="1"/>
    <col min="11" max="11" width="18" style="58" customWidth="1"/>
    <col min="12" max="12" width="18.85546875" style="107" customWidth="1"/>
    <col min="13" max="256" width="9.140625" style="62"/>
    <col min="257" max="257" width="5" style="62" customWidth="1"/>
    <col min="258" max="258" width="21.140625" style="62" customWidth="1"/>
    <col min="259" max="259" width="9.42578125" style="62" bestFit="1" customWidth="1"/>
    <col min="260" max="260" width="12.85546875" style="62" customWidth="1"/>
    <col min="261" max="261" width="19.28515625" style="62" customWidth="1"/>
    <col min="262" max="262" width="8.7109375" style="62" customWidth="1"/>
    <col min="263" max="263" width="8.140625" style="62" bestFit="1" customWidth="1"/>
    <col min="264" max="264" width="14.7109375" style="62" customWidth="1"/>
    <col min="265" max="265" width="8.85546875" style="62" customWidth="1"/>
    <col min="266" max="266" width="14" style="62" customWidth="1"/>
    <col min="267" max="267" width="17.5703125" style="62" customWidth="1"/>
    <col min="268" max="268" width="19.85546875" style="62" customWidth="1"/>
    <col min="269" max="512" width="9.140625" style="62"/>
    <col min="513" max="513" width="5" style="62" customWidth="1"/>
    <col min="514" max="514" width="21.140625" style="62" customWidth="1"/>
    <col min="515" max="515" width="9.42578125" style="62" bestFit="1" customWidth="1"/>
    <col min="516" max="516" width="12.85546875" style="62" customWidth="1"/>
    <col min="517" max="517" width="19.28515625" style="62" customWidth="1"/>
    <col min="518" max="518" width="8.7109375" style="62" customWidth="1"/>
    <col min="519" max="519" width="8.140625" style="62" bestFit="1" customWidth="1"/>
    <col min="520" max="520" width="14.7109375" style="62" customWidth="1"/>
    <col min="521" max="521" width="8.85546875" style="62" customWidth="1"/>
    <col min="522" max="522" width="14" style="62" customWidth="1"/>
    <col min="523" max="523" width="17.5703125" style="62" customWidth="1"/>
    <col min="524" max="524" width="19.85546875" style="62" customWidth="1"/>
    <col min="525" max="768" width="9.140625" style="62"/>
    <col min="769" max="769" width="5" style="62" customWidth="1"/>
    <col min="770" max="770" width="21.140625" style="62" customWidth="1"/>
    <col min="771" max="771" width="9.42578125" style="62" bestFit="1" customWidth="1"/>
    <col min="772" max="772" width="12.85546875" style="62" customWidth="1"/>
    <col min="773" max="773" width="19.28515625" style="62" customWidth="1"/>
    <col min="774" max="774" width="8.7109375" style="62" customWidth="1"/>
    <col min="775" max="775" width="8.140625" style="62" bestFit="1" customWidth="1"/>
    <col min="776" max="776" width="14.7109375" style="62" customWidth="1"/>
    <col min="777" max="777" width="8.85546875" style="62" customWidth="1"/>
    <col min="778" max="778" width="14" style="62" customWidth="1"/>
    <col min="779" max="779" width="17.5703125" style="62" customWidth="1"/>
    <col min="780" max="780" width="19.85546875" style="62" customWidth="1"/>
    <col min="781" max="1024" width="9.140625" style="62"/>
    <col min="1025" max="1025" width="5" style="62" customWidth="1"/>
    <col min="1026" max="1026" width="21.140625" style="62" customWidth="1"/>
    <col min="1027" max="1027" width="9.42578125" style="62" bestFit="1" customWidth="1"/>
    <col min="1028" max="1028" width="12.85546875" style="62" customWidth="1"/>
    <col min="1029" max="1029" width="19.28515625" style="62" customWidth="1"/>
    <col min="1030" max="1030" width="8.7109375" style="62" customWidth="1"/>
    <col min="1031" max="1031" width="8.140625" style="62" bestFit="1" customWidth="1"/>
    <col min="1032" max="1032" width="14.7109375" style="62" customWidth="1"/>
    <col min="1033" max="1033" width="8.85546875" style="62" customWidth="1"/>
    <col min="1034" max="1034" width="14" style="62" customWidth="1"/>
    <col min="1035" max="1035" width="17.5703125" style="62" customWidth="1"/>
    <col min="1036" max="1036" width="19.85546875" style="62" customWidth="1"/>
    <col min="1037" max="1280" width="9.140625" style="62"/>
    <col min="1281" max="1281" width="5" style="62" customWidth="1"/>
    <col min="1282" max="1282" width="21.140625" style="62" customWidth="1"/>
    <col min="1283" max="1283" width="9.42578125" style="62" bestFit="1" customWidth="1"/>
    <col min="1284" max="1284" width="12.85546875" style="62" customWidth="1"/>
    <col min="1285" max="1285" width="19.28515625" style="62" customWidth="1"/>
    <col min="1286" max="1286" width="8.7109375" style="62" customWidth="1"/>
    <col min="1287" max="1287" width="8.140625" style="62" bestFit="1" customWidth="1"/>
    <col min="1288" max="1288" width="14.7109375" style="62" customWidth="1"/>
    <col min="1289" max="1289" width="8.85546875" style="62" customWidth="1"/>
    <col min="1290" max="1290" width="14" style="62" customWidth="1"/>
    <col min="1291" max="1291" width="17.5703125" style="62" customWidth="1"/>
    <col min="1292" max="1292" width="19.85546875" style="62" customWidth="1"/>
    <col min="1293" max="1536" width="9.140625" style="62"/>
    <col min="1537" max="1537" width="5" style="62" customWidth="1"/>
    <col min="1538" max="1538" width="21.140625" style="62" customWidth="1"/>
    <col min="1539" max="1539" width="9.42578125" style="62" bestFit="1" customWidth="1"/>
    <col min="1540" max="1540" width="12.85546875" style="62" customWidth="1"/>
    <col min="1541" max="1541" width="19.28515625" style="62" customWidth="1"/>
    <col min="1542" max="1542" width="8.7109375" style="62" customWidth="1"/>
    <col min="1543" max="1543" width="8.140625" style="62" bestFit="1" customWidth="1"/>
    <col min="1544" max="1544" width="14.7109375" style="62" customWidth="1"/>
    <col min="1545" max="1545" width="8.85546875" style="62" customWidth="1"/>
    <col min="1546" max="1546" width="14" style="62" customWidth="1"/>
    <col min="1547" max="1547" width="17.5703125" style="62" customWidth="1"/>
    <col min="1548" max="1548" width="19.85546875" style="62" customWidth="1"/>
    <col min="1549" max="1792" width="9.140625" style="62"/>
    <col min="1793" max="1793" width="5" style="62" customWidth="1"/>
    <col min="1794" max="1794" width="21.140625" style="62" customWidth="1"/>
    <col min="1795" max="1795" width="9.42578125" style="62" bestFit="1" customWidth="1"/>
    <col min="1796" max="1796" width="12.85546875" style="62" customWidth="1"/>
    <col min="1797" max="1797" width="19.28515625" style="62" customWidth="1"/>
    <col min="1798" max="1798" width="8.7109375" style="62" customWidth="1"/>
    <col min="1799" max="1799" width="8.140625" style="62" bestFit="1" customWidth="1"/>
    <col min="1800" max="1800" width="14.7109375" style="62" customWidth="1"/>
    <col min="1801" max="1801" width="8.85546875" style="62" customWidth="1"/>
    <col min="1802" max="1802" width="14" style="62" customWidth="1"/>
    <col min="1803" max="1803" width="17.5703125" style="62" customWidth="1"/>
    <col min="1804" max="1804" width="19.85546875" style="62" customWidth="1"/>
    <col min="1805" max="2048" width="9.140625" style="62"/>
    <col min="2049" max="2049" width="5" style="62" customWidth="1"/>
    <col min="2050" max="2050" width="21.140625" style="62" customWidth="1"/>
    <col min="2051" max="2051" width="9.42578125" style="62" bestFit="1" customWidth="1"/>
    <col min="2052" max="2052" width="12.85546875" style="62" customWidth="1"/>
    <col min="2053" max="2053" width="19.28515625" style="62" customWidth="1"/>
    <col min="2054" max="2054" width="8.7109375" style="62" customWidth="1"/>
    <col min="2055" max="2055" width="8.140625" style="62" bestFit="1" customWidth="1"/>
    <col min="2056" max="2056" width="14.7109375" style="62" customWidth="1"/>
    <col min="2057" max="2057" width="8.85546875" style="62" customWidth="1"/>
    <col min="2058" max="2058" width="14" style="62" customWidth="1"/>
    <col min="2059" max="2059" width="17.5703125" style="62" customWidth="1"/>
    <col min="2060" max="2060" width="19.85546875" style="62" customWidth="1"/>
    <col min="2061" max="2304" width="9.140625" style="62"/>
    <col min="2305" max="2305" width="5" style="62" customWidth="1"/>
    <col min="2306" max="2306" width="21.140625" style="62" customWidth="1"/>
    <col min="2307" max="2307" width="9.42578125" style="62" bestFit="1" customWidth="1"/>
    <col min="2308" max="2308" width="12.85546875" style="62" customWidth="1"/>
    <col min="2309" max="2309" width="19.28515625" style="62" customWidth="1"/>
    <col min="2310" max="2310" width="8.7109375" style="62" customWidth="1"/>
    <col min="2311" max="2311" width="8.140625" style="62" bestFit="1" customWidth="1"/>
    <col min="2312" max="2312" width="14.7109375" style="62" customWidth="1"/>
    <col min="2313" max="2313" width="8.85546875" style="62" customWidth="1"/>
    <col min="2314" max="2314" width="14" style="62" customWidth="1"/>
    <col min="2315" max="2315" width="17.5703125" style="62" customWidth="1"/>
    <col min="2316" max="2316" width="19.85546875" style="62" customWidth="1"/>
    <col min="2317" max="2560" width="9.140625" style="62"/>
    <col min="2561" max="2561" width="5" style="62" customWidth="1"/>
    <col min="2562" max="2562" width="21.140625" style="62" customWidth="1"/>
    <col min="2563" max="2563" width="9.42578125" style="62" bestFit="1" customWidth="1"/>
    <col min="2564" max="2564" width="12.85546875" style="62" customWidth="1"/>
    <col min="2565" max="2565" width="19.28515625" style="62" customWidth="1"/>
    <col min="2566" max="2566" width="8.7109375" style="62" customWidth="1"/>
    <col min="2567" max="2567" width="8.140625" style="62" bestFit="1" customWidth="1"/>
    <col min="2568" max="2568" width="14.7109375" style="62" customWidth="1"/>
    <col min="2569" max="2569" width="8.85546875" style="62" customWidth="1"/>
    <col min="2570" max="2570" width="14" style="62" customWidth="1"/>
    <col min="2571" max="2571" width="17.5703125" style="62" customWidth="1"/>
    <col min="2572" max="2572" width="19.85546875" style="62" customWidth="1"/>
    <col min="2573" max="2816" width="9.140625" style="62"/>
    <col min="2817" max="2817" width="5" style="62" customWidth="1"/>
    <col min="2818" max="2818" width="21.140625" style="62" customWidth="1"/>
    <col min="2819" max="2819" width="9.42578125" style="62" bestFit="1" customWidth="1"/>
    <col min="2820" max="2820" width="12.85546875" style="62" customWidth="1"/>
    <col min="2821" max="2821" width="19.28515625" style="62" customWidth="1"/>
    <col min="2822" max="2822" width="8.7109375" style="62" customWidth="1"/>
    <col min="2823" max="2823" width="8.140625" style="62" bestFit="1" customWidth="1"/>
    <col min="2824" max="2824" width="14.7109375" style="62" customWidth="1"/>
    <col min="2825" max="2825" width="8.85546875" style="62" customWidth="1"/>
    <col min="2826" max="2826" width="14" style="62" customWidth="1"/>
    <col min="2827" max="2827" width="17.5703125" style="62" customWidth="1"/>
    <col min="2828" max="2828" width="19.85546875" style="62" customWidth="1"/>
    <col min="2829" max="3072" width="9.140625" style="62"/>
    <col min="3073" max="3073" width="5" style="62" customWidth="1"/>
    <col min="3074" max="3074" width="21.140625" style="62" customWidth="1"/>
    <col min="3075" max="3075" width="9.42578125" style="62" bestFit="1" customWidth="1"/>
    <col min="3076" max="3076" width="12.85546875" style="62" customWidth="1"/>
    <col min="3077" max="3077" width="19.28515625" style="62" customWidth="1"/>
    <col min="3078" max="3078" width="8.7109375" style="62" customWidth="1"/>
    <col min="3079" max="3079" width="8.140625" style="62" bestFit="1" customWidth="1"/>
    <col min="3080" max="3080" width="14.7109375" style="62" customWidth="1"/>
    <col min="3081" max="3081" width="8.85546875" style="62" customWidth="1"/>
    <col min="3082" max="3082" width="14" style="62" customWidth="1"/>
    <col min="3083" max="3083" width="17.5703125" style="62" customWidth="1"/>
    <col min="3084" max="3084" width="19.85546875" style="62" customWidth="1"/>
    <col min="3085" max="3328" width="9.140625" style="62"/>
    <col min="3329" max="3329" width="5" style="62" customWidth="1"/>
    <col min="3330" max="3330" width="21.140625" style="62" customWidth="1"/>
    <col min="3331" max="3331" width="9.42578125" style="62" bestFit="1" customWidth="1"/>
    <col min="3332" max="3332" width="12.85546875" style="62" customWidth="1"/>
    <col min="3333" max="3333" width="19.28515625" style="62" customWidth="1"/>
    <col min="3334" max="3334" width="8.7109375" style="62" customWidth="1"/>
    <col min="3335" max="3335" width="8.140625" style="62" bestFit="1" customWidth="1"/>
    <col min="3336" max="3336" width="14.7109375" style="62" customWidth="1"/>
    <col min="3337" max="3337" width="8.85546875" style="62" customWidth="1"/>
    <col min="3338" max="3338" width="14" style="62" customWidth="1"/>
    <col min="3339" max="3339" width="17.5703125" style="62" customWidth="1"/>
    <col min="3340" max="3340" width="19.85546875" style="62" customWidth="1"/>
    <col min="3341" max="3584" width="9.140625" style="62"/>
    <col min="3585" max="3585" width="5" style="62" customWidth="1"/>
    <col min="3586" max="3586" width="21.140625" style="62" customWidth="1"/>
    <col min="3587" max="3587" width="9.42578125" style="62" bestFit="1" customWidth="1"/>
    <col min="3588" max="3588" width="12.85546875" style="62" customWidth="1"/>
    <col min="3589" max="3589" width="19.28515625" style="62" customWidth="1"/>
    <col min="3590" max="3590" width="8.7109375" style="62" customWidth="1"/>
    <col min="3591" max="3591" width="8.140625" style="62" bestFit="1" customWidth="1"/>
    <col min="3592" max="3592" width="14.7109375" style="62" customWidth="1"/>
    <col min="3593" max="3593" width="8.85546875" style="62" customWidth="1"/>
    <col min="3594" max="3594" width="14" style="62" customWidth="1"/>
    <col min="3595" max="3595" width="17.5703125" style="62" customWidth="1"/>
    <col min="3596" max="3596" width="19.85546875" style="62" customWidth="1"/>
    <col min="3597" max="3840" width="9.140625" style="62"/>
    <col min="3841" max="3841" width="5" style="62" customWidth="1"/>
    <col min="3842" max="3842" width="21.140625" style="62" customWidth="1"/>
    <col min="3843" max="3843" width="9.42578125" style="62" bestFit="1" customWidth="1"/>
    <col min="3844" max="3844" width="12.85546875" style="62" customWidth="1"/>
    <col min="3845" max="3845" width="19.28515625" style="62" customWidth="1"/>
    <col min="3846" max="3846" width="8.7109375" style="62" customWidth="1"/>
    <col min="3847" max="3847" width="8.140625" style="62" bestFit="1" customWidth="1"/>
    <col min="3848" max="3848" width="14.7109375" style="62" customWidth="1"/>
    <col min="3849" max="3849" width="8.85546875" style="62" customWidth="1"/>
    <col min="3850" max="3850" width="14" style="62" customWidth="1"/>
    <col min="3851" max="3851" width="17.5703125" style="62" customWidth="1"/>
    <col min="3852" max="3852" width="19.85546875" style="62" customWidth="1"/>
    <col min="3853" max="4096" width="9.140625" style="62"/>
    <col min="4097" max="4097" width="5" style="62" customWidth="1"/>
    <col min="4098" max="4098" width="21.140625" style="62" customWidth="1"/>
    <col min="4099" max="4099" width="9.42578125" style="62" bestFit="1" customWidth="1"/>
    <col min="4100" max="4100" width="12.85546875" style="62" customWidth="1"/>
    <col min="4101" max="4101" width="19.28515625" style="62" customWidth="1"/>
    <col min="4102" max="4102" width="8.7109375" style="62" customWidth="1"/>
    <col min="4103" max="4103" width="8.140625" style="62" bestFit="1" customWidth="1"/>
    <col min="4104" max="4104" width="14.7109375" style="62" customWidth="1"/>
    <col min="4105" max="4105" width="8.85546875" style="62" customWidth="1"/>
    <col min="4106" max="4106" width="14" style="62" customWidth="1"/>
    <col min="4107" max="4107" width="17.5703125" style="62" customWidth="1"/>
    <col min="4108" max="4108" width="19.85546875" style="62" customWidth="1"/>
    <col min="4109" max="4352" width="9.140625" style="62"/>
    <col min="4353" max="4353" width="5" style="62" customWidth="1"/>
    <col min="4354" max="4354" width="21.140625" style="62" customWidth="1"/>
    <col min="4355" max="4355" width="9.42578125" style="62" bestFit="1" customWidth="1"/>
    <col min="4356" max="4356" width="12.85546875" style="62" customWidth="1"/>
    <col min="4357" max="4357" width="19.28515625" style="62" customWidth="1"/>
    <col min="4358" max="4358" width="8.7109375" style="62" customWidth="1"/>
    <col min="4359" max="4359" width="8.140625" style="62" bestFit="1" customWidth="1"/>
    <col min="4360" max="4360" width="14.7109375" style="62" customWidth="1"/>
    <col min="4361" max="4361" width="8.85546875" style="62" customWidth="1"/>
    <col min="4362" max="4362" width="14" style="62" customWidth="1"/>
    <col min="4363" max="4363" width="17.5703125" style="62" customWidth="1"/>
    <col min="4364" max="4364" width="19.85546875" style="62" customWidth="1"/>
    <col min="4365" max="4608" width="9.140625" style="62"/>
    <col min="4609" max="4609" width="5" style="62" customWidth="1"/>
    <col min="4610" max="4610" width="21.140625" style="62" customWidth="1"/>
    <col min="4611" max="4611" width="9.42578125" style="62" bestFit="1" customWidth="1"/>
    <col min="4612" max="4612" width="12.85546875" style="62" customWidth="1"/>
    <col min="4613" max="4613" width="19.28515625" style="62" customWidth="1"/>
    <col min="4614" max="4614" width="8.7109375" style="62" customWidth="1"/>
    <col min="4615" max="4615" width="8.140625" style="62" bestFit="1" customWidth="1"/>
    <col min="4616" max="4616" width="14.7109375" style="62" customWidth="1"/>
    <col min="4617" max="4617" width="8.85546875" style="62" customWidth="1"/>
    <col min="4618" max="4618" width="14" style="62" customWidth="1"/>
    <col min="4619" max="4619" width="17.5703125" style="62" customWidth="1"/>
    <col min="4620" max="4620" width="19.85546875" style="62" customWidth="1"/>
    <col min="4621" max="4864" width="9.140625" style="62"/>
    <col min="4865" max="4865" width="5" style="62" customWidth="1"/>
    <col min="4866" max="4866" width="21.140625" style="62" customWidth="1"/>
    <col min="4867" max="4867" width="9.42578125" style="62" bestFit="1" customWidth="1"/>
    <col min="4868" max="4868" width="12.85546875" style="62" customWidth="1"/>
    <col min="4869" max="4869" width="19.28515625" style="62" customWidth="1"/>
    <col min="4870" max="4870" width="8.7109375" style="62" customWidth="1"/>
    <col min="4871" max="4871" width="8.140625" style="62" bestFit="1" customWidth="1"/>
    <col min="4872" max="4872" width="14.7109375" style="62" customWidth="1"/>
    <col min="4873" max="4873" width="8.85546875" style="62" customWidth="1"/>
    <col min="4874" max="4874" width="14" style="62" customWidth="1"/>
    <col min="4875" max="4875" width="17.5703125" style="62" customWidth="1"/>
    <col min="4876" max="4876" width="19.85546875" style="62" customWidth="1"/>
    <col min="4877" max="5120" width="9.140625" style="62"/>
    <col min="5121" max="5121" width="5" style="62" customWidth="1"/>
    <col min="5122" max="5122" width="21.140625" style="62" customWidth="1"/>
    <col min="5123" max="5123" width="9.42578125" style="62" bestFit="1" customWidth="1"/>
    <col min="5124" max="5124" width="12.85546875" style="62" customWidth="1"/>
    <col min="5125" max="5125" width="19.28515625" style="62" customWidth="1"/>
    <col min="5126" max="5126" width="8.7109375" style="62" customWidth="1"/>
    <col min="5127" max="5127" width="8.140625" style="62" bestFit="1" customWidth="1"/>
    <col min="5128" max="5128" width="14.7109375" style="62" customWidth="1"/>
    <col min="5129" max="5129" width="8.85546875" style="62" customWidth="1"/>
    <col min="5130" max="5130" width="14" style="62" customWidth="1"/>
    <col min="5131" max="5131" width="17.5703125" style="62" customWidth="1"/>
    <col min="5132" max="5132" width="19.85546875" style="62" customWidth="1"/>
    <col min="5133" max="5376" width="9.140625" style="62"/>
    <col min="5377" max="5377" width="5" style="62" customWidth="1"/>
    <col min="5378" max="5378" width="21.140625" style="62" customWidth="1"/>
    <col min="5379" max="5379" width="9.42578125" style="62" bestFit="1" customWidth="1"/>
    <col min="5380" max="5380" width="12.85546875" style="62" customWidth="1"/>
    <col min="5381" max="5381" width="19.28515625" style="62" customWidth="1"/>
    <col min="5382" max="5382" width="8.7109375" style="62" customWidth="1"/>
    <col min="5383" max="5383" width="8.140625" style="62" bestFit="1" customWidth="1"/>
    <col min="5384" max="5384" width="14.7109375" style="62" customWidth="1"/>
    <col min="5385" max="5385" width="8.85546875" style="62" customWidth="1"/>
    <col min="5386" max="5386" width="14" style="62" customWidth="1"/>
    <col min="5387" max="5387" width="17.5703125" style="62" customWidth="1"/>
    <col min="5388" max="5388" width="19.85546875" style="62" customWidth="1"/>
    <col min="5389" max="5632" width="9.140625" style="62"/>
    <col min="5633" max="5633" width="5" style="62" customWidth="1"/>
    <col min="5634" max="5634" width="21.140625" style="62" customWidth="1"/>
    <col min="5635" max="5635" width="9.42578125" style="62" bestFit="1" customWidth="1"/>
    <col min="5636" max="5636" width="12.85546875" style="62" customWidth="1"/>
    <col min="5637" max="5637" width="19.28515625" style="62" customWidth="1"/>
    <col min="5638" max="5638" width="8.7109375" style="62" customWidth="1"/>
    <col min="5639" max="5639" width="8.140625" style="62" bestFit="1" customWidth="1"/>
    <col min="5640" max="5640" width="14.7109375" style="62" customWidth="1"/>
    <col min="5641" max="5641" width="8.85546875" style="62" customWidth="1"/>
    <col min="5642" max="5642" width="14" style="62" customWidth="1"/>
    <col min="5643" max="5643" width="17.5703125" style="62" customWidth="1"/>
    <col min="5644" max="5644" width="19.85546875" style="62" customWidth="1"/>
    <col min="5645" max="5888" width="9.140625" style="62"/>
    <col min="5889" max="5889" width="5" style="62" customWidth="1"/>
    <col min="5890" max="5890" width="21.140625" style="62" customWidth="1"/>
    <col min="5891" max="5891" width="9.42578125" style="62" bestFit="1" customWidth="1"/>
    <col min="5892" max="5892" width="12.85546875" style="62" customWidth="1"/>
    <col min="5893" max="5893" width="19.28515625" style="62" customWidth="1"/>
    <col min="5894" max="5894" width="8.7109375" style="62" customWidth="1"/>
    <col min="5895" max="5895" width="8.140625" style="62" bestFit="1" customWidth="1"/>
    <col min="5896" max="5896" width="14.7109375" style="62" customWidth="1"/>
    <col min="5897" max="5897" width="8.85546875" style="62" customWidth="1"/>
    <col min="5898" max="5898" width="14" style="62" customWidth="1"/>
    <col min="5899" max="5899" width="17.5703125" style="62" customWidth="1"/>
    <col min="5900" max="5900" width="19.85546875" style="62" customWidth="1"/>
    <col min="5901" max="6144" width="9.140625" style="62"/>
    <col min="6145" max="6145" width="5" style="62" customWidth="1"/>
    <col min="6146" max="6146" width="21.140625" style="62" customWidth="1"/>
    <col min="6147" max="6147" width="9.42578125" style="62" bestFit="1" customWidth="1"/>
    <col min="6148" max="6148" width="12.85546875" style="62" customWidth="1"/>
    <col min="6149" max="6149" width="19.28515625" style="62" customWidth="1"/>
    <col min="6150" max="6150" width="8.7109375" style="62" customWidth="1"/>
    <col min="6151" max="6151" width="8.140625" style="62" bestFit="1" customWidth="1"/>
    <col min="6152" max="6152" width="14.7109375" style="62" customWidth="1"/>
    <col min="6153" max="6153" width="8.85546875" style="62" customWidth="1"/>
    <col min="6154" max="6154" width="14" style="62" customWidth="1"/>
    <col min="6155" max="6155" width="17.5703125" style="62" customWidth="1"/>
    <col min="6156" max="6156" width="19.85546875" style="62" customWidth="1"/>
    <col min="6157" max="6400" width="9.140625" style="62"/>
    <col min="6401" max="6401" width="5" style="62" customWidth="1"/>
    <col min="6402" max="6402" width="21.140625" style="62" customWidth="1"/>
    <col min="6403" max="6403" width="9.42578125" style="62" bestFit="1" customWidth="1"/>
    <col min="6404" max="6404" width="12.85546875" style="62" customWidth="1"/>
    <col min="6405" max="6405" width="19.28515625" style="62" customWidth="1"/>
    <col min="6406" max="6406" width="8.7109375" style="62" customWidth="1"/>
    <col min="6407" max="6407" width="8.140625" style="62" bestFit="1" customWidth="1"/>
    <col min="6408" max="6408" width="14.7109375" style="62" customWidth="1"/>
    <col min="6409" max="6409" width="8.85546875" style="62" customWidth="1"/>
    <col min="6410" max="6410" width="14" style="62" customWidth="1"/>
    <col min="6411" max="6411" width="17.5703125" style="62" customWidth="1"/>
    <col min="6412" max="6412" width="19.85546875" style="62" customWidth="1"/>
    <col min="6413" max="6656" width="9.140625" style="62"/>
    <col min="6657" max="6657" width="5" style="62" customWidth="1"/>
    <col min="6658" max="6658" width="21.140625" style="62" customWidth="1"/>
    <col min="6659" max="6659" width="9.42578125" style="62" bestFit="1" customWidth="1"/>
    <col min="6660" max="6660" width="12.85546875" style="62" customWidth="1"/>
    <col min="6661" max="6661" width="19.28515625" style="62" customWidth="1"/>
    <col min="6662" max="6662" width="8.7109375" style="62" customWidth="1"/>
    <col min="6663" max="6663" width="8.140625" style="62" bestFit="1" customWidth="1"/>
    <col min="6664" max="6664" width="14.7109375" style="62" customWidth="1"/>
    <col min="6665" max="6665" width="8.85546875" style="62" customWidth="1"/>
    <col min="6666" max="6666" width="14" style="62" customWidth="1"/>
    <col min="6667" max="6667" width="17.5703125" style="62" customWidth="1"/>
    <col min="6668" max="6668" width="19.85546875" style="62" customWidth="1"/>
    <col min="6669" max="6912" width="9.140625" style="62"/>
    <col min="6913" max="6913" width="5" style="62" customWidth="1"/>
    <col min="6914" max="6914" width="21.140625" style="62" customWidth="1"/>
    <col min="6915" max="6915" width="9.42578125" style="62" bestFit="1" customWidth="1"/>
    <col min="6916" max="6916" width="12.85546875" style="62" customWidth="1"/>
    <col min="6917" max="6917" width="19.28515625" style="62" customWidth="1"/>
    <col min="6918" max="6918" width="8.7109375" style="62" customWidth="1"/>
    <col min="6919" max="6919" width="8.140625" style="62" bestFit="1" customWidth="1"/>
    <col min="6920" max="6920" width="14.7109375" style="62" customWidth="1"/>
    <col min="6921" max="6921" width="8.85546875" style="62" customWidth="1"/>
    <col min="6922" max="6922" width="14" style="62" customWidth="1"/>
    <col min="6923" max="6923" width="17.5703125" style="62" customWidth="1"/>
    <col min="6924" max="6924" width="19.85546875" style="62" customWidth="1"/>
    <col min="6925" max="7168" width="9.140625" style="62"/>
    <col min="7169" max="7169" width="5" style="62" customWidth="1"/>
    <col min="7170" max="7170" width="21.140625" style="62" customWidth="1"/>
    <col min="7171" max="7171" width="9.42578125" style="62" bestFit="1" customWidth="1"/>
    <col min="7172" max="7172" width="12.85546875" style="62" customWidth="1"/>
    <col min="7173" max="7173" width="19.28515625" style="62" customWidth="1"/>
    <col min="7174" max="7174" width="8.7109375" style="62" customWidth="1"/>
    <col min="7175" max="7175" width="8.140625" style="62" bestFit="1" customWidth="1"/>
    <col min="7176" max="7176" width="14.7109375" style="62" customWidth="1"/>
    <col min="7177" max="7177" width="8.85546875" style="62" customWidth="1"/>
    <col min="7178" max="7178" width="14" style="62" customWidth="1"/>
    <col min="7179" max="7179" width="17.5703125" style="62" customWidth="1"/>
    <col min="7180" max="7180" width="19.85546875" style="62" customWidth="1"/>
    <col min="7181" max="7424" width="9.140625" style="62"/>
    <col min="7425" max="7425" width="5" style="62" customWidth="1"/>
    <col min="7426" max="7426" width="21.140625" style="62" customWidth="1"/>
    <col min="7427" max="7427" width="9.42578125" style="62" bestFit="1" customWidth="1"/>
    <col min="7428" max="7428" width="12.85546875" style="62" customWidth="1"/>
    <col min="7429" max="7429" width="19.28515625" style="62" customWidth="1"/>
    <col min="7430" max="7430" width="8.7109375" style="62" customWidth="1"/>
    <col min="7431" max="7431" width="8.140625" style="62" bestFit="1" customWidth="1"/>
    <col min="7432" max="7432" width="14.7109375" style="62" customWidth="1"/>
    <col min="7433" max="7433" width="8.85546875" style="62" customWidth="1"/>
    <col min="7434" max="7434" width="14" style="62" customWidth="1"/>
    <col min="7435" max="7435" width="17.5703125" style="62" customWidth="1"/>
    <col min="7436" max="7436" width="19.85546875" style="62" customWidth="1"/>
    <col min="7437" max="7680" width="9.140625" style="62"/>
    <col min="7681" max="7681" width="5" style="62" customWidth="1"/>
    <col min="7682" max="7682" width="21.140625" style="62" customWidth="1"/>
    <col min="7683" max="7683" width="9.42578125" style="62" bestFit="1" customWidth="1"/>
    <col min="7684" max="7684" width="12.85546875" style="62" customWidth="1"/>
    <col min="7685" max="7685" width="19.28515625" style="62" customWidth="1"/>
    <col min="7686" max="7686" width="8.7109375" style="62" customWidth="1"/>
    <col min="7687" max="7687" width="8.140625" style="62" bestFit="1" customWidth="1"/>
    <col min="7688" max="7688" width="14.7109375" style="62" customWidth="1"/>
    <col min="7689" max="7689" width="8.85546875" style="62" customWidth="1"/>
    <col min="7690" max="7690" width="14" style="62" customWidth="1"/>
    <col min="7691" max="7691" width="17.5703125" style="62" customWidth="1"/>
    <col min="7692" max="7692" width="19.85546875" style="62" customWidth="1"/>
    <col min="7693" max="7936" width="9.140625" style="62"/>
    <col min="7937" max="7937" width="5" style="62" customWidth="1"/>
    <col min="7938" max="7938" width="21.140625" style="62" customWidth="1"/>
    <col min="7939" max="7939" width="9.42578125" style="62" bestFit="1" customWidth="1"/>
    <col min="7940" max="7940" width="12.85546875" style="62" customWidth="1"/>
    <col min="7941" max="7941" width="19.28515625" style="62" customWidth="1"/>
    <col min="7942" max="7942" width="8.7109375" style="62" customWidth="1"/>
    <col min="7943" max="7943" width="8.140625" style="62" bestFit="1" customWidth="1"/>
    <col min="7944" max="7944" width="14.7109375" style="62" customWidth="1"/>
    <col min="7945" max="7945" width="8.85546875" style="62" customWidth="1"/>
    <col min="7946" max="7946" width="14" style="62" customWidth="1"/>
    <col min="7947" max="7947" width="17.5703125" style="62" customWidth="1"/>
    <col min="7948" max="7948" width="19.85546875" style="62" customWidth="1"/>
    <col min="7949" max="8192" width="9.140625" style="62"/>
    <col min="8193" max="8193" width="5" style="62" customWidth="1"/>
    <col min="8194" max="8194" width="21.140625" style="62" customWidth="1"/>
    <col min="8195" max="8195" width="9.42578125" style="62" bestFit="1" customWidth="1"/>
    <col min="8196" max="8196" width="12.85546875" style="62" customWidth="1"/>
    <col min="8197" max="8197" width="19.28515625" style="62" customWidth="1"/>
    <col min="8198" max="8198" width="8.7109375" style="62" customWidth="1"/>
    <col min="8199" max="8199" width="8.140625" style="62" bestFit="1" customWidth="1"/>
    <col min="8200" max="8200" width="14.7109375" style="62" customWidth="1"/>
    <col min="8201" max="8201" width="8.85546875" style="62" customWidth="1"/>
    <col min="8202" max="8202" width="14" style="62" customWidth="1"/>
    <col min="8203" max="8203" width="17.5703125" style="62" customWidth="1"/>
    <col min="8204" max="8204" width="19.85546875" style="62" customWidth="1"/>
    <col min="8205" max="8448" width="9.140625" style="62"/>
    <col min="8449" max="8449" width="5" style="62" customWidth="1"/>
    <col min="8450" max="8450" width="21.140625" style="62" customWidth="1"/>
    <col min="8451" max="8451" width="9.42578125" style="62" bestFit="1" customWidth="1"/>
    <col min="8452" max="8452" width="12.85546875" style="62" customWidth="1"/>
    <col min="8453" max="8453" width="19.28515625" style="62" customWidth="1"/>
    <col min="8454" max="8454" width="8.7109375" style="62" customWidth="1"/>
    <col min="8455" max="8455" width="8.140625" style="62" bestFit="1" customWidth="1"/>
    <col min="8456" max="8456" width="14.7109375" style="62" customWidth="1"/>
    <col min="8457" max="8457" width="8.85546875" style="62" customWidth="1"/>
    <col min="8458" max="8458" width="14" style="62" customWidth="1"/>
    <col min="8459" max="8459" width="17.5703125" style="62" customWidth="1"/>
    <col min="8460" max="8460" width="19.85546875" style="62" customWidth="1"/>
    <col min="8461" max="8704" width="9.140625" style="62"/>
    <col min="8705" max="8705" width="5" style="62" customWidth="1"/>
    <col min="8706" max="8706" width="21.140625" style="62" customWidth="1"/>
    <col min="8707" max="8707" width="9.42578125" style="62" bestFit="1" customWidth="1"/>
    <col min="8708" max="8708" width="12.85546875" style="62" customWidth="1"/>
    <col min="8709" max="8709" width="19.28515625" style="62" customWidth="1"/>
    <col min="8710" max="8710" width="8.7109375" style="62" customWidth="1"/>
    <col min="8711" max="8711" width="8.140625" style="62" bestFit="1" customWidth="1"/>
    <col min="8712" max="8712" width="14.7109375" style="62" customWidth="1"/>
    <col min="8713" max="8713" width="8.85546875" style="62" customWidth="1"/>
    <col min="8714" max="8714" width="14" style="62" customWidth="1"/>
    <col min="8715" max="8715" width="17.5703125" style="62" customWidth="1"/>
    <col min="8716" max="8716" width="19.85546875" style="62" customWidth="1"/>
    <col min="8717" max="8960" width="9.140625" style="62"/>
    <col min="8961" max="8961" width="5" style="62" customWidth="1"/>
    <col min="8962" max="8962" width="21.140625" style="62" customWidth="1"/>
    <col min="8963" max="8963" width="9.42578125" style="62" bestFit="1" customWidth="1"/>
    <col min="8964" max="8964" width="12.85546875" style="62" customWidth="1"/>
    <col min="8965" max="8965" width="19.28515625" style="62" customWidth="1"/>
    <col min="8966" max="8966" width="8.7109375" style="62" customWidth="1"/>
    <col min="8967" max="8967" width="8.140625" style="62" bestFit="1" customWidth="1"/>
    <col min="8968" max="8968" width="14.7109375" style="62" customWidth="1"/>
    <col min="8969" max="8969" width="8.85546875" style="62" customWidth="1"/>
    <col min="8970" max="8970" width="14" style="62" customWidth="1"/>
    <col min="8971" max="8971" width="17.5703125" style="62" customWidth="1"/>
    <col min="8972" max="8972" width="19.85546875" style="62" customWidth="1"/>
    <col min="8973" max="9216" width="9.140625" style="62"/>
    <col min="9217" max="9217" width="5" style="62" customWidth="1"/>
    <col min="9218" max="9218" width="21.140625" style="62" customWidth="1"/>
    <col min="9219" max="9219" width="9.42578125" style="62" bestFit="1" customWidth="1"/>
    <col min="9220" max="9220" width="12.85546875" style="62" customWidth="1"/>
    <col min="9221" max="9221" width="19.28515625" style="62" customWidth="1"/>
    <col min="9222" max="9222" width="8.7109375" style="62" customWidth="1"/>
    <col min="9223" max="9223" width="8.140625" style="62" bestFit="1" customWidth="1"/>
    <col min="9224" max="9224" width="14.7109375" style="62" customWidth="1"/>
    <col min="9225" max="9225" width="8.85546875" style="62" customWidth="1"/>
    <col min="9226" max="9226" width="14" style="62" customWidth="1"/>
    <col min="9227" max="9227" width="17.5703125" style="62" customWidth="1"/>
    <col min="9228" max="9228" width="19.85546875" style="62" customWidth="1"/>
    <col min="9229" max="9472" width="9.140625" style="62"/>
    <col min="9473" max="9473" width="5" style="62" customWidth="1"/>
    <col min="9474" max="9474" width="21.140625" style="62" customWidth="1"/>
    <col min="9475" max="9475" width="9.42578125" style="62" bestFit="1" customWidth="1"/>
    <col min="9476" max="9476" width="12.85546875" style="62" customWidth="1"/>
    <col min="9477" max="9477" width="19.28515625" style="62" customWidth="1"/>
    <col min="9478" max="9478" width="8.7109375" style="62" customWidth="1"/>
    <col min="9479" max="9479" width="8.140625" style="62" bestFit="1" customWidth="1"/>
    <col min="9480" max="9480" width="14.7109375" style="62" customWidth="1"/>
    <col min="9481" max="9481" width="8.85546875" style="62" customWidth="1"/>
    <col min="9482" max="9482" width="14" style="62" customWidth="1"/>
    <col min="9483" max="9483" width="17.5703125" style="62" customWidth="1"/>
    <col min="9484" max="9484" width="19.85546875" style="62" customWidth="1"/>
    <col min="9485" max="9728" width="9.140625" style="62"/>
    <col min="9729" max="9729" width="5" style="62" customWidth="1"/>
    <col min="9730" max="9730" width="21.140625" style="62" customWidth="1"/>
    <col min="9731" max="9731" width="9.42578125" style="62" bestFit="1" customWidth="1"/>
    <col min="9732" max="9732" width="12.85546875" style="62" customWidth="1"/>
    <col min="9733" max="9733" width="19.28515625" style="62" customWidth="1"/>
    <col min="9734" max="9734" width="8.7109375" style="62" customWidth="1"/>
    <col min="9735" max="9735" width="8.140625" style="62" bestFit="1" customWidth="1"/>
    <col min="9736" max="9736" width="14.7109375" style="62" customWidth="1"/>
    <col min="9737" max="9737" width="8.85546875" style="62" customWidth="1"/>
    <col min="9738" max="9738" width="14" style="62" customWidth="1"/>
    <col min="9739" max="9739" width="17.5703125" style="62" customWidth="1"/>
    <col min="9740" max="9740" width="19.85546875" style="62" customWidth="1"/>
    <col min="9741" max="9984" width="9.140625" style="62"/>
    <col min="9985" max="9985" width="5" style="62" customWidth="1"/>
    <col min="9986" max="9986" width="21.140625" style="62" customWidth="1"/>
    <col min="9987" max="9987" width="9.42578125" style="62" bestFit="1" customWidth="1"/>
    <col min="9988" max="9988" width="12.85546875" style="62" customWidth="1"/>
    <col min="9989" max="9989" width="19.28515625" style="62" customWidth="1"/>
    <col min="9990" max="9990" width="8.7109375" style="62" customWidth="1"/>
    <col min="9991" max="9991" width="8.140625" style="62" bestFit="1" customWidth="1"/>
    <col min="9992" max="9992" width="14.7109375" style="62" customWidth="1"/>
    <col min="9993" max="9993" width="8.85546875" style="62" customWidth="1"/>
    <col min="9994" max="9994" width="14" style="62" customWidth="1"/>
    <col min="9995" max="9995" width="17.5703125" style="62" customWidth="1"/>
    <col min="9996" max="9996" width="19.85546875" style="62" customWidth="1"/>
    <col min="9997" max="10240" width="9.140625" style="62"/>
    <col min="10241" max="10241" width="5" style="62" customWidth="1"/>
    <col min="10242" max="10242" width="21.140625" style="62" customWidth="1"/>
    <col min="10243" max="10243" width="9.42578125" style="62" bestFit="1" customWidth="1"/>
    <col min="10244" max="10244" width="12.85546875" style="62" customWidth="1"/>
    <col min="10245" max="10245" width="19.28515625" style="62" customWidth="1"/>
    <col min="10246" max="10246" width="8.7109375" style="62" customWidth="1"/>
    <col min="10247" max="10247" width="8.140625" style="62" bestFit="1" customWidth="1"/>
    <col min="10248" max="10248" width="14.7109375" style="62" customWidth="1"/>
    <col min="10249" max="10249" width="8.85546875" style="62" customWidth="1"/>
    <col min="10250" max="10250" width="14" style="62" customWidth="1"/>
    <col min="10251" max="10251" width="17.5703125" style="62" customWidth="1"/>
    <col min="10252" max="10252" width="19.85546875" style="62" customWidth="1"/>
    <col min="10253" max="10496" width="9.140625" style="62"/>
    <col min="10497" max="10497" width="5" style="62" customWidth="1"/>
    <col min="10498" max="10498" width="21.140625" style="62" customWidth="1"/>
    <col min="10499" max="10499" width="9.42578125" style="62" bestFit="1" customWidth="1"/>
    <col min="10500" max="10500" width="12.85546875" style="62" customWidth="1"/>
    <col min="10501" max="10501" width="19.28515625" style="62" customWidth="1"/>
    <col min="10502" max="10502" width="8.7109375" style="62" customWidth="1"/>
    <col min="10503" max="10503" width="8.140625" style="62" bestFit="1" customWidth="1"/>
    <col min="10504" max="10504" width="14.7109375" style="62" customWidth="1"/>
    <col min="10505" max="10505" width="8.85546875" style="62" customWidth="1"/>
    <col min="10506" max="10506" width="14" style="62" customWidth="1"/>
    <col min="10507" max="10507" width="17.5703125" style="62" customWidth="1"/>
    <col min="10508" max="10508" width="19.85546875" style="62" customWidth="1"/>
    <col min="10509" max="10752" width="9.140625" style="62"/>
    <col min="10753" max="10753" width="5" style="62" customWidth="1"/>
    <col min="10754" max="10754" width="21.140625" style="62" customWidth="1"/>
    <col min="10755" max="10755" width="9.42578125" style="62" bestFit="1" customWidth="1"/>
    <col min="10756" max="10756" width="12.85546875" style="62" customWidth="1"/>
    <col min="10757" max="10757" width="19.28515625" style="62" customWidth="1"/>
    <col min="10758" max="10758" width="8.7109375" style="62" customWidth="1"/>
    <col min="10759" max="10759" width="8.140625" style="62" bestFit="1" customWidth="1"/>
    <col min="10760" max="10760" width="14.7109375" style="62" customWidth="1"/>
    <col min="10761" max="10761" width="8.85546875" style="62" customWidth="1"/>
    <col min="10762" max="10762" width="14" style="62" customWidth="1"/>
    <col min="10763" max="10763" width="17.5703125" style="62" customWidth="1"/>
    <col min="10764" max="10764" width="19.85546875" style="62" customWidth="1"/>
    <col min="10765" max="11008" width="9.140625" style="62"/>
    <col min="11009" max="11009" width="5" style="62" customWidth="1"/>
    <col min="11010" max="11010" width="21.140625" style="62" customWidth="1"/>
    <col min="11011" max="11011" width="9.42578125" style="62" bestFit="1" customWidth="1"/>
    <col min="11012" max="11012" width="12.85546875" style="62" customWidth="1"/>
    <col min="11013" max="11013" width="19.28515625" style="62" customWidth="1"/>
    <col min="11014" max="11014" width="8.7109375" style="62" customWidth="1"/>
    <col min="11015" max="11015" width="8.140625" style="62" bestFit="1" customWidth="1"/>
    <col min="11016" max="11016" width="14.7109375" style="62" customWidth="1"/>
    <col min="11017" max="11017" width="8.85546875" style="62" customWidth="1"/>
    <col min="11018" max="11018" width="14" style="62" customWidth="1"/>
    <col min="11019" max="11019" width="17.5703125" style="62" customWidth="1"/>
    <col min="11020" max="11020" width="19.85546875" style="62" customWidth="1"/>
    <col min="11021" max="11264" width="9.140625" style="62"/>
    <col min="11265" max="11265" width="5" style="62" customWidth="1"/>
    <col min="11266" max="11266" width="21.140625" style="62" customWidth="1"/>
    <col min="11267" max="11267" width="9.42578125" style="62" bestFit="1" customWidth="1"/>
    <col min="11268" max="11268" width="12.85546875" style="62" customWidth="1"/>
    <col min="11269" max="11269" width="19.28515625" style="62" customWidth="1"/>
    <col min="11270" max="11270" width="8.7109375" style="62" customWidth="1"/>
    <col min="11271" max="11271" width="8.140625" style="62" bestFit="1" customWidth="1"/>
    <col min="11272" max="11272" width="14.7109375" style="62" customWidth="1"/>
    <col min="11273" max="11273" width="8.85546875" style="62" customWidth="1"/>
    <col min="11274" max="11274" width="14" style="62" customWidth="1"/>
    <col min="11275" max="11275" width="17.5703125" style="62" customWidth="1"/>
    <col min="11276" max="11276" width="19.85546875" style="62" customWidth="1"/>
    <col min="11277" max="11520" width="9.140625" style="62"/>
    <col min="11521" max="11521" width="5" style="62" customWidth="1"/>
    <col min="11522" max="11522" width="21.140625" style="62" customWidth="1"/>
    <col min="11523" max="11523" width="9.42578125" style="62" bestFit="1" customWidth="1"/>
    <col min="11524" max="11524" width="12.85546875" style="62" customWidth="1"/>
    <col min="11525" max="11525" width="19.28515625" style="62" customWidth="1"/>
    <col min="11526" max="11526" width="8.7109375" style="62" customWidth="1"/>
    <col min="11527" max="11527" width="8.140625" style="62" bestFit="1" customWidth="1"/>
    <col min="11528" max="11528" width="14.7109375" style="62" customWidth="1"/>
    <col min="11529" max="11529" width="8.85546875" style="62" customWidth="1"/>
    <col min="11530" max="11530" width="14" style="62" customWidth="1"/>
    <col min="11531" max="11531" width="17.5703125" style="62" customWidth="1"/>
    <col min="11532" max="11532" width="19.85546875" style="62" customWidth="1"/>
    <col min="11533" max="11776" width="9.140625" style="62"/>
    <col min="11777" max="11777" width="5" style="62" customWidth="1"/>
    <col min="11778" max="11778" width="21.140625" style="62" customWidth="1"/>
    <col min="11779" max="11779" width="9.42578125" style="62" bestFit="1" customWidth="1"/>
    <col min="11780" max="11780" width="12.85546875" style="62" customWidth="1"/>
    <col min="11781" max="11781" width="19.28515625" style="62" customWidth="1"/>
    <col min="11782" max="11782" width="8.7109375" style="62" customWidth="1"/>
    <col min="11783" max="11783" width="8.140625" style="62" bestFit="1" customWidth="1"/>
    <col min="11784" max="11784" width="14.7109375" style="62" customWidth="1"/>
    <col min="11785" max="11785" width="8.85546875" style="62" customWidth="1"/>
    <col min="11786" max="11786" width="14" style="62" customWidth="1"/>
    <col min="11787" max="11787" width="17.5703125" style="62" customWidth="1"/>
    <col min="11788" max="11788" width="19.85546875" style="62" customWidth="1"/>
    <col min="11789" max="12032" width="9.140625" style="62"/>
    <col min="12033" max="12033" width="5" style="62" customWidth="1"/>
    <col min="12034" max="12034" width="21.140625" style="62" customWidth="1"/>
    <col min="12035" max="12035" width="9.42578125" style="62" bestFit="1" customWidth="1"/>
    <col min="12036" max="12036" width="12.85546875" style="62" customWidth="1"/>
    <col min="12037" max="12037" width="19.28515625" style="62" customWidth="1"/>
    <col min="12038" max="12038" width="8.7109375" style="62" customWidth="1"/>
    <col min="12039" max="12039" width="8.140625" style="62" bestFit="1" customWidth="1"/>
    <col min="12040" max="12040" width="14.7109375" style="62" customWidth="1"/>
    <col min="12041" max="12041" width="8.85546875" style="62" customWidth="1"/>
    <col min="12042" max="12042" width="14" style="62" customWidth="1"/>
    <col min="12043" max="12043" width="17.5703125" style="62" customWidth="1"/>
    <col min="12044" max="12044" width="19.85546875" style="62" customWidth="1"/>
    <col min="12045" max="12288" width="9.140625" style="62"/>
    <col min="12289" max="12289" width="5" style="62" customWidth="1"/>
    <col min="12290" max="12290" width="21.140625" style="62" customWidth="1"/>
    <col min="12291" max="12291" width="9.42578125" style="62" bestFit="1" customWidth="1"/>
    <col min="12292" max="12292" width="12.85546875" style="62" customWidth="1"/>
    <col min="12293" max="12293" width="19.28515625" style="62" customWidth="1"/>
    <col min="12294" max="12294" width="8.7109375" style="62" customWidth="1"/>
    <col min="12295" max="12295" width="8.140625" style="62" bestFit="1" customWidth="1"/>
    <col min="12296" max="12296" width="14.7109375" style="62" customWidth="1"/>
    <col min="12297" max="12297" width="8.85546875" style="62" customWidth="1"/>
    <col min="12298" max="12298" width="14" style="62" customWidth="1"/>
    <col min="12299" max="12299" width="17.5703125" style="62" customWidth="1"/>
    <col min="12300" max="12300" width="19.85546875" style="62" customWidth="1"/>
    <col min="12301" max="12544" width="9.140625" style="62"/>
    <col min="12545" max="12545" width="5" style="62" customWidth="1"/>
    <col min="12546" max="12546" width="21.140625" style="62" customWidth="1"/>
    <col min="12547" max="12547" width="9.42578125" style="62" bestFit="1" customWidth="1"/>
    <col min="12548" max="12548" width="12.85546875" style="62" customWidth="1"/>
    <col min="12549" max="12549" width="19.28515625" style="62" customWidth="1"/>
    <col min="12550" max="12550" width="8.7109375" style="62" customWidth="1"/>
    <col min="12551" max="12551" width="8.140625" style="62" bestFit="1" customWidth="1"/>
    <col min="12552" max="12552" width="14.7109375" style="62" customWidth="1"/>
    <col min="12553" max="12553" width="8.85546875" style="62" customWidth="1"/>
    <col min="12554" max="12554" width="14" style="62" customWidth="1"/>
    <col min="12555" max="12555" width="17.5703125" style="62" customWidth="1"/>
    <col min="12556" max="12556" width="19.85546875" style="62" customWidth="1"/>
    <col min="12557" max="12800" width="9.140625" style="62"/>
    <col min="12801" max="12801" width="5" style="62" customWidth="1"/>
    <col min="12802" max="12802" width="21.140625" style="62" customWidth="1"/>
    <col min="12803" max="12803" width="9.42578125" style="62" bestFit="1" customWidth="1"/>
    <col min="12804" max="12804" width="12.85546875" style="62" customWidth="1"/>
    <col min="12805" max="12805" width="19.28515625" style="62" customWidth="1"/>
    <col min="12806" max="12806" width="8.7109375" style="62" customWidth="1"/>
    <col min="12807" max="12807" width="8.140625" style="62" bestFit="1" customWidth="1"/>
    <col min="12808" max="12808" width="14.7109375" style="62" customWidth="1"/>
    <col min="12809" max="12809" width="8.85546875" style="62" customWidth="1"/>
    <col min="12810" max="12810" width="14" style="62" customWidth="1"/>
    <col min="12811" max="12811" width="17.5703125" style="62" customWidth="1"/>
    <col min="12812" max="12812" width="19.85546875" style="62" customWidth="1"/>
    <col min="12813" max="13056" width="9.140625" style="62"/>
    <col min="13057" max="13057" width="5" style="62" customWidth="1"/>
    <col min="13058" max="13058" width="21.140625" style="62" customWidth="1"/>
    <col min="13059" max="13059" width="9.42578125" style="62" bestFit="1" customWidth="1"/>
    <col min="13060" max="13060" width="12.85546875" style="62" customWidth="1"/>
    <col min="13061" max="13061" width="19.28515625" style="62" customWidth="1"/>
    <col min="13062" max="13062" width="8.7109375" style="62" customWidth="1"/>
    <col min="13063" max="13063" width="8.140625" style="62" bestFit="1" customWidth="1"/>
    <col min="13064" max="13064" width="14.7109375" style="62" customWidth="1"/>
    <col min="13065" max="13065" width="8.85546875" style="62" customWidth="1"/>
    <col min="13066" max="13066" width="14" style="62" customWidth="1"/>
    <col min="13067" max="13067" width="17.5703125" style="62" customWidth="1"/>
    <col min="13068" max="13068" width="19.85546875" style="62" customWidth="1"/>
    <col min="13069" max="13312" width="9.140625" style="62"/>
    <col min="13313" max="13313" width="5" style="62" customWidth="1"/>
    <col min="13314" max="13314" width="21.140625" style="62" customWidth="1"/>
    <col min="13315" max="13315" width="9.42578125" style="62" bestFit="1" customWidth="1"/>
    <col min="13316" max="13316" width="12.85546875" style="62" customWidth="1"/>
    <col min="13317" max="13317" width="19.28515625" style="62" customWidth="1"/>
    <col min="13318" max="13318" width="8.7109375" style="62" customWidth="1"/>
    <col min="13319" max="13319" width="8.140625" style="62" bestFit="1" customWidth="1"/>
    <col min="13320" max="13320" width="14.7109375" style="62" customWidth="1"/>
    <col min="13321" max="13321" width="8.85546875" style="62" customWidth="1"/>
    <col min="13322" max="13322" width="14" style="62" customWidth="1"/>
    <col min="13323" max="13323" width="17.5703125" style="62" customWidth="1"/>
    <col min="13324" max="13324" width="19.85546875" style="62" customWidth="1"/>
    <col min="13325" max="13568" width="9.140625" style="62"/>
    <col min="13569" max="13569" width="5" style="62" customWidth="1"/>
    <col min="13570" max="13570" width="21.140625" style="62" customWidth="1"/>
    <col min="13571" max="13571" width="9.42578125" style="62" bestFit="1" customWidth="1"/>
    <col min="13572" max="13572" width="12.85546875" style="62" customWidth="1"/>
    <col min="13573" max="13573" width="19.28515625" style="62" customWidth="1"/>
    <col min="13574" max="13574" width="8.7109375" style="62" customWidth="1"/>
    <col min="13575" max="13575" width="8.140625" style="62" bestFit="1" customWidth="1"/>
    <col min="13576" max="13576" width="14.7109375" style="62" customWidth="1"/>
    <col min="13577" max="13577" width="8.85546875" style="62" customWidth="1"/>
    <col min="13578" max="13578" width="14" style="62" customWidth="1"/>
    <col min="13579" max="13579" width="17.5703125" style="62" customWidth="1"/>
    <col min="13580" max="13580" width="19.85546875" style="62" customWidth="1"/>
    <col min="13581" max="13824" width="9.140625" style="62"/>
    <col min="13825" max="13825" width="5" style="62" customWidth="1"/>
    <col min="13826" max="13826" width="21.140625" style="62" customWidth="1"/>
    <col min="13827" max="13827" width="9.42578125" style="62" bestFit="1" customWidth="1"/>
    <col min="13828" max="13828" width="12.85546875" style="62" customWidth="1"/>
    <col min="13829" max="13829" width="19.28515625" style="62" customWidth="1"/>
    <col min="13830" max="13830" width="8.7109375" style="62" customWidth="1"/>
    <col min="13831" max="13831" width="8.140625" style="62" bestFit="1" customWidth="1"/>
    <col min="13832" max="13832" width="14.7109375" style="62" customWidth="1"/>
    <col min="13833" max="13833" width="8.85546875" style="62" customWidth="1"/>
    <col min="13834" max="13834" width="14" style="62" customWidth="1"/>
    <col min="13835" max="13835" width="17.5703125" style="62" customWidth="1"/>
    <col min="13836" max="13836" width="19.85546875" style="62" customWidth="1"/>
    <col min="13837" max="14080" width="9.140625" style="62"/>
    <col min="14081" max="14081" width="5" style="62" customWidth="1"/>
    <col min="14082" max="14082" width="21.140625" style="62" customWidth="1"/>
    <col min="14083" max="14083" width="9.42578125" style="62" bestFit="1" customWidth="1"/>
    <col min="14084" max="14084" width="12.85546875" style="62" customWidth="1"/>
    <col min="14085" max="14085" width="19.28515625" style="62" customWidth="1"/>
    <col min="14086" max="14086" width="8.7109375" style="62" customWidth="1"/>
    <col min="14087" max="14087" width="8.140625" style="62" bestFit="1" customWidth="1"/>
    <col min="14088" max="14088" width="14.7109375" style="62" customWidth="1"/>
    <col min="14089" max="14089" width="8.85546875" style="62" customWidth="1"/>
    <col min="14090" max="14090" width="14" style="62" customWidth="1"/>
    <col min="14091" max="14091" width="17.5703125" style="62" customWidth="1"/>
    <col min="14092" max="14092" width="19.85546875" style="62" customWidth="1"/>
    <col min="14093" max="14336" width="9.140625" style="62"/>
    <col min="14337" max="14337" width="5" style="62" customWidth="1"/>
    <col min="14338" max="14338" width="21.140625" style="62" customWidth="1"/>
    <col min="14339" max="14339" width="9.42578125" style="62" bestFit="1" customWidth="1"/>
    <col min="14340" max="14340" width="12.85546875" style="62" customWidth="1"/>
    <col min="14341" max="14341" width="19.28515625" style="62" customWidth="1"/>
    <col min="14342" max="14342" width="8.7109375" style="62" customWidth="1"/>
    <col min="14343" max="14343" width="8.140625" style="62" bestFit="1" customWidth="1"/>
    <col min="14344" max="14344" width="14.7109375" style="62" customWidth="1"/>
    <col min="14345" max="14345" width="8.85546875" style="62" customWidth="1"/>
    <col min="14346" max="14346" width="14" style="62" customWidth="1"/>
    <col min="14347" max="14347" width="17.5703125" style="62" customWidth="1"/>
    <col min="14348" max="14348" width="19.85546875" style="62" customWidth="1"/>
    <col min="14349" max="14592" width="9.140625" style="62"/>
    <col min="14593" max="14593" width="5" style="62" customWidth="1"/>
    <col min="14594" max="14594" width="21.140625" style="62" customWidth="1"/>
    <col min="14595" max="14595" width="9.42578125" style="62" bestFit="1" customWidth="1"/>
    <col min="14596" max="14596" width="12.85546875" style="62" customWidth="1"/>
    <col min="14597" max="14597" width="19.28515625" style="62" customWidth="1"/>
    <col min="14598" max="14598" width="8.7109375" style="62" customWidth="1"/>
    <col min="14599" max="14599" width="8.140625" style="62" bestFit="1" customWidth="1"/>
    <col min="14600" max="14600" width="14.7109375" style="62" customWidth="1"/>
    <col min="14601" max="14601" width="8.85546875" style="62" customWidth="1"/>
    <col min="14602" max="14602" width="14" style="62" customWidth="1"/>
    <col min="14603" max="14603" width="17.5703125" style="62" customWidth="1"/>
    <col min="14604" max="14604" width="19.85546875" style="62" customWidth="1"/>
    <col min="14605" max="14848" width="9.140625" style="62"/>
    <col min="14849" max="14849" width="5" style="62" customWidth="1"/>
    <col min="14850" max="14850" width="21.140625" style="62" customWidth="1"/>
    <col min="14851" max="14851" width="9.42578125" style="62" bestFit="1" customWidth="1"/>
    <col min="14852" max="14852" width="12.85546875" style="62" customWidth="1"/>
    <col min="14853" max="14853" width="19.28515625" style="62" customWidth="1"/>
    <col min="14854" max="14854" width="8.7109375" style="62" customWidth="1"/>
    <col min="14855" max="14855" width="8.140625" style="62" bestFit="1" customWidth="1"/>
    <col min="14856" max="14856" width="14.7109375" style="62" customWidth="1"/>
    <col min="14857" max="14857" width="8.85546875" style="62" customWidth="1"/>
    <col min="14858" max="14858" width="14" style="62" customWidth="1"/>
    <col min="14859" max="14859" width="17.5703125" style="62" customWidth="1"/>
    <col min="14860" max="14860" width="19.85546875" style="62" customWidth="1"/>
    <col min="14861" max="15104" width="9.140625" style="62"/>
    <col min="15105" max="15105" width="5" style="62" customWidth="1"/>
    <col min="15106" max="15106" width="21.140625" style="62" customWidth="1"/>
    <col min="15107" max="15107" width="9.42578125" style="62" bestFit="1" customWidth="1"/>
    <col min="15108" max="15108" width="12.85546875" style="62" customWidth="1"/>
    <col min="15109" max="15109" width="19.28515625" style="62" customWidth="1"/>
    <col min="15110" max="15110" width="8.7109375" style="62" customWidth="1"/>
    <col min="15111" max="15111" width="8.140625" style="62" bestFit="1" customWidth="1"/>
    <col min="15112" max="15112" width="14.7109375" style="62" customWidth="1"/>
    <col min="15113" max="15113" width="8.85546875" style="62" customWidth="1"/>
    <col min="15114" max="15114" width="14" style="62" customWidth="1"/>
    <col min="15115" max="15115" width="17.5703125" style="62" customWidth="1"/>
    <col min="15116" max="15116" width="19.85546875" style="62" customWidth="1"/>
    <col min="15117" max="15360" width="9.140625" style="62"/>
    <col min="15361" max="15361" width="5" style="62" customWidth="1"/>
    <col min="15362" max="15362" width="21.140625" style="62" customWidth="1"/>
    <col min="15363" max="15363" width="9.42578125" style="62" bestFit="1" customWidth="1"/>
    <col min="15364" max="15364" width="12.85546875" style="62" customWidth="1"/>
    <col min="15365" max="15365" width="19.28515625" style="62" customWidth="1"/>
    <col min="15366" max="15366" width="8.7109375" style="62" customWidth="1"/>
    <col min="15367" max="15367" width="8.140625" style="62" bestFit="1" customWidth="1"/>
    <col min="15368" max="15368" width="14.7109375" style="62" customWidth="1"/>
    <col min="15369" max="15369" width="8.85546875" style="62" customWidth="1"/>
    <col min="15370" max="15370" width="14" style="62" customWidth="1"/>
    <col min="15371" max="15371" width="17.5703125" style="62" customWidth="1"/>
    <col min="15372" max="15372" width="19.85546875" style="62" customWidth="1"/>
    <col min="15373" max="15616" width="9.140625" style="62"/>
    <col min="15617" max="15617" width="5" style="62" customWidth="1"/>
    <col min="15618" max="15618" width="21.140625" style="62" customWidth="1"/>
    <col min="15619" max="15619" width="9.42578125" style="62" bestFit="1" customWidth="1"/>
    <col min="15620" max="15620" width="12.85546875" style="62" customWidth="1"/>
    <col min="15621" max="15621" width="19.28515625" style="62" customWidth="1"/>
    <col min="15622" max="15622" width="8.7109375" style="62" customWidth="1"/>
    <col min="15623" max="15623" width="8.140625" style="62" bestFit="1" customWidth="1"/>
    <col min="15624" max="15624" width="14.7109375" style="62" customWidth="1"/>
    <col min="15625" max="15625" width="8.85546875" style="62" customWidth="1"/>
    <col min="15626" max="15626" width="14" style="62" customWidth="1"/>
    <col min="15627" max="15627" width="17.5703125" style="62" customWidth="1"/>
    <col min="15628" max="15628" width="19.85546875" style="62" customWidth="1"/>
    <col min="15629" max="15872" width="9.140625" style="62"/>
    <col min="15873" max="15873" width="5" style="62" customWidth="1"/>
    <col min="15874" max="15874" width="21.140625" style="62" customWidth="1"/>
    <col min="15875" max="15875" width="9.42578125" style="62" bestFit="1" customWidth="1"/>
    <col min="15876" max="15876" width="12.85546875" style="62" customWidth="1"/>
    <col min="15877" max="15877" width="19.28515625" style="62" customWidth="1"/>
    <col min="15878" max="15878" width="8.7109375" style="62" customWidth="1"/>
    <col min="15879" max="15879" width="8.140625" style="62" bestFit="1" customWidth="1"/>
    <col min="15880" max="15880" width="14.7109375" style="62" customWidth="1"/>
    <col min="15881" max="15881" width="8.85546875" style="62" customWidth="1"/>
    <col min="15882" max="15882" width="14" style="62" customWidth="1"/>
    <col min="15883" max="15883" width="17.5703125" style="62" customWidth="1"/>
    <col min="15884" max="15884" width="19.85546875" style="62" customWidth="1"/>
    <col min="15885" max="16128" width="9.140625" style="62"/>
    <col min="16129" max="16129" width="5" style="62" customWidth="1"/>
    <col min="16130" max="16130" width="21.140625" style="62" customWidth="1"/>
    <col min="16131" max="16131" width="9.42578125" style="62" bestFit="1" customWidth="1"/>
    <col min="16132" max="16132" width="12.85546875" style="62" customWidth="1"/>
    <col min="16133" max="16133" width="19.28515625" style="62" customWidth="1"/>
    <col min="16134" max="16134" width="8.7109375" style="62" customWidth="1"/>
    <col min="16135" max="16135" width="8.140625" style="62" bestFit="1" customWidth="1"/>
    <col min="16136" max="16136" width="14.7109375" style="62" customWidth="1"/>
    <col min="16137" max="16137" width="8.85546875" style="62" customWidth="1"/>
    <col min="16138" max="16138" width="14" style="62" customWidth="1"/>
    <col min="16139" max="16139" width="17.5703125" style="62" customWidth="1"/>
    <col min="16140" max="16140" width="19.85546875" style="62" customWidth="1"/>
    <col min="16141" max="16384" width="9.140625" style="62"/>
  </cols>
  <sheetData>
    <row r="1" spans="1:12" s="1" customFormat="1" ht="15.75" x14ac:dyDescent="0.25">
      <c r="A1" s="222" t="s">
        <v>155</v>
      </c>
      <c r="B1" s="222"/>
      <c r="C1" s="222"/>
      <c r="D1" s="222"/>
      <c r="E1" s="222"/>
      <c r="F1" s="14"/>
      <c r="G1" s="14"/>
      <c r="I1" s="206" t="s">
        <v>156</v>
      </c>
      <c r="J1" s="206"/>
      <c r="K1" s="206"/>
      <c r="L1" s="206"/>
    </row>
    <row r="2" spans="1:12" s="1" customFormat="1" ht="16.5" x14ac:dyDescent="0.25">
      <c r="A2" s="206" t="s">
        <v>30</v>
      </c>
      <c r="B2" s="206"/>
      <c r="C2" s="206"/>
      <c r="D2" s="206"/>
      <c r="E2" s="206"/>
      <c r="F2" s="14"/>
      <c r="G2" s="14"/>
      <c r="I2" s="223" t="s">
        <v>1</v>
      </c>
      <c r="J2" s="223"/>
      <c r="K2" s="223"/>
      <c r="L2" s="223"/>
    </row>
    <row r="3" spans="1:12" s="1" customFormat="1" ht="15.75" x14ac:dyDescent="0.25">
      <c r="A3" s="206" t="s">
        <v>157</v>
      </c>
      <c r="B3" s="206"/>
      <c r="C3" s="206"/>
      <c r="D3" s="206"/>
      <c r="E3" s="206"/>
      <c r="F3" s="14"/>
      <c r="G3" s="14"/>
      <c r="I3" s="38"/>
      <c r="J3" s="38"/>
      <c r="K3" s="79"/>
      <c r="L3" s="100"/>
    </row>
    <row r="4" spans="1:12" s="1" customFormat="1" ht="15.75" x14ac:dyDescent="0.25">
      <c r="A4" s="224"/>
      <c r="B4" s="224"/>
      <c r="C4" s="224"/>
      <c r="D4" s="224"/>
      <c r="E4" s="224"/>
      <c r="F4" s="14"/>
      <c r="G4" s="14"/>
      <c r="I4" s="38"/>
      <c r="J4" s="38"/>
      <c r="K4" s="14"/>
      <c r="L4" s="100"/>
    </row>
    <row r="5" spans="1:12" s="1" customFormat="1" ht="57.75" customHeight="1" x14ac:dyDescent="0.25">
      <c r="A5" s="225" t="s">
        <v>206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</row>
    <row r="6" spans="1:12" s="44" customFormat="1" ht="65.25" customHeight="1" x14ac:dyDescent="0.25">
      <c r="A6" s="39" t="s">
        <v>29</v>
      </c>
      <c r="B6" s="226" t="s">
        <v>158</v>
      </c>
      <c r="C6" s="227"/>
      <c r="D6" s="40" t="s">
        <v>159</v>
      </c>
      <c r="E6" s="42" t="s">
        <v>231</v>
      </c>
      <c r="F6" s="41" t="s">
        <v>160</v>
      </c>
      <c r="G6" s="41" t="s">
        <v>161</v>
      </c>
      <c r="H6" s="41" t="s">
        <v>232</v>
      </c>
      <c r="I6" s="42" t="s">
        <v>162</v>
      </c>
      <c r="J6" s="42" t="s">
        <v>163</v>
      </c>
      <c r="K6" s="43" t="s">
        <v>164</v>
      </c>
      <c r="L6" s="42" t="s">
        <v>4</v>
      </c>
    </row>
    <row r="7" spans="1:12" s="80" customFormat="1" ht="17.25" customHeight="1" x14ac:dyDescent="0.25">
      <c r="A7" s="81" t="s">
        <v>165</v>
      </c>
      <c r="B7" s="228" t="s">
        <v>166</v>
      </c>
      <c r="C7" s="229"/>
      <c r="D7" s="82"/>
      <c r="E7" s="81" t="s">
        <v>167</v>
      </c>
      <c r="F7" s="83" t="s">
        <v>168</v>
      </c>
      <c r="G7" s="84" t="s">
        <v>169</v>
      </c>
      <c r="H7" s="84" t="s">
        <v>170</v>
      </c>
      <c r="I7" s="85" t="s">
        <v>171</v>
      </c>
      <c r="J7" s="85" t="s">
        <v>172</v>
      </c>
      <c r="K7" s="86" t="s">
        <v>173</v>
      </c>
      <c r="L7" s="101"/>
    </row>
    <row r="8" spans="1:12" s="48" customFormat="1" ht="18.75" customHeight="1" x14ac:dyDescent="0.25">
      <c r="A8" s="11">
        <v>1</v>
      </c>
      <c r="B8" s="128" t="s">
        <v>85</v>
      </c>
      <c r="C8" s="129" t="s">
        <v>15</v>
      </c>
      <c r="D8" s="87" t="s">
        <v>86</v>
      </c>
      <c r="E8" s="88" t="s">
        <v>87</v>
      </c>
      <c r="F8" s="127">
        <v>28</v>
      </c>
      <c r="G8" s="97">
        <v>30</v>
      </c>
      <c r="H8" s="45">
        <f>(F8*64.5)/G8</f>
        <v>60.2</v>
      </c>
      <c r="I8" s="46">
        <v>80000</v>
      </c>
      <c r="J8" s="46">
        <f>H8*I8</f>
        <v>4816000</v>
      </c>
      <c r="K8" s="35" t="s">
        <v>234</v>
      </c>
      <c r="L8" s="126" t="s">
        <v>240</v>
      </c>
    </row>
    <row r="9" spans="1:12" s="48" customFormat="1" ht="18.75" customHeight="1" x14ac:dyDescent="0.25">
      <c r="A9" s="11">
        <v>2</v>
      </c>
      <c r="B9" s="18" t="s">
        <v>88</v>
      </c>
      <c r="C9" s="19" t="s">
        <v>89</v>
      </c>
      <c r="D9" s="89" t="s">
        <v>150</v>
      </c>
      <c r="E9" s="90" t="s">
        <v>90</v>
      </c>
      <c r="F9" s="96">
        <v>24</v>
      </c>
      <c r="G9" s="97">
        <v>30</v>
      </c>
      <c r="H9" s="45">
        <f t="shared" ref="H9:H62" si="0">(F9*64.5)/G9</f>
        <v>51.6</v>
      </c>
      <c r="I9" s="46">
        <v>80000</v>
      </c>
      <c r="J9" s="46">
        <f t="shared" ref="J9:J62" si="1">H9*I9</f>
        <v>4128000</v>
      </c>
      <c r="K9" s="131" t="s">
        <v>242</v>
      </c>
      <c r="L9" s="103" t="s">
        <v>209</v>
      </c>
    </row>
    <row r="10" spans="1:12" s="48" customFormat="1" ht="18.75" customHeight="1" x14ac:dyDescent="0.25">
      <c r="A10" s="11">
        <v>3</v>
      </c>
      <c r="B10" s="21" t="s">
        <v>100</v>
      </c>
      <c r="C10" s="22" t="s">
        <v>5</v>
      </c>
      <c r="D10" s="89" t="s">
        <v>149</v>
      </c>
      <c r="E10" s="90" t="s">
        <v>101</v>
      </c>
      <c r="F10" s="96">
        <v>30</v>
      </c>
      <c r="G10" s="97">
        <v>30</v>
      </c>
      <c r="H10" s="45">
        <f t="shared" si="0"/>
        <v>64.5</v>
      </c>
      <c r="I10" s="46">
        <v>80000</v>
      </c>
      <c r="J10" s="46">
        <f t="shared" si="1"/>
        <v>5160000</v>
      </c>
      <c r="K10" s="47" t="s">
        <v>174</v>
      </c>
      <c r="L10" s="103"/>
    </row>
    <row r="11" spans="1:12" s="48" customFormat="1" ht="18.75" customHeight="1" x14ac:dyDescent="0.25">
      <c r="A11" s="11">
        <v>4</v>
      </c>
      <c r="B11" s="21" t="s">
        <v>113</v>
      </c>
      <c r="C11" s="22" t="s">
        <v>114</v>
      </c>
      <c r="D11" s="89" t="s">
        <v>149</v>
      </c>
      <c r="E11" s="90" t="s">
        <v>115</v>
      </c>
      <c r="F11" s="96">
        <v>30</v>
      </c>
      <c r="G11" s="97">
        <v>30</v>
      </c>
      <c r="H11" s="45">
        <f t="shared" si="0"/>
        <v>64.5</v>
      </c>
      <c r="I11" s="46">
        <v>80000</v>
      </c>
      <c r="J11" s="46">
        <f t="shared" si="1"/>
        <v>5160000</v>
      </c>
      <c r="K11" s="47" t="s">
        <v>175</v>
      </c>
      <c r="L11" s="103"/>
    </row>
    <row r="12" spans="1:12" s="48" customFormat="1" ht="18.75" customHeight="1" x14ac:dyDescent="0.25">
      <c r="A12" s="11">
        <v>5</v>
      </c>
      <c r="B12" s="23" t="s">
        <v>62</v>
      </c>
      <c r="C12" s="20" t="s">
        <v>8</v>
      </c>
      <c r="D12" s="89" t="s">
        <v>149</v>
      </c>
      <c r="E12" s="49" t="s">
        <v>57</v>
      </c>
      <c r="F12" s="96">
        <v>24</v>
      </c>
      <c r="G12" s="97">
        <v>30</v>
      </c>
      <c r="H12" s="45">
        <f t="shared" si="0"/>
        <v>51.6</v>
      </c>
      <c r="I12" s="46">
        <v>80000</v>
      </c>
      <c r="J12" s="46">
        <f t="shared" si="1"/>
        <v>4128000</v>
      </c>
      <c r="K12" s="120">
        <v>1603205192034</v>
      </c>
      <c r="L12" s="102" t="s">
        <v>210</v>
      </c>
    </row>
    <row r="13" spans="1:12" s="48" customFormat="1" ht="18.75" customHeight="1" x14ac:dyDescent="0.25">
      <c r="A13" s="11">
        <v>6</v>
      </c>
      <c r="B13" s="113" t="s">
        <v>62</v>
      </c>
      <c r="C13" s="20" t="s">
        <v>8</v>
      </c>
      <c r="D13" s="92" t="s">
        <v>149</v>
      </c>
      <c r="E13" s="220" t="s">
        <v>93</v>
      </c>
      <c r="F13" s="2">
        <v>15</v>
      </c>
      <c r="G13" s="114">
        <v>30</v>
      </c>
      <c r="H13" s="45">
        <f t="shared" si="0"/>
        <v>32.25</v>
      </c>
      <c r="I13" s="46">
        <v>80000</v>
      </c>
      <c r="J13" s="46">
        <f t="shared" si="1"/>
        <v>2580000</v>
      </c>
      <c r="K13" s="120">
        <v>1603205192034</v>
      </c>
      <c r="L13" s="108" t="s">
        <v>211</v>
      </c>
    </row>
    <row r="14" spans="1:12" s="48" customFormat="1" ht="18.75" customHeight="1" x14ac:dyDescent="0.25">
      <c r="A14" s="11">
        <v>7</v>
      </c>
      <c r="B14" s="113" t="s">
        <v>91</v>
      </c>
      <c r="C14" s="20" t="s">
        <v>92</v>
      </c>
      <c r="D14" s="92" t="s">
        <v>149</v>
      </c>
      <c r="E14" s="221"/>
      <c r="F14" s="2">
        <v>9</v>
      </c>
      <c r="G14" s="114">
        <v>30</v>
      </c>
      <c r="H14" s="45">
        <f t="shared" si="0"/>
        <v>19.350000000000001</v>
      </c>
      <c r="I14" s="46">
        <v>80000</v>
      </c>
      <c r="J14" s="46">
        <f t="shared" si="1"/>
        <v>1548000</v>
      </c>
      <c r="K14" s="131" t="s">
        <v>241</v>
      </c>
      <c r="L14" s="103" t="s">
        <v>209</v>
      </c>
    </row>
    <row r="15" spans="1:12" s="48" customFormat="1" ht="18.75" customHeight="1" x14ac:dyDescent="0.25">
      <c r="A15" s="11">
        <v>8</v>
      </c>
      <c r="B15" s="23" t="s">
        <v>68</v>
      </c>
      <c r="C15" s="20" t="s">
        <v>20</v>
      </c>
      <c r="D15" s="89" t="s">
        <v>149</v>
      </c>
      <c r="E15" s="49" t="s">
        <v>43</v>
      </c>
      <c r="F15" s="96">
        <v>22</v>
      </c>
      <c r="G15" s="97">
        <v>30</v>
      </c>
      <c r="H15" s="45">
        <f t="shared" si="0"/>
        <v>47.3</v>
      </c>
      <c r="I15" s="46">
        <v>80000</v>
      </c>
      <c r="J15" s="46">
        <f t="shared" si="1"/>
        <v>3784000</v>
      </c>
      <c r="K15" s="47" t="s">
        <v>176</v>
      </c>
      <c r="L15" s="108" t="s">
        <v>212</v>
      </c>
    </row>
    <row r="16" spans="1:12" s="48" customFormat="1" ht="18.75" customHeight="1" x14ac:dyDescent="0.25">
      <c r="A16" s="11">
        <v>9</v>
      </c>
      <c r="B16" s="23" t="s">
        <v>37</v>
      </c>
      <c r="C16" s="20" t="s">
        <v>52</v>
      </c>
      <c r="D16" s="89" t="s">
        <v>149</v>
      </c>
      <c r="E16" s="49" t="s">
        <v>43</v>
      </c>
      <c r="F16" s="96">
        <v>8.0000000000000018</v>
      </c>
      <c r="G16" s="97">
        <v>30</v>
      </c>
      <c r="H16" s="45">
        <f>(F16*64.5)/G16</f>
        <v>17.200000000000003</v>
      </c>
      <c r="I16" s="46">
        <v>80000</v>
      </c>
      <c r="J16" s="46">
        <f>H16*I16</f>
        <v>1376000.0000000002</v>
      </c>
      <c r="K16" s="121" t="s">
        <v>235</v>
      </c>
      <c r="L16" s="108" t="s">
        <v>208</v>
      </c>
    </row>
    <row r="17" spans="1:12" s="48" customFormat="1" ht="18.75" customHeight="1" x14ac:dyDescent="0.25">
      <c r="A17" s="11">
        <v>10</v>
      </c>
      <c r="B17" s="21" t="s">
        <v>106</v>
      </c>
      <c r="C17" s="20" t="s">
        <v>61</v>
      </c>
      <c r="D17" s="89" t="s">
        <v>149</v>
      </c>
      <c r="E17" s="90" t="s">
        <v>107</v>
      </c>
      <c r="F17" s="96">
        <v>24</v>
      </c>
      <c r="G17" s="97">
        <v>30</v>
      </c>
      <c r="H17" s="45">
        <f t="shared" si="0"/>
        <v>51.6</v>
      </c>
      <c r="I17" s="46">
        <v>80000</v>
      </c>
      <c r="J17" s="46">
        <f t="shared" si="1"/>
        <v>4128000</v>
      </c>
      <c r="K17" s="120">
        <v>1603205296581</v>
      </c>
      <c r="L17" s="103" t="s">
        <v>209</v>
      </c>
    </row>
    <row r="18" spans="1:12" s="48" customFormat="1" ht="18.75" customHeight="1" x14ac:dyDescent="0.25">
      <c r="A18" s="11">
        <v>11</v>
      </c>
      <c r="B18" s="18" t="s">
        <v>34</v>
      </c>
      <c r="C18" s="19" t="s">
        <v>122</v>
      </c>
      <c r="D18" s="89" t="s">
        <v>149</v>
      </c>
      <c r="E18" s="90" t="s">
        <v>123</v>
      </c>
      <c r="F18" s="96">
        <v>30</v>
      </c>
      <c r="G18" s="97">
        <v>30</v>
      </c>
      <c r="H18" s="45">
        <f t="shared" si="0"/>
        <v>64.5</v>
      </c>
      <c r="I18" s="46">
        <v>80000</v>
      </c>
      <c r="J18" s="46">
        <f t="shared" si="1"/>
        <v>5160000</v>
      </c>
      <c r="K18" s="47" t="s">
        <v>177</v>
      </c>
      <c r="L18" s="102"/>
    </row>
    <row r="19" spans="1:12" s="48" customFormat="1" ht="18.75" customHeight="1" x14ac:dyDescent="0.25">
      <c r="A19" s="11">
        <v>12</v>
      </c>
      <c r="B19" s="24" t="s">
        <v>34</v>
      </c>
      <c r="C19" s="25" t="s">
        <v>122</v>
      </c>
      <c r="D19" s="89" t="s">
        <v>149</v>
      </c>
      <c r="E19" s="116" t="s">
        <v>53</v>
      </c>
      <c r="F19" s="96">
        <v>5</v>
      </c>
      <c r="G19" s="97">
        <v>30</v>
      </c>
      <c r="H19" s="45">
        <f t="shared" si="0"/>
        <v>10.75</v>
      </c>
      <c r="I19" s="46">
        <v>80000</v>
      </c>
      <c r="J19" s="46">
        <f t="shared" si="1"/>
        <v>860000</v>
      </c>
      <c r="K19" s="47" t="s">
        <v>177</v>
      </c>
      <c r="L19" s="108" t="s">
        <v>213</v>
      </c>
    </row>
    <row r="20" spans="1:12" s="48" customFormat="1" ht="18.75" customHeight="1" x14ac:dyDescent="0.25">
      <c r="A20" s="11">
        <v>13</v>
      </c>
      <c r="B20" s="27" t="s">
        <v>59</v>
      </c>
      <c r="C20" s="20" t="s">
        <v>45</v>
      </c>
      <c r="D20" s="89" t="s">
        <v>149</v>
      </c>
      <c r="E20" s="49" t="s">
        <v>46</v>
      </c>
      <c r="F20" s="96">
        <v>30</v>
      </c>
      <c r="G20" s="97">
        <v>30</v>
      </c>
      <c r="H20" s="45">
        <f t="shared" si="0"/>
        <v>64.5</v>
      </c>
      <c r="I20" s="46">
        <v>80000</v>
      </c>
      <c r="J20" s="46">
        <f t="shared" si="1"/>
        <v>5160000</v>
      </c>
      <c r="K20" s="47" t="s">
        <v>179</v>
      </c>
      <c r="L20" s="102"/>
    </row>
    <row r="21" spans="1:12" s="48" customFormat="1" ht="18.75" customHeight="1" x14ac:dyDescent="0.25">
      <c r="A21" s="11">
        <v>14</v>
      </c>
      <c r="B21" s="24" t="s">
        <v>79</v>
      </c>
      <c r="C21" s="28" t="s">
        <v>36</v>
      </c>
      <c r="D21" s="89" t="s">
        <v>149</v>
      </c>
      <c r="E21" s="91" t="s">
        <v>80</v>
      </c>
      <c r="F21" s="96">
        <v>30</v>
      </c>
      <c r="G21" s="97">
        <v>30</v>
      </c>
      <c r="H21" s="45">
        <f t="shared" si="0"/>
        <v>64.5</v>
      </c>
      <c r="I21" s="46">
        <v>80000</v>
      </c>
      <c r="J21" s="46">
        <f t="shared" si="1"/>
        <v>5160000</v>
      </c>
      <c r="K21" s="47" t="s">
        <v>178</v>
      </c>
      <c r="L21" s="102"/>
    </row>
    <row r="22" spans="1:12" s="48" customFormat="1" ht="18.75" customHeight="1" x14ac:dyDescent="0.25">
      <c r="A22" s="11">
        <v>15</v>
      </c>
      <c r="B22" s="18" t="s">
        <v>79</v>
      </c>
      <c r="C22" s="19" t="s">
        <v>36</v>
      </c>
      <c r="D22" s="89" t="s">
        <v>149</v>
      </c>
      <c r="E22" s="90" t="s">
        <v>83</v>
      </c>
      <c r="F22" s="96">
        <v>30</v>
      </c>
      <c r="G22" s="97">
        <v>30</v>
      </c>
      <c r="H22" s="45">
        <f t="shared" si="0"/>
        <v>64.5</v>
      </c>
      <c r="I22" s="46">
        <v>80000</v>
      </c>
      <c r="J22" s="46">
        <f t="shared" si="1"/>
        <v>5160000</v>
      </c>
      <c r="K22" s="47" t="s">
        <v>178</v>
      </c>
      <c r="L22" s="102"/>
    </row>
    <row r="23" spans="1:12" s="48" customFormat="1" ht="18.75" customHeight="1" x14ac:dyDescent="0.25">
      <c r="A23" s="11">
        <v>16</v>
      </c>
      <c r="B23" s="27" t="s">
        <v>76</v>
      </c>
      <c r="C23" s="20" t="s">
        <v>8</v>
      </c>
      <c r="D23" s="92" t="s">
        <v>151</v>
      </c>
      <c r="E23" s="49" t="s">
        <v>56</v>
      </c>
      <c r="F23" s="96">
        <v>2.0000000000000022</v>
      </c>
      <c r="G23" s="97">
        <v>30</v>
      </c>
      <c r="H23" s="45">
        <f t="shared" si="0"/>
        <v>4.3000000000000052</v>
      </c>
      <c r="I23" s="46">
        <v>80000</v>
      </c>
      <c r="J23" s="46">
        <f t="shared" si="1"/>
        <v>344000.00000000041</v>
      </c>
      <c r="K23" s="122">
        <v>1603205286752</v>
      </c>
      <c r="L23" s="103" t="s">
        <v>214</v>
      </c>
    </row>
    <row r="24" spans="1:12" s="48" customFormat="1" ht="18.75" customHeight="1" x14ac:dyDescent="0.2">
      <c r="A24" s="11">
        <v>17</v>
      </c>
      <c r="B24" s="24" t="s">
        <v>139</v>
      </c>
      <c r="C24" s="28" t="s">
        <v>8</v>
      </c>
      <c r="D24" s="92" t="s">
        <v>151</v>
      </c>
      <c r="E24" s="93" t="s">
        <v>140</v>
      </c>
      <c r="F24" s="96">
        <v>30</v>
      </c>
      <c r="G24" s="97">
        <v>30</v>
      </c>
      <c r="H24" s="45">
        <f t="shared" si="0"/>
        <v>64.5</v>
      </c>
      <c r="I24" s="46">
        <v>80000</v>
      </c>
      <c r="J24" s="46">
        <f t="shared" si="1"/>
        <v>5160000</v>
      </c>
      <c r="K24" s="122">
        <v>1603205286752</v>
      </c>
      <c r="L24" s="104"/>
    </row>
    <row r="25" spans="1:12" s="48" customFormat="1" ht="18.75" customHeight="1" x14ac:dyDescent="0.25">
      <c r="A25" s="11">
        <v>18</v>
      </c>
      <c r="B25" s="18" t="s">
        <v>81</v>
      </c>
      <c r="C25" s="19" t="s">
        <v>41</v>
      </c>
      <c r="D25" s="92" t="s">
        <v>151</v>
      </c>
      <c r="E25" s="90" t="s">
        <v>84</v>
      </c>
      <c r="F25" s="96">
        <v>29.000000000000004</v>
      </c>
      <c r="G25" s="97">
        <v>30</v>
      </c>
      <c r="H25" s="45">
        <f t="shared" si="0"/>
        <v>62.350000000000009</v>
      </c>
      <c r="I25" s="46">
        <v>80000</v>
      </c>
      <c r="J25" s="46">
        <f t="shared" si="1"/>
        <v>4988000.0000000009</v>
      </c>
      <c r="K25" s="120">
        <v>1603205182756</v>
      </c>
      <c r="L25" s="108" t="s">
        <v>215</v>
      </c>
    </row>
    <row r="26" spans="1:12" s="48" customFormat="1" ht="18.75" customHeight="1" x14ac:dyDescent="0.25">
      <c r="A26" s="11">
        <v>19</v>
      </c>
      <c r="B26" s="29" t="s">
        <v>108</v>
      </c>
      <c r="C26" s="22" t="s">
        <v>116</v>
      </c>
      <c r="D26" s="92" t="s">
        <v>152</v>
      </c>
      <c r="E26" s="90" t="s">
        <v>117</v>
      </c>
      <c r="F26" s="96">
        <v>30</v>
      </c>
      <c r="G26" s="97">
        <v>30</v>
      </c>
      <c r="H26" s="45">
        <f t="shared" si="0"/>
        <v>64.5</v>
      </c>
      <c r="I26" s="46">
        <v>80000</v>
      </c>
      <c r="J26" s="46">
        <f t="shared" si="1"/>
        <v>5160000</v>
      </c>
      <c r="K26" s="120">
        <v>1603205280047</v>
      </c>
      <c r="L26" s="102"/>
    </row>
    <row r="27" spans="1:12" s="48" customFormat="1" ht="18.75" customHeight="1" x14ac:dyDescent="0.25">
      <c r="A27" s="11">
        <v>20</v>
      </c>
      <c r="B27" s="29" t="s">
        <v>109</v>
      </c>
      <c r="C27" s="22" t="s">
        <v>110</v>
      </c>
      <c r="D27" s="92" t="s">
        <v>152</v>
      </c>
      <c r="E27" s="90" t="s">
        <v>111</v>
      </c>
      <c r="F27" s="96">
        <v>30</v>
      </c>
      <c r="G27" s="97">
        <v>30</v>
      </c>
      <c r="H27" s="45">
        <f t="shared" si="0"/>
        <v>64.5</v>
      </c>
      <c r="I27" s="46">
        <v>80000</v>
      </c>
      <c r="J27" s="46">
        <f t="shared" si="1"/>
        <v>5160000</v>
      </c>
      <c r="K27" s="47" t="s">
        <v>181</v>
      </c>
      <c r="L27" s="102"/>
    </row>
    <row r="28" spans="1:12" s="48" customFormat="1" ht="18.75" customHeight="1" x14ac:dyDescent="0.25">
      <c r="A28" s="11">
        <v>21</v>
      </c>
      <c r="B28" s="29" t="s">
        <v>104</v>
      </c>
      <c r="C28" s="22" t="s">
        <v>18</v>
      </c>
      <c r="D28" s="92" t="s">
        <v>152</v>
      </c>
      <c r="E28" s="90" t="s">
        <v>105</v>
      </c>
      <c r="F28" s="96">
        <v>30</v>
      </c>
      <c r="G28" s="97">
        <v>30</v>
      </c>
      <c r="H28" s="45">
        <f t="shared" si="0"/>
        <v>64.5</v>
      </c>
      <c r="I28" s="46">
        <v>80000</v>
      </c>
      <c r="J28" s="46">
        <f t="shared" si="1"/>
        <v>5160000</v>
      </c>
      <c r="K28" s="123" t="s">
        <v>236</v>
      </c>
      <c r="L28" s="102"/>
    </row>
    <row r="29" spans="1:12" s="48" customFormat="1" ht="18.75" customHeight="1" x14ac:dyDescent="0.25">
      <c r="A29" s="11">
        <v>22</v>
      </c>
      <c r="B29" s="30" t="s">
        <v>71</v>
      </c>
      <c r="C29" s="20" t="s">
        <v>7</v>
      </c>
      <c r="D29" s="92" t="s">
        <v>148</v>
      </c>
      <c r="E29" s="49" t="s">
        <v>70</v>
      </c>
      <c r="F29" s="96">
        <v>15</v>
      </c>
      <c r="G29" s="97">
        <v>30</v>
      </c>
      <c r="H29" s="45">
        <f t="shared" si="0"/>
        <v>32.25</v>
      </c>
      <c r="I29" s="46">
        <v>80000</v>
      </c>
      <c r="J29" s="46">
        <f t="shared" si="1"/>
        <v>2580000</v>
      </c>
      <c r="K29" s="47" t="s">
        <v>180</v>
      </c>
      <c r="L29" s="102" t="s">
        <v>74</v>
      </c>
    </row>
    <row r="30" spans="1:12" s="48" customFormat="1" ht="18.75" customHeight="1" x14ac:dyDescent="0.25">
      <c r="A30" s="11">
        <v>23</v>
      </c>
      <c r="B30" s="31" t="s">
        <v>144</v>
      </c>
      <c r="C30" s="20" t="s">
        <v>7</v>
      </c>
      <c r="D30" s="92" t="s">
        <v>148</v>
      </c>
      <c r="E30" s="90" t="s">
        <v>103</v>
      </c>
      <c r="F30" s="96">
        <v>1</v>
      </c>
      <c r="G30" s="97">
        <v>30</v>
      </c>
      <c r="H30" s="45">
        <f t="shared" si="0"/>
        <v>2.15</v>
      </c>
      <c r="I30" s="46">
        <v>80000</v>
      </c>
      <c r="J30" s="46">
        <f t="shared" si="1"/>
        <v>172000</v>
      </c>
      <c r="K30" s="47" t="s">
        <v>180</v>
      </c>
      <c r="L30" s="109" t="s">
        <v>217</v>
      </c>
    </row>
    <row r="31" spans="1:12" s="48" customFormat="1" ht="18.75" customHeight="1" x14ac:dyDescent="0.25">
      <c r="A31" s="11">
        <v>24</v>
      </c>
      <c r="B31" s="32" t="s">
        <v>144</v>
      </c>
      <c r="C31" s="33" t="s">
        <v>7</v>
      </c>
      <c r="D31" s="92" t="s">
        <v>148</v>
      </c>
      <c r="E31" s="94" t="s">
        <v>145</v>
      </c>
      <c r="F31" s="96">
        <v>30</v>
      </c>
      <c r="G31" s="97">
        <v>30</v>
      </c>
      <c r="H31" s="45">
        <f t="shared" si="0"/>
        <v>64.5</v>
      </c>
      <c r="I31" s="46">
        <v>80000</v>
      </c>
      <c r="J31" s="46">
        <f t="shared" si="1"/>
        <v>5160000</v>
      </c>
      <c r="K31" s="47" t="s">
        <v>180</v>
      </c>
      <c r="L31" s="102"/>
    </row>
    <row r="32" spans="1:12" s="48" customFormat="1" ht="18.75" customHeight="1" x14ac:dyDescent="0.25">
      <c r="A32" s="11">
        <v>25</v>
      </c>
      <c r="B32" s="117" t="s">
        <v>78</v>
      </c>
      <c r="C32" s="28" t="s">
        <v>35</v>
      </c>
      <c r="D32" s="92" t="s">
        <v>148</v>
      </c>
      <c r="E32" s="95" t="s">
        <v>77</v>
      </c>
      <c r="F32" s="96">
        <v>1</v>
      </c>
      <c r="G32" s="97">
        <v>30</v>
      </c>
      <c r="H32" s="45">
        <f t="shared" si="0"/>
        <v>2.15</v>
      </c>
      <c r="I32" s="46">
        <v>80000</v>
      </c>
      <c r="J32" s="46">
        <f t="shared" si="1"/>
        <v>172000</v>
      </c>
      <c r="K32" s="47" t="s">
        <v>182</v>
      </c>
      <c r="L32" s="110" t="s">
        <v>216</v>
      </c>
    </row>
    <row r="33" spans="1:12" s="48" customFormat="1" ht="24" x14ac:dyDescent="0.25">
      <c r="A33" s="11">
        <v>26</v>
      </c>
      <c r="B33" s="29" t="s">
        <v>78</v>
      </c>
      <c r="C33" s="22" t="s">
        <v>35</v>
      </c>
      <c r="D33" s="92" t="s">
        <v>148</v>
      </c>
      <c r="E33" s="90" t="s">
        <v>102</v>
      </c>
      <c r="F33" s="96">
        <v>28.000000000000004</v>
      </c>
      <c r="G33" s="97">
        <v>30</v>
      </c>
      <c r="H33" s="45">
        <f t="shared" si="0"/>
        <v>60.20000000000001</v>
      </c>
      <c r="I33" s="46">
        <v>80000</v>
      </c>
      <c r="J33" s="46">
        <f t="shared" si="1"/>
        <v>4816000.0000000009</v>
      </c>
      <c r="K33" s="47" t="s">
        <v>182</v>
      </c>
      <c r="L33" s="108" t="s">
        <v>219</v>
      </c>
    </row>
    <row r="34" spans="1:12" s="48" customFormat="1" ht="24" x14ac:dyDescent="0.25">
      <c r="A34" s="11">
        <v>27</v>
      </c>
      <c r="B34" s="29" t="s">
        <v>34</v>
      </c>
      <c r="C34" s="22" t="s">
        <v>97</v>
      </c>
      <c r="D34" s="92" t="s">
        <v>148</v>
      </c>
      <c r="E34" s="90" t="s">
        <v>102</v>
      </c>
      <c r="F34" s="96">
        <v>2</v>
      </c>
      <c r="G34" s="97">
        <v>30</v>
      </c>
      <c r="H34" s="45">
        <f>(F34*64.5)/G34</f>
        <v>4.3</v>
      </c>
      <c r="I34" s="46">
        <v>80000</v>
      </c>
      <c r="J34" s="46">
        <f>H34*I34</f>
        <v>344000</v>
      </c>
      <c r="K34" s="47" t="s">
        <v>184</v>
      </c>
      <c r="L34" s="108" t="s">
        <v>220</v>
      </c>
    </row>
    <row r="35" spans="1:12" s="48" customFormat="1" ht="18.75" customHeight="1" x14ac:dyDescent="0.25">
      <c r="A35" s="11">
        <v>28</v>
      </c>
      <c r="B35" s="29" t="s">
        <v>34</v>
      </c>
      <c r="C35" s="22" t="s">
        <v>97</v>
      </c>
      <c r="D35" s="92" t="s">
        <v>148</v>
      </c>
      <c r="E35" s="90" t="s">
        <v>112</v>
      </c>
      <c r="F35" s="96">
        <v>30</v>
      </c>
      <c r="G35" s="97">
        <v>30</v>
      </c>
      <c r="H35" s="45">
        <f t="shared" si="0"/>
        <v>64.5</v>
      </c>
      <c r="I35" s="46">
        <v>80000</v>
      </c>
      <c r="J35" s="46">
        <f t="shared" si="1"/>
        <v>5160000</v>
      </c>
      <c r="K35" s="47" t="s">
        <v>184</v>
      </c>
      <c r="L35" s="102"/>
    </row>
    <row r="36" spans="1:12" s="48" customFormat="1" ht="18.75" customHeight="1" x14ac:dyDescent="0.25">
      <c r="A36" s="11">
        <v>29</v>
      </c>
      <c r="B36" s="29" t="s">
        <v>96</v>
      </c>
      <c r="C36" s="22" t="s">
        <v>97</v>
      </c>
      <c r="D36" s="92" t="s">
        <v>148</v>
      </c>
      <c r="E36" s="90" t="s">
        <v>23</v>
      </c>
      <c r="F36" s="96">
        <v>30</v>
      </c>
      <c r="G36" s="97">
        <v>30</v>
      </c>
      <c r="H36" s="45">
        <f t="shared" si="0"/>
        <v>64.5</v>
      </c>
      <c r="I36" s="46">
        <v>80000</v>
      </c>
      <c r="J36" s="46">
        <f t="shared" si="1"/>
        <v>5160000</v>
      </c>
      <c r="K36" s="47" t="s">
        <v>184</v>
      </c>
      <c r="L36" s="102"/>
    </row>
    <row r="37" spans="1:12" s="48" customFormat="1" ht="18.75" customHeight="1" x14ac:dyDescent="0.25">
      <c r="A37" s="11">
        <v>30</v>
      </c>
      <c r="B37" s="34" t="s">
        <v>27</v>
      </c>
      <c r="C37" s="19" t="s">
        <v>120</v>
      </c>
      <c r="D37" s="92" t="s">
        <v>148</v>
      </c>
      <c r="E37" s="90" t="s">
        <v>121</v>
      </c>
      <c r="F37" s="96">
        <v>29.000000000000004</v>
      </c>
      <c r="G37" s="97">
        <v>30</v>
      </c>
      <c r="H37" s="45">
        <f>(F37*64.5)/G37</f>
        <v>62.350000000000009</v>
      </c>
      <c r="I37" s="46">
        <v>80000</v>
      </c>
      <c r="J37" s="46">
        <f>H37*I37</f>
        <v>4988000.0000000009</v>
      </c>
      <c r="K37" s="47" t="s">
        <v>183</v>
      </c>
      <c r="L37" s="111" t="s">
        <v>218</v>
      </c>
    </row>
    <row r="38" spans="1:12" s="48" customFormat="1" ht="18.75" customHeight="1" x14ac:dyDescent="0.25">
      <c r="A38" s="11">
        <v>31</v>
      </c>
      <c r="B38" s="30" t="s">
        <v>49</v>
      </c>
      <c r="C38" s="20" t="s">
        <v>50</v>
      </c>
      <c r="D38" s="92" t="s">
        <v>148</v>
      </c>
      <c r="E38" s="49" t="s">
        <v>51</v>
      </c>
      <c r="F38" s="96">
        <v>30</v>
      </c>
      <c r="G38" s="97">
        <v>30</v>
      </c>
      <c r="H38" s="45">
        <f t="shared" si="0"/>
        <v>64.5</v>
      </c>
      <c r="I38" s="46">
        <v>80000</v>
      </c>
      <c r="J38" s="46">
        <f t="shared" si="1"/>
        <v>5160000</v>
      </c>
      <c r="K38" s="47" t="s">
        <v>186</v>
      </c>
      <c r="L38" s="102"/>
    </row>
    <row r="39" spans="1:12" s="48" customFormat="1" ht="18.75" customHeight="1" x14ac:dyDescent="0.25">
      <c r="A39" s="11">
        <v>32</v>
      </c>
      <c r="B39" s="31" t="s">
        <v>98</v>
      </c>
      <c r="C39" s="20" t="s">
        <v>40</v>
      </c>
      <c r="D39" s="92" t="s">
        <v>148</v>
      </c>
      <c r="E39" s="90" t="s">
        <v>99</v>
      </c>
      <c r="F39" s="96">
        <v>29.000000000000004</v>
      </c>
      <c r="G39" s="97">
        <v>30</v>
      </c>
      <c r="H39" s="45">
        <f>(F39*64.5)/G39</f>
        <v>62.350000000000009</v>
      </c>
      <c r="I39" s="46">
        <v>80000</v>
      </c>
      <c r="J39" s="46">
        <f>H39*I39</f>
        <v>4988000.0000000009</v>
      </c>
      <c r="K39" s="47" t="s">
        <v>185</v>
      </c>
      <c r="L39" s="108" t="s">
        <v>222</v>
      </c>
    </row>
    <row r="40" spans="1:12" s="48" customFormat="1" ht="18.75" customHeight="1" x14ac:dyDescent="0.25">
      <c r="A40" s="11">
        <v>33</v>
      </c>
      <c r="B40" s="21" t="s">
        <v>96</v>
      </c>
      <c r="C40" s="22" t="s">
        <v>14</v>
      </c>
      <c r="D40" s="92" t="s">
        <v>148</v>
      </c>
      <c r="E40" s="90" t="s">
        <v>99</v>
      </c>
      <c r="F40" s="96">
        <v>1</v>
      </c>
      <c r="G40" s="97">
        <v>30</v>
      </c>
      <c r="H40" s="45">
        <f>(F40*64.5)/G40</f>
        <v>2.15</v>
      </c>
      <c r="I40" s="46">
        <v>80000</v>
      </c>
      <c r="J40" s="46">
        <f>H40*I40</f>
        <v>172000</v>
      </c>
      <c r="K40" s="47" t="s">
        <v>187</v>
      </c>
      <c r="L40" s="108" t="s">
        <v>221</v>
      </c>
    </row>
    <row r="41" spans="1:12" s="48" customFormat="1" ht="18.75" customHeight="1" x14ac:dyDescent="0.25">
      <c r="A41" s="11">
        <v>34</v>
      </c>
      <c r="B41" s="118" t="s">
        <v>34</v>
      </c>
      <c r="C41" s="28" t="s">
        <v>14</v>
      </c>
      <c r="D41" s="92" t="s">
        <v>148</v>
      </c>
      <c r="E41" s="95" t="s">
        <v>134</v>
      </c>
      <c r="F41" s="96">
        <v>30</v>
      </c>
      <c r="G41" s="97">
        <v>30</v>
      </c>
      <c r="H41" s="45">
        <f t="shared" si="0"/>
        <v>64.5</v>
      </c>
      <c r="I41" s="46">
        <v>80000</v>
      </c>
      <c r="J41" s="46">
        <f t="shared" si="1"/>
        <v>5160000</v>
      </c>
      <c r="K41" s="47" t="s">
        <v>187</v>
      </c>
      <c r="L41" s="102"/>
    </row>
    <row r="42" spans="1:12" s="48" customFormat="1" ht="24" x14ac:dyDescent="0.25">
      <c r="A42" s="11">
        <v>35</v>
      </c>
      <c r="B42" s="23" t="s">
        <v>96</v>
      </c>
      <c r="C42" s="20" t="s">
        <v>14</v>
      </c>
      <c r="D42" s="92" t="s">
        <v>148</v>
      </c>
      <c r="E42" s="49" t="s">
        <v>11</v>
      </c>
      <c r="F42" s="96">
        <v>12</v>
      </c>
      <c r="G42" s="97">
        <v>30</v>
      </c>
      <c r="H42" s="45">
        <f t="shared" si="0"/>
        <v>25.8</v>
      </c>
      <c r="I42" s="115">
        <v>80000</v>
      </c>
      <c r="J42" s="46">
        <f t="shared" si="1"/>
        <v>2064000</v>
      </c>
      <c r="K42" s="47" t="s">
        <v>187</v>
      </c>
      <c r="L42" s="102" t="s">
        <v>223</v>
      </c>
    </row>
    <row r="43" spans="1:12" s="48" customFormat="1" ht="18.75" customHeight="1" x14ac:dyDescent="0.25">
      <c r="A43" s="11">
        <v>36</v>
      </c>
      <c r="B43" s="23" t="s">
        <v>34</v>
      </c>
      <c r="C43" s="20" t="s">
        <v>147</v>
      </c>
      <c r="D43" s="92" t="s">
        <v>148</v>
      </c>
      <c r="E43" s="49" t="s">
        <v>146</v>
      </c>
      <c r="F43" s="96">
        <v>1.0000000000000027</v>
      </c>
      <c r="G43" s="97">
        <v>30</v>
      </c>
      <c r="H43" s="45">
        <f t="shared" si="0"/>
        <v>2.1500000000000057</v>
      </c>
      <c r="I43" s="46">
        <v>80000</v>
      </c>
      <c r="J43" s="46">
        <f t="shared" si="1"/>
        <v>172000.00000000047</v>
      </c>
      <c r="K43" s="47" t="s">
        <v>187</v>
      </c>
      <c r="L43" s="108" t="s">
        <v>224</v>
      </c>
    </row>
    <row r="44" spans="1:12" s="48" customFormat="1" ht="18.75" customHeight="1" x14ac:dyDescent="0.25">
      <c r="A44" s="11">
        <v>37</v>
      </c>
      <c r="B44" s="24" t="s">
        <v>136</v>
      </c>
      <c r="C44" s="28" t="s">
        <v>137</v>
      </c>
      <c r="D44" s="92" t="s">
        <v>148</v>
      </c>
      <c r="E44" s="91" t="s">
        <v>138</v>
      </c>
      <c r="F44" s="96">
        <v>30</v>
      </c>
      <c r="G44" s="97">
        <v>30</v>
      </c>
      <c r="H44" s="45">
        <f>(F44*64.5)/G44</f>
        <v>64.5</v>
      </c>
      <c r="I44" s="46">
        <v>80000</v>
      </c>
      <c r="J44" s="46">
        <f>H44*I44</f>
        <v>5160000</v>
      </c>
      <c r="K44" s="124" t="s">
        <v>237</v>
      </c>
      <c r="L44" s="102"/>
    </row>
    <row r="45" spans="1:12" s="48" customFormat="1" ht="18.75" customHeight="1" x14ac:dyDescent="0.25">
      <c r="A45" s="11">
        <v>38</v>
      </c>
      <c r="B45" s="23" t="s">
        <v>60</v>
      </c>
      <c r="C45" s="20" t="s">
        <v>19</v>
      </c>
      <c r="D45" s="92" t="s">
        <v>148</v>
      </c>
      <c r="E45" s="49" t="s">
        <v>55</v>
      </c>
      <c r="F45" s="96">
        <v>30</v>
      </c>
      <c r="G45" s="97">
        <v>30</v>
      </c>
      <c r="H45" s="45">
        <f t="shared" si="0"/>
        <v>64.5</v>
      </c>
      <c r="I45" s="46">
        <v>80000</v>
      </c>
      <c r="J45" s="46">
        <f t="shared" si="1"/>
        <v>5160000</v>
      </c>
      <c r="K45" s="47" t="s">
        <v>188</v>
      </c>
      <c r="L45" s="102"/>
    </row>
    <row r="46" spans="1:12" s="48" customFormat="1" ht="18.75" customHeight="1" x14ac:dyDescent="0.25">
      <c r="A46" s="11">
        <v>39</v>
      </c>
      <c r="B46" s="23" t="s">
        <v>67</v>
      </c>
      <c r="C46" s="20" t="s">
        <v>19</v>
      </c>
      <c r="D46" s="92" t="s">
        <v>148</v>
      </c>
      <c r="E46" s="49" t="s">
        <v>44</v>
      </c>
      <c r="F46" s="96">
        <v>10</v>
      </c>
      <c r="G46" s="97">
        <v>30</v>
      </c>
      <c r="H46" s="45">
        <f t="shared" si="0"/>
        <v>21.5</v>
      </c>
      <c r="I46" s="46">
        <v>80000</v>
      </c>
      <c r="J46" s="46">
        <f t="shared" si="1"/>
        <v>1720000</v>
      </c>
      <c r="K46" s="47" t="s">
        <v>188</v>
      </c>
      <c r="L46" s="108" t="s">
        <v>225</v>
      </c>
    </row>
    <row r="47" spans="1:12" s="48" customFormat="1" ht="18.75" customHeight="1" x14ac:dyDescent="0.25">
      <c r="A47" s="11">
        <v>40</v>
      </c>
      <c r="B47" s="23" t="s">
        <v>58</v>
      </c>
      <c r="C47" s="20" t="s">
        <v>17</v>
      </c>
      <c r="D47" s="92" t="s">
        <v>154</v>
      </c>
      <c r="E47" s="49" t="s">
        <v>44</v>
      </c>
      <c r="F47" s="96">
        <v>15</v>
      </c>
      <c r="G47" s="97">
        <v>30</v>
      </c>
      <c r="H47" s="45">
        <f t="shared" ref="H47:H52" si="2">(F47*64.5)/G47</f>
        <v>32.25</v>
      </c>
      <c r="I47" s="46">
        <v>80000</v>
      </c>
      <c r="J47" s="46">
        <f t="shared" ref="J47:J52" si="3">H47*I47</f>
        <v>2580000</v>
      </c>
      <c r="K47" s="47" t="s">
        <v>189</v>
      </c>
      <c r="L47" s="102" t="s">
        <v>229</v>
      </c>
    </row>
    <row r="48" spans="1:12" s="48" customFormat="1" ht="18.75" customHeight="1" x14ac:dyDescent="0.25">
      <c r="A48" s="11">
        <v>41</v>
      </c>
      <c r="B48" s="18" t="s">
        <v>118</v>
      </c>
      <c r="C48" s="19" t="s">
        <v>18</v>
      </c>
      <c r="D48" s="92" t="s">
        <v>154</v>
      </c>
      <c r="E48" s="90" t="s">
        <v>119</v>
      </c>
      <c r="F48" s="96">
        <v>30</v>
      </c>
      <c r="G48" s="97">
        <v>30</v>
      </c>
      <c r="H48" s="45">
        <f t="shared" si="2"/>
        <v>64.5</v>
      </c>
      <c r="I48" s="46">
        <v>80000</v>
      </c>
      <c r="J48" s="46">
        <f t="shared" si="3"/>
        <v>5160000</v>
      </c>
      <c r="K48" s="47" t="s">
        <v>196</v>
      </c>
      <c r="L48" s="102"/>
    </row>
    <row r="49" spans="1:13" s="48" customFormat="1" ht="18.75" customHeight="1" x14ac:dyDescent="0.25">
      <c r="A49" s="11">
        <v>42</v>
      </c>
      <c r="B49" s="24" t="s">
        <v>118</v>
      </c>
      <c r="C49" s="25" t="s">
        <v>18</v>
      </c>
      <c r="D49" s="92" t="s">
        <v>154</v>
      </c>
      <c r="E49" s="116" t="s">
        <v>129</v>
      </c>
      <c r="F49" s="96">
        <v>2</v>
      </c>
      <c r="G49" s="97">
        <v>30</v>
      </c>
      <c r="H49" s="45">
        <f t="shared" si="2"/>
        <v>4.3</v>
      </c>
      <c r="I49" s="46">
        <v>80000</v>
      </c>
      <c r="J49" s="46">
        <f t="shared" si="3"/>
        <v>344000</v>
      </c>
      <c r="K49" s="47" t="s">
        <v>196</v>
      </c>
      <c r="L49" s="108" t="s">
        <v>227</v>
      </c>
    </row>
    <row r="50" spans="1:13" s="48" customFormat="1" ht="24.75" customHeight="1" x14ac:dyDescent="0.25">
      <c r="A50" s="11">
        <v>43</v>
      </c>
      <c r="B50" s="18" t="s">
        <v>24</v>
      </c>
      <c r="C50" s="19" t="s">
        <v>130</v>
      </c>
      <c r="D50" s="89" t="s">
        <v>153</v>
      </c>
      <c r="E50" s="90" t="s">
        <v>129</v>
      </c>
      <c r="F50" s="96">
        <v>27</v>
      </c>
      <c r="G50" s="97">
        <v>30</v>
      </c>
      <c r="H50" s="45">
        <f t="shared" si="2"/>
        <v>58.05</v>
      </c>
      <c r="I50" s="46">
        <v>80000</v>
      </c>
      <c r="J50" s="46">
        <f t="shared" si="3"/>
        <v>4644000</v>
      </c>
      <c r="K50" s="47" t="s">
        <v>191</v>
      </c>
      <c r="L50" s="102" t="s">
        <v>226</v>
      </c>
    </row>
    <row r="51" spans="1:13" s="48" customFormat="1" ht="18.75" customHeight="1" x14ac:dyDescent="0.25">
      <c r="A51" s="11">
        <v>44</v>
      </c>
      <c r="B51" s="24" t="s">
        <v>39</v>
      </c>
      <c r="C51" s="25" t="s">
        <v>16</v>
      </c>
      <c r="D51" s="89" t="s">
        <v>153</v>
      </c>
      <c r="E51" s="116" t="s">
        <v>129</v>
      </c>
      <c r="F51" s="96">
        <v>1</v>
      </c>
      <c r="G51" s="97">
        <v>30</v>
      </c>
      <c r="H51" s="45">
        <f t="shared" si="2"/>
        <v>2.15</v>
      </c>
      <c r="I51" s="46">
        <v>80000</v>
      </c>
      <c r="J51" s="46">
        <f t="shared" si="3"/>
        <v>172000</v>
      </c>
      <c r="K51" s="47" t="s">
        <v>192</v>
      </c>
      <c r="L51" s="103" t="s">
        <v>228</v>
      </c>
    </row>
    <row r="52" spans="1:13" s="48" customFormat="1" ht="18.75" customHeight="1" x14ac:dyDescent="0.25">
      <c r="A52" s="11">
        <v>45</v>
      </c>
      <c r="B52" s="18" t="s">
        <v>39</v>
      </c>
      <c r="C52" s="19" t="s">
        <v>16</v>
      </c>
      <c r="D52" s="89" t="s">
        <v>153</v>
      </c>
      <c r="E52" s="90" t="s">
        <v>128</v>
      </c>
      <c r="F52" s="96">
        <v>30</v>
      </c>
      <c r="G52" s="97">
        <v>30</v>
      </c>
      <c r="H52" s="45">
        <f t="shared" si="2"/>
        <v>64.5</v>
      </c>
      <c r="I52" s="46">
        <v>80000</v>
      </c>
      <c r="J52" s="46">
        <f t="shared" si="3"/>
        <v>5160000</v>
      </c>
      <c r="K52" s="47" t="s">
        <v>192</v>
      </c>
      <c r="L52" s="102"/>
    </row>
    <row r="53" spans="1:13" s="48" customFormat="1" ht="18.75" customHeight="1" x14ac:dyDescent="0.25">
      <c r="A53" s="11">
        <v>46</v>
      </c>
      <c r="B53" s="36" t="s">
        <v>33</v>
      </c>
      <c r="C53" s="19" t="s">
        <v>5</v>
      </c>
      <c r="D53" s="89" t="s">
        <v>153</v>
      </c>
      <c r="E53" s="90" t="s">
        <v>127</v>
      </c>
      <c r="F53" s="96">
        <v>30</v>
      </c>
      <c r="G53" s="97">
        <v>30</v>
      </c>
      <c r="H53" s="45">
        <f t="shared" si="0"/>
        <v>64.5</v>
      </c>
      <c r="I53" s="46">
        <v>80000</v>
      </c>
      <c r="J53" s="46">
        <f t="shared" si="1"/>
        <v>5160000</v>
      </c>
      <c r="K53" s="47" t="s">
        <v>190</v>
      </c>
      <c r="L53" s="102"/>
    </row>
    <row r="54" spans="1:13" s="48" customFormat="1" ht="18.75" customHeight="1" x14ac:dyDescent="0.25">
      <c r="A54" s="11">
        <v>47</v>
      </c>
      <c r="B54" s="18" t="s">
        <v>131</v>
      </c>
      <c r="C54" s="19" t="s">
        <v>132</v>
      </c>
      <c r="D54" s="89" t="s">
        <v>153</v>
      </c>
      <c r="E54" s="90" t="s">
        <v>133</v>
      </c>
      <c r="F54" s="96">
        <v>30</v>
      </c>
      <c r="G54" s="97">
        <v>30</v>
      </c>
      <c r="H54" s="45">
        <f t="shared" si="0"/>
        <v>64.5</v>
      </c>
      <c r="I54" s="46">
        <v>80000</v>
      </c>
      <c r="J54" s="46">
        <f t="shared" si="1"/>
        <v>5160000</v>
      </c>
      <c r="K54" s="47" t="s">
        <v>193</v>
      </c>
      <c r="L54" s="102"/>
    </row>
    <row r="55" spans="1:13" s="48" customFormat="1" ht="18.75" customHeight="1" x14ac:dyDescent="0.25">
      <c r="A55" s="11">
        <v>48</v>
      </c>
      <c r="B55" s="23" t="s">
        <v>69</v>
      </c>
      <c r="C55" s="20" t="s">
        <v>10</v>
      </c>
      <c r="D55" s="89" t="s">
        <v>153</v>
      </c>
      <c r="E55" s="49" t="s">
        <v>38</v>
      </c>
      <c r="F55" s="96">
        <v>30</v>
      </c>
      <c r="G55" s="97">
        <v>30</v>
      </c>
      <c r="H55" s="45">
        <f t="shared" si="0"/>
        <v>64.5</v>
      </c>
      <c r="I55" s="46">
        <v>80000</v>
      </c>
      <c r="J55" s="46">
        <f t="shared" si="1"/>
        <v>5160000</v>
      </c>
      <c r="K55" s="47" t="s">
        <v>194</v>
      </c>
      <c r="L55" s="102"/>
    </row>
    <row r="56" spans="1:13" s="48" customFormat="1" ht="18.75" customHeight="1" x14ac:dyDescent="0.25">
      <c r="A56" s="11">
        <v>49</v>
      </c>
      <c r="B56" s="24" t="s">
        <v>141</v>
      </c>
      <c r="C56" s="37" t="s">
        <v>142</v>
      </c>
      <c r="D56" s="89" t="s">
        <v>153</v>
      </c>
      <c r="E56" s="91" t="s">
        <v>143</v>
      </c>
      <c r="F56" s="96">
        <v>30</v>
      </c>
      <c r="G56" s="97">
        <v>30</v>
      </c>
      <c r="H56" s="45">
        <f t="shared" si="0"/>
        <v>64.5</v>
      </c>
      <c r="I56" s="46">
        <v>80000</v>
      </c>
      <c r="J56" s="46">
        <f t="shared" si="1"/>
        <v>5160000</v>
      </c>
      <c r="K56" s="123">
        <v>1603205341591</v>
      </c>
      <c r="L56" s="102"/>
    </row>
    <row r="57" spans="1:13" s="48" customFormat="1" ht="18.75" customHeight="1" x14ac:dyDescent="0.25">
      <c r="A57" s="11">
        <v>50</v>
      </c>
      <c r="B57" s="21" t="s">
        <v>94</v>
      </c>
      <c r="C57" s="22" t="s">
        <v>12</v>
      </c>
      <c r="D57" s="89" t="s">
        <v>153</v>
      </c>
      <c r="E57" s="90" t="s">
        <v>95</v>
      </c>
      <c r="F57" s="96">
        <v>30</v>
      </c>
      <c r="G57" s="97">
        <v>30</v>
      </c>
      <c r="H57" s="45">
        <f t="shared" si="0"/>
        <v>64.5</v>
      </c>
      <c r="I57" s="46">
        <v>80000</v>
      </c>
      <c r="J57" s="46">
        <f t="shared" si="1"/>
        <v>5160000</v>
      </c>
      <c r="K57" s="47" t="s">
        <v>195</v>
      </c>
      <c r="L57" s="102"/>
    </row>
    <row r="58" spans="1:13" s="48" customFormat="1" ht="18.75" customHeight="1" x14ac:dyDescent="0.25">
      <c r="A58" s="11">
        <v>51</v>
      </c>
      <c r="B58" s="21" t="s">
        <v>94</v>
      </c>
      <c r="C58" s="22" t="s">
        <v>12</v>
      </c>
      <c r="D58" s="89" t="s">
        <v>153</v>
      </c>
      <c r="E58" s="90" t="s">
        <v>6</v>
      </c>
      <c r="F58" s="96">
        <v>30</v>
      </c>
      <c r="G58" s="97">
        <v>30</v>
      </c>
      <c r="H58" s="45">
        <f t="shared" si="0"/>
        <v>64.5</v>
      </c>
      <c r="I58" s="46">
        <v>80000</v>
      </c>
      <c r="J58" s="46">
        <f t="shared" si="1"/>
        <v>5160000</v>
      </c>
      <c r="K58" s="47" t="s">
        <v>195</v>
      </c>
      <c r="L58" s="105"/>
    </row>
    <row r="59" spans="1:13" s="48" customFormat="1" ht="24.75" customHeight="1" x14ac:dyDescent="0.25">
      <c r="A59" s="11">
        <v>52</v>
      </c>
      <c r="B59" s="23" t="s">
        <v>47</v>
      </c>
      <c r="C59" s="20" t="s">
        <v>21</v>
      </c>
      <c r="D59" s="92" t="s">
        <v>63</v>
      </c>
      <c r="E59" s="49" t="s">
        <v>48</v>
      </c>
      <c r="F59" s="96">
        <v>29.000000000000004</v>
      </c>
      <c r="G59" s="97">
        <v>30</v>
      </c>
      <c r="H59" s="45">
        <f t="shared" si="0"/>
        <v>62.350000000000009</v>
      </c>
      <c r="I59" s="46">
        <v>80000</v>
      </c>
      <c r="J59" s="46">
        <f t="shared" si="1"/>
        <v>4988000.0000000009</v>
      </c>
      <c r="K59" s="47" t="s">
        <v>197</v>
      </c>
      <c r="L59" s="103" t="s">
        <v>233</v>
      </c>
    </row>
    <row r="60" spans="1:13" s="48" customFormat="1" ht="18.75" customHeight="1" x14ac:dyDescent="0.25">
      <c r="A60" s="11">
        <v>53</v>
      </c>
      <c r="B60" s="119" t="s">
        <v>124</v>
      </c>
      <c r="C60" s="33" t="s">
        <v>125</v>
      </c>
      <c r="D60" s="89" t="s">
        <v>63</v>
      </c>
      <c r="E60" s="90" t="s">
        <v>126</v>
      </c>
      <c r="F60" s="96">
        <v>30</v>
      </c>
      <c r="G60" s="97">
        <v>30</v>
      </c>
      <c r="H60" s="45">
        <f t="shared" si="0"/>
        <v>64.5</v>
      </c>
      <c r="I60" s="46">
        <v>80000</v>
      </c>
      <c r="J60" s="46">
        <f t="shared" si="1"/>
        <v>5160000</v>
      </c>
      <c r="K60" s="47" t="s">
        <v>198</v>
      </c>
      <c r="L60" s="102"/>
    </row>
    <row r="61" spans="1:13" s="48" customFormat="1" ht="24" x14ac:dyDescent="0.25">
      <c r="A61" s="11">
        <v>54</v>
      </c>
      <c r="B61" s="36" t="s">
        <v>82</v>
      </c>
      <c r="C61" s="19" t="s">
        <v>13</v>
      </c>
      <c r="D61" s="89" t="s">
        <v>63</v>
      </c>
      <c r="E61" s="90" t="s">
        <v>22</v>
      </c>
      <c r="F61" s="96">
        <v>29.000000000000004</v>
      </c>
      <c r="G61" s="97">
        <v>30</v>
      </c>
      <c r="H61" s="45">
        <f t="shared" si="0"/>
        <v>62.350000000000009</v>
      </c>
      <c r="I61" s="46">
        <v>80000</v>
      </c>
      <c r="J61" s="46">
        <f t="shared" si="1"/>
        <v>4988000.0000000009</v>
      </c>
      <c r="K61" s="125">
        <v>1603205185623</v>
      </c>
      <c r="L61" s="103" t="s">
        <v>230</v>
      </c>
      <c r="M61" s="112"/>
    </row>
    <row r="62" spans="1:13" s="48" customFormat="1" ht="18.75" customHeight="1" x14ac:dyDescent="0.25">
      <c r="A62" s="11">
        <v>55</v>
      </c>
      <c r="B62" s="15" t="s">
        <v>81</v>
      </c>
      <c r="C62" s="37" t="s">
        <v>9</v>
      </c>
      <c r="D62" s="89" t="s">
        <v>63</v>
      </c>
      <c r="E62" s="91" t="s">
        <v>135</v>
      </c>
      <c r="F62" s="96">
        <v>30</v>
      </c>
      <c r="G62" s="97">
        <v>30</v>
      </c>
      <c r="H62" s="45">
        <f t="shared" si="0"/>
        <v>64.5</v>
      </c>
      <c r="I62" s="46">
        <v>80000</v>
      </c>
      <c r="J62" s="46">
        <f t="shared" si="1"/>
        <v>5160000</v>
      </c>
      <c r="K62" s="122" t="s">
        <v>238</v>
      </c>
      <c r="L62" s="102"/>
    </row>
    <row r="63" spans="1:13" s="53" customFormat="1" ht="24.75" customHeight="1" x14ac:dyDescent="0.25">
      <c r="A63" s="230" t="s">
        <v>199</v>
      </c>
      <c r="B63" s="230"/>
      <c r="C63" s="230"/>
      <c r="D63" s="230"/>
      <c r="E63" s="230"/>
      <c r="F63" s="99">
        <f>SUM(F8:F62)</f>
        <v>1232</v>
      </c>
      <c r="G63" s="98"/>
      <c r="H63" s="50">
        <f>SUM(H8:H62)</f>
        <v>2648.8</v>
      </c>
      <c r="I63" s="51"/>
      <c r="J63" s="51">
        <f>SUM(J8:J62)</f>
        <v>211904000</v>
      </c>
      <c r="K63" s="52"/>
      <c r="L63" s="106"/>
    </row>
    <row r="64" spans="1:13" s="1" customFormat="1" ht="25.5" customHeight="1" x14ac:dyDescent="0.25">
      <c r="A64" s="231" t="s">
        <v>244</v>
      </c>
      <c r="B64" s="232"/>
      <c r="C64" s="232"/>
      <c r="D64" s="232"/>
      <c r="E64" s="232"/>
      <c r="F64" s="232"/>
      <c r="G64" s="232"/>
      <c r="H64" s="232"/>
      <c r="I64" s="232"/>
      <c r="J64" s="232"/>
      <c r="K64" s="233"/>
      <c r="L64" s="104"/>
    </row>
    <row r="65" spans="1:12" ht="22.5" customHeight="1" x14ac:dyDescent="0.3">
      <c r="A65" s="54"/>
      <c r="B65" s="55" t="s">
        <v>207</v>
      </c>
      <c r="C65" s="56"/>
      <c r="D65" s="57"/>
      <c r="E65" s="57"/>
      <c r="G65" s="57"/>
      <c r="H65" s="57"/>
      <c r="I65" s="59" t="s">
        <v>200</v>
      </c>
      <c r="J65" s="60"/>
      <c r="K65" s="61"/>
    </row>
    <row r="66" spans="1:12" s="69" customFormat="1" ht="18.75" x14ac:dyDescent="0.3">
      <c r="A66" s="63"/>
      <c r="B66" s="64"/>
      <c r="C66" s="65"/>
      <c r="D66" s="66"/>
      <c r="E66" s="67"/>
      <c r="F66" s="68"/>
      <c r="G66" s="68"/>
      <c r="H66" s="68"/>
      <c r="I66" s="219" t="s">
        <v>239</v>
      </c>
      <c r="J66" s="219"/>
      <c r="K66" s="219"/>
      <c r="L66" s="219"/>
    </row>
    <row r="67" spans="1:12" s="70" customFormat="1" ht="16.5" x14ac:dyDescent="0.25">
      <c r="A67" s="206" t="s">
        <v>201</v>
      </c>
      <c r="B67" s="206"/>
      <c r="C67" s="206"/>
      <c r="D67" s="14"/>
      <c r="E67" s="206" t="s">
        <v>202</v>
      </c>
      <c r="F67" s="206"/>
      <c r="G67" s="206"/>
      <c r="H67" s="206"/>
      <c r="I67" s="206" t="s">
        <v>203</v>
      </c>
      <c r="J67" s="206"/>
      <c r="K67" s="206"/>
      <c r="L67" s="206"/>
    </row>
    <row r="68" spans="1:12" s="71" customFormat="1" ht="16.5" x14ac:dyDescent="0.25">
      <c r="A68" s="14"/>
      <c r="B68" s="13"/>
      <c r="C68" s="13"/>
      <c r="D68" s="14"/>
      <c r="E68" s="14"/>
      <c r="F68" s="14"/>
      <c r="G68" s="14"/>
      <c r="H68" s="14"/>
      <c r="I68" s="38"/>
      <c r="J68" s="38"/>
      <c r="K68" s="12"/>
      <c r="L68" s="100"/>
    </row>
    <row r="69" spans="1:12" s="71" customFormat="1" ht="16.5" x14ac:dyDescent="0.25">
      <c r="A69" s="14"/>
      <c r="B69" s="13"/>
      <c r="C69" s="13"/>
      <c r="D69" s="14"/>
      <c r="E69" s="14"/>
      <c r="F69" s="14"/>
      <c r="G69" s="14"/>
      <c r="H69" s="14"/>
      <c r="I69" s="38"/>
      <c r="J69" s="38"/>
      <c r="K69" s="14"/>
      <c r="L69" s="100"/>
    </row>
    <row r="70" spans="1:12" s="71" customFormat="1" ht="16.5" x14ac:dyDescent="0.25">
      <c r="A70" s="14"/>
      <c r="B70" s="13"/>
      <c r="C70" s="13"/>
      <c r="D70" s="14"/>
      <c r="E70" s="14"/>
      <c r="F70" s="14"/>
      <c r="G70" s="14"/>
      <c r="H70" s="14"/>
      <c r="I70" s="38"/>
      <c r="J70" s="38"/>
      <c r="K70" s="14"/>
      <c r="L70" s="100"/>
    </row>
    <row r="71" spans="1:12" s="71" customFormat="1" ht="16.5" x14ac:dyDescent="0.25">
      <c r="A71" s="14"/>
      <c r="B71" s="13"/>
      <c r="C71" s="13"/>
      <c r="D71" s="14"/>
      <c r="E71" s="14"/>
      <c r="F71" s="14"/>
      <c r="G71" s="14"/>
      <c r="H71" s="14"/>
      <c r="I71" s="38"/>
      <c r="J71" s="38"/>
      <c r="K71" s="14"/>
      <c r="L71" s="100"/>
    </row>
    <row r="72" spans="1:12" s="72" customFormat="1" ht="17.25" x14ac:dyDescent="0.3">
      <c r="A72" s="206"/>
      <c r="B72" s="206"/>
      <c r="C72" s="206"/>
      <c r="D72" s="14"/>
      <c r="E72" s="206" t="s">
        <v>204</v>
      </c>
      <c r="F72" s="206"/>
      <c r="G72" s="206"/>
      <c r="H72" s="206"/>
      <c r="I72" s="206" t="s">
        <v>205</v>
      </c>
      <c r="J72" s="206"/>
      <c r="K72" s="206"/>
      <c r="L72" s="206"/>
    </row>
  </sheetData>
  <autoFilter ref="A6:WVT6">
    <filterColumn colId="1" showButton="0"/>
  </autoFilter>
  <mergeCells count="19">
    <mergeCell ref="A67:C67"/>
    <mergeCell ref="E67:H67"/>
    <mergeCell ref="I67:L67"/>
    <mergeCell ref="A72:C72"/>
    <mergeCell ref="E72:H72"/>
    <mergeCell ref="I72:L72"/>
    <mergeCell ref="I66:L66"/>
    <mergeCell ref="E13:E14"/>
    <mergeCell ref="A1:E1"/>
    <mergeCell ref="I1:L1"/>
    <mergeCell ref="A2:E2"/>
    <mergeCell ref="I2:L2"/>
    <mergeCell ref="A3:E3"/>
    <mergeCell ref="A4:E4"/>
    <mergeCell ref="A5:L5"/>
    <mergeCell ref="B6:C6"/>
    <mergeCell ref="B7:C7"/>
    <mergeCell ref="A63:E63"/>
    <mergeCell ref="A64:K64"/>
  </mergeCells>
  <conditionalFormatting sqref="F8:F62">
    <cfRule type="cellIs" dxfId="3" priority="4" operator="lessThan">
      <formula>30</formula>
    </cfRule>
  </conditionalFormatting>
  <conditionalFormatting sqref="H8:H62">
    <cfRule type="cellIs" dxfId="2" priority="1" operator="lessThan">
      <formula>64.5</formula>
    </cfRule>
    <cfRule type="cellIs" dxfId="1" priority="2" operator="lessThan">
      <formula>64.5</formula>
    </cfRule>
    <cfRule type="cellIs" dxfId="0" priority="3" operator="lessThan">
      <formula>64.5</formula>
    </cfRule>
  </conditionalFormatting>
  <pageMargins left="0.31496062992125984" right="0.31496062992125984" top="0.35433070866141736" bottom="0.47244094488188981" header="0.31496062992125984" footer="0.19685039370078741"/>
  <pageSetup paperSize="9" orientation="landscape" r:id="rId1"/>
  <headerFooter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73"/>
  <sheetViews>
    <sheetView view="pageBreakPreview" topLeftCell="A4" zoomScale="115" zoomScaleNormal="100" zoomScaleSheetLayoutView="115" workbookViewId="0">
      <selection activeCell="E41" sqref="A41:XFD41"/>
    </sheetView>
  </sheetViews>
  <sheetFormatPr defaultRowHeight="19.5" x14ac:dyDescent="0.3"/>
  <cols>
    <col min="1" max="1" width="5" style="73" customWidth="1"/>
    <col min="2" max="2" width="18.5703125" style="74" customWidth="1"/>
    <col min="3" max="3" width="8.85546875" style="75" customWidth="1"/>
    <col min="4" max="4" width="12.85546875" style="76" customWidth="1"/>
    <col min="5" max="5" width="10.7109375" style="77" customWidth="1"/>
    <col min="6" max="6" width="7.5703125" style="58" customWidth="1"/>
    <col min="7" max="7" width="8.140625" style="58" customWidth="1"/>
    <col min="8" max="8" width="11.28515625" style="58" customWidth="1"/>
    <col min="9" max="9" width="8.85546875" style="78" customWidth="1"/>
    <col min="10" max="10" width="13.5703125" style="78" customWidth="1"/>
    <col min="11" max="11" width="18" style="58" customWidth="1"/>
    <col min="12" max="12" width="15.85546875" style="107" customWidth="1"/>
    <col min="13" max="256" width="9.140625" style="62"/>
    <col min="257" max="257" width="5" style="62" customWidth="1"/>
    <col min="258" max="258" width="21.140625" style="62" customWidth="1"/>
    <col min="259" max="259" width="9.42578125" style="62" bestFit="1" customWidth="1"/>
    <col min="260" max="260" width="12.85546875" style="62" customWidth="1"/>
    <col min="261" max="261" width="19.28515625" style="62" customWidth="1"/>
    <col min="262" max="262" width="8.7109375" style="62" customWidth="1"/>
    <col min="263" max="263" width="8.140625" style="62" bestFit="1" customWidth="1"/>
    <col min="264" max="264" width="14.7109375" style="62" customWidth="1"/>
    <col min="265" max="265" width="8.85546875" style="62" customWidth="1"/>
    <col min="266" max="266" width="14" style="62" customWidth="1"/>
    <col min="267" max="267" width="17.5703125" style="62" customWidth="1"/>
    <col min="268" max="268" width="19.85546875" style="62" customWidth="1"/>
    <col min="269" max="512" width="9.140625" style="62"/>
    <col min="513" max="513" width="5" style="62" customWidth="1"/>
    <col min="514" max="514" width="21.140625" style="62" customWidth="1"/>
    <col min="515" max="515" width="9.42578125" style="62" bestFit="1" customWidth="1"/>
    <col min="516" max="516" width="12.85546875" style="62" customWidth="1"/>
    <col min="517" max="517" width="19.28515625" style="62" customWidth="1"/>
    <col min="518" max="518" width="8.7109375" style="62" customWidth="1"/>
    <col min="519" max="519" width="8.140625" style="62" bestFit="1" customWidth="1"/>
    <col min="520" max="520" width="14.7109375" style="62" customWidth="1"/>
    <col min="521" max="521" width="8.85546875" style="62" customWidth="1"/>
    <col min="522" max="522" width="14" style="62" customWidth="1"/>
    <col min="523" max="523" width="17.5703125" style="62" customWidth="1"/>
    <col min="524" max="524" width="19.85546875" style="62" customWidth="1"/>
    <col min="525" max="768" width="9.140625" style="62"/>
    <col min="769" max="769" width="5" style="62" customWidth="1"/>
    <col min="770" max="770" width="21.140625" style="62" customWidth="1"/>
    <col min="771" max="771" width="9.42578125" style="62" bestFit="1" customWidth="1"/>
    <col min="772" max="772" width="12.85546875" style="62" customWidth="1"/>
    <col min="773" max="773" width="19.28515625" style="62" customWidth="1"/>
    <col min="774" max="774" width="8.7109375" style="62" customWidth="1"/>
    <col min="775" max="775" width="8.140625" style="62" bestFit="1" customWidth="1"/>
    <col min="776" max="776" width="14.7109375" style="62" customWidth="1"/>
    <col min="777" max="777" width="8.85546875" style="62" customWidth="1"/>
    <col min="778" max="778" width="14" style="62" customWidth="1"/>
    <col min="779" max="779" width="17.5703125" style="62" customWidth="1"/>
    <col min="780" max="780" width="19.85546875" style="62" customWidth="1"/>
    <col min="781" max="1024" width="9.140625" style="62"/>
    <col min="1025" max="1025" width="5" style="62" customWidth="1"/>
    <col min="1026" max="1026" width="21.140625" style="62" customWidth="1"/>
    <col min="1027" max="1027" width="9.42578125" style="62" bestFit="1" customWidth="1"/>
    <col min="1028" max="1028" width="12.85546875" style="62" customWidth="1"/>
    <col min="1029" max="1029" width="19.28515625" style="62" customWidth="1"/>
    <col min="1030" max="1030" width="8.7109375" style="62" customWidth="1"/>
    <col min="1031" max="1031" width="8.140625" style="62" bestFit="1" customWidth="1"/>
    <col min="1032" max="1032" width="14.7109375" style="62" customWidth="1"/>
    <col min="1033" max="1033" width="8.85546875" style="62" customWidth="1"/>
    <col min="1034" max="1034" width="14" style="62" customWidth="1"/>
    <col min="1035" max="1035" width="17.5703125" style="62" customWidth="1"/>
    <col min="1036" max="1036" width="19.85546875" style="62" customWidth="1"/>
    <col min="1037" max="1280" width="9.140625" style="62"/>
    <col min="1281" max="1281" width="5" style="62" customWidth="1"/>
    <col min="1282" max="1282" width="21.140625" style="62" customWidth="1"/>
    <col min="1283" max="1283" width="9.42578125" style="62" bestFit="1" customWidth="1"/>
    <col min="1284" max="1284" width="12.85546875" style="62" customWidth="1"/>
    <col min="1285" max="1285" width="19.28515625" style="62" customWidth="1"/>
    <col min="1286" max="1286" width="8.7109375" style="62" customWidth="1"/>
    <col min="1287" max="1287" width="8.140625" style="62" bestFit="1" customWidth="1"/>
    <col min="1288" max="1288" width="14.7109375" style="62" customWidth="1"/>
    <col min="1289" max="1289" width="8.85546875" style="62" customWidth="1"/>
    <col min="1290" max="1290" width="14" style="62" customWidth="1"/>
    <col min="1291" max="1291" width="17.5703125" style="62" customWidth="1"/>
    <col min="1292" max="1292" width="19.85546875" style="62" customWidth="1"/>
    <col min="1293" max="1536" width="9.140625" style="62"/>
    <col min="1537" max="1537" width="5" style="62" customWidth="1"/>
    <col min="1538" max="1538" width="21.140625" style="62" customWidth="1"/>
    <col min="1539" max="1539" width="9.42578125" style="62" bestFit="1" customWidth="1"/>
    <col min="1540" max="1540" width="12.85546875" style="62" customWidth="1"/>
    <col min="1541" max="1541" width="19.28515625" style="62" customWidth="1"/>
    <col min="1542" max="1542" width="8.7109375" style="62" customWidth="1"/>
    <col min="1543" max="1543" width="8.140625" style="62" bestFit="1" customWidth="1"/>
    <col min="1544" max="1544" width="14.7109375" style="62" customWidth="1"/>
    <col min="1545" max="1545" width="8.85546875" style="62" customWidth="1"/>
    <col min="1546" max="1546" width="14" style="62" customWidth="1"/>
    <col min="1547" max="1547" width="17.5703125" style="62" customWidth="1"/>
    <col min="1548" max="1548" width="19.85546875" style="62" customWidth="1"/>
    <col min="1549" max="1792" width="9.140625" style="62"/>
    <col min="1793" max="1793" width="5" style="62" customWidth="1"/>
    <col min="1794" max="1794" width="21.140625" style="62" customWidth="1"/>
    <col min="1795" max="1795" width="9.42578125" style="62" bestFit="1" customWidth="1"/>
    <col min="1796" max="1796" width="12.85546875" style="62" customWidth="1"/>
    <col min="1797" max="1797" width="19.28515625" style="62" customWidth="1"/>
    <col min="1798" max="1798" width="8.7109375" style="62" customWidth="1"/>
    <col min="1799" max="1799" width="8.140625" style="62" bestFit="1" customWidth="1"/>
    <col min="1800" max="1800" width="14.7109375" style="62" customWidth="1"/>
    <col min="1801" max="1801" width="8.85546875" style="62" customWidth="1"/>
    <col min="1802" max="1802" width="14" style="62" customWidth="1"/>
    <col min="1803" max="1803" width="17.5703125" style="62" customWidth="1"/>
    <col min="1804" max="1804" width="19.85546875" style="62" customWidth="1"/>
    <col min="1805" max="2048" width="9.140625" style="62"/>
    <col min="2049" max="2049" width="5" style="62" customWidth="1"/>
    <col min="2050" max="2050" width="21.140625" style="62" customWidth="1"/>
    <col min="2051" max="2051" width="9.42578125" style="62" bestFit="1" customWidth="1"/>
    <col min="2052" max="2052" width="12.85546875" style="62" customWidth="1"/>
    <col min="2053" max="2053" width="19.28515625" style="62" customWidth="1"/>
    <col min="2054" max="2054" width="8.7109375" style="62" customWidth="1"/>
    <col min="2055" max="2055" width="8.140625" style="62" bestFit="1" customWidth="1"/>
    <col min="2056" max="2056" width="14.7109375" style="62" customWidth="1"/>
    <col min="2057" max="2057" width="8.85546875" style="62" customWidth="1"/>
    <col min="2058" max="2058" width="14" style="62" customWidth="1"/>
    <col min="2059" max="2059" width="17.5703125" style="62" customWidth="1"/>
    <col min="2060" max="2060" width="19.85546875" style="62" customWidth="1"/>
    <col min="2061" max="2304" width="9.140625" style="62"/>
    <col min="2305" max="2305" width="5" style="62" customWidth="1"/>
    <col min="2306" max="2306" width="21.140625" style="62" customWidth="1"/>
    <col min="2307" max="2307" width="9.42578125" style="62" bestFit="1" customWidth="1"/>
    <col min="2308" max="2308" width="12.85546875" style="62" customWidth="1"/>
    <col min="2309" max="2309" width="19.28515625" style="62" customWidth="1"/>
    <col min="2310" max="2310" width="8.7109375" style="62" customWidth="1"/>
    <col min="2311" max="2311" width="8.140625" style="62" bestFit="1" customWidth="1"/>
    <col min="2312" max="2312" width="14.7109375" style="62" customWidth="1"/>
    <col min="2313" max="2313" width="8.85546875" style="62" customWidth="1"/>
    <col min="2314" max="2314" width="14" style="62" customWidth="1"/>
    <col min="2315" max="2315" width="17.5703125" style="62" customWidth="1"/>
    <col min="2316" max="2316" width="19.85546875" style="62" customWidth="1"/>
    <col min="2317" max="2560" width="9.140625" style="62"/>
    <col min="2561" max="2561" width="5" style="62" customWidth="1"/>
    <col min="2562" max="2562" width="21.140625" style="62" customWidth="1"/>
    <col min="2563" max="2563" width="9.42578125" style="62" bestFit="1" customWidth="1"/>
    <col min="2564" max="2564" width="12.85546875" style="62" customWidth="1"/>
    <col min="2565" max="2565" width="19.28515625" style="62" customWidth="1"/>
    <col min="2566" max="2566" width="8.7109375" style="62" customWidth="1"/>
    <col min="2567" max="2567" width="8.140625" style="62" bestFit="1" customWidth="1"/>
    <col min="2568" max="2568" width="14.7109375" style="62" customWidth="1"/>
    <col min="2569" max="2569" width="8.85546875" style="62" customWidth="1"/>
    <col min="2570" max="2570" width="14" style="62" customWidth="1"/>
    <col min="2571" max="2571" width="17.5703125" style="62" customWidth="1"/>
    <col min="2572" max="2572" width="19.85546875" style="62" customWidth="1"/>
    <col min="2573" max="2816" width="9.140625" style="62"/>
    <col min="2817" max="2817" width="5" style="62" customWidth="1"/>
    <col min="2818" max="2818" width="21.140625" style="62" customWidth="1"/>
    <col min="2819" max="2819" width="9.42578125" style="62" bestFit="1" customWidth="1"/>
    <col min="2820" max="2820" width="12.85546875" style="62" customWidth="1"/>
    <col min="2821" max="2821" width="19.28515625" style="62" customWidth="1"/>
    <col min="2822" max="2822" width="8.7109375" style="62" customWidth="1"/>
    <col min="2823" max="2823" width="8.140625" style="62" bestFit="1" customWidth="1"/>
    <col min="2824" max="2824" width="14.7109375" style="62" customWidth="1"/>
    <col min="2825" max="2825" width="8.85546875" style="62" customWidth="1"/>
    <col min="2826" max="2826" width="14" style="62" customWidth="1"/>
    <col min="2827" max="2827" width="17.5703125" style="62" customWidth="1"/>
    <col min="2828" max="2828" width="19.85546875" style="62" customWidth="1"/>
    <col min="2829" max="3072" width="9.140625" style="62"/>
    <col min="3073" max="3073" width="5" style="62" customWidth="1"/>
    <col min="3074" max="3074" width="21.140625" style="62" customWidth="1"/>
    <col min="3075" max="3075" width="9.42578125" style="62" bestFit="1" customWidth="1"/>
    <col min="3076" max="3076" width="12.85546875" style="62" customWidth="1"/>
    <col min="3077" max="3077" width="19.28515625" style="62" customWidth="1"/>
    <col min="3078" max="3078" width="8.7109375" style="62" customWidth="1"/>
    <col min="3079" max="3079" width="8.140625" style="62" bestFit="1" customWidth="1"/>
    <col min="3080" max="3080" width="14.7109375" style="62" customWidth="1"/>
    <col min="3081" max="3081" width="8.85546875" style="62" customWidth="1"/>
    <col min="3082" max="3082" width="14" style="62" customWidth="1"/>
    <col min="3083" max="3083" width="17.5703125" style="62" customWidth="1"/>
    <col min="3084" max="3084" width="19.85546875" style="62" customWidth="1"/>
    <col min="3085" max="3328" width="9.140625" style="62"/>
    <col min="3329" max="3329" width="5" style="62" customWidth="1"/>
    <col min="3330" max="3330" width="21.140625" style="62" customWidth="1"/>
    <col min="3331" max="3331" width="9.42578125" style="62" bestFit="1" customWidth="1"/>
    <col min="3332" max="3332" width="12.85546875" style="62" customWidth="1"/>
    <col min="3333" max="3333" width="19.28515625" style="62" customWidth="1"/>
    <col min="3334" max="3334" width="8.7109375" style="62" customWidth="1"/>
    <col min="3335" max="3335" width="8.140625" style="62" bestFit="1" customWidth="1"/>
    <col min="3336" max="3336" width="14.7109375" style="62" customWidth="1"/>
    <col min="3337" max="3337" width="8.85546875" style="62" customWidth="1"/>
    <col min="3338" max="3338" width="14" style="62" customWidth="1"/>
    <col min="3339" max="3339" width="17.5703125" style="62" customWidth="1"/>
    <col min="3340" max="3340" width="19.85546875" style="62" customWidth="1"/>
    <col min="3341" max="3584" width="9.140625" style="62"/>
    <col min="3585" max="3585" width="5" style="62" customWidth="1"/>
    <col min="3586" max="3586" width="21.140625" style="62" customWidth="1"/>
    <col min="3587" max="3587" width="9.42578125" style="62" bestFit="1" customWidth="1"/>
    <col min="3588" max="3588" width="12.85546875" style="62" customWidth="1"/>
    <col min="3589" max="3589" width="19.28515625" style="62" customWidth="1"/>
    <col min="3590" max="3590" width="8.7109375" style="62" customWidth="1"/>
    <col min="3591" max="3591" width="8.140625" style="62" bestFit="1" customWidth="1"/>
    <col min="3592" max="3592" width="14.7109375" style="62" customWidth="1"/>
    <col min="3593" max="3593" width="8.85546875" style="62" customWidth="1"/>
    <col min="3594" max="3594" width="14" style="62" customWidth="1"/>
    <col min="3595" max="3595" width="17.5703125" style="62" customWidth="1"/>
    <col min="3596" max="3596" width="19.85546875" style="62" customWidth="1"/>
    <col min="3597" max="3840" width="9.140625" style="62"/>
    <col min="3841" max="3841" width="5" style="62" customWidth="1"/>
    <col min="3842" max="3842" width="21.140625" style="62" customWidth="1"/>
    <col min="3843" max="3843" width="9.42578125" style="62" bestFit="1" customWidth="1"/>
    <col min="3844" max="3844" width="12.85546875" style="62" customWidth="1"/>
    <col min="3845" max="3845" width="19.28515625" style="62" customWidth="1"/>
    <col min="3846" max="3846" width="8.7109375" style="62" customWidth="1"/>
    <col min="3847" max="3847" width="8.140625" style="62" bestFit="1" customWidth="1"/>
    <col min="3848" max="3848" width="14.7109375" style="62" customWidth="1"/>
    <col min="3849" max="3849" width="8.85546875" style="62" customWidth="1"/>
    <col min="3850" max="3850" width="14" style="62" customWidth="1"/>
    <col min="3851" max="3851" width="17.5703125" style="62" customWidth="1"/>
    <col min="3852" max="3852" width="19.85546875" style="62" customWidth="1"/>
    <col min="3853" max="4096" width="9.140625" style="62"/>
    <col min="4097" max="4097" width="5" style="62" customWidth="1"/>
    <col min="4098" max="4098" width="21.140625" style="62" customWidth="1"/>
    <col min="4099" max="4099" width="9.42578125" style="62" bestFit="1" customWidth="1"/>
    <col min="4100" max="4100" width="12.85546875" style="62" customWidth="1"/>
    <col min="4101" max="4101" width="19.28515625" style="62" customWidth="1"/>
    <col min="4102" max="4102" width="8.7109375" style="62" customWidth="1"/>
    <col min="4103" max="4103" width="8.140625" style="62" bestFit="1" customWidth="1"/>
    <col min="4104" max="4104" width="14.7109375" style="62" customWidth="1"/>
    <col min="4105" max="4105" width="8.85546875" style="62" customWidth="1"/>
    <col min="4106" max="4106" width="14" style="62" customWidth="1"/>
    <col min="4107" max="4107" width="17.5703125" style="62" customWidth="1"/>
    <col min="4108" max="4108" width="19.85546875" style="62" customWidth="1"/>
    <col min="4109" max="4352" width="9.140625" style="62"/>
    <col min="4353" max="4353" width="5" style="62" customWidth="1"/>
    <col min="4354" max="4354" width="21.140625" style="62" customWidth="1"/>
    <col min="4355" max="4355" width="9.42578125" style="62" bestFit="1" customWidth="1"/>
    <col min="4356" max="4356" width="12.85546875" style="62" customWidth="1"/>
    <col min="4357" max="4357" width="19.28515625" style="62" customWidth="1"/>
    <col min="4358" max="4358" width="8.7109375" style="62" customWidth="1"/>
    <col min="4359" max="4359" width="8.140625" style="62" bestFit="1" customWidth="1"/>
    <col min="4360" max="4360" width="14.7109375" style="62" customWidth="1"/>
    <col min="4361" max="4361" width="8.85546875" style="62" customWidth="1"/>
    <col min="4362" max="4362" width="14" style="62" customWidth="1"/>
    <col min="4363" max="4363" width="17.5703125" style="62" customWidth="1"/>
    <col min="4364" max="4364" width="19.85546875" style="62" customWidth="1"/>
    <col min="4365" max="4608" width="9.140625" style="62"/>
    <col min="4609" max="4609" width="5" style="62" customWidth="1"/>
    <col min="4610" max="4610" width="21.140625" style="62" customWidth="1"/>
    <col min="4611" max="4611" width="9.42578125" style="62" bestFit="1" customWidth="1"/>
    <col min="4612" max="4612" width="12.85546875" style="62" customWidth="1"/>
    <col min="4613" max="4613" width="19.28515625" style="62" customWidth="1"/>
    <col min="4614" max="4614" width="8.7109375" style="62" customWidth="1"/>
    <col min="4615" max="4615" width="8.140625" style="62" bestFit="1" customWidth="1"/>
    <col min="4616" max="4616" width="14.7109375" style="62" customWidth="1"/>
    <col min="4617" max="4617" width="8.85546875" style="62" customWidth="1"/>
    <col min="4618" max="4618" width="14" style="62" customWidth="1"/>
    <col min="4619" max="4619" width="17.5703125" style="62" customWidth="1"/>
    <col min="4620" max="4620" width="19.85546875" style="62" customWidth="1"/>
    <col min="4621" max="4864" width="9.140625" style="62"/>
    <col min="4865" max="4865" width="5" style="62" customWidth="1"/>
    <col min="4866" max="4866" width="21.140625" style="62" customWidth="1"/>
    <col min="4867" max="4867" width="9.42578125" style="62" bestFit="1" customWidth="1"/>
    <col min="4868" max="4868" width="12.85546875" style="62" customWidth="1"/>
    <col min="4869" max="4869" width="19.28515625" style="62" customWidth="1"/>
    <col min="4870" max="4870" width="8.7109375" style="62" customWidth="1"/>
    <col min="4871" max="4871" width="8.140625" style="62" bestFit="1" customWidth="1"/>
    <col min="4872" max="4872" width="14.7109375" style="62" customWidth="1"/>
    <col min="4873" max="4873" width="8.85546875" style="62" customWidth="1"/>
    <col min="4874" max="4874" width="14" style="62" customWidth="1"/>
    <col min="4875" max="4875" width="17.5703125" style="62" customWidth="1"/>
    <col min="4876" max="4876" width="19.85546875" style="62" customWidth="1"/>
    <col min="4877" max="5120" width="9.140625" style="62"/>
    <col min="5121" max="5121" width="5" style="62" customWidth="1"/>
    <col min="5122" max="5122" width="21.140625" style="62" customWidth="1"/>
    <col min="5123" max="5123" width="9.42578125" style="62" bestFit="1" customWidth="1"/>
    <col min="5124" max="5124" width="12.85546875" style="62" customWidth="1"/>
    <col min="5125" max="5125" width="19.28515625" style="62" customWidth="1"/>
    <col min="5126" max="5126" width="8.7109375" style="62" customWidth="1"/>
    <col min="5127" max="5127" width="8.140625" style="62" bestFit="1" customWidth="1"/>
    <col min="5128" max="5128" width="14.7109375" style="62" customWidth="1"/>
    <col min="5129" max="5129" width="8.85546875" style="62" customWidth="1"/>
    <col min="5130" max="5130" width="14" style="62" customWidth="1"/>
    <col min="5131" max="5131" width="17.5703125" style="62" customWidth="1"/>
    <col min="5132" max="5132" width="19.85546875" style="62" customWidth="1"/>
    <col min="5133" max="5376" width="9.140625" style="62"/>
    <col min="5377" max="5377" width="5" style="62" customWidth="1"/>
    <col min="5378" max="5378" width="21.140625" style="62" customWidth="1"/>
    <col min="5379" max="5379" width="9.42578125" style="62" bestFit="1" customWidth="1"/>
    <col min="5380" max="5380" width="12.85546875" style="62" customWidth="1"/>
    <col min="5381" max="5381" width="19.28515625" style="62" customWidth="1"/>
    <col min="5382" max="5382" width="8.7109375" style="62" customWidth="1"/>
    <col min="5383" max="5383" width="8.140625" style="62" bestFit="1" customWidth="1"/>
    <col min="5384" max="5384" width="14.7109375" style="62" customWidth="1"/>
    <col min="5385" max="5385" width="8.85546875" style="62" customWidth="1"/>
    <col min="5386" max="5386" width="14" style="62" customWidth="1"/>
    <col min="5387" max="5387" width="17.5703125" style="62" customWidth="1"/>
    <col min="5388" max="5388" width="19.85546875" style="62" customWidth="1"/>
    <col min="5389" max="5632" width="9.140625" style="62"/>
    <col min="5633" max="5633" width="5" style="62" customWidth="1"/>
    <col min="5634" max="5634" width="21.140625" style="62" customWidth="1"/>
    <col min="5635" max="5635" width="9.42578125" style="62" bestFit="1" customWidth="1"/>
    <col min="5636" max="5636" width="12.85546875" style="62" customWidth="1"/>
    <col min="5637" max="5637" width="19.28515625" style="62" customWidth="1"/>
    <col min="5638" max="5638" width="8.7109375" style="62" customWidth="1"/>
    <col min="5639" max="5639" width="8.140625" style="62" bestFit="1" customWidth="1"/>
    <col min="5640" max="5640" width="14.7109375" style="62" customWidth="1"/>
    <col min="5641" max="5641" width="8.85546875" style="62" customWidth="1"/>
    <col min="5642" max="5642" width="14" style="62" customWidth="1"/>
    <col min="5643" max="5643" width="17.5703125" style="62" customWidth="1"/>
    <col min="5644" max="5644" width="19.85546875" style="62" customWidth="1"/>
    <col min="5645" max="5888" width="9.140625" style="62"/>
    <col min="5889" max="5889" width="5" style="62" customWidth="1"/>
    <col min="5890" max="5890" width="21.140625" style="62" customWidth="1"/>
    <col min="5891" max="5891" width="9.42578125" style="62" bestFit="1" customWidth="1"/>
    <col min="5892" max="5892" width="12.85546875" style="62" customWidth="1"/>
    <col min="5893" max="5893" width="19.28515625" style="62" customWidth="1"/>
    <col min="5894" max="5894" width="8.7109375" style="62" customWidth="1"/>
    <col min="5895" max="5895" width="8.140625" style="62" bestFit="1" customWidth="1"/>
    <col min="5896" max="5896" width="14.7109375" style="62" customWidth="1"/>
    <col min="5897" max="5897" width="8.85546875" style="62" customWidth="1"/>
    <col min="5898" max="5898" width="14" style="62" customWidth="1"/>
    <col min="5899" max="5899" width="17.5703125" style="62" customWidth="1"/>
    <col min="5900" max="5900" width="19.85546875" style="62" customWidth="1"/>
    <col min="5901" max="6144" width="9.140625" style="62"/>
    <col min="6145" max="6145" width="5" style="62" customWidth="1"/>
    <col min="6146" max="6146" width="21.140625" style="62" customWidth="1"/>
    <col min="6147" max="6147" width="9.42578125" style="62" bestFit="1" customWidth="1"/>
    <col min="6148" max="6148" width="12.85546875" style="62" customWidth="1"/>
    <col min="6149" max="6149" width="19.28515625" style="62" customWidth="1"/>
    <col min="6150" max="6150" width="8.7109375" style="62" customWidth="1"/>
    <col min="6151" max="6151" width="8.140625" style="62" bestFit="1" customWidth="1"/>
    <col min="6152" max="6152" width="14.7109375" style="62" customWidth="1"/>
    <col min="6153" max="6153" width="8.85546875" style="62" customWidth="1"/>
    <col min="6154" max="6154" width="14" style="62" customWidth="1"/>
    <col min="6155" max="6155" width="17.5703125" style="62" customWidth="1"/>
    <col min="6156" max="6156" width="19.85546875" style="62" customWidth="1"/>
    <col min="6157" max="6400" width="9.140625" style="62"/>
    <col min="6401" max="6401" width="5" style="62" customWidth="1"/>
    <col min="6402" max="6402" width="21.140625" style="62" customWidth="1"/>
    <col min="6403" max="6403" width="9.42578125" style="62" bestFit="1" customWidth="1"/>
    <col min="6404" max="6404" width="12.85546875" style="62" customWidth="1"/>
    <col min="6405" max="6405" width="19.28515625" style="62" customWidth="1"/>
    <col min="6406" max="6406" width="8.7109375" style="62" customWidth="1"/>
    <col min="6407" max="6407" width="8.140625" style="62" bestFit="1" customWidth="1"/>
    <col min="6408" max="6408" width="14.7109375" style="62" customWidth="1"/>
    <col min="6409" max="6409" width="8.85546875" style="62" customWidth="1"/>
    <col min="6410" max="6410" width="14" style="62" customWidth="1"/>
    <col min="6411" max="6411" width="17.5703125" style="62" customWidth="1"/>
    <col min="6412" max="6412" width="19.85546875" style="62" customWidth="1"/>
    <col min="6413" max="6656" width="9.140625" style="62"/>
    <col min="6657" max="6657" width="5" style="62" customWidth="1"/>
    <col min="6658" max="6658" width="21.140625" style="62" customWidth="1"/>
    <col min="6659" max="6659" width="9.42578125" style="62" bestFit="1" customWidth="1"/>
    <col min="6660" max="6660" width="12.85546875" style="62" customWidth="1"/>
    <col min="6661" max="6661" width="19.28515625" style="62" customWidth="1"/>
    <col min="6662" max="6662" width="8.7109375" style="62" customWidth="1"/>
    <col min="6663" max="6663" width="8.140625" style="62" bestFit="1" customWidth="1"/>
    <col min="6664" max="6664" width="14.7109375" style="62" customWidth="1"/>
    <col min="6665" max="6665" width="8.85546875" style="62" customWidth="1"/>
    <col min="6666" max="6666" width="14" style="62" customWidth="1"/>
    <col min="6667" max="6667" width="17.5703125" style="62" customWidth="1"/>
    <col min="6668" max="6668" width="19.85546875" style="62" customWidth="1"/>
    <col min="6669" max="6912" width="9.140625" style="62"/>
    <col min="6913" max="6913" width="5" style="62" customWidth="1"/>
    <col min="6914" max="6914" width="21.140625" style="62" customWidth="1"/>
    <col min="6915" max="6915" width="9.42578125" style="62" bestFit="1" customWidth="1"/>
    <col min="6916" max="6916" width="12.85546875" style="62" customWidth="1"/>
    <col min="6917" max="6917" width="19.28515625" style="62" customWidth="1"/>
    <col min="6918" max="6918" width="8.7109375" style="62" customWidth="1"/>
    <col min="6919" max="6919" width="8.140625" style="62" bestFit="1" customWidth="1"/>
    <col min="6920" max="6920" width="14.7109375" style="62" customWidth="1"/>
    <col min="6921" max="6921" width="8.85546875" style="62" customWidth="1"/>
    <col min="6922" max="6922" width="14" style="62" customWidth="1"/>
    <col min="6923" max="6923" width="17.5703125" style="62" customWidth="1"/>
    <col min="6924" max="6924" width="19.85546875" style="62" customWidth="1"/>
    <col min="6925" max="7168" width="9.140625" style="62"/>
    <col min="7169" max="7169" width="5" style="62" customWidth="1"/>
    <col min="7170" max="7170" width="21.140625" style="62" customWidth="1"/>
    <col min="7171" max="7171" width="9.42578125" style="62" bestFit="1" customWidth="1"/>
    <col min="7172" max="7172" width="12.85546875" style="62" customWidth="1"/>
    <col min="7173" max="7173" width="19.28515625" style="62" customWidth="1"/>
    <col min="7174" max="7174" width="8.7109375" style="62" customWidth="1"/>
    <col min="7175" max="7175" width="8.140625" style="62" bestFit="1" customWidth="1"/>
    <col min="7176" max="7176" width="14.7109375" style="62" customWidth="1"/>
    <col min="7177" max="7177" width="8.85546875" style="62" customWidth="1"/>
    <col min="7178" max="7178" width="14" style="62" customWidth="1"/>
    <col min="7179" max="7179" width="17.5703125" style="62" customWidth="1"/>
    <col min="7180" max="7180" width="19.85546875" style="62" customWidth="1"/>
    <col min="7181" max="7424" width="9.140625" style="62"/>
    <col min="7425" max="7425" width="5" style="62" customWidth="1"/>
    <col min="7426" max="7426" width="21.140625" style="62" customWidth="1"/>
    <col min="7427" max="7427" width="9.42578125" style="62" bestFit="1" customWidth="1"/>
    <col min="7428" max="7428" width="12.85546875" style="62" customWidth="1"/>
    <col min="7429" max="7429" width="19.28515625" style="62" customWidth="1"/>
    <col min="7430" max="7430" width="8.7109375" style="62" customWidth="1"/>
    <col min="7431" max="7431" width="8.140625" style="62" bestFit="1" customWidth="1"/>
    <col min="7432" max="7432" width="14.7109375" style="62" customWidth="1"/>
    <col min="7433" max="7433" width="8.85546875" style="62" customWidth="1"/>
    <col min="7434" max="7434" width="14" style="62" customWidth="1"/>
    <col min="7435" max="7435" width="17.5703125" style="62" customWidth="1"/>
    <col min="7436" max="7436" width="19.85546875" style="62" customWidth="1"/>
    <col min="7437" max="7680" width="9.140625" style="62"/>
    <col min="7681" max="7681" width="5" style="62" customWidth="1"/>
    <col min="7682" max="7682" width="21.140625" style="62" customWidth="1"/>
    <col min="7683" max="7683" width="9.42578125" style="62" bestFit="1" customWidth="1"/>
    <col min="7684" max="7684" width="12.85546875" style="62" customWidth="1"/>
    <col min="7685" max="7685" width="19.28515625" style="62" customWidth="1"/>
    <col min="7686" max="7686" width="8.7109375" style="62" customWidth="1"/>
    <col min="7687" max="7687" width="8.140625" style="62" bestFit="1" customWidth="1"/>
    <col min="7688" max="7688" width="14.7109375" style="62" customWidth="1"/>
    <col min="7689" max="7689" width="8.85546875" style="62" customWidth="1"/>
    <col min="7690" max="7690" width="14" style="62" customWidth="1"/>
    <col min="7691" max="7691" width="17.5703125" style="62" customWidth="1"/>
    <col min="7692" max="7692" width="19.85546875" style="62" customWidth="1"/>
    <col min="7693" max="7936" width="9.140625" style="62"/>
    <col min="7937" max="7937" width="5" style="62" customWidth="1"/>
    <col min="7938" max="7938" width="21.140625" style="62" customWidth="1"/>
    <col min="7939" max="7939" width="9.42578125" style="62" bestFit="1" customWidth="1"/>
    <col min="7940" max="7940" width="12.85546875" style="62" customWidth="1"/>
    <col min="7941" max="7941" width="19.28515625" style="62" customWidth="1"/>
    <col min="7942" max="7942" width="8.7109375" style="62" customWidth="1"/>
    <col min="7943" max="7943" width="8.140625" style="62" bestFit="1" customWidth="1"/>
    <col min="7944" max="7944" width="14.7109375" style="62" customWidth="1"/>
    <col min="7945" max="7945" width="8.85546875" style="62" customWidth="1"/>
    <col min="7946" max="7946" width="14" style="62" customWidth="1"/>
    <col min="7947" max="7947" width="17.5703125" style="62" customWidth="1"/>
    <col min="7948" max="7948" width="19.85546875" style="62" customWidth="1"/>
    <col min="7949" max="8192" width="9.140625" style="62"/>
    <col min="8193" max="8193" width="5" style="62" customWidth="1"/>
    <col min="8194" max="8194" width="21.140625" style="62" customWidth="1"/>
    <col min="8195" max="8195" width="9.42578125" style="62" bestFit="1" customWidth="1"/>
    <col min="8196" max="8196" width="12.85546875" style="62" customWidth="1"/>
    <col min="8197" max="8197" width="19.28515625" style="62" customWidth="1"/>
    <col min="8198" max="8198" width="8.7109375" style="62" customWidth="1"/>
    <col min="8199" max="8199" width="8.140625" style="62" bestFit="1" customWidth="1"/>
    <col min="8200" max="8200" width="14.7109375" style="62" customWidth="1"/>
    <col min="8201" max="8201" width="8.85546875" style="62" customWidth="1"/>
    <col min="8202" max="8202" width="14" style="62" customWidth="1"/>
    <col min="8203" max="8203" width="17.5703125" style="62" customWidth="1"/>
    <col min="8204" max="8204" width="19.85546875" style="62" customWidth="1"/>
    <col min="8205" max="8448" width="9.140625" style="62"/>
    <col min="8449" max="8449" width="5" style="62" customWidth="1"/>
    <col min="8450" max="8450" width="21.140625" style="62" customWidth="1"/>
    <col min="8451" max="8451" width="9.42578125" style="62" bestFit="1" customWidth="1"/>
    <col min="8452" max="8452" width="12.85546875" style="62" customWidth="1"/>
    <col min="8453" max="8453" width="19.28515625" style="62" customWidth="1"/>
    <col min="8454" max="8454" width="8.7109375" style="62" customWidth="1"/>
    <col min="8455" max="8455" width="8.140625" style="62" bestFit="1" customWidth="1"/>
    <col min="8456" max="8456" width="14.7109375" style="62" customWidth="1"/>
    <col min="8457" max="8457" width="8.85546875" style="62" customWidth="1"/>
    <col min="8458" max="8458" width="14" style="62" customWidth="1"/>
    <col min="8459" max="8459" width="17.5703125" style="62" customWidth="1"/>
    <col min="8460" max="8460" width="19.85546875" style="62" customWidth="1"/>
    <col min="8461" max="8704" width="9.140625" style="62"/>
    <col min="8705" max="8705" width="5" style="62" customWidth="1"/>
    <col min="8706" max="8706" width="21.140625" style="62" customWidth="1"/>
    <col min="8707" max="8707" width="9.42578125" style="62" bestFit="1" customWidth="1"/>
    <col min="8708" max="8708" width="12.85546875" style="62" customWidth="1"/>
    <col min="8709" max="8709" width="19.28515625" style="62" customWidth="1"/>
    <col min="8710" max="8710" width="8.7109375" style="62" customWidth="1"/>
    <col min="8711" max="8711" width="8.140625" style="62" bestFit="1" customWidth="1"/>
    <col min="8712" max="8712" width="14.7109375" style="62" customWidth="1"/>
    <col min="8713" max="8713" width="8.85546875" style="62" customWidth="1"/>
    <col min="8714" max="8714" width="14" style="62" customWidth="1"/>
    <col min="8715" max="8715" width="17.5703125" style="62" customWidth="1"/>
    <col min="8716" max="8716" width="19.85546875" style="62" customWidth="1"/>
    <col min="8717" max="8960" width="9.140625" style="62"/>
    <col min="8961" max="8961" width="5" style="62" customWidth="1"/>
    <col min="8962" max="8962" width="21.140625" style="62" customWidth="1"/>
    <col min="8963" max="8963" width="9.42578125" style="62" bestFit="1" customWidth="1"/>
    <col min="8964" max="8964" width="12.85546875" style="62" customWidth="1"/>
    <col min="8965" max="8965" width="19.28515625" style="62" customWidth="1"/>
    <col min="8966" max="8966" width="8.7109375" style="62" customWidth="1"/>
    <col min="8967" max="8967" width="8.140625" style="62" bestFit="1" customWidth="1"/>
    <col min="8968" max="8968" width="14.7109375" style="62" customWidth="1"/>
    <col min="8969" max="8969" width="8.85546875" style="62" customWidth="1"/>
    <col min="8970" max="8970" width="14" style="62" customWidth="1"/>
    <col min="8971" max="8971" width="17.5703125" style="62" customWidth="1"/>
    <col min="8972" max="8972" width="19.85546875" style="62" customWidth="1"/>
    <col min="8973" max="9216" width="9.140625" style="62"/>
    <col min="9217" max="9217" width="5" style="62" customWidth="1"/>
    <col min="9218" max="9218" width="21.140625" style="62" customWidth="1"/>
    <col min="9219" max="9219" width="9.42578125" style="62" bestFit="1" customWidth="1"/>
    <col min="9220" max="9220" width="12.85546875" style="62" customWidth="1"/>
    <col min="9221" max="9221" width="19.28515625" style="62" customWidth="1"/>
    <col min="9222" max="9222" width="8.7109375" style="62" customWidth="1"/>
    <col min="9223" max="9223" width="8.140625" style="62" bestFit="1" customWidth="1"/>
    <col min="9224" max="9224" width="14.7109375" style="62" customWidth="1"/>
    <col min="9225" max="9225" width="8.85546875" style="62" customWidth="1"/>
    <col min="9226" max="9226" width="14" style="62" customWidth="1"/>
    <col min="9227" max="9227" width="17.5703125" style="62" customWidth="1"/>
    <col min="9228" max="9228" width="19.85546875" style="62" customWidth="1"/>
    <col min="9229" max="9472" width="9.140625" style="62"/>
    <col min="9473" max="9473" width="5" style="62" customWidth="1"/>
    <col min="9474" max="9474" width="21.140625" style="62" customWidth="1"/>
    <col min="9475" max="9475" width="9.42578125" style="62" bestFit="1" customWidth="1"/>
    <col min="9476" max="9476" width="12.85546875" style="62" customWidth="1"/>
    <col min="9477" max="9477" width="19.28515625" style="62" customWidth="1"/>
    <col min="9478" max="9478" width="8.7109375" style="62" customWidth="1"/>
    <col min="9479" max="9479" width="8.140625" style="62" bestFit="1" customWidth="1"/>
    <col min="9480" max="9480" width="14.7109375" style="62" customWidth="1"/>
    <col min="9481" max="9481" width="8.85546875" style="62" customWidth="1"/>
    <col min="9482" max="9482" width="14" style="62" customWidth="1"/>
    <col min="9483" max="9483" width="17.5703125" style="62" customWidth="1"/>
    <col min="9484" max="9484" width="19.85546875" style="62" customWidth="1"/>
    <col min="9485" max="9728" width="9.140625" style="62"/>
    <col min="9729" max="9729" width="5" style="62" customWidth="1"/>
    <col min="9730" max="9730" width="21.140625" style="62" customWidth="1"/>
    <col min="9731" max="9731" width="9.42578125" style="62" bestFit="1" customWidth="1"/>
    <col min="9732" max="9732" width="12.85546875" style="62" customWidth="1"/>
    <col min="9733" max="9733" width="19.28515625" style="62" customWidth="1"/>
    <col min="9734" max="9734" width="8.7109375" style="62" customWidth="1"/>
    <col min="9735" max="9735" width="8.140625" style="62" bestFit="1" customWidth="1"/>
    <col min="9736" max="9736" width="14.7109375" style="62" customWidth="1"/>
    <col min="9737" max="9737" width="8.85546875" style="62" customWidth="1"/>
    <col min="9738" max="9738" width="14" style="62" customWidth="1"/>
    <col min="9739" max="9739" width="17.5703125" style="62" customWidth="1"/>
    <col min="9740" max="9740" width="19.85546875" style="62" customWidth="1"/>
    <col min="9741" max="9984" width="9.140625" style="62"/>
    <col min="9985" max="9985" width="5" style="62" customWidth="1"/>
    <col min="9986" max="9986" width="21.140625" style="62" customWidth="1"/>
    <col min="9987" max="9987" width="9.42578125" style="62" bestFit="1" customWidth="1"/>
    <col min="9988" max="9988" width="12.85546875" style="62" customWidth="1"/>
    <col min="9989" max="9989" width="19.28515625" style="62" customWidth="1"/>
    <col min="9990" max="9990" width="8.7109375" style="62" customWidth="1"/>
    <col min="9991" max="9991" width="8.140625" style="62" bestFit="1" customWidth="1"/>
    <col min="9992" max="9992" width="14.7109375" style="62" customWidth="1"/>
    <col min="9993" max="9993" width="8.85546875" style="62" customWidth="1"/>
    <col min="9994" max="9994" width="14" style="62" customWidth="1"/>
    <col min="9995" max="9995" width="17.5703125" style="62" customWidth="1"/>
    <col min="9996" max="9996" width="19.85546875" style="62" customWidth="1"/>
    <col min="9997" max="10240" width="9.140625" style="62"/>
    <col min="10241" max="10241" width="5" style="62" customWidth="1"/>
    <col min="10242" max="10242" width="21.140625" style="62" customWidth="1"/>
    <col min="10243" max="10243" width="9.42578125" style="62" bestFit="1" customWidth="1"/>
    <col min="10244" max="10244" width="12.85546875" style="62" customWidth="1"/>
    <col min="10245" max="10245" width="19.28515625" style="62" customWidth="1"/>
    <col min="10246" max="10246" width="8.7109375" style="62" customWidth="1"/>
    <col min="10247" max="10247" width="8.140625" style="62" bestFit="1" customWidth="1"/>
    <col min="10248" max="10248" width="14.7109375" style="62" customWidth="1"/>
    <col min="10249" max="10249" width="8.85546875" style="62" customWidth="1"/>
    <col min="10250" max="10250" width="14" style="62" customWidth="1"/>
    <col min="10251" max="10251" width="17.5703125" style="62" customWidth="1"/>
    <col min="10252" max="10252" width="19.85546875" style="62" customWidth="1"/>
    <col min="10253" max="10496" width="9.140625" style="62"/>
    <col min="10497" max="10497" width="5" style="62" customWidth="1"/>
    <col min="10498" max="10498" width="21.140625" style="62" customWidth="1"/>
    <col min="10499" max="10499" width="9.42578125" style="62" bestFit="1" customWidth="1"/>
    <col min="10500" max="10500" width="12.85546875" style="62" customWidth="1"/>
    <col min="10501" max="10501" width="19.28515625" style="62" customWidth="1"/>
    <col min="10502" max="10502" width="8.7109375" style="62" customWidth="1"/>
    <col min="10503" max="10503" width="8.140625" style="62" bestFit="1" customWidth="1"/>
    <col min="10504" max="10504" width="14.7109375" style="62" customWidth="1"/>
    <col min="10505" max="10505" width="8.85546875" style="62" customWidth="1"/>
    <col min="10506" max="10506" width="14" style="62" customWidth="1"/>
    <col min="10507" max="10507" width="17.5703125" style="62" customWidth="1"/>
    <col min="10508" max="10508" width="19.85546875" style="62" customWidth="1"/>
    <col min="10509" max="10752" width="9.140625" style="62"/>
    <col min="10753" max="10753" width="5" style="62" customWidth="1"/>
    <col min="10754" max="10754" width="21.140625" style="62" customWidth="1"/>
    <col min="10755" max="10755" width="9.42578125" style="62" bestFit="1" customWidth="1"/>
    <col min="10756" max="10756" width="12.85546875" style="62" customWidth="1"/>
    <col min="10757" max="10757" width="19.28515625" style="62" customWidth="1"/>
    <col min="10758" max="10758" width="8.7109375" style="62" customWidth="1"/>
    <col min="10759" max="10759" width="8.140625" style="62" bestFit="1" customWidth="1"/>
    <col min="10760" max="10760" width="14.7109375" style="62" customWidth="1"/>
    <col min="10761" max="10761" width="8.85546875" style="62" customWidth="1"/>
    <col min="10762" max="10762" width="14" style="62" customWidth="1"/>
    <col min="10763" max="10763" width="17.5703125" style="62" customWidth="1"/>
    <col min="10764" max="10764" width="19.85546875" style="62" customWidth="1"/>
    <col min="10765" max="11008" width="9.140625" style="62"/>
    <col min="11009" max="11009" width="5" style="62" customWidth="1"/>
    <col min="11010" max="11010" width="21.140625" style="62" customWidth="1"/>
    <col min="11011" max="11011" width="9.42578125" style="62" bestFit="1" customWidth="1"/>
    <col min="11012" max="11012" width="12.85546875" style="62" customWidth="1"/>
    <col min="11013" max="11013" width="19.28515625" style="62" customWidth="1"/>
    <col min="11014" max="11014" width="8.7109375" style="62" customWidth="1"/>
    <col min="11015" max="11015" width="8.140625" style="62" bestFit="1" customWidth="1"/>
    <col min="11016" max="11016" width="14.7109375" style="62" customWidth="1"/>
    <col min="11017" max="11017" width="8.85546875" style="62" customWidth="1"/>
    <col min="11018" max="11018" width="14" style="62" customWidth="1"/>
    <col min="11019" max="11019" width="17.5703125" style="62" customWidth="1"/>
    <col min="11020" max="11020" width="19.85546875" style="62" customWidth="1"/>
    <col min="11021" max="11264" width="9.140625" style="62"/>
    <col min="11265" max="11265" width="5" style="62" customWidth="1"/>
    <col min="11266" max="11266" width="21.140625" style="62" customWidth="1"/>
    <col min="11267" max="11267" width="9.42578125" style="62" bestFit="1" customWidth="1"/>
    <col min="11268" max="11268" width="12.85546875" style="62" customWidth="1"/>
    <col min="11269" max="11269" width="19.28515625" style="62" customWidth="1"/>
    <col min="11270" max="11270" width="8.7109375" style="62" customWidth="1"/>
    <col min="11271" max="11271" width="8.140625" style="62" bestFit="1" customWidth="1"/>
    <col min="11272" max="11272" width="14.7109375" style="62" customWidth="1"/>
    <col min="11273" max="11273" width="8.85546875" style="62" customWidth="1"/>
    <col min="11274" max="11274" width="14" style="62" customWidth="1"/>
    <col min="11275" max="11275" width="17.5703125" style="62" customWidth="1"/>
    <col min="11276" max="11276" width="19.85546875" style="62" customWidth="1"/>
    <col min="11277" max="11520" width="9.140625" style="62"/>
    <col min="11521" max="11521" width="5" style="62" customWidth="1"/>
    <col min="11522" max="11522" width="21.140625" style="62" customWidth="1"/>
    <col min="11523" max="11523" width="9.42578125" style="62" bestFit="1" customWidth="1"/>
    <col min="11524" max="11524" width="12.85546875" style="62" customWidth="1"/>
    <col min="11525" max="11525" width="19.28515625" style="62" customWidth="1"/>
    <col min="11526" max="11526" width="8.7109375" style="62" customWidth="1"/>
    <col min="11527" max="11527" width="8.140625" style="62" bestFit="1" customWidth="1"/>
    <col min="11528" max="11528" width="14.7109375" style="62" customWidth="1"/>
    <col min="11529" max="11529" width="8.85546875" style="62" customWidth="1"/>
    <col min="11530" max="11530" width="14" style="62" customWidth="1"/>
    <col min="11531" max="11531" width="17.5703125" style="62" customWidth="1"/>
    <col min="11532" max="11532" width="19.85546875" style="62" customWidth="1"/>
    <col min="11533" max="11776" width="9.140625" style="62"/>
    <col min="11777" max="11777" width="5" style="62" customWidth="1"/>
    <col min="11778" max="11778" width="21.140625" style="62" customWidth="1"/>
    <col min="11779" max="11779" width="9.42578125" style="62" bestFit="1" customWidth="1"/>
    <col min="11780" max="11780" width="12.85546875" style="62" customWidth="1"/>
    <col min="11781" max="11781" width="19.28515625" style="62" customWidth="1"/>
    <col min="11782" max="11782" width="8.7109375" style="62" customWidth="1"/>
    <col min="11783" max="11783" width="8.140625" style="62" bestFit="1" customWidth="1"/>
    <col min="11784" max="11784" width="14.7109375" style="62" customWidth="1"/>
    <col min="11785" max="11785" width="8.85546875" style="62" customWidth="1"/>
    <col min="11786" max="11786" width="14" style="62" customWidth="1"/>
    <col min="11787" max="11787" width="17.5703125" style="62" customWidth="1"/>
    <col min="11788" max="11788" width="19.85546875" style="62" customWidth="1"/>
    <col min="11789" max="12032" width="9.140625" style="62"/>
    <col min="12033" max="12033" width="5" style="62" customWidth="1"/>
    <col min="12034" max="12034" width="21.140625" style="62" customWidth="1"/>
    <col min="12035" max="12035" width="9.42578125" style="62" bestFit="1" customWidth="1"/>
    <col min="12036" max="12036" width="12.85546875" style="62" customWidth="1"/>
    <col min="12037" max="12037" width="19.28515625" style="62" customWidth="1"/>
    <col min="12038" max="12038" width="8.7109375" style="62" customWidth="1"/>
    <col min="12039" max="12039" width="8.140625" style="62" bestFit="1" customWidth="1"/>
    <col min="12040" max="12040" width="14.7109375" style="62" customWidth="1"/>
    <col min="12041" max="12041" width="8.85546875" style="62" customWidth="1"/>
    <col min="12042" max="12042" width="14" style="62" customWidth="1"/>
    <col min="12043" max="12043" width="17.5703125" style="62" customWidth="1"/>
    <col min="12044" max="12044" width="19.85546875" style="62" customWidth="1"/>
    <col min="12045" max="12288" width="9.140625" style="62"/>
    <col min="12289" max="12289" width="5" style="62" customWidth="1"/>
    <col min="12290" max="12290" width="21.140625" style="62" customWidth="1"/>
    <col min="12291" max="12291" width="9.42578125" style="62" bestFit="1" customWidth="1"/>
    <col min="12292" max="12292" width="12.85546875" style="62" customWidth="1"/>
    <col min="12293" max="12293" width="19.28515625" style="62" customWidth="1"/>
    <col min="12294" max="12294" width="8.7109375" style="62" customWidth="1"/>
    <col min="12295" max="12295" width="8.140625" style="62" bestFit="1" customWidth="1"/>
    <col min="12296" max="12296" width="14.7109375" style="62" customWidth="1"/>
    <col min="12297" max="12297" width="8.85546875" style="62" customWidth="1"/>
    <col min="12298" max="12298" width="14" style="62" customWidth="1"/>
    <col min="12299" max="12299" width="17.5703125" style="62" customWidth="1"/>
    <col min="12300" max="12300" width="19.85546875" style="62" customWidth="1"/>
    <col min="12301" max="12544" width="9.140625" style="62"/>
    <col min="12545" max="12545" width="5" style="62" customWidth="1"/>
    <col min="12546" max="12546" width="21.140625" style="62" customWidth="1"/>
    <col min="12547" max="12547" width="9.42578125" style="62" bestFit="1" customWidth="1"/>
    <col min="12548" max="12548" width="12.85546875" style="62" customWidth="1"/>
    <col min="12549" max="12549" width="19.28515625" style="62" customWidth="1"/>
    <col min="12550" max="12550" width="8.7109375" style="62" customWidth="1"/>
    <col min="12551" max="12551" width="8.140625" style="62" bestFit="1" customWidth="1"/>
    <col min="12552" max="12552" width="14.7109375" style="62" customWidth="1"/>
    <col min="12553" max="12553" width="8.85546875" style="62" customWidth="1"/>
    <col min="12554" max="12554" width="14" style="62" customWidth="1"/>
    <col min="12555" max="12555" width="17.5703125" style="62" customWidth="1"/>
    <col min="12556" max="12556" width="19.85546875" style="62" customWidth="1"/>
    <col min="12557" max="12800" width="9.140625" style="62"/>
    <col min="12801" max="12801" width="5" style="62" customWidth="1"/>
    <col min="12802" max="12802" width="21.140625" style="62" customWidth="1"/>
    <col min="12803" max="12803" width="9.42578125" style="62" bestFit="1" customWidth="1"/>
    <col min="12804" max="12804" width="12.85546875" style="62" customWidth="1"/>
    <col min="12805" max="12805" width="19.28515625" style="62" customWidth="1"/>
    <col min="12806" max="12806" width="8.7109375" style="62" customWidth="1"/>
    <col min="12807" max="12807" width="8.140625" style="62" bestFit="1" customWidth="1"/>
    <col min="12808" max="12808" width="14.7109375" style="62" customWidth="1"/>
    <col min="12809" max="12809" width="8.85546875" style="62" customWidth="1"/>
    <col min="12810" max="12810" width="14" style="62" customWidth="1"/>
    <col min="12811" max="12811" width="17.5703125" style="62" customWidth="1"/>
    <col min="12812" max="12812" width="19.85546875" style="62" customWidth="1"/>
    <col min="12813" max="13056" width="9.140625" style="62"/>
    <col min="13057" max="13057" width="5" style="62" customWidth="1"/>
    <col min="13058" max="13058" width="21.140625" style="62" customWidth="1"/>
    <col min="13059" max="13059" width="9.42578125" style="62" bestFit="1" customWidth="1"/>
    <col min="13060" max="13060" width="12.85546875" style="62" customWidth="1"/>
    <col min="13061" max="13061" width="19.28515625" style="62" customWidth="1"/>
    <col min="13062" max="13062" width="8.7109375" style="62" customWidth="1"/>
    <col min="13063" max="13063" width="8.140625" style="62" bestFit="1" customWidth="1"/>
    <col min="13064" max="13064" width="14.7109375" style="62" customWidth="1"/>
    <col min="13065" max="13065" width="8.85546875" style="62" customWidth="1"/>
    <col min="13066" max="13066" width="14" style="62" customWidth="1"/>
    <col min="13067" max="13067" width="17.5703125" style="62" customWidth="1"/>
    <col min="13068" max="13068" width="19.85546875" style="62" customWidth="1"/>
    <col min="13069" max="13312" width="9.140625" style="62"/>
    <col min="13313" max="13313" width="5" style="62" customWidth="1"/>
    <col min="13314" max="13314" width="21.140625" style="62" customWidth="1"/>
    <col min="13315" max="13315" width="9.42578125" style="62" bestFit="1" customWidth="1"/>
    <col min="13316" max="13316" width="12.85546875" style="62" customWidth="1"/>
    <col min="13317" max="13317" width="19.28515625" style="62" customWidth="1"/>
    <col min="13318" max="13318" width="8.7109375" style="62" customWidth="1"/>
    <col min="13319" max="13319" width="8.140625" style="62" bestFit="1" customWidth="1"/>
    <col min="13320" max="13320" width="14.7109375" style="62" customWidth="1"/>
    <col min="13321" max="13321" width="8.85546875" style="62" customWidth="1"/>
    <col min="13322" max="13322" width="14" style="62" customWidth="1"/>
    <col min="13323" max="13323" width="17.5703125" style="62" customWidth="1"/>
    <col min="13324" max="13324" width="19.85546875" style="62" customWidth="1"/>
    <col min="13325" max="13568" width="9.140625" style="62"/>
    <col min="13569" max="13569" width="5" style="62" customWidth="1"/>
    <col min="13570" max="13570" width="21.140625" style="62" customWidth="1"/>
    <col min="13571" max="13571" width="9.42578125" style="62" bestFit="1" customWidth="1"/>
    <col min="13572" max="13572" width="12.85546875" style="62" customWidth="1"/>
    <col min="13573" max="13573" width="19.28515625" style="62" customWidth="1"/>
    <col min="13574" max="13574" width="8.7109375" style="62" customWidth="1"/>
    <col min="13575" max="13575" width="8.140625" style="62" bestFit="1" customWidth="1"/>
    <col min="13576" max="13576" width="14.7109375" style="62" customWidth="1"/>
    <col min="13577" max="13577" width="8.85546875" style="62" customWidth="1"/>
    <col min="13578" max="13578" width="14" style="62" customWidth="1"/>
    <col min="13579" max="13579" width="17.5703125" style="62" customWidth="1"/>
    <col min="13580" max="13580" width="19.85546875" style="62" customWidth="1"/>
    <col min="13581" max="13824" width="9.140625" style="62"/>
    <col min="13825" max="13825" width="5" style="62" customWidth="1"/>
    <col min="13826" max="13826" width="21.140625" style="62" customWidth="1"/>
    <col min="13827" max="13827" width="9.42578125" style="62" bestFit="1" customWidth="1"/>
    <col min="13828" max="13828" width="12.85546875" style="62" customWidth="1"/>
    <col min="13829" max="13829" width="19.28515625" style="62" customWidth="1"/>
    <col min="13830" max="13830" width="8.7109375" style="62" customWidth="1"/>
    <col min="13831" max="13831" width="8.140625" style="62" bestFit="1" customWidth="1"/>
    <col min="13832" max="13832" width="14.7109375" style="62" customWidth="1"/>
    <col min="13833" max="13833" width="8.85546875" style="62" customWidth="1"/>
    <col min="13834" max="13834" width="14" style="62" customWidth="1"/>
    <col min="13835" max="13835" width="17.5703125" style="62" customWidth="1"/>
    <col min="13836" max="13836" width="19.85546875" style="62" customWidth="1"/>
    <col min="13837" max="14080" width="9.140625" style="62"/>
    <col min="14081" max="14081" width="5" style="62" customWidth="1"/>
    <col min="14082" max="14082" width="21.140625" style="62" customWidth="1"/>
    <col min="14083" max="14083" width="9.42578125" style="62" bestFit="1" customWidth="1"/>
    <col min="14084" max="14084" width="12.85546875" style="62" customWidth="1"/>
    <col min="14085" max="14085" width="19.28515625" style="62" customWidth="1"/>
    <col min="14086" max="14086" width="8.7109375" style="62" customWidth="1"/>
    <col min="14087" max="14087" width="8.140625" style="62" bestFit="1" customWidth="1"/>
    <col min="14088" max="14088" width="14.7109375" style="62" customWidth="1"/>
    <col min="14089" max="14089" width="8.85546875" style="62" customWidth="1"/>
    <col min="14090" max="14090" width="14" style="62" customWidth="1"/>
    <col min="14091" max="14091" width="17.5703125" style="62" customWidth="1"/>
    <col min="14092" max="14092" width="19.85546875" style="62" customWidth="1"/>
    <col min="14093" max="14336" width="9.140625" style="62"/>
    <col min="14337" max="14337" width="5" style="62" customWidth="1"/>
    <col min="14338" max="14338" width="21.140625" style="62" customWidth="1"/>
    <col min="14339" max="14339" width="9.42578125" style="62" bestFit="1" customWidth="1"/>
    <col min="14340" max="14340" width="12.85546875" style="62" customWidth="1"/>
    <col min="14341" max="14341" width="19.28515625" style="62" customWidth="1"/>
    <col min="14342" max="14342" width="8.7109375" style="62" customWidth="1"/>
    <col min="14343" max="14343" width="8.140625" style="62" bestFit="1" customWidth="1"/>
    <col min="14344" max="14344" width="14.7109375" style="62" customWidth="1"/>
    <col min="14345" max="14345" width="8.85546875" style="62" customWidth="1"/>
    <col min="14346" max="14346" width="14" style="62" customWidth="1"/>
    <col min="14347" max="14347" width="17.5703125" style="62" customWidth="1"/>
    <col min="14348" max="14348" width="19.85546875" style="62" customWidth="1"/>
    <col min="14349" max="14592" width="9.140625" style="62"/>
    <col min="14593" max="14593" width="5" style="62" customWidth="1"/>
    <col min="14594" max="14594" width="21.140625" style="62" customWidth="1"/>
    <col min="14595" max="14595" width="9.42578125" style="62" bestFit="1" customWidth="1"/>
    <col min="14596" max="14596" width="12.85546875" style="62" customWidth="1"/>
    <col min="14597" max="14597" width="19.28515625" style="62" customWidth="1"/>
    <col min="14598" max="14598" width="8.7109375" style="62" customWidth="1"/>
    <col min="14599" max="14599" width="8.140625" style="62" bestFit="1" customWidth="1"/>
    <col min="14600" max="14600" width="14.7109375" style="62" customWidth="1"/>
    <col min="14601" max="14601" width="8.85546875" style="62" customWidth="1"/>
    <col min="14602" max="14602" width="14" style="62" customWidth="1"/>
    <col min="14603" max="14603" width="17.5703125" style="62" customWidth="1"/>
    <col min="14604" max="14604" width="19.85546875" style="62" customWidth="1"/>
    <col min="14605" max="14848" width="9.140625" style="62"/>
    <col min="14849" max="14849" width="5" style="62" customWidth="1"/>
    <col min="14850" max="14850" width="21.140625" style="62" customWidth="1"/>
    <col min="14851" max="14851" width="9.42578125" style="62" bestFit="1" customWidth="1"/>
    <col min="14852" max="14852" width="12.85546875" style="62" customWidth="1"/>
    <col min="14853" max="14853" width="19.28515625" style="62" customWidth="1"/>
    <col min="14854" max="14854" width="8.7109375" style="62" customWidth="1"/>
    <col min="14855" max="14855" width="8.140625" style="62" bestFit="1" customWidth="1"/>
    <col min="14856" max="14856" width="14.7109375" style="62" customWidth="1"/>
    <col min="14857" max="14857" width="8.85546875" style="62" customWidth="1"/>
    <col min="14858" max="14858" width="14" style="62" customWidth="1"/>
    <col min="14859" max="14859" width="17.5703125" style="62" customWidth="1"/>
    <col min="14860" max="14860" width="19.85546875" style="62" customWidth="1"/>
    <col min="14861" max="15104" width="9.140625" style="62"/>
    <col min="15105" max="15105" width="5" style="62" customWidth="1"/>
    <col min="15106" max="15106" width="21.140625" style="62" customWidth="1"/>
    <col min="15107" max="15107" width="9.42578125" style="62" bestFit="1" customWidth="1"/>
    <col min="15108" max="15108" width="12.85546875" style="62" customWidth="1"/>
    <col min="15109" max="15109" width="19.28515625" style="62" customWidth="1"/>
    <col min="15110" max="15110" width="8.7109375" style="62" customWidth="1"/>
    <col min="15111" max="15111" width="8.140625" style="62" bestFit="1" customWidth="1"/>
    <col min="15112" max="15112" width="14.7109375" style="62" customWidth="1"/>
    <col min="15113" max="15113" width="8.85546875" style="62" customWidth="1"/>
    <col min="15114" max="15114" width="14" style="62" customWidth="1"/>
    <col min="15115" max="15115" width="17.5703125" style="62" customWidth="1"/>
    <col min="15116" max="15116" width="19.85546875" style="62" customWidth="1"/>
    <col min="15117" max="15360" width="9.140625" style="62"/>
    <col min="15361" max="15361" width="5" style="62" customWidth="1"/>
    <col min="15362" max="15362" width="21.140625" style="62" customWidth="1"/>
    <col min="15363" max="15363" width="9.42578125" style="62" bestFit="1" customWidth="1"/>
    <col min="15364" max="15364" width="12.85546875" style="62" customWidth="1"/>
    <col min="15365" max="15365" width="19.28515625" style="62" customWidth="1"/>
    <col min="15366" max="15366" width="8.7109375" style="62" customWidth="1"/>
    <col min="15367" max="15367" width="8.140625" style="62" bestFit="1" customWidth="1"/>
    <col min="15368" max="15368" width="14.7109375" style="62" customWidth="1"/>
    <col min="15369" max="15369" width="8.85546875" style="62" customWidth="1"/>
    <col min="15370" max="15370" width="14" style="62" customWidth="1"/>
    <col min="15371" max="15371" width="17.5703125" style="62" customWidth="1"/>
    <col min="15372" max="15372" width="19.85546875" style="62" customWidth="1"/>
    <col min="15373" max="15616" width="9.140625" style="62"/>
    <col min="15617" max="15617" width="5" style="62" customWidth="1"/>
    <col min="15618" max="15618" width="21.140625" style="62" customWidth="1"/>
    <col min="15619" max="15619" width="9.42578125" style="62" bestFit="1" customWidth="1"/>
    <col min="15620" max="15620" width="12.85546875" style="62" customWidth="1"/>
    <col min="15621" max="15621" width="19.28515625" style="62" customWidth="1"/>
    <col min="15622" max="15622" width="8.7109375" style="62" customWidth="1"/>
    <col min="15623" max="15623" width="8.140625" style="62" bestFit="1" customWidth="1"/>
    <col min="15624" max="15624" width="14.7109375" style="62" customWidth="1"/>
    <col min="15625" max="15625" width="8.85546875" style="62" customWidth="1"/>
    <col min="15626" max="15626" width="14" style="62" customWidth="1"/>
    <col min="15627" max="15627" width="17.5703125" style="62" customWidth="1"/>
    <col min="15628" max="15628" width="19.85546875" style="62" customWidth="1"/>
    <col min="15629" max="15872" width="9.140625" style="62"/>
    <col min="15873" max="15873" width="5" style="62" customWidth="1"/>
    <col min="15874" max="15874" width="21.140625" style="62" customWidth="1"/>
    <col min="15875" max="15875" width="9.42578125" style="62" bestFit="1" customWidth="1"/>
    <col min="15876" max="15876" width="12.85546875" style="62" customWidth="1"/>
    <col min="15877" max="15877" width="19.28515625" style="62" customWidth="1"/>
    <col min="15878" max="15878" width="8.7109375" style="62" customWidth="1"/>
    <col min="15879" max="15879" width="8.140625" style="62" bestFit="1" customWidth="1"/>
    <col min="15880" max="15880" width="14.7109375" style="62" customWidth="1"/>
    <col min="15881" max="15881" width="8.85546875" style="62" customWidth="1"/>
    <col min="15882" max="15882" width="14" style="62" customWidth="1"/>
    <col min="15883" max="15883" width="17.5703125" style="62" customWidth="1"/>
    <col min="15884" max="15884" width="19.85546875" style="62" customWidth="1"/>
    <col min="15885" max="16128" width="9.140625" style="62"/>
    <col min="16129" max="16129" width="5" style="62" customWidth="1"/>
    <col min="16130" max="16130" width="21.140625" style="62" customWidth="1"/>
    <col min="16131" max="16131" width="9.42578125" style="62" bestFit="1" customWidth="1"/>
    <col min="16132" max="16132" width="12.85546875" style="62" customWidth="1"/>
    <col min="16133" max="16133" width="19.28515625" style="62" customWidth="1"/>
    <col min="16134" max="16134" width="8.7109375" style="62" customWidth="1"/>
    <col min="16135" max="16135" width="8.140625" style="62" bestFit="1" customWidth="1"/>
    <col min="16136" max="16136" width="14.7109375" style="62" customWidth="1"/>
    <col min="16137" max="16137" width="8.85546875" style="62" customWidth="1"/>
    <col min="16138" max="16138" width="14" style="62" customWidth="1"/>
    <col min="16139" max="16139" width="17.5703125" style="62" customWidth="1"/>
    <col min="16140" max="16140" width="19.85546875" style="62" customWidth="1"/>
    <col min="16141" max="16384" width="9.140625" style="62"/>
  </cols>
  <sheetData>
    <row r="1" spans="1:12" s="1" customFormat="1" ht="21.75" customHeight="1" x14ac:dyDescent="0.25">
      <c r="A1" s="222" t="s">
        <v>155</v>
      </c>
      <c r="B1" s="222"/>
      <c r="C1" s="222"/>
      <c r="D1" s="222"/>
      <c r="E1" s="222"/>
      <c r="F1" s="130"/>
      <c r="G1" s="130"/>
      <c r="I1" s="206" t="s">
        <v>156</v>
      </c>
      <c r="J1" s="206"/>
      <c r="K1" s="206"/>
      <c r="L1" s="206"/>
    </row>
    <row r="2" spans="1:12" s="1" customFormat="1" ht="16.5" x14ac:dyDescent="0.25">
      <c r="A2" s="206" t="s">
        <v>30</v>
      </c>
      <c r="B2" s="206"/>
      <c r="C2" s="206"/>
      <c r="D2" s="206"/>
      <c r="E2" s="206"/>
      <c r="F2" s="130"/>
      <c r="G2" s="130"/>
      <c r="I2" s="223" t="s">
        <v>1</v>
      </c>
      <c r="J2" s="223"/>
      <c r="K2" s="223"/>
      <c r="L2" s="223"/>
    </row>
    <row r="3" spans="1:12" s="1" customFormat="1" ht="15.75" x14ac:dyDescent="0.25">
      <c r="A3" s="206" t="s">
        <v>157</v>
      </c>
      <c r="B3" s="206"/>
      <c r="C3" s="206"/>
      <c r="D3" s="206"/>
      <c r="E3" s="206"/>
      <c r="F3" s="130"/>
      <c r="G3" s="130"/>
      <c r="I3" s="38"/>
      <c r="J3" s="38"/>
      <c r="K3" s="79"/>
      <c r="L3" s="100"/>
    </row>
    <row r="4" spans="1:12" s="1" customFormat="1" ht="15.75" x14ac:dyDescent="0.25">
      <c r="A4" s="224"/>
      <c r="B4" s="224"/>
      <c r="C4" s="224"/>
      <c r="D4" s="224"/>
      <c r="E4" s="224"/>
      <c r="F4" s="130"/>
      <c r="G4" s="130"/>
      <c r="I4" s="38"/>
      <c r="J4" s="38"/>
      <c r="K4" s="141"/>
      <c r="L4" s="100"/>
    </row>
    <row r="5" spans="1:12" s="1" customFormat="1" ht="57.75" customHeight="1" x14ac:dyDescent="0.25">
      <c r="A5" s="235" t="s">
        <v>263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</row>
    <row r="6" spans="1:12" s="1" customFormat="1" ht="47.25" customHeight="1" x14ac:dyDescent="0.25">
      <c r="A6" s="239" t="s">
        <v>262</v>
      </c>
      <c r="B6" s="239"/>
      <c r="C6" s="239"/>
      <c r="D6" s="239"/>
      <c r="E6" s="239"/>
      <c r="F6" s="239"/>
      <c r="G6" s="239"/>
      <c r="H6" s="239"/>
      <c r="I6" s="239"/>
      <c r="J6" s="239"/>
      <c r="K6" s="239"/>
      <c r="L6" s="239"/>
    </row>
    <row r="7" spans="1:12" s="44" customFormat="1" ht="57" x14ac:dyDescent="0.25">
      <c r="A7" s="39" t="s">
        <v>29</v>
      </c>
      <c r="B7" s="236" t="s">
        <v>158</v>
      </c>
      <c r="C7" s="236"/>
      <c r="D7" s="39" t="s">
        <v>159</v>
      </c>
      <c r="E7" s="42" t="s">
        <v>231</v>
      </c>
      <c r="F7" s="41" t="s">
        <v>160</v>
      </c>
      <c r="G7" s="41" t="s">
        <v>161</v>
      </c>
      <c r="H7" s="41" t="s">
        <v>243</v>
      </c>
      <c r="I7" s="42" t="s">
        <v>162</v>
      </c>
      <c r="J7" s="42" t="s">
        <v>163</v>
      </c>
      <c r="K7" s="42" t="s">
        <v>164</v>
      </c>
      <c r="L7" s="42" t="s">
        <v>4</v>
      </c>
    </row>
    <row r="8" spans="1:12" s="80" customFormat="1" ht="33.75" x14ac:dyDescent="0.25">
      <c r="A8" s="145" t="s">
        <v>165</v>
      </c>
      <c r="B8" s="237" t="s">
        <v>166</v>
      </c>
      <c r="C8" s="237"/>
      <c r="D8" s="145" t="s">
        <v>167</v>
      </c>
      <c r="E8" s="146" t="s">
        <v>168</v>
      </c>
      <c r="F8" s="147" t="s">
        <v>169</v>
      </c>
      <c r="G8" s="147" t="s">
        <v>170</v>
      </c>
      <c r="H8" s="147" t="s">
        <v>259</v>
      </c>
      <c r="I8" s="147" t="s">
        <v>172</v>
      </c>
      <c r="J8" s="148" t="s">
        <v>173</v>
      </c>
      <c r="K8" s="145" t="s">
        <v>257</v>
      </c>
      <c r="L8" s="148" t="s">
        <v>258</v>
      </c>
    </row>
    <row r="9" spans="1:12" s="138" customFormat="1" ht="16.5" x14ac:dyDescent="0.25">
      <c r="A9" s="8">
        <v>1</v>
      </c>
      <c r="B9" s="15" t="s">
        <v>85</v>
      </c>
      <c r="C9" s="16" t="s">
        <v>15</v>
      </c>
      <c r="D9" s="87" t="s">
        <v>86</v>
      </c>
      <c r="E9" s="88" t="s">
        <v>87</v>
      </c>
      <c r="F9" s="133">
        <v>28</v>
      </c>
      <c r="G9" s="134">
        <v>30</v>
      </c>
      <c r="H9" s="135">
        <f>(F9*64.5)/G9</f>
        <v>60.2</v>
      </c>
      <c r="I9" s="136">
        <v>80000</v>
      </c>
      <c r="J9" s="136">
        <f>H9*I9</f>
        <v>4816000</v>
      </c>
      <c r="K9" s="35" t="s">
        <v>234</v>
      </c>
      <c r="L9" s="137"/>
    </row>
    <row r="10" spans="1:12" s="48" customFormat="1" ht="16.5" x14ac:dyDescent="0.25">
      <c r="A10" s="7">
        <v>2</v>
      </c>
      <c r="B10" s="18" t="s">
        <v>88</v>
      </c>
      <c r="C10" s="19" t="s">
        <v>89</v>
      </c>
      <c r="D10" s="89" t="s">
        <v>150</v>
      </c>
      <c r="E10" s="90" t="s">
        <v>90</v>
      </c>
      <c r="F10" s="96">
        <v>24</v>
      </c>
      <c r="G10" s="97">
        <v>30</v>
      </c>
      <c r="H10" s="45">
        <f t="shared" ref="H10:H63" si="0">(F10*64.5)/G10</f>
        <v>51.6</v>
      </c>
      <c r="I10" s="46">
        <v>80000</v>
      </c>
      <c r="J10" s="46">
        <f t="shared" ref="J10:J63" si="1">H10*I10</f>
        <v>4128000</v>
      </c>
      <c r="K10" s="35" t="s">
        <v>242</v>
      </c>
      <c r="L10" s="103"/>
    </row>
    <row r="11" spans="1:12" s="48" customFormat="1" ht="16.5" x14ac:dyDescent="0.25">
      <c r="A11" s="7">
        <v>3</v>
      </c>
      <c r="B11" s="21" t="s">
        <v>100</v>
      </c>
      <c r="C11" s="22" t="s">
        <v>5</v>
      </c>
      <c r="D11" s="89" t="s">
        <v>149</v>
      </c>
      <c r="E11" s="90" t="s">
        <v>101</v>
      </c>
      <c r="F11" s="96">
        <v>30</v>
      </c>
      <c r="G11" s="97">
        <v>30</v>
      </c>
      <c r="H11" s="45">
        <f t="shared" si="0"/>
        <v>64.5</v>
      </c>
      <c r="I11" s="46">
        <v>80000</v>
      </c>
      <c r="J11" s="46">
        <f t="shared" si="1"/>
        <v>5160000</v>
      </c>
      <c r="K11" s="35" t="s">
        <v>174</v>
      </c>
      <c r="L11" s="103"/>
    </row>
    <row r="12" spans="1:12" s="48" customFormat="1" ht="16.5" x14ac:dyDescent="0.25">
      <c r="A12" s="7">
        <v>4</v>
      </c>
      <c r="B12" s="21" t="s">
        <v>113</v>
      </c>
      <c r="C12" s="22" t="s">
        <v>114</v>
      </c>
      <c r="D12" s="89" t="s">
        <v>149</v>
      </c>
      <c r="E12" s="90" t="s">
        <v>115</v>
      </c>
      <c r="F12" s="96">
        <v>30</v>
      </c>
      <c r="G12" s="97">
        <v>30</v>
      </c>
      <c r="H12" s="45">
        <f t="shared" si="0"/>
        <v>64.5</v>
      </c>
      <c r="I12" s="46">
        <v>80000</v>
      </c>
      <c r="J12" s="46">
        <f t="shared" si="1"/>
        <v>5160000</v>
      </c>
      <c r="K12" s="35" t="s">
        <v>175</v>
      </c>
      <c r="L12" s="103"/>
    </row>
    <row r="13" spans="1:12" s="48" customFormat="1" ht="16.5" x14ac:dyDescent="0.25">
      <c r="A13" s="7">
        <v>5</v>
      </c>
      <c r="B13" s="23" t="s">
        <v>62</v>
      </c>
      <c r="C13" s="20" t="s">
        <v>8</v>
      </c>
      <c r="D13" s="89" t="s">
        <v>149</v>
      </c>
      <c r="E13" s="49" t="s">
        <v>57</v>
      </c>
      <c r="F13" s="96">
        <v>24</v>
      </c>
      <c r="G13" s="97">
        <v>30</v>
      </c>
      <c r="H13" s="45">
        <f t="shared" si="0"/>
        <v>51.6</v>
      </c>
      <c r="I13" s="46">
        <v>80000</v>
      </c>
      <c r="J13" s="46">
        <f t="shared" si="1"/>
        <v>4128000</v>
      </c>
      <c r="K13" s="125">
        <v>1603205192034</v>
      </c>
      <c r="L13" s="102"/>
    </row>
    <row r="14" spans="1:12" s="48" customFormat="1" ht="16.5" x14ac:dyDescent="0.25">
      <c r="A14" s="7">
        <v>6</v>
      </c>
      <c r="B14" s="113" t="s">
        <v>62</v>
      </c>
      <c r="C14" s="20" t="s">
        <v>8</v>
      </c>
      <c r="D14" s="92" t="s">
        <v>149</v>
      </c>
      <c r="E14" s="238" t="s">
        <v>93</v>
      </c>
      <c r="F14" s="2">
        <v>15</v>
      </c>
      <c r="G14" s="114">
        <v>30</v>
      </c>
      <c r="H14" s="45">
        <f t="shared" si="0"/>
        <v>32.25</v>
      </c>
      <c r="I14" s="46">
        <v>80000</v>
      </c>
      <c r="J14" s="46">
        <f t="shared" si="1"/>
        <v>2580000</v>
      </c>
      <c r="K14" s="125">
        <v>1603205192034</v>
      </c>
      <c r="L14" s="108"/>
    </row>
    <row r="15" spans="1:12" s="48" customFormat="1" ht="16.5" x14ac:dyDescent="0.25">
      <c r="A15" s="7">
        <v>7</v>
      </c>
      <c r="B15" s="113" t="s">
        <v>91</v>
      </c>
      <c r="C15" s="20" t="s">
        <v>92</v>
      </c>
      <c r="D15" s="92" t="s">
        <v>149</v>
      </c>
      <c r="E15" s="238"/>
      <c r="F15" s="2">
        <v>9</v>
      </c>
      <c r="G15" s="114">
        <v>30</v>
      </c>
      <c r="H15" s="45">
        <f t="shared" si="0"/>
        <v>19.350000000000001</v>
      </c>
      <c r="I15" s="46">
        <v>80000</v>
      </c>
      <c r="J15" s="46">
        <f t="shared" si="1"/>
        <v>1548000</v>
      </c>
      <c r="K15" s="35" t="s">
        <v>241</v>
      </c>
      <c r="L15" s="103"/>
    </row>
    <row r="16" spans="1:12" s="48" customFormat="1" ht="16.5" x14ac:dyDescent="0.25">
      <c r="A16" s="7">
        <v>8</v>
      </c>
      <c r="B16" s="23" t="s">
        <v>68</v>
      </c>
      <c r="C16" s="20" t="s">
        <v>20</v>
      </c>
      <c r="D16" s="89" t="s">
        <v>149</v>
      </c>
      <c r="E16" s="49" t="s">
        <v>43</v>
      </c>
      <c r="F16" s="96">
        <v>22</v>
      </c>
      <c r="G16" s="97">
        <v>30</v>
      </c>
      <c r="H16" s="45">
        <f t="shared" si="0"/>
        <v>47.3</v>
      </c>
      <c r="I16" s="46">
        <v>80000</v>
      </c>
      <c r="J16" s="46">
        <f t="shared" si="1"/>
        <v>3784000</v>
      </c>
      <c r="K16" s="35" t="s">
        <v>176</v>
      </c>
      <c r="L16" s="108"/>
    </row>
    <row r="17" spans="1:12" s="48" customFormat="1" ht="24" x14ac:dyDescent="0.25">
      <c r="A17" s="7">
        <v>9</v>
      </c>
      <c r="B17" s="23" t="s">
        <v>37</v>
      </c>
      <c r="C17" s="20" t="s">
        <v>52</v>
      </c>
      <c r="D17" s="89" t="s">
        <v>149</v>
      </c>
      <c r="E17" s="49" t="s">
        <v>43</v>
      </c>
      <c r="F17" s="96">
        <v>8.0000000000000018</v>
      </c>
      <c r="G17" s="97">
        <v>30</v>
      </c>
      <c r="H17" s="45">
        <f>(F17*64.5)/G17</f>
        <v>17.200000000000003</v>
      </c>
      <c r="I17" s="46">
        <v>80000</v>
      </c>
      <c r="J17" s="46">
        <f>H17*I17</f>
        <v>1376000.0000000002</v>
      </c>
      <c r="K17" s="35" t="s">
        <v>235</v>
      </c>
      <c r="L17" s="103" t="s">
        <v>246</v>
      </c>
    </row>
    <row r="18" spans="1:12" s="48" customFormat="1" ht="16.5" x14ac:dyDescent="0.25">
      <c r="A18" s="7">
        <v>10</v>
      </c>
      <c r="B18" s="21" t="s">
        <v>106</v>
      </c>
      <c r="C18" s="20" t="s">
        <v>61</v>
      </c>
      <c r="D18" s="89" t="s">
        <v>149</v>
      </c>
      <c r="E18" s="90" t="s">
        <v>107</v>
      </c>
      <c r="F18" s="96">
        <v>24</v>
      </c>
      <c r="G18" s="97">
        <v>30</v>
      </c>
      <c r="H18" s="45">
        <f t="shared" si="0"/>
        <v>51.6</v>
      </c>
      <c r="I18" s="46">
        <v>80000</v>
      </c>
      <c r="J18" s="46">
        <f t="shared" si="1"/>
        <v>4128000</v>
      </c>
      <c r="K18" s="125">
        <v>1603205296581</v>
      </c>
      <c r="L18" s="103"/>
    </row>
    <row r="19" spans="1:12" s="48" customFormat="1" ht="16.5" x14ac:dyDescent="0.25">
      <c r="A19" s="7">
        <v>11</v>
      </c>
      <c r="B19" s="18" t="s">
        <v>34</v>
      </c>
      <c r="C19" s="19" t="s">
        <v>122</v>
      </c>
      <c r="D19" s="89" t="s">
        <v>149</v>
      </c>
      <c r="E19" s="90" t="s">
        <v>123</v>
      </c>
      <c r="F19" s="96">
        <v>30</v>
      </c>
      <c r="G19" s="97">
        <v>30</v>
      </c>
      <c r="H19" s="45">
        <f t="shared" si="0"/>
        <v>64.5</v>
      </c>
      <c r="I19" s="46">
        <v>80000</v>
      </c>
      <c r="J19" s="46">
        <f t="shared" si="1"/>
        <v>5160000</v>
      </c>
      <c r="K19" s="35" t="s">
        <v>177</v>
      </c>
      <c r="L19" s="102"/>
    </row>
    <row r="20" spans="1:12" s="48" customFormat="1" ht="24" x14ac:dyDescent="0.25">
      <c r="A20" s="7">
        <v>12</v>
      </c>
      <c r="B20" s="24" t="s">
        <v>34</v>
      </c>
      <c r="C20" s="25" t="s">
        <v>122</v>
      </c>
      <c r="D20" s="89" t="s">
        <v>149</v>
      </c>
      <c r="E20" s="116" t="s">
        <v>53</v>
      </c>
      <c r="F20" s="96">
        <v>5</v>
      </c>
      <c r="G20" s="97">
        <v>30</v>
      </c>
      <c r="H20" s="45">
        <f t="shared" si="0"/>
        <v>10.75</v>
      </c>
      <c r="I20" s="46">
        <v>80000</v>
      </c>
      <c r="J20" s="46">
        <f t="shared" si="1"/>
        <v>860000</v>
      </c>
      <c r="K20" s="35" t="s">
        <v>177</v>
      </c>
      <c r="L20" s="102" t="s">
        <v>251</v>
      </c>
    </row>
    <row r="21" spans="1:12" s="48" customFormat="1" ht="16.5" x14ac:dyDescent="0.25">
      <c r="A21" s="7">
        <v>13</v>
      </c>
      <c r="B21" s="27" t="s">
        <v>59</v>
      </c>
      <c r="C21" s="20" t="s">
        <v>45</v>
      </c>
      <c r="D21" s="89" t="s">
        <v>149</v>
      </c>
      <c r="E21" s="49" t="s">
        <v>46</v>
      </c>
      <c r="F21" s="96">
        <v>30</v>
      </c>
      <c r="G21" s="97">
        <v>30</v>
      </c>
      <c r="H21" s="45">
        <f t="shared" si="0"/>
        <v>64.5</v>
      </c>
      <c r="I21" s="46">
        <v>80000</v>
      </c>
      <c r="J21" s="46">
        <f t="shared" si="1"/>
        <v>5160000</v>
      </c>
      <c r="K21" s="35" t="s">
        <v>179</v>
      </c>
      <c r="L21" s="102"/>
    </row>
    <row r="22" spans="1:12" s="48" customFormat="1" ht="16.5" x14ac:dyDescent="0.25">
      <c r="A22" s="7">
        <v>14</v>
      </c>
      <c r="B22" s="24" t="s">
        <v>79</v>
      </c>
      <c r="C22" s="28" t="s">
        <v>36</v>
      </c>
      <c r="D22" s="89" t="s">
        <v>149</v>
      </c>
      <c r="E22" s="91" t="s">
        <v>80</v>
      </c>
      <c r="F22" s="96">
        <v>30</v>
      </c>
      <c r="G22" s="97">
        <v>30</v>
      </c>
      <c r="H22" s="45">
        <f t="shared" si="0"/>
        <v>64.5</v>
      </c>
      <c r="I22" s="46">
        <v>80000</v>
      </c>
      <c r="J22" s="46">
        <f t="shared" si="1"/>
        <v>5160000</v>
      </c>
      <c r="K22" s="35" t="s">
        <v>178</v>
      </c>
      <c r="L22" s="102"/>
    </row>
    <row r="23" spans="1:12" s="48" customFormat="1" ht="16.5" x14ac:dyDescent="0.25">
      <c r="A23" s="7">
        <v>15</v>
      </c>
      <c r="B23" s="18" t="s">
        <v>79</v>
      </c>
      <c r="C23" s="19" t="s">
        <v>36</v>
      </c>
      <c r="D23" s="89" t="s">
        <v>149</v>
      </c>
      <c r="E23" s="90" t="s">
        <v>83</v>
      </c>
      <c r="F23" s="96">
        <v>30</v>
      </c>
      <c r="G23" s="97">
        <v>30</v>
      </c>
      <c r="H23" s="45">
        <f t="shared" si="0"/>
        <v>64.5</v>
      </c>
      <c r="I23" s="46">
        <v>80000</v>
      </c>
      <c r="J23" s="46">
        <f t="shared" si="1"/>
        <v>5160000</v>
      </c>
      <c r="K23" s="35" t="s">
        <v>178</v>
      </c>
      <c r="L23" s="102"/>
    </row>
    <row r="24" spans="1:12" s="48" customFormat="1" ht="24" x14ac:dyDescent="0.25">
      <c r="A24" s="7">
        <v>16</v>
      </c>
      <c r="B24" s="27" t="s">
        <v>76</v>
      </c>
      <c r="C24" s="20" t="s">
        <v>8</v>
      </c>
      <c r="D24" s="92" t="s">
        <v>151</v>
      </c>
      <c r="E24" s="49" t="s">
        <v>56</v>
      </c>
      <c r="F24" s="2">
        <v>2.0000000000000022</v>
      </c>
      <c r="G24" s="114">
        <v>30</v>
      </c>
      <c r="H24" s="45">
        <f t="shared" si="0"/>
        <v>4.3000000000000052</v>
      </c>
      <c r="I24" s="46">
        <v>80000</v>
      </c>
      <c r="J24" s="46">
        <f t="shared" si="1"/>
        <v>344000.00000000041</v>
      </c>
      <c r="K24" s="123">
        <v>1603205286752</v>
      </c>
      <c r="L24" s="103" t="s">
        <v>248</v>
      </c>
    </row>
    <row r="25" spans="1:12" s="48" customFormat="1" ht="16.5" x14ac:dyDescent="0.2">
      <c r="A25" s="7">
        <v>17</v>
      </c>
      <c r="B25" s="24" t="s">
        <v>139</v>
      </c>
      <c r="C25" s="28" t="s">
        <v>8</v>
      </c>
      <c r="D25" s="92" t="s">
        <v>151</v>
      </c>
      <c r="E25" s="91" t="s">
        <v>140</v>
      </c>
      <c r="F25" s="96">
        <v>30</v>
      </c>
      <c r="G25" s="97">
        <v>30</v>
      </c>
      <c r="H25" s="45">
        <f t="shared" si="0"/>
        <v>64.5</v>
      </c>
      <c r="I25" s="46">
        <v>80000</v>
      </c>
      <c r="J25" s="46">
        <f t="shared" si="1"/>
        <v>5160000</v>
      </c>
      <c r="K25" s="123">
        <v>1603205286752</v>
      </c>
      <c r="L25" s="104"/>
    </row>
    <row r="26" spans="1:12" s="48" customFormat="1" ht="16.5" x14ac:dyDescent="0.25">
      <c r="A26" s="7">
        <v>18</v>
      </c>
      <c r="B26" s="18" t="s">
        <v>81</v>
      </c>
      <c r="C26" s="19" t="s">
        <v>41</v>
      </c>
      <c r="D26" s="92" t="s">
        <v>151</v>
      </c>
      <c r="E26" s="90" t="s">
        <v>84</v>
      </c>
      <c r="F26" s="96">
        <v>29.000000000000004</v>
      </c>
      <c r="G26" s="97">
        <v>30</v>
      </c>
      <c r="H26" s="45">
        <f t="shared" si="0"/>
        <v>62.350000000000009</v>
      </c>
      <c r="I26" s="46">
        <v>80000</v>
      </c>
      <c r="J26" s="46">
        <f t="shared" si="1"/>
        <v>4988000.0000000009</v>
      </c>
      <c r="K26" s="125">
        <v>1603205182756</v>
      </c>
      <c r="L26" s="108"/>
    </row>
    <row r="27" spans="1:12" s="48" customFormat="1" ht="16.5" x14ac:dyDescent="0.25">
      <c r="A27" s="7">
        <v>19</v>
      </c>
      <c r="B27" s="29" t="s">
        <v>108</v>
      </c>
      <c r="C27" s="22" t="s">
        <v>116</v>
      </c>
      <c r="D27" s="92" t="s">
        <v>152</v>
      </c>
      <c r="E27" s="90" t="s">
        <v>117</v>
      </c>
      <c r="F27" s="96">
        <v>30</v>
      </c>
      <c r="G27" s="97">
        <v>30</v>
      </c>
      <c r="H27" s="45">
        <f t="shared" si="0"/>
        <v>64.5</v>
      </c>
      <c r="I27" s="46">
        <v>80000</v>
      </c>
      <c r="J27" s="46">
        <f t="shared" si="1"/>
        <v>5160000</v>
      </c>
      <c r="K27" s="125">
        <v>1603205280047</v>
      </c>
      <c r="L27" s="102"/>
    </row>
    <row r="28" spans="1:12" s="48" customFormat="1" ht="16.5" x14ac:dyDescent="0.25">
      <c r="A28" s="7">
        <v>20</v>
      </c>
      <c r="B28" s="29" t="s">
        <v>109</v>
      </c>
      <c r="C28" s="22" t="s">
        <v>110</v>
      </c>
      <c r="D28" s="92" t="s">
        <v>152</v>
      </c>
      <c r="E28" s="90" t="s">
        <v>111</v>
      </c>
      <c r="F28" s="96">
        <v>30</v>
      </c>
      <c r="G28" s="97">
        <v>30</v>
      </c>
      <c r="H28" s="45">
        <f t="shared" si="0"/>
        <v>64.5</v>
      </c>
      <c r="I28" s="46">
        <v>80000</v>
      </c>
      <c r="J28" s="46">
        <f t="shared" si="1"/>
        <v>5160000</v>
      </c>
      <c r="K28" s="35" t="s">
        <v>181</v>
      </c>
      <c r="L28" s="102"/>
    </row>
    <row r="29" spans="1:12" s="48" customFormat="1" ht="16.5" x14ac:dyDescent="0.25">
      <c r="A29" s="7">
        <v>21</v>
      </c>
      <c r="B29" s="29" t="s">
        <v>104</v>
      </c>
      <c r="C29" s="22" t="s">
        <v>18</v>
      </c>
      <c r="D29" s="92" t="s">
        <v>152</v>
      </c>
      <c r="E29" s="90" t="s">
        <v>105</v>
      </c>
      <c r="F29" s="96">
        <v>30</v>
      </c>
      <c r="G29" s="97">
        <v>30</v>
      </c>
      <c r="H29" s="45">
        <f t="shared" si="0"/>
        <v>64.5</v>
      </c>
      <c r="I29" s="46">
        <v>80000</v>
      </c>
      <c r="J29" s="46">
        <f t="shared" si="1"/>
        <v>5160000</v>
      </c>
      <c r="K29" s="123" t="s">
        <v>236</v>
      </c>
      <c r="L29" s="102"/>
    </row>
    <row r="30" spans="1:12" s="48" customFormat="1" ht="16.5" x14ac:dyDescent="0.25">
      <c r="A30" s="7">
        <v>22</v>
      </c>
      <c r="B30" s="30" t="s">
        <v>71</v>
      </c>
      <c r="C30" s="20" t="s">
        <v>7</v>
      </c>
      <c r="D30" s="92" t="s">
        <v>148</v>
      </c>
      <c r="E30" s="49" t="s">
        <v>70</v>
      </c>
      <c r="F30" s="96">
        <v>15</v>
      </c>
      <c r="G30" s="97">
        <v>30</v>
      </c>
      <c r="H30" s="45">
        <f t="shared" si="0"/>
        <v>32.25</v>
      </c>
      <c r="I30" s="46">
        <v>80000</v>
      </c>
      <c r="J30" s="46">
        <f t="shared" si="1"/>
        <v>2580000</v>
      </c>
      <c r="K30" s="35" t="s">
        <v>180</v>
      </c>
      <c r="L30" s="102"/>
    </row>
    <row r="31" spans="1:12" s="48" customFormat="1" ht="24" x14ac:dyDescent="0.25">
      <c r="A31" s="7">
        <v>23</v>
      </c>
      <c r="B31" s="31" t="s">
        <v>144</v>
      </c>
      <c r="C31" s="20" t="s">
        <v>7</v>
      </c>
      <c r="D31" s="92" t="s">
        <v>148</v>
      </c>
      <c r="E31" s="90" t="s">
        <v>103</v>
      </c>
      <c r="F31" s="96">
        <v>1</v>
      </c>
      <c r="G31" s="97">
        <v>30</v>
      </c>
      <c r="H31" s="45">
        <f t="shared" si="0"/>
        <v>2.15</v>
      </c>
      <c r="I31" s="46">
        <v>80000</v>
      </c>
      <c r="J31" s="46">
        <f t="shared" si="1"/>
        <v>172000</v>
      </c>
      <c r="K31" s="35" t="s">
        <v>180</v>
      </c>
      <c r="L31" s="139" t="s">
        <v>247</v>
      </c>
    </row>
    <row r="32" spans="1:12" s="48" customFormat="1" ht="16.5" x14ac:dyDescent="0.25">
      <c r="A32" s="7">
        <v>24</v>
      </c>
      <c r="B32" s="32" t="s">
        <v>144</v>
      </c>
      <c r="C32" s="33" t="s">
        <v>7</v>
      </c>
      <c r="D32" s="92" t="s">
        <v>148</v>
      </c>
      <c r="E32" s="94" t="s">
        <v>145</v>
      </c>
      <c r="F32" s="96">
        <v>30</v>
      </c>
      <c r="G32" s="97">
        <v>30</v>
      </c>
      <c r="H32" s="45">
        <f t="shared" si="0"/>
        <v>64.5</v>
      </c>
      <c r="I32" s="46">
        <v>80000</v>
      </c>
      <c r="J32" s="46">
        <f t="shared" si="1"/>
        <v>5160000</v>
      </c>
      <c r="K32" s="35" t="s">
        <v>180</v>
      </c>
      <c r="L32" s="102"/>
    </row>
    <row r="33" spans="1:12" s="48" customFormat="1" ht="16.5" x14ac:dyDescent="0.25">
      <c r="A33" s="7">
        <v>25</v>
      </c>
      <c r="B33" s="117" t="s">
        <v>78</v>
      </c>
      <c r="C33" s="28" t="s">
        <v>35</v>
      </c>
      <c r="D33" s="92" t="s">
        <v>148</v>
      </c>
      <c r="E33" s="95" t="s">
        <v>77</v>
      </c>
      <c r="F33" s="96">
        <v>1</v>
      </c>
      <c r="G33" s="97">
        <v>30</v>
      </c>
      <c r="H33" s="45">
        <f t="shared" si="0"/>
        <v>2.15</v>
      </c>
      <c r="I33" s="46">
        <v>80000</v>
      </c>
      <c r="J33" s="46">
        <f t="shared" si="1"/>
        <v>172000</v>
      </c>
      <c r="K33" s="35" t="s">
        <v>182</v>
      </c>
      <c r="L33" s="142" t="s">
        <v>249</v>
      </c>
    </row>
    <row r="34" spans="1:12" s="48" customFormat="1" ht="16.5" x14ac:dyDescent="0.25">
      <c r="A34" s="7">
        <v>26</v>
      </c>
      <c r="B34" s="29" t="s">
        <v>78</v>
      </c>
      <c r="C34" s="22" t="s">
        <v>35</v>
      </c>
      <c r="D34" s="92" t="s">
        <v>148</v>
      </c>
      <c r="E34" s="90" t="s">
        <v>102</v>
      </c>
      <c r="F34" s="96">
        <v>28.000000000000004</v>
      </c>
      <c r="G34" s="97">
        <v>30</v>
      </c>
      <c r="H34" s="45">
        <f t="shared" si="0"/>
        <v>60.20000000000001</v>
      </c>
      <c r="I34" s="46">
        <v>80000</v>
      </c>
      <c r="J34" s="46">
        <f t="shared" si="1"/>
        <v>4816000.0000000009</v>
      </c>
      <c r="K34" s="35" t="s">
        <v>182</v>
      </c>
      <c r="L34" s="108"/>
    </row>
    <row r="35" spans="1:12" s="48" customFormat="1" ht="24" x14ac:dyDescent="0.25">
      <c r="A35" s="7">
        <v>27</v>
      </c>
      <c r="B35" s="29" t="s">
        <v>34</v>
      </c>
      <c r="C35" s="22" t="s">
        <v>97</v>
      </c>
      <c r="D35" s="92" t="s">
        <v>148</v>
      </c>
      <c r="E35" s="90" t="s">
        <v>102</v>
      </c>
      <c r="F35" s="96">
        <v>2</v>
      </c>
      <c r="G35" s="97">
        <v>30</v>
      </c>
      <c r="H35" s="45">
        <f>(F35*64.5)/G35</f>
        <v>4.3</v>
      </c>
      <c r="I35" s="46">
        <v>80000</v>
      </c>
      <c r="J35" s="46">
        <f>H35*I35</f>
        <v>344000</v>
      </c>
      <c r="K35" s="35" t="s">
        <v>184</v>
      </c>
      <c r="L35" s="102" t="s">
        <v>250</v>
      </c>
    </row>
    <row r="36" spans="1:12" s="48" customFormat="1" ht="16.5" x14ac:dyDescent="0.25">
      <c r="A36" s="7">
        <v>28</v>
      </c>
      <c r="B36" s="29" t="s">
        <v>34</v>
      </c>
      <c r="C36" s="22" t="s">
        <v>97</v>
      </c>
      <c r="D36" s="92" t="s">
        <v>148</v>
      </c>
      <c r="E36" s="90" t="s">
        <v>112</v>
      </c>
      <c r="F36" s="96">
        <v>30</v>
      </c>
      <c r="G36" s="97">
        <v>30</v>
      </c>
      <c r="H36" s="45">
        <f t="shared" si="0"/>
        <v>64.5</v>
      </c>
      <c r="I36" s="46">
        <v>80000</v>
      </c>
      <c r="J36" s="46">
        <f t="shared" si="1"/>
        <v>5160000</v>
      </c>
      <c r="K36" s="35" t="s">
        <v>184</v>
      </c>
      <c r="L36" s="102"/>
    </row>
    <row r="37" spans="1:12" s="48" customFormat="1" ht="16.5" x14ac:dyDescent="0.25">
      <c r="A37" s="7">
        <v>29</v>
      </c>
      <c r="B37" s="29" t="s">
        <v>96</v>
      </c>
      <c r="C37" s="22" t="s">
        <v>97</v>
      </c>
      <c r="D37" s="92" t="s">
        <v>148</v>
      </c>
      <c r="E37" s="90" t="s">
        <v>23</v>
      </c>
      <c r="F37" s="96">
        <v>30</v>
      </c>
      <c r="G37" s="97">
        <v>30</v>
      </c>
      <c r="H37" s="45">
        <f t="shared" si="0"/>
        <v>64.5</v>
      </c>
      <c r="I37" s="46">
        <v>80000</v>
      </c>
      <c r="J37" s="46">
        <f t="shared" si="1"/>
        <v>5160000</v>
      </c>
      <c r="K37" s="35" t="s">
        <v>184</v>
      </c>
      <c r="L37" s="102"/>
    </row>
    <row r="38" spans="1:12" s="48" customFormat="1" ht="16.5" x14ac:dyDescent="0.25">
      <c r="A38" s="7">
        <v>30</v>
      </c>
      <c r="B38" s="34" t="s">
        <v>27</v>
      </c>
      <c r="C38" s="19" t="s">
        <v>120</v>
      </c>
      <c r="D38" s="92" t="s">
        <v>148</v>
      </c>
      <c r="E38" s="90" t="s">
        <v>121</v>
      </c>
      <c r="F38" s="96">
        <v>29.000000000000004</v>
      </c>
      <c r="G38" s="97">
        <v>30</v>
      </c>
      <c r="H38" s="45">
        <f>(F38*64.5)/G38</f>
        <v>62.350000000000009</v>
      </c>
      <c r="I38" s="46">
        <v>80000</v>
      </c>
      <c r="J38" s="46">
        <f>H38*I38</f>
        <v>4988000.0000000009</v>
      </c>
      <c r="K38" s="35" t="s">
        <v>183</v>
      </c>
      <c r="L38" s="111"/>
    </row>
    <row r="39" spans="1:12" s="48" customFormat="1" ht="16.5" x14ac:dyDescent="0.25">
      <c r="A39" s="7">
        <v>31</v>
      </c>
      <c r="B39" s="30" t="s">
        <v>49</v>
      </c>
      <c r="C39" s="20" t="s">
        <v>50</v>
      </c>
      <c r="D39" s="92" t="s">
        <v>148</v>
      </c>
      <c r="E39" s="49" t="s">
        <v>51</v>
      </c>
      <c r="F39" s="96">
        <v>30</v>
      </c>
      <c r="G39" s="97">
        <v>30</v>
      </c>
      <c r="H39" s="45">
        <f t="shared" si="0"/>
        <v>64.5</v>
      </c>
      <c r="I39" s="46">
        <v>80000</v>
      </c>
      <c r="J39" s="46">
        <f t="shared" si="1"/>
        <v>5160000</v>
      </c>
      <c r="K39" s="35" t="s">
        <v>186</v>
      </c>
      <c r="L39" s="102"/>
    </row>
    <row r="40" spans="1:12" s="48" customFormat="1" ht="16.5" x14ac:dyDescent="0.25">
      <c r="A40" s="7">
        <v>32</v>
      </c>
      <c r="B40" s="31" t="s">
        <v>98</v>
      </c>
      <c r="C40" s="20" t="s">
        <v>40</v>
      </c>
      <c r="D40" s="92" t="s">
        <v>148</v>
      </c>
      <c r="E40" s="90" t="s">
        <v>99</v>
      </c>
      <c r="F40" s="96">
        <v>29.000000000000004</v>
      </c>
      <c r="G40" s="97">
        <v>30</v>
      </c>
      <c r="H40" s="45">
        <f>(F40*64.5)/G40</f>
        <v>62.350000000000009</v>
      </c>
      <c r="I40" s="46">
        <v>80000</v>
      </c>
      <c r="J40" s="46">
        <f>H40*I40</f>
        <v>4988000.0000000009</v>
      </c>
      <c r="K40" s="35" t="s">
        <v>185</v>
      </c>
      <c r="L40" s="108"/>
    </row>
    <row r="41" spans="1:12" s="48" customFormat="1" ht="24" x14ac:dyDescent="0.25">
      <c r="A41" s="7">
        <v>33</v>
      </c>
      <c r="B41" s="21" t="s">
        <v>96</v>
      </c>
      <c r="C41" s="22" t="s">
        <v>14</v>
      </c>
      <c r="D41" s="92" t="s">
        <v>148</v>
      </c>
      <c r="E41" s="90" t="s">
        <v>99</v>
      </c>
      <c r="F41" s="96">
        <v>1</v>
      </c>
      <c r="G41" s="97">
        <v>30</v>
      </c>
      <c r="H41" s="45">
        <f>(F41*64.5)/G41</f>
        <v>2.15</v>
      </c>
      <c r="I41" s="46">
        <v>80000</v>
      </c>
      <c r="J41" s="46">
        <f>H41*I41</f>
        <v>172000</v>
      </c>
      <c r="K41" s="35" t="s">
        <v>187</v>
      </c>
      <c r="L41" s="102" t="s">
        <v>252</v>
      </c>
    </row>
    <row r="42" spans="1:12" s="48" customFormat="1" ht="16.5" x14ac:dyDescent="0.25">
      <c r="A42" s="7">
        <v>34</v>
      </c>
      <c r="B42" s="118" t="s">
        <v>34</v>
      </c>
      <c r="C42" s="28" t="s">
        <v>14</v>
      </c>
      <c r="D42" s="92" t="s">
        <v>148</v>
      </c>
      <c r="E42" s="95" t="s">
        <v>134</v>
      </c>
      <c r="F42" s="96">
        <v>30</v>
      </c>
      <c r="G42" s="97">
        <v>30</v>
      </c>
      <c r="H42" s="45">
        <f t="shared" si="0"/>
        <v>64.5</v>
      </c>
      <c r="I42" s="46">
        <v>80000</v>
      </c>
      <c r="J42" s="46">
        <f t="shared" si="1"/>
        <v>5160000</v>
      </c>
      <c r="K42" s="35" t="s">
        <v>187</v>
      </c>
      <c r="L42" s="102"/>
    </row>
    <row r="43" spans="1:12" s="48" customFormat="1" ht="16.5" x14ac:dyDescent="0.25">
      <c r="A43" s="7">
        <v>35</v>
      </c>
      <c r="B43" s="23" t="s">
        <v>96</v>
      </c>
      <c r="C43" s="20" t="s">
        <v>14</v>
      </c>
      <c r="D43" s="92" t="s">
        <v>148</v>
      </c>
      <c r="E43" s="49" t="s">
        <v>11</v>
      </c>
      <c r="F43" s="96">
        <v>12</v>
      </c>
      <c r="G43" s="97">
        <v>30</v>
      </c>
      <c r="H43" s="45">
        <f t="shared" si="0"/>
        <v>25.8</v>
      </c>
      <c r="I43" s="115">
        <v>80000</v>
      </c>
      <c r="J43" s="46">
        <f t="shared" si="1"/>
        <v>2064000</v>
      </c>
      <c r="K43" s="35" t="s">
        <v>187</v>
      </c>
      <c r="L43" s="102" t="s">
        <v>253</v>
      </c>
    </row>
    <row r="44" spans="1:12" s="48" customFormat="1" ht="24" x14ac:dyDescent="0.25">
      <c r="A44" s="7">
        <v>36</v>
      </c>
      <c r="B44" s="23" t="s">
        <v>34</v>
      </c>
      <c r="C44" s="20" t="s">
        <v>147</v>
      </c>
      <c r="D44" s="92" t="s">
        <v>148</v>
      </c>
      <c r="E44" s="49" t="s">
        <v>146</v>
      </c>
      <c r="F44" s="96">
        <v>1.0000000000000027</v>
      </c>
      <c r="G44" s="97">
        <v>30</v>
      </c>
      <c r="H44" s="45">
        <f t="shared" si="0"/>
        <v>2.1500000000000057</v>
      </c>
      <c r="I44" s="46">
        <v>80000</v>
      </c>
      <c r="J44" s="46">
        <f t="shared" si="1"/>
        <v>172000.00000000047</v>
      </c>
      <c r="K44" s="35" t="s">
        <v>187</v>
      </c>
      <c r="L44" s="102" t="s">
        <v>254</v>
      </c>
    </row>
    <row r="45" spans="1:12" s="48" customFormat="1" ht="16.5" x14ac:dyDescent="0.25">
      <c r="A45" s="7">
        <v>37</v>
      </c>
      <c r="B45" s="24" t="s">
        <v>136</v>
      </c>
      <c r="C45" s="28" t="s">
        <v>137</v>
      </c>
      <c r="D45" s="92" t="s">
        <v>148</v>
      </c>
      <c r="E45" s="91" t="s">
        <v>138</v>
      </c>
      <c r="F45" s="96">
        <v>30</v>
      </c>
      <c r="G45" s="97">
        <v>30</v>
      </c>
      <c r="H45" s="45">
        <f>(F45*64.5)/G45</f>
        <v>64.5</v>
      </c>
      <c r="I45" s="46">
        <v>80000</v>
      </c>
      <c r="J45" s="46">
        <f>H45*I45</f>
        <v>5160000</v>
      </c>
      <c r="K45" s="143" t="s">
        <v>237</v>
      </c>
      <c r="L45" s="102"/>
    </row>
    <row r="46" spans="1:12" s="48" customFormat="1" ht="16.5" x14ac:dyDescent="0.25">
      <c r="A46" s="7">
        <v>38</v>
      </c>
      <c r="B46" s="23" t="s">
        <v>60</v>
      </c>
      <c r="C46" s="20" t="s">
        <v>19</v>
      </c>
      <c r="D46" s="92" t="s">
        <v>148</v>
      </c>
      <c r="E46" s="49" t="s">
        <v>55</v>
      </c>
      <c r="F46" s="96">
        <v>30</v>
      </c>
      <c r="G46" s="97">
        <v>30</v>
      </c>
      <c r="H46" s="45">
        <f t="shared" si="0"/>
        <v>64.5</v>
      </c>
      <c r="I46" s="46">
        <v>80000</v>
      </c>
      <c r="J46" s="46">
        <f t="shared" si="1"/>
        <v>5160000</v>
      </c>
      <c r="K46" s="35" t="s">
        <v>188</v>
      </c>
      <c r="L46" s="102"/>
    </row>
    <row r="47" spans="1:12" s="48" customFormat="1" ht="24" x14ac:dyDescent="0.25">
      <c r="A47" s="7">
        <v>39</v>
      </c>
      <c r="B47" s="23" t="s">
        <v>67</v>
      </c>
      <c r="C47" s="20" t="s">
        <v>19</v>
      </c>
      <c r="D47" s="92" t="s">
        <v>148</v>
      </c>
      <c r="E47" s="49" t="s">
        <v>44</v>
      </c>
      <c r="F47" s="96">
        <v>10</v>
      </c>
      <c r="G47" s="97">
        <v>30</v>
      </c>
      <c r="H47" s="45">
        <f t="shared" si="0"/>
        <v>21.5</v>
      </c>
      <c r="I47" s="46">
        <v>80000</v>
      </c>
      <c r="J47" s="46">
        <f t="shared" si="1"/>
        <v>1720000</v>
      </c>
      <c r="K47" s="35" t="s">
        <v>188</v>
      </c>
      <c r="L47" s="102" t="s">
        <v>255</v>
      </c>
    </row>
    <row r="48" spans="1:12" s="48" customFormat="1" ht="16.5" x14ac:dyDescent="0.25">
      <c r="A48" s="7">
        <v>40</v>
      </c>
      <c r="B48" s="23" t="s">
        <v>58</v>
      </c>
      <c r="C48" s="20" t="s">
        <v>17</v>
      </c>
      <c r="D48" s="92" t="s">
        <v>154</v>
      </c>
      <c r="E48" s="49" t="s">
        <v>44</v>
      </c>
      <c r="F48" s="96">
        <v>15</v>
      </c>
      <c r="G48" s="97">
        <v>30</v>
      </c>
      <c r="H48" s="45">
        <f t="shared" si="0"/>
        <v>32.25</v>
      </c>
      <c r="I48" s="46">
        <v>80000</v>
      </c>
      <c r="J48" s="46">
        <f t="shared" si="1"/>
        <v>2580000</v>
      </c>
      <c r="K48" s="35" t="s">
        <v>189</v>
      </c>
      <c r="L48" s="102"/>
    </row>
    <row r="49" spans="1:13" s="48" customFormat="1" ht="16.5" x14ac:dyDescent="0.25">
      <c r="A49" s="7">
        <v>41</v>
      </c>
      <c r="B49" s="18" t="s">
        <v>118</v>
      </c>
      <c r="C49" s="19" t="s">
        <v>18</v>
      </c>
      <c r="D49" s="92" t="s">
        <v>154</v>
      </c>
      <c r="E49" s="90" t="s">
        <v>119</v>
      </c>
      <c r="F49" s="96">
        <v>30</v>
      </c>
      <c r="G49" s="97">
        <v>30</v>
      </c>
      <c r="H49" s="45">
        <f t="shared" si="0"/>
        <v>64.5</v>
      </c>
      <c r="I49" s="46">
        <v>80000</v>
      </c>
      <c r="J49" s="46">
        <f t="shared" si="1"/>
        <v>5160000</v>
      </c>
      <c r="K49" s="35" t="s">
        <v>196</v>
      </c>
      <c r="L49" s="102"/>
    </row>
    <row r="50" spans="1:13" s="48" customFormat="1" ht="24" x14ac:dyDescent="0.25">
      <c r="A50" s="7">
        <v>42</v>
      </c>
      <c r="B50" s="24" t="s">
        <v>118</v>
      </c>
      <c r="C50" s="25" t="s">
        <v>18</v>
      </c>
      <c r="D50" s="92" t="s">
        <v>154</v>
      </c>
      <c r="E50" s="116" t="s">
        <v>129</v>
      </c>
      <c r="F50" s="96">
        <v>2</v>
      </c>
      <c r="G50" s="97">
        <v>30</v>
      </c>
      <c r="H50" s="45">
        <f t="shared" si="0"/>
        <v>4.3</v>
      </c>
      <c r="I50" s="46">
        <v>80000</v>
      </c>
      <c r="J50" s="46">
        <f t="shared" si="1"/>
        <v>344000</v>
      </c>
      <c r="K50" s="35" t="s">
        <v>196</v>
      </c>
      <c r="L50" s="102" t="s">
        <v>256</v>
      </c>
    </row>
    <row r="51" spans="1:13" s="48" customFormat="1" ht="16.5" x14ac:dyDescent="0.25">
      <c r="A51" s="7">
        <v>43</v>
      </c>
      <c r="B51" s="18" t="s">
        <v>24</v>
      </c>
      <c r="C51" s="19" t="s">
        <v>130</v>
      </c>
      <c r="D51" s="89" t="s">
        <v>153</v>
      </c>
      <c r="E51" s="90" t="s">
        <v>129</v>
      </c>
      <c r="F51" s="96">
        <v>27</v>
      </c>
      <c r="G51" s="97">
        <v>30</v>
      </c>
      <c r="H51" s="45">
        <f t="shared" si="0"/>
        <v>58.05</v>
      </c>
      <c r="I51" s="46">
        <v>80000</v>
      </c>
      <c r="J51" s="46">
        <f t="shared" si="1"/>
        <v>4644000</v>
      </c>
      <c r="K51" s="35" t="s">
        <v>191</v>
      </c>
      <c r="L51" s="102"/>
    </row>
    <row r="52" spans="1:13" s="48" customFormat="1" ht="24" x14ac:dyDescent="0.25">
      <c r="A52" s="7">
        <v>44</v>
      </c>
      <c r="B52" s="24" t="s">
        <v>39</v>
      </c>
      <c r="C52" s="25" t="s">
        <v>16</v>
      </c>
      <c r="D52" s="89" t="s">
        <v>153</v>
      </c>
      <c r="E52" s="116" t="s">
        <v>129</v>
      </c>
      <c r="F52" s="96">
        <v>1</v>
      </c>
      <c r="G52" s="97">
        <v>30</v>
      </c>
      <c r="H52" s="45">
        <f t="shared" si="0"/>
        <v>2.15</v>
      </c>
      <c r="I52" s="46">
        <v>80000</v>
      </c>
      <c r="J52" s="46">
        <f t="shared" si="1"/>
        <v>172000</v>
      </c>
      <c r="K52" s="35" t="s">
        <v>192</v>
      </c>
      <c r="L52" s="102" t="s">
        <v>256</v>
      </c>
    </row>
    <row r="53" spans="1:13" s="48" customFormat="1" ht="16.5" x14ac:dyDescent="0.25">
      <c r="A53" s="7">
        <v>45</v>
      </c>
      <c r="B53" s="18" t="s">
        <v>39</v>
      </c>
      <c r="C53" s="19" t="s">
        <v>16</v>
      </c>
      <c r="D53" s="89" t="s">
        <v>153</v>
      </c>
      <c r="E53" s="90" t="s">
        <v>128</v>
      </c>
      <c r="F53" s="96">
        <v>30</v>
      </c>
      <c r="G53" s="97">
        <v>30</v>
      </c>
      <c r="H53" s="45">
        <f t="shared" si="0"/>
        <v>64.5</v>
      </c>
      <c r="I53" s="46">
        <v>80000</v>
      </c>
      <c r="J53" s="46">
        <f t="shared" si="1"/>
        <v>5160000</v>
      </c>
      <c r="K53" s="35" t="s">
        <v>192</v>
      </c>
      <c r="L53" s="102"/>
    </row>
    <row r="54" spans="1:13" s="48" customFormat="1" ht="16.5" x14ac:dyDescent="0.25">
      <c r="A54" s="7">
        <v>46</v>
      </c>
      <c r="B54" s="36" t="s">
        <v>33</v>
      </c>
      <c r="C54" s="19" t="s">
        <v>5</v>
      </c>
      <c r="D54" s="89" t="s">
        <v>153</v>
      </c>
      <c r="E54" s="90" t="s">
        <v>127</v>
      </c>
      <c r="F54" s="96">
        <v>30</v>
      </c>
      <c r="G54" s="97">
        <v>30</v>
      </c>
      <c r="H54" s="45">
        <f t="shared" si="0"/>
        <v>64.5</v>
      </c>
      <c r="I54" s="46">
        <v>80000</v>
      </c>
      <c r="J54" s="46">
        <f t="shared" si="1"/>
        <v>5160000</v>
      </c>
      <c r="K54" s="35" t="s">
        <v>190</v>
      </c>
      <c r="L54" s="102"/>
    </row>
    <row r="55" spans="1:13" s="48" customFormat="1" ht="16.5" x14ac:dyDescent="0.25">
      <c r="A55" s="7">
        <v>47</v>
      </c>
      <c r="B55" s="18" t="s">
        <v>131</v>
      </c>
      <c r="C55" s="19" t="s">
        <v>132</v>
      </c>
      <c r="D55" s="89" t="s">
        <v>153</v>
      </c>
      <c r="E55" s="90" t="s">
        <v>133</v>
      </c>
      <c r="F55" s="96">
        <v>30</v>
      </c>
      <c r="G55" s="97">
        <v>30</v>
      </c>
      <c r="H55" s="45">
        <f t="shared" si="0"/>
        <v>64.5</v>
      </c>
      <c r="I55" s="46">
        <v>80000</v>
      </c>
      <c r="J55" s="46">
        <f t="shared" si="1"/>
        <v>5160000</v>
      </c>
      <c r="K55" s="35" t="s">
        <v>193</v>
      </c>
      <c r="L55" s="102"/>
    </row>
    <row r="56" spans="1:13" s="48" customFormat="1" ht="16.5" x14ac:dyDescent="0.25">
      <c r="A56" s="7">
        <v>48</v>
      </c>
      <c r="B56" s="23" t="s">
        <v>69</v>
      </c>
      <c r="C56" s="20" t="s">
        <v>10</v>
      </c>
      <c r="D56" s="89" t="s">
        <v>153</v>
      </c>
      <c r="E56" s="49" t="s">
        <v>38</v>
      </c>
      <c r="F56" s="96">
        <v>30</v>
      </c>
      <c r="G56" s="97">
        <v>30</v>
      </c>
      <c r="H56" s="45">
        <f t="shared" si="0"/>
        <v>64.5</v>
      </c>
      <c r="I56" s="46">
        <v>80000</v>
      </c>
      <c r="J56" s="46">
        <f t="shared" si="1"/>
        <v>5160000</v>
      </c>
      <c r="K56" s="35" t="s">
        <v>194</v>
      </c>
      <c r="L56" s="102"/>
    </row>
    <row r="57" spans="1:13" s="48" customFormat="1" ht="16.5" x14ac:dyDescent="0.25">
      <c r="A57" s="7">
        <v>49</v>
      </c>
      <c r="B57" s="24" t="s">
        <v>141</v>
      </c>
      <c r="C57" s="37" t="s">
        <v>142</v>
      </c>
      <c r="D57" s="89" t="s">
        <v>153</v>
      </c>
      <c r="E57" s="91" t="s">
        <v>143</v>
      </c>
      <c r="F57" s="96">
        <v>30</v>
      </c>
      <c r="G57" s="97">
        <v>30</v>
      </c>
      <c r="H57" s="45">
        <f t="shared" si="0"/>
        <v>64.5</v>
      </c>
      <c r="I57" s="46">
        <v>80000</v>
      </c>
      <c r="J57" s="46">
        <f t="shared" si="1"/>
        <v>5160000</v>
      </c>
      <c r="K57" s="123">
        <v>1603205341591</v>
      </c>
      <c r="L57" s="102"/>
    </row>
    <row r="58" spans="1:13" s="48" customFormat="1" ht="16.5" x14ac:dyDescent="0.25">
      <c r="A58" s="7">
        <v>50</v>
      </c>
      <c r="B58" s="21" t="s">
        <v>94</v>
      </c>
      <c r="C58" s="22" t="s">
        <v>12</v>
      </c>
      <c r="D58" s="89" t="s">
        <v>153</v>
      </c>
      <c r="E58" s="90" t="s">
        <v>95</v>
      </c>
      <c r="F58" s="96">
        <v>30</v>
      </c>
      <c r="G58" s="97">
        <v>30</v>
      </c>
      <c r="H58" s="45">
        <f t="shared" si="0"/>
        <v>64.5</v>
      </c>
      <c r="I58" s="46">
        <v>80000</v>
      </c>
      <c r="J58" s="46">
        <f t="shared" si="1"/>
        <v>5160000</v>
      </c>
      <c r="K58" s="35" t="s">
        <v>195</v>
      </c>
      <c r="L58" s="102"/>
    </row>
    <row r="59" spans="1:13" s="48" customFormat="1" ht="16.5" x14ac:dyDescent="0.25">
      <c r="A59" s="7">
        <v>51</v>
      </c>
      <c r="B59" s="21" t="s">
        <v>94</v>
      </c>
      <c r="C59" s="22" t="s">
        <v>12</v>
      </c>
      <c r="D59" s="89" t="s">
        <v>153</v>
      </c>
      <c r="E59" s="90" t="s">
        <v>6</v>
      </c>
      <c r="F59" s="96">
        <v>30</v>
      </c>
      <c r="G59" s="97">
        <v>30</v>
      </c>
      <c r="H59" s="45">
        <f t="shared" si="0"/>
        <v>64.5</v>
      </c>
      <c r="I59" s="46">
        <v>80000</v>
      </c>
      <c r="J59" s="46">
        <f t="shared" si="1"/>
        <v>5160000</v>
      </c>
      <c r="K59" s="35" t="s">
        <v>195</v>
      </c>
      <c r="L59" s="105"/>
    </row>
    <row r="60" spans="1:13" s="48" customFormat="1" ht="16.5" x14ac:dyDescent="0.25">
      <c r="A60" s="7">
        <v>52</v>
      </c>
      <c r="B60" s="23" t="s">
        <v>47</v>
      </c>
      <c r="C60" s="20" t="s">
        <v>21</v>
      </c>
      <c r="D60" s="92" t="s">
        <v>63</v>
      </c>
      <c r="E60" s="49" t="s">
        <v>48</v>
      </c>
      <c r="F60" s="96">
        <v>29.000000000000004</v>
      </c>
      <c r="G60" s="97">
        <v>30</v>
      </c>
      <c r="H60" s="132">
        <f t="shared" si="0"/>
        <v>62.350000000000009</v>
      </c>
      <c r="I60" s="46">
        <v>80000</v>
      </c>
      <c r="J60" s="46">
        <f t="shared" si="1"/>
        <v>4988000.0000000009</v>
      </c>
      <c r="K60" s="35" t="s">
        <v>197</v>
      </c>
      <c r="L60" s="103"/>
    </row>
    <row r="61" spans="1:13" s="48" customFormat="1" ht="16.5" x14ac:dyDescent="0.25">
      <c r="A61" s="7">
        <v>53</v>
      </c>
      <c r="B61" s="119" t="s">
        <v>124</v>
      </c>
      <c r="C61" s="33" t="s">
        <v>125</v>
      </c>
      <c r="D61" s="89" t="s">
        <v>63</v>
      </c>
      <c r="E61" s="90" t="s">
        <v>126</v>
      </c>
      <c r="F61" s="96">
        <v>30</v>
      </c>
      <c r="G61" s="97">
        <v>30</v>
      </c>
      <c r="H61" s="132">
        <f t="shared" si="0"/>
        <v>64.5</v>
      </c>
      <c r="I61" s="46">
        <v>80000</v>
      </c>
      <c r="J61" s="46">
        <f t="shared" si="1"/>
        <v>5160000</v>
      </c>
      <c r="K61" s="35" t="s">
        <v>198</v>
      </c>
      <c r="L61" s="102"/>
    </row>
    <row r="62" spans="1:13" s="48" customFormat="1" ht="16.5" x14ac:dyDescent="0.25">
      <c r="A62" s="7">
        <v>54</v>
      </c>
      <c r="B62" s="36" t="s">
        <v>82</v>
      </c>
      <c r="C62" s="19" t="s">
        <v>13</v>
      </c>
      <c r="D62" s="89" t="s">
        <v>63</v>
      </c>
      <c r="E62" s="90" t="s">
        <v>22</v>
      </c>
      <c r="F62" s="96">
        <v>29.000000000000004</v>
      </c>
      <c r="G62" s="97">
        <v>30</v>
      </c>
      <c r="H62" s="132">
        <f t="shared" si="0"/>
        <v>62.350000000000009</v>
      </c>
      <c r="I62" s="46">
        <v>80000</v>
      </c>
      <c r="J62" s="46">
        <f t="shared" si="1"/>
        <v>4988000.0000000009</v>
      </c>
      <c r="K62" s="125">
        <v>1603205185623</v>
      </c>
      <c r="L62" s="103"/>
      <c r="M62" s="112"/>
    </row>
    <row r="63" spans="1:13" s="48" customFormat="1" ht="16.5" x14ac:dyDescent="0.25">
      <c r="A63" s="7">
        <v>55</v>
      </c>
      <c r="B63" s="15" t="s">
        <v>81</v>
      </c>
      <c r="C63" s="37" t="s">
        <v>9</v>
      </c>
      <c r="D63" s="89" t="s">
        <v>63</v>
      </c>
      <c r="E63" s="91" t="s">
        <v>135</v>
      </c>
      <c r="F63" s="96">
        <v>30</v>
      </c>
      <c r="G63" s="97">
        <v>30</v>
      </c>
      <c r="H63" s="45">
        <f t="shared" si="0"/>
        <v>64.5</v>
      </c>
      <c r="I63" s="46">
        <v>80000</v>
      </c>
      <c r="J63" s="46">
        <f t="shared" si="1"/>
        <v>5160000</v>
      </c>
      <c r="K63" s="123" t="s">
        <v>238</v>
      </c>
      <c r="L63" s="102"/>
    </row>
    <row r="64" spans="1:13" s="53" customFormat="1" ht="24.75" customHeight="1" x14ac:dyDescent="0.25">
      <c r="A64" s="230" t="s">
        <v>199</v>
      </c>
      <c r="B64" s="230"/>
      <c r="C64" s="230"/>
      <c r="D64" s="230"/>
      <c r="E64" s="230"/>
      <c r="F64" s="99">
        <f>SUM(F9:F63)</f>
        <v>1232</v>
      </c>
      <c r="G64" s="98"/>
      <c r="H64" s="50">
        <f>SUM(H9:H63)</f>
        <v>2648.8</v>
      </c>
      <c r="I64" s="51"/>
      <c r="J64" s="51">
        <f>SUM(J9:J63)</f>
        <v>211904000</v>
      </c>
      <c r="K64" s="144"/>
      <c r="L64" s="106"/>
    </row>
    <row r="65" spans="1:12" s="1" customFormat="1" ht="25.5" customHeight="1" x14ac:dyDescent="0.25">
      <c r="A65" s="234" t="s">
        <v>244</v>
      </c>
      <c r="B65" s="234"/>
      <c r="C65" s="234"/>
      <c r="D65" s="234"/>
      <c r="E65" s="234"/>
      <c r="F65" s="234"/>
      <c r="G65" s="234"/>
      <c r="H65" s="234"/>
      <c r="I65" s="234"/>
      <c r="J65" s="234"/>
      <c r="K65" s="234"/>
      <c r="L65" s="104"/>
    </row>
    <row r="66" spans="1:12" ht="22.5" customHeight="1" x14ac:dyDescent="0.3">
      <c r="A66" s="54"/>
      <c r="B66" s="55" t="s">
        <v>260</v>
      </c>
      <c r="C66" s="56"/>
      <c r="D66" s="57"/>
      <c r="E66" s="57"/>
      <c r="G66" s="57"/>
      <c r="H66" s="57"/>
      <c r="I66" s="59" t="s">
        <v>261</v>
      </c>
      <c r="J66" s="60"/>
      <c r="K66" s="61"/>
    </row>
    <row r="67" spans="1:12" s="69" customFormat="1" ht="18.75" x14ac:dyDescent="0.3">
      <c r="A67" s="63"/>
      <c r="B67" s="64"/>
      <c r="C67" s="65"/>
      <c r="D67" s="66"/>
      <c r="E67" s="67"/>
      <c r="F67" s="68"/>
      <c r="G67" s="68"/>
      <c r="H67" s="68"/>
      <c r="I67" s="219" t="s">
        <v>245</v>
      </c>
      <c r="J67" s="219"/>
      <c r="K67" s="219"/>
      <c r="L67" s="219"/>
    </row>
    <row r="68" spans="1:12" s="70" customFormat="1" ht="16.5" x14ac:dyDescent="0.25">
      <c r="A68" s="206" t="s">
        <v>201</v>
      </c>
      <c r="B68" s="206"/>
      <c r="C68" s="206"/>
      <c r="D68" s="130"/>
      <c r="E68" s="206" t="s">
        <v>202</v>
      </c>
      <c r="F68" s="206"/>
      <c r="G68" s="206"/>
      <c r="H68" s="206"/>
      <c r="I68" s="206" t="s">
        <v>203</v>
      </c>
      <c r="J68" s="206"/>
      <c r="K68" s="206"/>
      <c r="L68" s="206"/>
    </row>
    <row r="69" spans="1:12" s="71" customFormat="1" ht="16.5" x14ac:dyDescent="0.25">
      <c r="A69" s="130"/>
      <c r="B69" s="13"/>
      <c r="C69" s="13"/>
      <c r="D69" s="130"/>
      <c r="E69" s="130"/>
      <c r="F69" s="130"/>
      <c r="G69" s="130"/>
      <c r="H69" s="130"/>
      <c r="I69" s="38"/>
      <c r="J69" s="38"/>
      <c r="K69" s="140"/>
      <c r="L69" s="100"/>
    </row>
    <row r="70" spans="1:12" s="71" customFormat="1" ht="16.5" x14ac:dyDescent="0.25">
      <c r="A70" s="130"/>
      <c r="B70" s="13"/>
      <c r="C70" s="13"/>
      <c r="D70" s="130"/>
      <c r="E70" s="130"/>
      <c r="F70" s="130"/>
      <c r="G70" s="130"/>
      <c r="H70" s="130"/>
      <c r="I70" s="38"/>
      <c r="J70" s="38"/>
      <c r="K70" s="141"/>
      <c r="L70" s="100"/>
    </row>
    <row r="71" spans="1:12" s="71" customFormat="1" ht="16.5" x14ac:dyDescent="0.25">
      <c r="A71" s="130"/>
      <c r="B71" s="13"/>
      <c r="C71" s="13"/>
      <c r="D71" s="130"/>
      <c r="E71" s="130"/>
      <c r="F71" s="130"/>
      <c r="G71" s="130"/>
      <c r="H71" s="130"/>
      <c r="I71" s="38"/>
      <c r="J71" s="38"/>
      <c r="K71" s="141"/>
      <c r="L71" s="100"/>
    </row>
    <row r="72" spans="1:12" s="71" customFormat="1" ht="16.5" x14ac:dyDescent="0.25">
      <c r="A72" s="130"/>
      <c r="B72" s="13"/>
      <c r="C72" s="13"/>
      <c r="D72" s="130"/>
      <c r="E72" s="130"/>
      <c r="F72" s="130"/>
      <c r="G72" s="130"/>
      <c r="H72" s="130"/>
      <c r="I72" s="38"/>
      <c r="J72" s="38"/>
      <c r="K72" s="141"/>
      <c r="L72" s="100"/>
    </row>
    <row r="73" spans="1:12" s="72" customFormat="1" ht="17.25" x14ac:dyDescent="0.3">
      <c r="A73" s="206"/>
      <c r="B73" s="206"/>
      <c r="C73" s="206"/>
      <c r="D73" s="130"/>
      <c r="E73" s="206" t="s">
        <v>204</v>
      </c>
      <c r="F73" s="206"/>
      <c r="G73" s="206"/>
      <c r="H73" s="206"/>
      <c r="I73" s="206" t="s">
        <v>205</v>
      </c>
      <c r="J73" s="206"/>
      <c r="K73" s="206"/>
      <c r="L73" s="206"/>
    </row>
  </sheetData>
  <autoFilter ref="A7:WVT7">
    <filterColumn colId="1" showButton="0"/>
  </autoFilter>
  <mergeCells count="20">
    <mergeCell ref="I67:L67"/>
    <mergeCell ref="A68:C68"/>
    <mergeCell ref="E68:H68"/>
    <mergeCell ref="I68:L68"/>
    <mergeCell ref="A73:C73"/>
    <mergeCell ref="E73:H73"/>
    <mergeCell ref="I73:L73"/>
    <mergeCell ref="A65:K65"/>
    <mergeCell ref="A1:E1"/>
    <mergeCell ref="I1:L1"/>
    <mergeCell ref="A2:E2"/>
    <mergeCell ref="I2:L2"/>
    <mergeCell ref="A3:E3"/>
    <mergeCell ref="A4:E4"/>
    <mergeCell ref="A5:L5"/>
    <mergeCell ref="B7:C7"/>
    <mergeCell ref="B8:C8"/>
    <mergeCell ref="E14:E15"/>
    <mergeCell ref="A64:E64"/>
    <mergeCell ref="A6:L6"/>
  </mergeCells>
  <pageMargins left="0.31496062992125984" right="0.31496062992125984" top="0.35433070866141736" bottom="0.66" header="0.31496062992125984" footer="0.23"/>
  <pageSetup paperSize="9" orientation="landscape" r:id="rId1"/>
  <headerFooter>
    <oddFooter>Page &amp;P of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PHÒNG</vt:lpstr>
      <vt:lpstr>TÍNH TIỀN 1</vt:lpstr>
      <vt:lpstr>TÍNH TIỀN 2 (gui P.KT)</vt:lpstr>
      <vt:lpstr>PHÒNG!Print_Area</vt:lpstr>
      <vt:lpstr>'TÍNH TIỀN 2 (gui P.KT)'!Print_Area</vt:lpstr>
      <vt:lpstr>PHÒNG!Print_Titles</vt:lpstr>
      <vt:lpstr>'TÍNH TIỀN 1'!Print_Titles</vt:lpstr>
      <vt:lpstr>'TÍNH TIỀN 2 (gui P.KT)'!Print_Titles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</cp:lastModifiedBy>
  <cp:lastPrinted>2020-11-12T02:06:47Z</cp:lastPrinted>
  <dcterms:created xsi:type="dcterms:W3CDTF">2016-10-10T01:42:22Z</dcterms:created>
  <dcterms:modified xsi:type="dcterms:W3CDTF">2020-11-12T10:45:31Z</dcterms:modified>
</cp:coreProperties>
</file>