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60" windowWidth="19440" windowHeight="1554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M9" i="1" l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8" i="1"/>
  <c r="L35" i="1"/>
  <c r="L33" i="1"/>
  <c r="C33" i="1"/>
  <c r="L28" i="1"/>
  <c r="I28" i="1"/>
  <c r="F28" i="1"/>
  <c r="D28" i="1"/>
  <c r="C28" i="1"/>
  <c r="C22" i="1"/>
  <c r="L21" i="1"/>
  <c r="C21" i="1"/>
  <c r="C17" i="1"/>
  <c r="L15" i="1"/>
  <c r="C15" i="1"/>
  <c r="C14" i="1"/>
  <c r="C13" i="1"/>
  <c r="I12" i="1"/>
  <c r="F12" i="1"/>
  <c r="C12" i="1"/>
  <c r="L10" i="1"/>
  <c r="C10" i="1"/>
</calcChain>
</file>

<file path=xl/comments1.xml><?xml version="1.0" encoding="utf-8"?>
<comments xmlns="http://schemas.openxmlformats.org/spreadsheetml/2006/main">
  <authors>
    <author/>
  </authors>
  <commentList>
    <comment ref="C19" authorId="0">
      <text>
        <r>
          <rPr>
            <sz val="11"/>
            <color theme="1"/>
            <rFont val="Arial"/>
            <family val="2"/>
          </rPr>
          <t>072201007928
======</t>
        </r>
      </text>
    </comment>
  </commentList>
</comments>
</file>

<file path=xl/sharedStrings.xml><?xml version="1.0" encoding="utf-8"?>
<sst xmlns="http://schemas.openxmlformats.org/spreadsheetml/2006/main" count="396" uniqueCount="238">
  <si>
    <t>STT</t>
  </si>
  <si>
    <r>
      <t xml:space="preserve">Số CMND/CCCD </t>
    </r>
    <r>
      <rPr>
        <b/>
        <sz val="11"/>
        <color indexed="10"/>
        <rFont val="Times New Roman"/>
        <family val="1"/>
      </rPr>
      <t>(định dạng text)</t>
    </r>
  </si>
  <si>
    <r>
      <t xml:space="preserve">Ngày cấp </t>
    </r>
    <r>
      <rPr>
        <b/>
        <sz val="11"/>
        <color indexed="10"/>
        <rFont val="Times New Roman"/>
        <family val="1"/>
      </rPr>
      <t>(định dạnh text)</t>
    </r>
  </si>
  <si>
    <t>Nơi cấp</t>
  </si>
  <si>
    <r>
      <t xml:space="preserve">Ngày hết hạn CMND/CCCD </t>
    </r>
    <r>
      <rPr>
        <b/>
        <sz val="11"/>
        <color indexed="10"/>
        <rFont val="Times New Roman"/>
        <family val="1"/>
      </rPr>
      <t>(định dạng text)</t>
    </r>
  </si>
  <si>
    <t>Nam</t>
  </si>
  <si>
    <t>Nữ</t>
  </si>
  <si>
    <r>
      <t xml:space="preserve">Ngày sinh </t>
    </r>
    <r>
      <rPr>
        <b/>
        <sz val="11"/>
        <color indexed="10"/>
        <rFont val="Times New Roman"/>
        <family val="1"/>
      </rPr>
      <t>(định dạng text)</t>
    </r>
  </si>
  <si>
    <t>Địa chỉ liên hệ hiện tại</t>
  </si>
  <si>
    <r>
      <t xml:space="preserve">Thời gian ở địa chỉ hiện tại (Ví dụ: 3 năm 4 tháng) </t>
    </r>
    <r>
      <rPr>
        <b/>
        <sz val="11"/>
        <color indexed="10"/>
        <rFont val="Times New Roman"/>
        <family val="1"/>
      </rPr>
      <t>(định dạng text)</t>
    </r>
  </si>
  <si>
    <t xml:space="preserve">Họ và tên sinh viên </t>
  </si>
  <si>
    <t xml:space="preserve">Email </t>
  </si>
  <si>
    <t xml:space="preserve">Mã số sinh viên </t>
  </si>
  <si>
    <t xml:space="preserve">Lớp </t>
  </si>
  <si>
    <t xml:space="preserve">Ngành </t>
  </si>
  <si>
    <t xml:space="preserve">Khoa </t>
  </si>
  <si>
    <t xml:space="preserve">Khóa học </t>
  </si>
  <si>
    <t xml:space="preserve">Hệ đào tạo </t>
  </si>
  <si>
    <t>.</t>
  </si>
  <si>
    <t>Mẫu 1/LKSV</t>
  </si>
  <si>
    <t>DANH SÁCH PHÁT HÀNH THẺ</t>
  </si>
  <si>
    <r>
      <rPr>
        <b/>
        <u/>
        <sz val="14"/>
        <color theme="1"/>
        <rFont val="Times New Roman"/>
        <family val="1"/>
      </rPr>
      <t>Kính gửi</t>
    </r>
    <r>
      <rPr>
        <b/>
        <sz val="14"/>
        <color theme="1"/>
        <rFont val="Times New Roman"/>
        <family val="1"/>
      </rPr>
      <t>: Ngân hàng TMCP Ngoại thương Việt Nam – Chi nhánh Tp. Hồ Chí Minh</t>
    </r>
  </si>
  <si>
    <t>Đề nghị Ngân hàng TMCP Ngoại thương Việt Nam phát hành Thẻ liên kết sinh viên cho sinh viên/học viên của chúng tôi theo danh sách sau:</t>
  </si>
  <si>
    <t xml:space="preserve">TRƯỜNG CAO ĐẲNG LÝ TỰ TRỌNG </t>
  </si>
  <si>
    <t xml:space="preserve">Người lập bảng </t>
  </si>
  <si>
    <t xml:space="preserve">Đại diện có thẩm quyền </t>
  </si>
  <si>
    <t>(Ký tên và đóng dấu)</t>
  </si>
  <si>
    <r>
      <t xml:space="preserve">Số điện thoại di động của SV </t>
    </r>
    <r>
      <rPr>
        <b/>
        <sz val="11"/>
        <color indexed="10"/>
        <rFont val="Times New Roman"/>
        <family val="1"/>
      </rPr>
      <t>(định dạng text)</t>
    </r>
  </si>
  <si>
    <t>Ghi chú</t>
  </si>
  <si>
    <t>Ngày ... tháng 11 năm 2021</t>
  </si>
  <si>
    <t>Nguyễn Lê Hoàng Bảo</t>
  </si>
  <si>
    <t>Nguyễn Ngọc Minh Châu</t>
  </si>
  <si>
    <t>Bùi Quang Đức</t>
  </si>
  <si>
    <t>Vũ Minh Đức</t>
  </si>
  <si>
    <t>Phạm Hoàng Duy</t>
  </si>
  <si>
    <t>Nguyễn Lê Thùy Duyên</t>
  </si>
  <si>
    <t>Nguyễn Phạm Mỹ Duyên</t>
  </si>
  <si>
    <t>Lê Chí Hảo</t>
  </si>
  <si>
    <t>Bùi Thị Diệp Hoài</t>
  </si>
  <si>
    <t>Nguyễn Trương Gia Hưng</t>
  </si>
  <si>
    <t>Lê Đỗ Trường Huy</t>
  </si>
  <si>
    <t>Phan Ngọc Thảo Khang</t>
  </si>
  <si>
    <t>Lê Đăng Khiêm</t>
  </si>
  <si>
    <t>Lê Đức Long</t>
  </si>
  <si>
    <t>Mạc Phương Minh</t>
  </si>
  <si>
    <t>Trần Văn Minh</t>
  </si>
  <si>
    <t>Lê Nguyễn Hoàng Nam</t>
  </si>
  <si>
    <t>Nguyễn Hữu Nghĩa</t>
  </si>
  <si>
    <t>Đinh Xuân Nguyên</t>
  </si>
  <si>
    <t>Đặng Anh Nhật</t>
  </si>
  <si>
    <t>Nguyễn Hoài Bảo Phương</t>
  </si>
  <si>
    <t>Nguyễn Thanh Sang</t>
  </si>
  <si>
    <t>Ngô Khí Tài</t>
  </si>
  <si>
    <t>Nguyễn Bình Thiên</t>
  </si>
  <si>
    <t>Mai Thùy Trang</t>
  </si>
  <si>
    <t>Mai Đức Trọng</t>
  </si>
  <si>
    <t>Lê Tường Vũ</t>
  </si>
  <si>
    <t>Trần Thanh Vũ</t>
  </si>
  <si>
    <t>Trần Hồng Xuân</t>
  </si>
  <si>
    <t>Nguyễn Lê Thanh Yến</t>
  </si>
  <si>
    <t>11/07/2016</t>
  </si>
  <si>
    <t>06/12/2026</t>
  </si>
  <si>
    <t>06/12/2001</t>
  </si>
  <si>
    <t>0373722267</t>
  </si>
  <si>
    <t>29/02/2016</t>
  </si>
  <si>
    <t>13/07/2026</t>
  </si>
  <si>
    <t>13/07/2001</t>
  </si>
  <si>
    <t>17 Cao Lỗ , Phường 4 , Quận 8 , Tp. Hồ Chí Minh</t>
  </si>
  <si>
    <t>21 năm</t>
  </si>
  <si>
    <t>20 năm 7 tháng</t>
  </si>
  <si>
    <t>16/08/2017</t>
  </si>
  <si>
    <t>24/08/2026</t>
  </si>
  <si>
    <t>24/08/2001</t>
  </si>
  <si>
    <t>20 năm</t>
  </si>
  <si>
    <t>312438722</t>
  </si>
  <si>
    <t>02/05/2015</t>
  </si>
  <si>
    <t>04/01/2001</t>
  </si>
  <si>
    <t>1328 Ấp 1 Xã Đạo Thạnh Tp. Mỹ Tho, Tỉnh Tiền Giang</t>
  </si>
  <si>
    <t xml:space="preserve">2 năm </t>
  </si>
  <si>
    <t>25/06/2021</t>
  </si>
  <si>
    <t>21/10/2016</t>
  </si>
  <si>
    <t>26/04/2001</t>
  </si>
  <si>
    <t>460 ấp Tân Hà B, xã Tân Hòa, huyện Tân Hiệp, tỉnh Kiên Giang.</t>
  </si>
  <si>
    <t>05/08/2017</t>
  </si>
  <si>
    <t>X</t>
  </si>
  <si>
    <t>29/07/2001</t>
  </si>
  <si>
    <t>31/10/2026</t>
  </si>
  <si>
    <t>31/10/2001</t>
  </si>
  <si>
    <t>10 năm 9 tháng</t>
  </si>
  <si>
    <t xml:space="preserve">25/05/2017 </t>
  </si>
  <si>
    <t>13/12/2026</t>
  </si>
  <si>
    <t>13/12/2001</t>
  </si>
  <si>
    <t>24/12/2018</t>
  </si>
  <si>
    <t>02/05/2026</t>
  </si>
  <si>
    <t>02/05/2001</t>
  </si>
  <si>
    <t>Ấp Thanh Trung, xã Thanh Điền, huyện Châu Thành, tỉnh Tây Ninh</t>
  </si>
  <si>
    <t>28/06/2021</t>
  </si>
  <si>
    <t>16/06/2016</t>
  </si>
  <si>
    <t>28/11/2025</t>
  </si>
  <si>
    <t>28/11/2000</t>
  </si>
  <si>
    <t>10 năm</t>
  </si>
  <si>
    <t>19/04/2021</t>
  </si>
  <si>
    <t>11/12/2026</t>
  </si>
  <si>
    <t>11/12/2001</t>
  </si>
  <si>
    <t>Ấp Trâm Vàng 2, xã Thanh phước, huyện Gò Dầu, tỉnh Tây Ninh</t>
  </si>
  <si>
    <t>10/07/2021</t>
  </si>
  <si>
    <t>11/10/2035</t>
  </si>
  <si>
    <t>11/10/1995</t>
  </si>
  <si>
    <t>107/93 Ni Sư Huỳnh Liên, phường 10, quận Tân Bình, TP.HCM</t>
  </si>
  <si>
    <t>20/04/2021</t>
  </si>
  <si>
    <t>26/10/2025</t>
  </si>
  <si>
    <t>26/10/2000</t>
  </si>
  <si>
    <t>30/11/2000</t>
  </si>
  <si>
    <t>366360859</t>
  </si>
  <si>
    <t>23/07/2018</t>
  </si>
  <si>
    <t>19/10/2001</t>
  </si>
  <si>
    <t>718/43 quốc lộ 13, khu phố 4, phường Hiệp Bình Phước, quận Thủ Đức, TP.HCM</t>
  </si>
  <si>
    <t>2 năm 5 tháng</t>
  </si>
  <si>
    <t>301707002</t>
  </si>
  <si>
    <t>11/08/2015</t>
  </si>
  <si>
    <t>06/06/2000</t>
  </si>
  <si>
    <t>18 năm</t>
  </si>
  <si>
    <t>0337567786</t>
  </si>
  <si>
    <t>19000792</t>
  </si>
  <si>
    <t>09/01/2000</t>
  </si>
  <si>
    <t>14/05/2020</t>
  </si>
  <si>
    <t>14/05/2032</t>
  </si>
  <si>
    <t>14/05/1992</t>
  </si>
  <si>
    <t>1/4/2025</t>
  </si>
  <si>
    <t>01/04/2000</t>
  </si>
  <si>
    <t>An Giang</t>
  </si>
  <si>
    <t>025930280</t>
  </si>
  <si>
    <t>23/07/2014</t>
  </si>
  <si>
    <t>23/03/2000</t>
  </si>
  <si>
    <t>21 năm 9 tháng</t>
  </si>
  <si>
    <t>0704516860</t>
  </si>
  <si>
    <t>09/02/2017</t>
  </si>
  <si>
    <t>11/10/2026</t>
  </si>
  <si>
    <t>11/10/2001</t>
  </si>
  <si>
    <t>30/8A Tứ hải, P.6, Q.Tân Bình, TP.Hồ Chí Minh</t>
  </si>
  <si>
    <t>3 Năm 2 tháng</t>
  </si>
  <si>
    <t>09/05/2019</t>
  </si>
  <si>
    <t>07/03/2000</t>
  </si>
  <si>
    <t>1 năm 9 tháng</t>
  </si>
  <si>
    <t>21/06/2016</t>
  </si>
  <si>
    <t>21/06/2031</t>
  </si>
  <si>
    <t>18/05/2001</t>
  </si>
  <si>
    <t>371/4, ấp Giang Hà, xã An Điền, huyện Thạnh Phú, tỉnh Bến Tre</t>
  </si>
  <si>
    <t>261420048</t>
  </si>
  <si>
    <t>01 thôn Bình Long, xã Phan Rí Thành, huyện Bắc Bình, tỉnh Bình Thuận</t>
  </si>
  <si>
    <t>19 năm 7 tháng</t>
  </si>
  <si>
    <t>12/08/2021</t>
  </si>
  <si>
    <t>04/11/2037</t>
  </si>
  <si>
    <t>04/11/1997</t>
  </si>
  <si>
    <t>176/21 Đặng Văn Ngữ, P.13, Q. Phú Nhuận, Tp.Hồ Chí Minh</t>
  </si>
  <si>
    <t>24 năm 12 tháng</t>
  </si>
  <si>
    <t>079301014756</t>
  </si>
  <si>
    <t>18/07/2018</t>
  </si>
  <si>
    <t>28/05/2026</t>
  </si>
  <si>
    <t>28/05/2001</t>
  </si>
  <si>
    <t>29/1C Thới Tây 1, Tân Hiệp, Hóc Môn, TP.Hồ Chí Minh</t>
  </si>
  <si>
    <t>0366923796</t>
  </si>
  <si>
    <t>19001626</t>
  </si>
  <si>
    <t>'0947447941</t>
  </si>
  <si>
    <t>046201000092</t>
  </si>
  <si>
    <t>079301001638</t>
  </si>
  <si>
    <t>072201008208</t>
  </si>
  <si>
    <t>072200004040</t>
  </si>
  <si>
    <t>072201007928</t>
  </si>
  <si>
    <t>079200013727</t>
  </si>
  <si>
    <t>079092014871</t>
  </si>
  <si>
    <t>079200037282</t>
  </si>
  <si>
    <t>079201021061</t>
  </si>
  <si>
    <t>079301026505</t>
  </si>
  <si>
    <t>079200018467</t>
  </si>
  <si>
    <t>079197032363</t>
  </si>
  <si>
    <t>15/10/2018</t>
  </si>
  <si>
    <t>22/06/2001</t>
  </si>
  <si>
    <t>01/12/2001</t>
  </si>
  <si>
    <t>02/01/2018</t>
  </si>
  <si>
    <t>0766885103</t>
  </si>
  <si>
    <t>0969548120</t>
  </si>
  <si>
    <t>0907410403</t>
  </si>
  <si>
    <t>0945371573</t>
  </si>
  <si>
    <t>0984665992</t>
  </si>
  <si>
    <t>0569408571</t>
  </si>
  <si>
    <t>0933040346</t>
  </si>
  <si>
    <t>0862670092</t>
  </si>
  <si>
    <t>0708726352</t>
  </si>
  <si>
    <t>0786855334</t>
  </si>
  <si>
    <t>0938533802</t>
  </si>
  <si>
    <t>0938100637</t>
  </si>
  <si>
    <t>0589941049</t>
  </si>
  <si>
    <t>0969374140</t>
  </si>
  <si>
    <t>0344554645</t>
  </si>
  <si>
    <t>0972788614</t>
  </si>
  <si>
    <t>0364831876</t>
  </si>
  <si>
    <t>CA.Củ Chi</t>
  </si>
  <si>
    <t>CA.Kiên Giang</t>
  </si>
  <si>
    <t>CA.TP.HCM</t>
  </si>
  <si>
    <t>CA.Tiền Giang</t>
  </si>
  <si>
    <t>CA.Ninh Thuận</t>
  </si>
  <si>
    <t>CA. Sóc Trăng</t>
  </si>
  <si>
    <t>CA. Bac Liêu</t>
  </si>
  <si>
    <t>CA.Hóc Môn</t>
  </si>
  <si>
    <t>CA. Tây Ninh</t>
  </si>
  <si>
    <t>CA. TP. Hồ Chí Minh</t>
  </si>
  <si>
    <t>CA.Tây Ninh</t>
  </si>
  <si>
    <t>CA. Đồng Tháp</t>
  </si>
  <si>
    <t>CA. Cà Mau</t>
  </si>
  <si>
    <t>CA.  Long An</t>
  </si>
  <si>
    <t>CA. Bến Tre</t>
  </si>
  <si>
    <t>CA.Bình Thuận</t>
  </si>
  <si>
    <t>CA. Củ Chi</t>
  </si>
  <si>
    <t>19C1-TKĐ1</t>
  </si>
  <si>
    <t>Thiết kế đồ họa</t>
  </si>
  <si>
    <t>Công nghệ thông tin</t>
  </si>
  <si>
    <t>Chính quy</t>
  </si>
  <si>
    <t>079095001992</t>
  </si>
  <si>
    <t>27/21/12, tổ 5, đường Lê Thị Đảo, ấp 3B, xã Tân Thạnh Đông, huyện Củ Chi, Tp. Hồ Chí Minh</t>
  </si>
  <si>
    <t xml:space="preserve">128/1B ,Trung Chánh 1, Trung Chánh , Hóc Môn , Tp.HCM
</t>
  </si>
  <si>
    <t>41/12/32 Nguyễn Trác ,Khu Phố 6, Phường Văn Hải ,TP Phan Rang- Tháp Chàm, Tỉnh Ninh Thuận</t>
  </si>
  <si>
    <t>ấp Bì Hổ A, xã Vĩnh Phú Tây, huyện Phước Long, tỉnh Bạc Liêu.</t>
  </si>
  <si>
    <t>22/10b,đường Trịnh Thị Miếng , ấp Thới Tứ, xã Thới Tam Thôn, huyện Hóc Môn, TP.HCM</t>
  </si>
  <si>
    <t>23/5 tổ 19 Khu phố 1,  đường Bà Triệu,  Thị Trấn Hóc Môn, TP.HCM</t>
  </si>
  <si>
    <t>ấp Long Đại, xã Long Thành Bắc , Huyện Hòa Thành, tỉnh Tây Ninh</t>
  </si>
  <si>
    <t>9k, khóm Tân Bình, phường An Hòa, TP Sa Đéc, tỉnh Đồng Tháp</t>
  </si>
  <si>
    <t>352/20 Phạm Hùng,  Phường 5, Quận 8,  TP. HCM</t>
  </si>
  <si>
    <t>115 Ấp kinh 12, xã Tân Thành, huyện Mộc Hóa, tỉnh  Long An</t>
  </si>
  <si>
    <t>2428/3a kp5,  phường An Phú Đông, Quận 12,  TP.Hồ Chí Minh</t>
  </si>
  <si>
    <t>246/13A10 Xô Viết Nghệ Tĩnh, phường 21,  Quận  Bình Thạnh, TP.HCM</t>
  </si>
  <si>
    <t xml:space="preserve">13/25 Thống Nhất, phường 16, quận Gò Vấp, Tp. Hồ Chí Minh </t>
  </si>
  <si>
    <t>tổ 2, Long Thạnh, Long Châu, Tân Châu, An Giang</t>
  </si>
  <si>
    <t>182 Chiến Thắng, P.9, Q. Phú Nhuận, TP.HCM</t>
  </si>
  <si>
    <t>25 c18, Phường 12, quận Tân Bình,  TP.HCM</t>
  </si>
  <si>
    <t>Khu phố 1 Thị trấn Củ Chi,  huyện Củ Chi, Tp.HCM</t>
  </si>
  <si>
    <t>20 nam</t>
  </si>
  <si>
    <t>0765537987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</si>
</sst>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yy"/>
    <numFmt numFmtId="165" formatCode="dd\/mm\/yyyy"/>
    <numFmt numFmtId="166" formatCode="mm/dd/yyyy"/>
  </numFmts>
  <fonts count="18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1"/>
      <color indexed="8"/>
      <name val="Calibri"/>
      <family val="2"/>
      <charset val="163"/>
    </font>
    <font>
      <sz val="8"/>
      <name val="Calibri"/>
      <family val="2"/>
      <scheme val="minor"/>
    </font>
    <font>
      <sz val="10"/>
      <color indexed="8"/>
      <name val="Times New Roman"/>
      <family val="1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color theme="1"/>
      <name val="Arial"/>
      <family val="2"/>
    </font>
    <font>
      <sz val="11"/>
      <color rgb="FF000000"/>
      <name val="Docs-Calibri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0" fontId="8" fillId="0" borderId="0"/>
    <xf numFmtId="0" fontId="13" fillId="0" borderId="0"/>
  </cellStyleXfs>
  <cellXfs count="103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vertical="center" wrapText="1"/>
    </xf>
    <xf numFmtId="0" fontId="0" fillId="2" borderId="1" xfId="0" applyFill="1" applyBorder="1"/>
    <xf numFmtId="164" fontId="0" fillId="2" borderId="1" xfId="0" applyNumberFormat="1" applyFill="1" applyBorder="1"/>
    <xf numFmtId="16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quotePrefix="1" applyFill="1" applyBorder="1"/>
    <xf numFmtId="0" fontId="10" fillId="3" borderId="3" xfId="0" applyFont="1" applyFill="1" applyBorder="1" applyAlignment="1">
      <alignment horizontal="left" vertical="center"/>
    </xf>
    <xf numFmtId="49" fontId="11" fillId="0" borderId="4" xfId="0" applyNumberFormat="1" applyFont="1" applyBorder="1"/>
    <xf numFmtId="0" fontId="11" fillId="0" borderId="4" xfId="0" applyFont="1" applyBorder="1"/>
    <xf numFmtId="0" fontId="13" fillId="0" borderId="4" xfId="0" applyFont="1" applyBorder="1"/>
    <xf numFmtId="49" fontId="11" fillId="0" borderId="4" xfId="0" quotePrefix="1" applyNumberFormat="1" applyFont="1" applyBorder="1"/>
    <xf numFmtId="0" fontId="11" fillId="0" borderId="4" xfId="0" quotePrefix="1" applyFont="1" applyBorder="1"/>
    <xf numFmtId="164" fontId="11" fillId="0" borderId="4" xfId="0" applyNumberFormat="1" applyFont="1" applyBorder="1"/>
    <xf numFmtId="164" fontId="12" fillId="4" borderId="0" xfId="0" applyNumberFormat="1" applyFont="1" applyFill="1" applyAlignment="1">
      <alignment horizontal="left"/>
    </xf>
    <xf numFmtId="164" fontId="13" fillId="0" borderId="4" xfId="0" applyNumberFormat="1" applyFont="1" applyBorder="1"/>
    <xf numFmtId="164" fontId="11" fillId="0" borderId="4" xfId="0" quotePrefix="1" applyNumberFormat="1" applyFont="1" applyBorder="1" applyAlignment="1">
      <alignment horizontal="center"/>
    </xf>
    <xf numFmtId="164" fontId="11" fillId="0" borderId="4" xfId="0" quotePrefix="1" applyNumberFormat="1" applyFont="1" applyBorder="1"/>
    <xf numFmtId="0" fontId="10" fillId="2" borderId="3" xfId="0" applyFont="1" applyFill="1" applyBorder="1" applyAlignment="1">
      <alignment horizontal="left" vertical="center"/>
    </xf>
    <xf numFmtId="49" fontId="11" fillId="2" borderId="4" xfId="0" applyNumberFormat="1" applyFont="1" applyFill="1" applyBorder="1"/>
    <xf numFmtId="164" fontId="11" fillId="2" borderId="4" xfId="0" applyNumberFormat="1" applyFont="1" applyFill="1" applyBorder="1"/>
    <xf numFmtId="0" fontId="11" fillId="2" borderId="4" xfId="0" applyFont="1" applyFill="1" applyBorder="1"/>
    <xf numFmtId="49" fontId="11" fillId="2" borderId="4" xfId="0" applyNumberFormat="1" applyFont="1" applyFill="1" applyBorder="1" applyAlignment="1">
      <alignment horizontal="right"/>
    </xf>
    <xf numFmtId="49" fontId="11" fillId="2" borderId="4" xfId="0" applyNumberFormat="1" applyFont="1" applyFill="1" applyBorder="1" applyAlignment="1">
      <alignment horizontal="center"/>
    </xf>
    <xf numFmtId="165" fontId="11" fillId="2" borderId="4" xfId="0" applyNumberFormat="1" applyFont="1" applyFill="1" applyBorder="1" applyAlignment="1">
      <alignment horizontal="center"/>
    </xf>
    <xf numFmtId="0" fontId="11" fillId="2" borderId="4" xfId="0" applyFont="1" applyFill="1" applyBorder="1" applyAlignment="1">
      <alignment horizontal="center"/>
    </xf>
    <xf numFmtId="0" fontId="11" fillId="2" borderId="4" xfId="2" applyFont="1" applyFill="1" applyBorder="1" applyAlignment="1">
      <alignment horizontal="center"/>
    </xf>
    <xf numFmtId="0" fontId="11" fillId="2" borderId="4" xfId="0" applyFont="1" applyFill="1" applyBorder="1" applyAlignment="1">
      <alignment horizontal="left"/>
    </xf>
    <xf numFmtId="0" fontId="11" fillId="2" borderId="4" xfId="0" applyFont="1" applyFill="1" applyBorder="1" applyAlignment="1">
      <alignment horizontal="right"/>
    </xf>
    <xf numFmtId="166" fontId="11" fillId="2" borderId="4" xfId="0" applyNumberFormat="1" applyFont="1" applyFill="1" applyBorder="1" applyAlignment="1">
      <alignment horizontal="center"/>
    </xf>
    <xf numFmtId="49" fontId="14" fillId="5" borderId="0" xfId="0" applyNumberFormat="1" applyFont="1" applyFill="1" applyAlignment="1">
      <alignment horizontal="left"/>
    </xf>
    <xf numFmtId="164" fontId="12" fillId="5" borderId="0" xfId="0" applyNumberFormat="1" applyFont="1" applyFill="1" applyAlignment="1">
      <alignment horizontal="left"/>
    </xf>
    <xf numFmtId="0" fontId="14" fillId="5" borderId="0" xfId="0" applyFont="1" applyFill="1" applyAlignment="1">
      <alignment horizontal="left"/>
    </xf>
    <xf numFmtId="164" fontId="14" fillId="5" borderId="0" xfId="0" applyNumberFormat="1" applyFont="1" applyFill="1" applyAlignment="1">
      <alignment horizontal="left"/>
    </xf>
    <xf numFmtId="49" fontId="11" fillId="2" borderId="4" xfId="0" quotePrefix="1" applyNumberFormat="1" applyFont="1" applyFill="1" applyBorder="1" applyAlignment="1">
      <alignment horizontal="left"/>
    </xf>
    <xf numFmtId="0" fontId="0" fillId="2" borderId="5" xfId="0" applyFill="1" applyBorder="1"/>
    <xf numFmtId="49" fontId="14" fillId="5" borderId="0" xfId="0" applyNumberFormat="1" applyFont="1" applyFill="1" applyAlignment="1">
      <alignment horizontal="right"/>
    </xf>
    <xf numFmtId="0" fontId="12" fillId="5" borderId="0" xfId="0" applyFont="1" applyFill="1" applyAlignment="1">
      <alignment horizontal="center"/>
    </xf>
    <xf numFmtId="165" fontId="11" fillId="2" borderId="6" xfId="0" applyNumberFormat="1" applyFont="1" applyFill="1" applyBorder="1" applyAlignment="1">
      <alignment horizontal="center"/>
    </xf>
    <xf numFmtId="0" fontId="14" fillId="5" borderId="0" xfId="0" applyFont="1" applyFill="1" applyAlignment="1">
      <alignment horizontal="center"/>
    </xf>
    <xf numFmtId="0" fontId="11" fillId="2" borderId="6" xfId="0" applyFont="1" applyFill="1" applyBorder="1" applyAlignment="1">
      <alignment horizontal="center"/>
    </xf>
    <xf numFmtId="0" fontId="11" fillId="2" borderId="6" xfId="0" applyFont="1" applyFill="1" applyBorder="1" applyAlignment="1">
      <alignment horizontal="left"/>
    </xf>
    <xf numFmtId="49" fontId="11" fillId="2" borderId="6" xfId="0" quotePrefix="1" applyNumberFormat="1" applyFont="1" applyFill="1" applyBorder="1" applyAlignment="1">
      <alignment horizontal="center"/>
    </xf>
    <xf numFmtId="0" fontId="11" fillId="2" borderId="6" xfId="2" applyFont="1" applyFill="1" applyBorder="1" applyAlignment="1">
      <alignment horizontal="center"/>
    </xf>
    <xf numFmtId="0" fontId="10" fillId="3" borderId="8" xfId="0" applyFont="1" applyFill="1" applyBorder="1" applyAlignment="1">
      <alignment horizontal="left" vertical="center"/>
    </xf>
    <xf numFmtId="0" fontId="11" fillId="2" borderId="9" xfId="0" applyFont="1" applyFill="1" applyBorder="1"/>
    <xf numFmtId="164" fontId="11" fillId="2" borderId="9" xfId="0" applyNumberFormat="1" applyFont="1" applyFill="1" applyBorder="1"/>
    <xf numFmtId="0" fontId="0" fillId="2" borderId="2" xfId="0" applyFill="1" applyBorder="1"/>
    <xf numFmtId="0" fontId="10" fillId="2" borderId="1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left"/>
    </xf>
    <xf numFmtId="164" fontId="11" fillId="2" borderId="1" xfId="0" applyNumberFormat="1" applyFont="1" applyFill="1" applyBorder="1"/>
    <xf numFmtId="0" fontId="11" fillId="2" borderId="1" xfId="0" applyFont="1" applyFill="1" applyBorder="1"/>
    <xf numFmtId="49" fontId="11" fillId="2" borderId="1" xfId="0" quotePrefix="1" applyNumberFormat="1" applyFont="1" applyFill="1" applyBorder="1"/>
    <xf numFmtId="0" fontId="11" fillId="2" borderId="1" xfId="0" applyFont="1" applyFill="1" applyBorder="1" applyAlignment="1">
      <alignment horizontal="right"/>
    </xf>
    <xf numFmtId="0" fontId="11" fillId="2" borderId="1" xfId="0" applyFont="1" applyFill="1" applyBorder="1" applyAlignment="1">
      <alignment horizontal="center"/>
    </xf>
    <xf numFmtId="165" fontId="11" fillId="2" borderId="1" xfId="0" applyNumberFormat="1" applyFont="1" applyFill="1" applyBorder="1" applyAlignment="1">
      <alignment horizontal="center"/>
    </xf>
    <xf numFmtId="49" fontId="11" fillId="2" borderId="1" xfId="0" quotePrefix="1" applyNumberFormat="1" applyFont="1" applyFill="1" applyBorder="1" applyAlignment="1">
      <alignment horizontal="center"/>
    </xf>
    <xf numFmtId="0" fontId="11" fillId="2" borderId="1" xfId="2" applyFont="1" applyFill="1" applyBorder="1" applyAlignment="1">
      <alignment horizontal="center"/>
    </xf>
    <xf numFmtId="0" fontId="15" fillId="2" borderId="2" xfId="0" applyFont="1" applyFill="1" applyBorder="1" applyAlignment="1">
      <alignment horizontal="left" vertical="center"/>
    </xf>
    <xf numFmtId="0" fontId="15" fillId="2" borderId="7" xfId="0" applyFont="1" applyFill="1" applyBorder="1" applyAlignment="1">
      <alignment horizontal="left" vertical="center"/>
    </xf>
    <xf numFmtId="0" fontId="0" fillId="2" borderId="5" xfId="0" applyFill="1" applyBorder="1" applyAlignment="1">
      <alignment horizontal="center"/>
    </xf>
    <xf numFmtId="164" fontId="16" fillId="0" borderId="4" xfId="0" applyNumberFormat="1" applyFont="1" applyBorder="1"/>
    <xf numFmtId="0" fontId="16" fillId="0" borderId="4" xfId="0" applyFont="1" applyBorder="1"/>
    <xf numFmtId="0" fontId="17" fillId="4" borderId="0" xfId="0" applyFont="1" applyFill="1" applyAlignment="1">
      <alignment horizontal="left"/>
    </xf>
    <xf numFmtId="49" fontId="16" fillId="0" borderId="4" xfId="0" applyNumberFormat="1" applyFont="1" applyBorder="1"/>
    <xf numFmtId="49" fontId="16" fillId="0" borderId="4" xfId="0" applyNumberFormat="1" applyFont="1" applyBorder="1" applyAlignment="1">
      <alignment horizontal="right"/>
    </xf>
    <xf numFmtId="164" fontId="16" fillId="0" borderId="4" xfId="0" quotePrefix="1" applyNumberFormat="1" applyFont="1" applyBorder="1"/>
    <xf numFmtId="164" fontId="16" fillId="0" borderId="4" xfId="0" quotePrefix="1" applyNumberFormat="1" applyFont="1" applyBorder="1" applyAlignment="1">
      <alignment horizontal="center"/>
    </xf>
    <xf numFmtId="49" fontId="16" fillId="0" borderId="6" xfId="0" applyNumberFormat="1" applyFont="1" applyBorder="1"/>
    <xf numFmtId="164" fontId="16" fillId="0" borderId="6" xfId="0" applyNumberFormat="1" applyFont="1" applyBorder="1"/>
    <xf numFmtId="0" fontId="16" fillId="0" borderId="6" xfId="0" applyFont="1" applyBorder="1"/>
    <xf numFmtId="0" fontId="16" fillId="0" borderId="1" xfId="0" applyFont="1" applyBorder="1"/>
    <xf numFmtId="0" fontId="16" fillId="0" borderId="4" xfId="0" applyFont="1" applyBorder="1" applyAlignment="1">
      <alignment horizontal="center"/>
    </xf>
    <xf numFmtId="49" fontId="16" fillId="0" borderId="4" xfId="0" applyNumberFormat="1" applyFont="1" applyBorder="1" applyAlignment="1">
      <alignment horizontal="center"/>
    </xf>
    <xf numFmtId="49" fontId="16" fillId="0" borderId="6" xfId="0" applyNumberFormat="1" applyFont="1" applyBorder="1" applyAlignment="1">
      <alignment horizontal="center"/>
    </xf>
    <xf numFmtId="164" fontId="0" fillId="0" borderId="1" xfId="0" applyNumberFormat="1" applyBorder="1"/>
    <xf numFmtId="164" fontId="16" fillId="0" borderId="4" xfId="0" applyNumberFormat="1" applyFont="1" applyBorder="1" applyAlignment="1">
      <alignment horizontal="center"/>
    </xf>
    <xf numFmtId="164" fontId="17" fillId="4" borderId="0" xfId="0" applyNumberFormat="1" applyFont="1" applyFill="1" applyAlignment="1">
      <alignment horizontal="center"/>
    </xf>
    <xf numFmtId="164" fontId="16" fillId="0" borderId="6" xfId="0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49" fontId="16" fillId="0" borderId="4" xfId="0" quotePrefix="1" applyNumberFormat="1" applyFont="1" applyBorder="1" applyAlignment="1">
      <alignment horizontal="right"/>
    </xf>
    <xf numFmtId="0" fontId="16" fillId="0" borderId="4" xfId="0" applyFont="1" applyBorder="1" applyAlignment="1">
      <alignment horizontal="right"/>
    </xf>
    <xf numFmtId="0" fontId="16" fillId="0" borderId="4" xfId="0" quotePrefix="1" applyFont="1" applyBorder="1" applyAlignment="1">
      <alignment horizontal="right"/>
    </xf>
    <xf numFmtId="49" fontId="16" fillId="0" borderId="6" xfId="0" applyNumberFormat="1" applyFont="1" applyBorder="1" applyAlignment="1">
      <alignment horizontal="right"/>
    </xf>
    <xf numFmtId="0" fontId="0" fillId="0" borderId="1" xfId="0" applyBorder="1" applyAlignment="1">
      <alignment horizontal="right"/>
    </xf>
    <xf numFmtId="0" fontId="16" fillId="0" borderId="4" xfId="0" applyFont="1" applyBorder="1" applyAlignment="1">
      <alignment wrapText="1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49" fontId="16" fillId="0" borderId="4" xfId="0" quotePrefix="1" applyNumberFormat="1" applyFont="1" applyBorder="1" applyAlignment="1">
      <alignment horizontal="center"/>
    </xf>
    <xf numFmtId="0" fontId="10" fillId="3" borderId="2" xfId="0" quotePrefix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6" fillId="0" borderId="6" xfId="0" applyFont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6"/>
  <sheetViews>
    <sheetView tabSelected="1" zoomScale="136" zoomScaleNormal="136" workbookViewId="0">
      <selection activeCell="M12" sqref="M12"/>
    </sheetView>
  </sheetViews>
  <sheetFormatPr defaultRowHeight="15"/>
  <cols>
    <col min="1" max="1" width="5.140625" customWidth="1"/>
    <col min="2" max="2" width="23.28515625" customWidth="1"/>
    <col min="3" max="3" width="14" customWidth="1"/>
    <col min="4" max="4" width="11.140625" customWidth="1"/>
    <col min="6" max="6" width="13.42578125" customWidth="1"/>
    <col min="7" max="7" width="5.7109375" customWidth="1"/>
    <col min="8" max="8" width="5.5703125" customWidth="1"/>
    <col min="9" max="10" width="12.140625" customWidth="1"/>
    <col min="11" max="11" width="18" customWidth="1"/>
    <col min="12" max="12" width="14.85546875" customWidth="1"/>
    <col min="13" max="13" width="15.5703125" customWidth="1"/>
    <col min="14" max="14" width="11.85546875" customWidth="1"/>
    <col min="15" max="15" width="7" customWidth="1"/>
    <col min="16" max="16" width="8.28515625" customWidth="1"/>
    <col min="17" max="17" width="8.42578125" customWidth="1"/>
  </cols>
  <sheetData>
    <row r="1" spans="1:20" ht="18.75">
      <c r="A1" s="6" t="s">
        <v>19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spans="1:20" ht="18.75">
      <c r="A2" s="8" t="s">
        <v>23</v>
      </c>
      <c r="B2" s="6"/>
      <c r="C2" s="6"/>
      <c r="D2" s="6"/>
      <c r="E2" s="6"/>
      <c r="F2" s="6"/>
      <c r="G2" s="6"/>
      <c r="K2" s="7"/>
      <c r="L2" s="7"/>
      <c r="M2" s="7"/>
      <c r="N2" s="6"/>
      <c r="O2" s="7" t="s">
        <v>29</v>
      </c>
      <c r="P2" s="7"/>
      <c r="Q2" s="6"/>
    </row>
    <row r="3" spans="1:20" ht="22.5">
      <c r="A3" s="97" t="s">
        <v>20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</row>
    <row r="4" spans="1:20" s="9" customFormat="1" ht="18.75">
      <c r="A4" s="95" t="s">
        <v>21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</row>
    <row r="5" spans="1:20" ht="18.75">
      <c r="A5" s="98" t="s">
        <v>22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</row>
    <row r="7" spans="1:20" ht="66.75" customHeight="1">
      <c r="A7" s="1" t="s">
        <v>0</v>
      </c>
      <c r="B7" s="2" t="s">
        <v>10</v>
      </c>
      <c r="C7" s="3" t="s">
        <v>1</v>
      </c>
      <c r="D7" s="3" t="s">
        <v>2</v>
      </c>
      <c r="E7" s="2" t="s">
        <v>3</v>
      </c>
      <c r="F7" s="3" t="s">
        <v>4</v>
      </c>
      <c r="G7" s="2" t="s">
        <v>5</v>
      </c>
      <c r="H7" s="2" t="s">
        <v>6</v>
      </c>
      <c r="I7" s="3" t="s">
        <v>7</v>
      </c>
      <c r="J7" s="2" t="s">
        <v>8</v>
      </c>
      <c r="K7" s="3" t="s">
        <v>9</v>
      </c>
      <c r="L7" s="10" t="s">
        <v>27</v>
      </c>
      <c r="M7" s="3" t="s">
        <v>11</v>
      </c>
      <c r="N7" s="4" t="s">
        <v>12</v>
      </c>
      <c r="O7" s="4" t="s">
        <v>13</v>
      </c>
      <c r="P7" s="4" t="s">
        <v>14</v>
      </c>
      <c r="Q7" s="4" t="s">
        <v>15</v>
      </c>
      <c r="R7" s="4" t="s">
        <v>16</v>
      </c>
      <c r="S7" s="4" t="s">
        <v>17</v>
      </c>
      <c r="T7" s="4" t="s">
        <v>28</v>
      </c>
    </row>
    <row r="8" spans="1:20">
      <c r="A8" s="5">
        <v>1</v>
      </c>
      <c r="B8" s="16" t="s">
        <v>30</v>
      </c>
      <c r="C8" s="89" t="s">
        <v>164</v>
      </c>
      <c r="D8" s="70" t="s">
        <v>60</v>
      </c>
      <c r="E8" s="71" t="s">
        <v>197</v>
      </c>
      <c r="F8" s="85" t="s">
        <v>61</v>
      </c>
      <c r="G8" s="81" t="s">
        <v>84</v>
      </c>
      <c r="H8" s="81"/>
      <c r="I8" s="85" t="s">
        <v>62</v>
      </c>
      <c r="J8" s="72" t="s">
        <v>219</v>
      </c>
      <c r="K8" s="71"/>
      <c r="L8" s="82" t="s">
        <v>63</v>
      </c>
      <c r="M8" s="71" t="str">
        <f>N8&amp;"@lttc.edu.vn"</f>
        <v>19003295@lttc.edu.vn</v>
      </c>
      <c r="N8" s="81">
        <v>19003295</v>
      </c>
      <c r="O8" s="11" t="s">
        <v>214</v>
      </c>
      <c r="P8" s="67" t="s">
        <v>215</v>
      </c>
      <c r="Q8" s="11" t="s">
        <v>216</v>
      </c>
      <c r="R8" s="14">
        <v>2019</v>
      </c>
      <c r="S8" s="11" t="s">
        <v>217</v>
      </c>
      <c r="T8" s="5"/>
    </row>
    <row r="9" spans="1:20">
      <c r="A9" s="5">
        <v>2</v>
      </c>
      <c r="B9" s="16" t="s">
        <v>31</v>
      </c>
      <c r="C9" s="89" t="s">
        <v>165</v>
      </c>
      <c r="D9" s="70" t="s">
        <v>64</v>
      </c>
      <c r="E9" s="71" t="s">
        <v>199</v>
      </c>
      <c r="F9" s="85" t="s">
        <v>65</v>
      </c>
      <c r="G9" s="81"/>
      <c r="H9" s="81" t="s">
        <v>84</v>
      </c>
      <c r="I9" s="85" t="s">
        <v>66</v>
      </c>
      <c r="J9" s="71" t="s">
        <v>67</v>
      </c>
      <c r="K9" s="71"/>
      <c r="L9" s="99" t="s">
        <v>237</v>
      </c>
      <c r="M9" s="71" t="str">
        <f t="shared" ref="M9:M36" si="0">N9&amp;"@lttc.edu.vn"</f>
        <v>19003569@lttc.edu.vn</v>
      </c>
      <c r="N9" s="81">
        <v>19003569</v>
      </c>
      <c r="O9" s="11" t="s">
        <v>214</v>
      </c>
      <c r="P9" s="67" t="s">
        <v>215</v>
      </c>
      <c r="Q9" s="11" t="s">
        <v>216</v>
      </c>
      <c r="R9" s="14">
        <v>2019</v>
      </c>
      <c r="S9" s="11" t="s">
        <v>217</v>
      </c>
      <c r="T9" s="5"/>
    </row>
    <row r="10" spans="1:20" ht="14.25" customHeight="1">
      <c r="A10" s="5">
        <v>3</v>
      </c>
      <c r="B10" s="16" t="s">
        <v>33</v>
      </c>
      <c r="C10" s="90" t="str">
        <f>"079201026850"</f>
        <v>079201026850</v>
      </c>
      <c r="D10" s="70" t="s">
        <v>70</v>
      </c>
      <c r="E10" s="71" t="s">
        <v>199</v>
      </c>
      <c r="F10" s="85" t="s">
        <v>71</v>
      </c>
      <c r="G10" s="81" t="s">
        <v>84</v>
      </c>
      <c r="H10" s="81"/>
      <c r="I10" s="85" t="s">
        <v>72</v>
      </c>
      <c r="J10" s="94" t="s">
        <v>220</v>
      </c>
      <c r="K10" s="71" t="s">
        <v>73</v>
      </c>
      <c r="L10" s="81" t="str">
        <f>"0939988160"</f>
        <v>0939988160</v>
      </c>
      <c r="M10" s="71" t="str">
        <f t="shared" si="0"/>
        <v>19003512@lttc.edu.vn</v>
      </c>
      <c r="N10" s="81">
        <v>19003512</v>
      </c>
      <c r="O10" s="11" t="s">
        <v>214</v>
      </c>
      <c r="P10" s="67" t="s">
        <v>215</v>
      </c>
      <c r="Q10" s="11" t="s">
        <v>216</v>
      </c>
      <c r="R10" s="14">
        <v>2019</v>
      </c>
      <c r="S10" s="11" t="s">
        <v>217</v>
      </c>
      <c r="T10" s="5"/>
    </row>
    <row r="11" spans="1:20">
      <c r="A11" s="5">
        <v>4</v>
      </c>
      <c r="B11" s="16" t="s">
        <v>34</v>
      </c>
      <c r="C11" s="74" t="s">
        <v>74</v>
      </c>
      <c r="D11" s="70" t="s">
        <v>75</v>
      </c>
      <c r="E11" s="71" t="s">
        <v>200</v>
      </c>
      <c r="F11" s="85"/>
      <c r="G11" s="82" t="s">
        <v>84</v>
      </c>
      <c r="H11" s="81"/>
      <c r="I11" s="85" t="s">
        <v>76</v>
      </c>
      <c r="J11" s="71" t="s">
        <v>77</v>
      </c>
      <c r="K11" s="71" t="s">
        <v>78</v>
      </c>
      <c r="L11" s="99" t="s">
        <v>180</v>
      </c>
      <c r="M11" s="71" t="str">
        <f t="shared" si="0"/>
        <v>19002527@lttc.edu.vn</v>
      </c>
      <c r="N11" s="81">
        <v>19002527</v>
      </c>
      <c r="O11" s="11" t="s">
        <v>214</v>
      </c>
      <c r="P11" s="67" t="s">
        <v>215</v>
      </c>
      <c r="Q11" s="11" t="s">
        <v>216</v>
      </c>
      <c r="R11" s="14">
        <v>2019</v>
      </c>
      <c r="S11" s="11" t="s">
        <v>217</v>
      </c>
      <c r="T11" s="5"/>
    </row>
    <row r="12" spans="1:20">
      <c r="A12" s="5">
        <v>5</v>
      </c>
      <c r="B12" s="16" t="s">
        <v>35</v>
      </c>
      <c r="C12" s="90" t="str">
        <f>"058301006211"</f>
        <v>058301006211</v>
      </c>
      <c r="D12" s="70" t="s">
        <v>79</v>
      </c>
      <c r="E12" s="71" t="s">
        <v>201</v>
      </c>
      <c r="F12" s="85" t="str">
        <f>"09/12/2026"</f>
        <v>09/12/2026</v>
      </c>
      <c r="G12" s="81"/>
      <c r="H12" s="81" t="s">
        <v>84</v>
      </c>
      <c r="I12" s="85" t="str">
        <f>"09/12/2001"</f>
        <v>09/12/2001</v>
      </c>
      <c r="J12" s="71" t="s">
        <v>221</v>
      </c>
      <c r="K12" s="71" t="s">
        <v>73</v>
      </c>
      <c r="L12" s="99" t="s">
        <v>181</v>
      </c>
      <c r="M12" s="71" t="str">
        <f t="shared" si="0"/>
        <v>19003160@lttc.edu.vn</v>
      </c>
      <c r="N12" s="81">
        <v>19003160</v>
      </c>
      <c r="O12" s="11" t="s">
        <v>214</v>
      </c>
      <c r="P12" s="67" t="s">
        <v>215</v>
      </c>
      <c r="Q12" s="11" t="s">
        <v>216</v>
      </c>
      <c r="R12" s="14">
        <v>2019</v>
      </c>
      <c r="S12" s="11" t="s">
        <v>217</v>
      </c>
      <c r="T12" s="5"/>
    </row>
    <row r="13" spans="1:20">
      <c r="A13" s="5">
        <v>6</v>
      </c>
      <c r="B13" s="16" t="s">
        <v>36</v>
      </c>
      <c r="C13" s="90" t="str">
        <f>"371974351"</f>
        <v>371974351</v>
      </c>
      <c r="D13" s="70" t="s">
        <v>80</v>
      </c>
      <c r="E13" s="71" t="s">
        <v>198</v>
      </c>
      <c r="F13" s="85"/>
      <c r="G13" s="81"/>
      <c r="H13" s="81" t="s">
        <v>84</v>
      </c>
      <c r="I13" s="85" t="s">
        <v>81</v>
      </c>
      <c r="J13" s="71" t="s">
        <v>82</v>
      </c>
      <c r="K13" s="71" t="s">
        <v>69</v>
      </c>
      <c r="L13" s="99" t="s">
        <v>182</v>
      </c>
      <c r="M13" s="71" t="str">
        <f t="shared" si="0"/>
        <v>19001801@lttc.edu.vn</v>
      </c>
      <c r="N13" s="81">
        <v>19001801</v>
      </c>
      <c r="O13" s="11" t="s">
        <v>214</v>
      </c>
      <c r="P13" s="67" t="s">
        <v>215</v>
      </c>
      <c r="Q13" s="11" t="s">
        <v>216</v>
      </c>
      <c r="R13" s="14">
        <v>2019</v>
      </c>
      <c r="S13" s="11" t="s">
        <v>217</v>
      </c>
      <c r="T13" s="5"/>
    </row>
    <row r="14" spans="1:20">
      <c r="A14" s="5">
        <v>7</v>
      </c>
      <c r="B14" s="16" t="s">
        <v>37</v>
      </c>
      <c r="C14" s="74" t="str">
        <f>"385841353"</f>
        <v>385841353</v>
      </c>
      <c r="D14" s="70" t="s">
        <v>83</v>
      </c>
      <c r="E14" s="71" t="s">
        <v>203</v>
      </c>
      <c r="F14" s="85"/>
      <c r="G14" s="81" t="s">
        <v>84</v>
      </c>
      <c r="H14" s="81"/>
      <c r="I14" s="85" t="s">
        <v>85</v>
      </c>
      <c r="J14" s="71" t="s">
        <v>222</v>
      </c>
      <c r="K14" s="71" t="s">
        <v>73</v>
      </c>
      <c r="L14" s="99" t="s">
        <v>183</v>
      </c>
      <c r="M14" s="71" t="str">
        <f t="shared" si="0"/>
        <v>19003217@lttc.edu.vn</v>
      </c>
      <c r="N14" s="81">
        <v>19003217</v>
      </c>
      <c r="O14" s="11" t="s">
        <v>214</v>
      </c>
      <c r="P14" s="67" t="s">
        <v>215</v>
      </c>
      <c r="Q14" s="11" t="s">
        <v>216</v>
      </c>
      <c r="R14" s="14">
        <v>2019</v>
      </c>
      <c r="S14" s="11" t="s">
        <v>217</v>
      </c>
      <c r="T14" s="11"/>
    </row>
    <row r="15" spans="1:20">
      <c r="A15" s="5">
        <v>8</v>
      </c>
      <c r="B15" s="16" t="s">
        <v>38</v>
      </c>
      <c r="C15" s="90" t="str">
        <f>"075301000578"</f>
        <v>075301000578</v>
      </c>
      <c r="D15" s="70" t="s">
        <v>176</v>
      </c>
      <c r="E15" s="71" t="s">
        <v>204</v>
      </c>
      <c r="F15" s="85" t="s">
        <v>86</v>
      </c>
      <c r="G15" s="81"/>
      <c r="H15" s="81" t="s">
        <v>84</v>
      </c>
      <c r="I15" s="85" t="s">
        <v>87</v>
      </c>
      <c r="J15" s="71" t="s">
        <v>223</v>
      </c>
      <c r="K15" s="71" t="s">
        <v>88</v>
      </c>
      <c r="L15" s="81" t="str">
        <f>"0968872344"</f>
        <v>0968872344</v>
      </c>
      <c r="M15" s="71" t="str">
        <f t="shared" si="0"/>
        <v>19003470@lttc.edu.vn</v>
      </c>
      <c r="N15" s="81">
        <v>19003470</v>
      </c>
      <c r="O15" s="11" t="s">
        <v>214</v>
      </c>
      <c r="P15" s="67" t="s">
        <v>215</v>
      </c>
      <c r="Q15" s="11" t="s">
        <v>216</v>
      </c>
      <c r="R15" s="14">
        <v>2019</v>
      </c>
      <c r="S15" s="11" t="s">
        <v>217</v>
      </c>
      <c r="T15" s="11"/>
    </row>
    <row r="16" spans="1:20">
      <c r="A16" s="5">
        <v>9</v>
      </c>
      <c r="B16" s="16" t="s">
        <v>39</v>
      </c>
      <c r="C16" s="89" t="s">
        <v>166</v>
      </c>
      <c r="D16" s="70" t="s">
        <v>92</v>
      </c>
      <c r="E16" s="71" t="s">
        <v>205</v>
      </c>
      <c r="F16" s="85" t="s">
        <v>93</v>
      </c>
      <c r="G16" s="81" t="s">
        <v>84</v>
      </c>
      <c r="H16" s="81"/>
      <c r="I16" s="85" t="s">
        <v>94</v>
      </c>
      <c r="J16" s="71" t="s">
        <v>95</v>
      </c>
      <c r="K16" s="71" t="s">
        <v>236</v>
      </c>
      <c r="L16" s="99" t="s">
        <v>184</v>
      </c>
      <c r="M16" s="71" t="str">
        <f t="shared" si="0"/>
        <v>19002858@lttc.edu.vn</v>
      </c>
      <c r="N16" s="81">
        <v>19002858</v>
      </c>
      <c r="O16" s="11" t="s">
        <v>214</v>
      </c>
      <c r="P16" s="67" t="s">
        <v>215</v>
      </c>
      <c r="Q16" s="11" t="s">
        <v>216</v>
      </c>
      <c r="R16" s="14">
        <v>2019</v>
      </c>
      <c r="S16" s="11" t="s">
        <v>217</v>
      </c>
      <c r="T16" s="5"/>
    </row>
    <row r="17" spans="1:20">
      <c r="A17" s="5">
        <v>10</v>
      </c>
      <c r="B17" s="16" t="s">
        <v>40</v>
      </c>
      <c r="C17" s="90" t="str">
        <f>"079201023212"</f>
        <v>079201023212</v>
      </c>
      <c r="D17" s="70" t="s">
        <v>89</v>
      </c>
      <c r="E17" s="71" t="s">
        <v>206</v>
      </c>
      <c r="F17" s="85" t="s">
        <v>90</v>
      </c>
      <c r="G17" s="81" t="s">
        <v>84</v>
      </c>
      <c r="H17" s="81"/>
      <c r="I17" s="85" t="s">
        <v>91</v>
      </c>
      <c r="J17" s="71" t="s">
        <v>224</v>
      </c>
      <c r="K17" s="71" t="s">
        <v>73</v>
      </c>
      <c r="L17" s="99" t="s">
        <v>185</v>
      </c>
      <c r="M17" s="71" t="str">
        <f t="shared" si="0"/>
        <v>19002084@lttc.edu.vn</v>
      </c>
      <c r="N17" s="81">
        <v>19002084</v>
      </c>
      <c r="O17" s="11" t="s">
        <v>214</v>
      </c>
      <c r="P17" s="67" t="s">
        <v>215</v>
      </c>
      <c r="Q17" s="11" t="s">
        <v>216</v>
      </c>
      <c r="R17" s="14">
        <v>2019</v>
      </c>
      <c r="S17" s="11" t="s">
        <v>217</v>
      </c>
      <c r="T17" s="5"/>
    </row>
    <row r="18" spans="1:20">
      <c r="A18" s="5">
        <v>11</v>
      </c>
      <c r="B18" s="16" t="s">
        <v>41</v>
      </c>
      <c r="C18" s="89" t="s">
        <v>167</v>
      </c>
      <c r="D18" s="70" t="s">
        <v>97</v>
      </c>
      <c r="E18" s="71" t="s">
        <v>207</v>
      </c>
      <c r="F18" s="85" t="s">
        <v>98</v>
      </c>
      <c r="G18" s="81" t="s">
        <v>84</v>
      </c>
      <c r="H18" s="81"/>
      <c r="I18" s="85" t="s">
        <v>99</v>
      </c>
      <c r="J18" s="71" t="s">
        <v>225</v>
      </c>
      <c r="K18" s="71" t="s">
        <v>100</v>
      </c>
      <c r="L18" s="99" t="s">
        <v>186</v>
      </c>
      <c r="M18" s="71" t="str">
        <f t="shared" si="0"/>
        <v>19003195@lttc.edu.vn</v>
      </c>
      <c r="N18" s="81">
        <v>19003195</v>
      </c>
      <c r="O18" s="11" t="s">
        <v>214</v>
      </c>
      <c r="P18" s="67" t="s">
        <v>215</v>
      </c>
      <c r="Q18" s="11" t="s">
        <v>216</v>
      </c>
      <c r="R18" s="14">
        <v>2019</v>
      </c>
      <c r="S18" s="11" t="s">
        <v>217</v>
      </c>
      <c r="T18" s="5"/>
    </row>
    <row r="19" spans="1:20">
      <c r="A19" s="5">
        <v>12</v>
      </c>
      <c r="B19" s="16" t="s">
        <v>42</v>
      </c>
      <c r="C19" s="89" t="s">
        <v>168</v>
      </c>
      <c r="D19" s="70" t="s">
        <v>101</v>
      </c>
      <c r="E19" s="71" t="s">
        <v>207</v>
      </c>
      <c r="F19" s="85" t="s">
        <v>102</v>
      </c>
      <c r="G19" s="81" t="s">
        <v>84</v>
      </c>
      <c r="H19" s="81"/>
      <c r="I19" s="85" t="s">
        <v>103</v>
      </c>
      <c r="J19" s="71" t="s">
        <v>104</v>
      </c>
      <c r="K19" s="71" t="s">
        <v>73</v>
      </c>
      <c r="L19" s="99" t="s">
        <v>187</v>
      </c>
      <c r="M19" s="71" t="str">
        <f t="shared" si="0"/>
        <v>19003055@lttc.edu.vn</v>
      </c>
      <c r="N19" s="81">
        <v>19003055</v>
      </c>
      <c r="O19" s="44" t="s">
        <v>214</v>
      </c>
      <c r="P19" s="67" t="s">
        <v>215</v>
      </c>
      <c r="Q19" s="11" t="s">
        <v>216</v>
      </c>
      <c r="R19" s="69">
        <v>2019</v>
      </c>
      <c r="S19" s="44" t="s">
        <v>217</v>
      </c>
      <c r="T19" s="5"/>
    </row>
    <row r="20" spans="1:20">
      <c r="A20" s="5">
        <v>13</v>
      </c>
      <c r="B20" s="16" t="s">
        <v>43</v>
      </c>
      <c r="C20" s="89" t="s">
        <v>218</v>
      </c>
      <c r="D20" s="70" t="s">
        <v>105</v>
      </c>
      <c r="E20" s="71" t="s">
        <v>206</v>
      </c>
      <c r="F20" s="85" t="s">
        <v>106</v>
      </c>
      <c r="G20" s="81" t="s">
        <v>84</v>
      </c>
      <c r="H20" s="81"/>
      <c r="I20" s="85" t="s">
        <v>107</v>
      </c>
      <c r="J20" s="71" t="s">
        <v>108</v>
      </c>
      <c r="K20" s="71"/>
      <c r="L20" s="99" t="s">
        <v>188</v>
      </c>
      <c r="M20" s="71" t="str">
        <f t="shared" si="0"/>
        <v>19005243@lttc.edu.vn</v>
      </c>
      <c r="N20" s="81">
        <v>19005243</v>
      </c>
      <c r="O20" s="11" t="s">
        <v>214</v>
      </c>
      <c r="P20" s="67" t="s">
        <v>215</v>
      </c>
      <c r="Q20" s="11" t="s">
        <v>216</v>
      </c>
      <c r="R20" s="14">
        <v>2019</v>
      </c>
      <c r="S20" s="44" t="s">
        <v>217</v>
      </c>
      <c r="T20" s="5"/>
    </row>
    <row r="21" spans="1:20">
      <c r="A21" s="5">
        <v>14</v>
      </c>
      <c r="B21" s="16" t="s">
        <v>44</v>
      </c>
      <c r="C21" s="90" t="str">
        <f>"087200001364"</f>
        <v>087200001364</v>
      </c>
      <c r="D21" s="70" t="s">
        <v>109</v>
      </c>
      <c r="E21" s="71" t="s">
        <v>208</v>
      </c>
      <c r="F21" s="85" t="s">
        <v>110</v>
      </c>
      <c r="G21" s="81" t="s">
        <v>84</v>
      </c>
      <c r="H21" s="81"/>
      <c r="I21" s="85" t="s">
        <v>111</v>
      </c>
      <c r="J21" s="71" t="s">
        <v>226</v>
      </c>
      <c r="K21" s="71" t="s">
        <v>68</v>
      </c>
      <c r="L21" s="81" t="str">
        <f>"0787854568"</f>
        <v>0787854568</v>
      </c>
      <c r="M21" s="71" t="str">
        <f t="shared" si="0"/>
        <v>19003111@lttc.edu.vn</v>
      </c>
      <c r="N21" s="81">
        <v>19003111</v>
      </c>
      <c r="O21" s="11" t="s">
        <v>214</v>
      </c>
      <c r="P21" s="67" t="s">
        <v>215</v>
      </c>
      <c r="Q21" s="11" t="s">
        <v>216</v>
      </c>
      <c r="R21" s="14">
        <v>2019</v>
      </c>
      <c r="S21" s="44" t="s">
        <v>217</v>
      </c>
      <c r="T21" s="11"/>
    </row>
    <row r="22" spans="1:20">
      <c r="A22" s="5">
        <v>15</v>
      </c>
      <c r="B22" s="16" t="s">
        <v>45</v>
      </c>
      <c r="C22" s="90" t="str">
        <f>"096200002171"</f>
        <v>096200002171</v>
      </c>
      <c r="D22" s="70" t="s">
        <v>96</v>
      </c>
      <c r="E22" s="71" t="s">
        <v>209</v>
      </c>
      <c r="F22" s="85"/>
      <c r="G22" s="81" t="s">
        <v>84</v>
      </c>
      <c r="H22" s="81"/>
      <c r="I22" s="85" t="s">
        <v>112</v>
      </c>
      <c r="J22" s="71" t="s">
        <v>227</v>
      </c>
      <c r="K22" s="71"/>
      <c r="L22" s="99" t="s">
        <v>189</v>
      </c>
      <c r="M22" s="71" t="str">
        <f t="shared" si="0"/>
        <v>19002306@lttc.edu.vn</v>
      </c>
      <c r="N22" s="81">
        <v>19002306</v>
      </c>
      <c r="O22" s="11" t="s">
        <v>214</v>
      </c>
      <c r="P22" s="67" t="s">
        <v>215</v>
      </c>
      <c r="Q22" s="11" t="s">
        <v>216</v>
      </c>
      <c r="R22" s="69">
        <v>2019</v>
      </c>
      <c r="S22" s="44" t="s">
        <v>217</v>
      </c>
      <c r="T22" s="11"/>
    </row>
    <row r="23" spans="1:20">
      <c r="A23" s="5">
        <v>16</v>
      </c>
      <c r="B23" s="16" t="s">
        <v>46</v>
      </c>
      <c r="C23" s="74" t="s">
        <v>113</v>
      </c>
      <c r="D23" s="70" t="s">
        <v>114</v>
      </c>
      <c r="E23" s="71" t="s">
        <v>202</v>
      </c>
      <c r="F23" s="85"/>
      <c r="G23" s="81" t="s">
        <v>84</v>
      </c>
      <c r="H23" s="81"/>
      <c r="I23" s="85" t="s">
        <v>115</v>
      </c>
      <c r="J23" s="71" t="s">
        <v>116</v>
      </c>
      <c r="K23" s="71" t="s">
        <v>117</v>
      </c>
      <c r="L23" s="99" t="s">
        <v>190</v>
      </c>
      <c r="M23" s="71" t="str">
        <f t="shared" si="0"/>
        <v>19003028@lttc.edu.vn</v>
      </c>
      <c r="N23" s="81">
        <v>19003028</v>
      </c>
      <c r="O23" s="11" t="s">
        <v>214</v>
      </c>
      <c r="P23" s="67" t="s">
        <v>215</v>
      </c>
      <c r="Q23" s="11" t="s">
        <v>216</v>
      </c>
      <c r="R23" s="14">
        <v>2019</v>
      </c>
      <c r="S23" s="44" t="s">
        <v>217</v>
      </c>
      <c r="T23" s="5"/>
    </row>
    <row r="24" spans="1:20">
      <c r="A24" s="5">
        <v>17</v>
      </c>
      <c r="B24" s="16" t="s">
        <v>47</v>
      </c>
      <c r="C24" s="74" t="s">
        <v>118</v>
      </c>
      <c r="D24" s="70" t="s">
        <v>119</v>
      </c>
      <c r="E24" s="73" t="s">
        <v>210</v>
      </c>
      <c r="F24" s="85"/>
      <c r="G24" s="81" t="s">
        <v>84</v>
      </c>
      <c r="H24" s="82"/>
      <c r="I24" s="85" t="s">
        <v>120</v>
      </c>
      <c r="J24" s="73" t="s">
        <v>228</v>
      </c>
      <c r="K24" s="73" t="s">
        <v>121</v>
      </c>
      <c r="L24" s="82" t="s">
        <v>122</v>
      </c>
      <c r="M24" s="71" t="str">
        <f t="shared" si="0"/>
        <v>19000792@lttc.edu.vn</v>
      </c>
      <c r="N24" s="82" t="s">
        <v>123</v>
      </c>
      <c r="O24" s="11" t="s">
        <v>214</v>
      </c>
      <c r="P24" s="67" t="s">
        <v>215</v>
      </c>
      <c r="Q24" s="11" t="s">
        <v>216</v>
      </c>
      <c r="R24" s="14">
        <v>2019</v>
      </c>
      <c r="S24" s="44" t="s">
        <v>217</v>
      </c>
      <c r="T24" s="5"/>
    </row>
    <row r="25" spans="1:20">
      <c r="A25" s="5">
        <v>18</v>
      </c>
      <c r="B25" s="16" t="s">
        <v>48</v>
      </c>
      <c r="C25" s="89" t="s">
        <v>169</v>
      </c>
      <c r="D25" s="70">
        <v>44534</v>
      </c>
      <c r="E25" s="71" t="s">
        <v>206</v>
      </c>
      <c r="F25" s="85">
        <v>45901</v>
      </c>
      <c r="G25" s="81" t="s">
        <v>84</v>
      </c>
      <c r="H25" s="81"/>
      <c r="I25" s="85" t="s">
        <v>124</v>
      </c>
      <c r="J25" s="71" t="s">
        <v>229</v>
      </c>
      <c r="K25" s="71"/>
      <c r="L25" s="100" t="s">
        <v>163</v>
      </c>
      <c r="M25" s="71" t="str">
        <f t="shared" si="0"/>
        <v>19001626@lttc.edu.vn</v>
      </c>
      <c r="N25" s="100" t="s">
        <v>162</v>
      </c>
      <c r="O25" s="11" t="s">
        <v>214</v>
      </c>
      <c r="P25" s="67" t="s">
        <v>215</v>
      </c>
      <c r="Q25" s="11" t="s">
        <v>216</v>
      </c>
      <c r="R25" s="69">
        <v>2019</v>
      </c>
      <c r="S25" s="44" t="s">
        <v>217</v>
      </c>
      <c r="T25" s="5"/>
    </row>
    <row r="26" spans="1:20">
      <c r="A26" s="5">
        <v>19</v>
      </c>
      <c r="B26" s="16" t="s">
        <v>49</v>
      </c>
      <c r="C26" s="89" t="s">
        <v>170</v>
      </c>
      <c r="D26" s="70" t="s">
        <v>125</v>
      </c>
      <c r="E26" s="71" t="s">
        <v>206</v>
      </c>
      <c r="F26" s="85" t="s">
        <v>126</v>
      </c>
      <c r="G26" s="81" t="s">
        <v>84</v>
      </c>
      <c r="H26" s="81"/>
      <c r="I26" s="85" t="s">
        <v>127</v>
      </c>
      <c r="J26" s="71" t="s">
        <v>230</v>
      </c>
      <c r="K26" s="71"/>
      <c r="L26" s="99" t="s">
        <v>191</v>
      </c>
      <c r="M26" s="71" t="str">
        <f t="shared" si="0"/>
        <v>19000285@lttc.edu.vn</v>
      </c>
      <c r="N26" s="81">
        <v>19000285</v>
      </c>
      <c r="O26" s="11" t="s">
        <v>214</v>
      </c>
      <c r="P26" s="67" t="s">
        <v>215</v>
      </c>
      <c r="Q26" s="11" t="s">
        <v>216</v>
      </c>
      <c r="R26" s="14">
        <v>2019</v>
      </c>
      <c r="S26" s="44" t="s">
        <v>217</v>
      </c>
      <c r="T26" s="5"/>
    </row>
    <row r="27" spans="1:20">
      <c r="A27" s="5">
        <v>20</v>
      </c>
      <c r="B27" s="16" t="s">
        <v>50</v>
      </c>
      <c r="C27" s="89" t="s">
        <v>171</v>
      </c>
      <c r="D27" s="70">
        <v>44474</v>
      </c>
      <c r="E27" s="71" t="s">
        <v>206</v>
      </c>
      <c r="F27" s="85" t="s">
        <v>128</v>
      </c>
      <c r="G27" s="81" t="s">
        <v>84</v>
      </c>
      <c r="H27" s="81"/>
      <c r="I27" s="85" t="s">
        <v>129</v>
      </c>
      <c r="J27" s="71" t="s">
        <v>231</v>
      </c>
      <c r="K27" s="71"/>
      <c r="L27" s="99" t="s">
        <v>192</v>
      </c>
      <c r="M27" s="71" t="str">
        <f t="shared" si="0"/>
        <v>19002776@lttc.edu.vn</v>
      </c>
      <c r="N27" s="81">
        <v>19002776</v>
      </c>
      <c r="O27" s="11" t="s">
        <v>214</v>
      </c>
      <c r="P27" s="67" t="s">
        <v>215</v>
      </c>
      <c r="Q27" s="11" t="s">
        <v>216</v>
      </c>
      <c r="R27" s="14">
        <v>2019</v>
      </c>
      <c r="S27" s="44" t="s">
        <v>217</v>
      </c>
      <c r="T27" s="5"/>
    </row>
    <row r="28" spans="1:20">
      <c r="A28" s="5">
        <v>21</v>
      </c>
      <c r="B28" s="16" t="s">
        <v>51</v>
      </c>
      <c r="C28" s="90" t="str">
        <f>"089201009373"</f>
        <v>089201009373</v>
      </c>
      <c r="D28" s="70" t="str">
        <f>"02/07/2021"</f>
        <v>02/07/2021</v>
      </c>
      <c r="E28" s="71" t="s">
        <v>130</v>
      </c>
      <c r="F28" s="85" t="str">
        <f>"03/09/2026"</f>
        <v>03/09/2026</v>
      </c>
      <c r="G28" s="81" t="s">
        <v>84</v>
      </c>
      <c r="H28" s="81"/>
      <c r="I28" s="85" t="str">
        <f>"03/09/2001"</f>
        <v>03/09/2001</v>
      </c>
      <c r="J28" s="71" t="s">
        <v>232</v>
      </c>
      <c r="K28" s="71"/>
      <c r="L28" s="81" t="str">
        <f>"0857274595"</f>
        <v>0857274595</v>
      </c>
      <c r="M28" s="71" t="str">
        <f t="shared" si="0"/>
        <v>19002599@lttc.edu.vn</v>
      </c>
      <c r="N28" s="81">
        <v>19002599</v>
      </c>
      <c r="O28" s="11" t="s">
        <v>214</v>
      </c>
      <c r="P28" s="67" t="s">
        <v>215</v>
      </c>
      <c r="Q28" s="11" t="s">
        <v>216</v>
      </c>
      <c r="R28" s="69">
        <v>2019</v>
      </c>
      <c r="S28" s="44" t="s">
        <v>217</v>
      </c>
      <c r="T28" s="5"/>
    </row>
    <row r="29" spans="1:20">
      <c r="A29" s="5">
        <v>22</v>
      </c>
      <c r="B29" s="16" t="s">
        <v>52</v>
      </c>
      <c r="C29" s="74" t="s">
        <v>131</v>
      </c>
      <c r="D29" s="70" t="s">
        <v>132</v>
      </c>
      <c r="E29" s="71" t="s">
        <v>206</v>
      </c>
      <c r="F29" s="85"/>
      <c r="G29" s="81" t="s">
        <v>84</v>
      </c>
      <c r="H29" s="81"/>
      <c r="I29" s="85" t="s">
        <v>133</v>
      </c>
      <c r="J29" s="71" t="s">
        <v>233</v>
      </c>
      <c r="K29" s="71" t="s">
        <v>134</v>
      </c>
      <c r="L29" s="82" t="s">
        <v>135</v>
      </c>
      <c r="M29" s="71" t="str">
        <f t="shared" si="0"/>
        <v>19000037@lttc.edu.vn</v>
      </c>
      <c r="N29" s="81">
        <v>19000037</v>
      </c>
      <c r="O29" s="11" t="s">
        <v>214</v>
      </c>
      <c r="P29" s="67" t="s">
        <v>215</v>
      </c>
      <c r="Q29" s="11" t="s">
        <v>216</v>
      </c>
      <c r="R29" s="14">
        <v>2019</v>
      </c>
      <c r="S29" s="44" t="s">
        <v>217</v>
      </c>
      <c r="T29" s="5"/>
    </row>
    <row r="30" spans="1:20">
      <c r="A30" s="5">
        <v>23</v>
      </c>
      <c r="B30" s="16" t="s">
        <v>53</v>
      </c>
      <c r="C30" s="89" t="s">
        <v>172</v>
      </c>
      <c r="D30" s="70" t="s">
        <v>136</v>
      </c>
      <c r="E30" s="71" t="s">
        <v>206</v>
      </c>
      <c r="F30" s="85" t="s">
        <v>137</v>
      </c>
      <c r="G30" s="81" t="s">
        <v>84</v>
      </c>
      <c r="H30" s="81"/>
      <c r="I30" s="85" t="s">
        <v>138</v>
      </c>
      <c r="J30" s="71" t="s">
        <v>139</v>
      </c>
      <c r="K30" s="71"/>
      <c r="L30" s="99" t="s">
        <v>193</v>
      </c>
      <c r="M30" s="71" t="str">
        <f t="shared" si="0"/>
        <v>19003189@lttc.edu.vn</v>
      </c>
      <c r="N30" s="81">
        <v>19003189</v>
      </c>
      <c r="O30" s="11" t="s">
        <v>214</v>
      </c>
      <c r="P30" s="67" t="s">
        <v>215</v>
      </c>
      <c r="Q30" s="11" t="s">
        <v>216</v>
      </c>
      <c r="R30" s="14">
        <v>2019</v>
      </c>
      <c r="S30" s="44" t="s">
        <v>217</v>
      </c>
      <c r="T30" s="5"/>
    </row>
    <row r="31" spans="1:20">
      <c r="A31" s="5">
        <v>24</v>
      </c>
      <c r="B31" s="16" t="s">
        <v>54</v>
      </c>
      <c r="C31" s="89" t="s">
        <v>173</v>
      </c>
      <c r="D31" s="75" t="s">
        <v>179</v>
      </c>
      <c r="E31" s="71" t="s">
        <v>213</v>
      </c>
      <c r="F31" s="86">
        <v>46034</v>
      </c>
      <c r="G31" s="81"/>
      <c r="H31" s="81" t="s">
        <v>84</v>
      </c>
      <c r="I31" s="76" t="s">
        <v>178</v>
      </c>
      <c r="J31" s="71" t="s">
        <v>234</v>
      </c>
      <c r="K31" s="71" t="s">
        <v>140</v>
      </c>
      <c r="L31" s="99" t="s">
        <v>194</v>
      </c>
      <c r="M31" s="71" t="str">
        <f t="shared" si="0"/>
        <v>19002733@lttc.edu.vn</v>
      </c>
      <c r="N31" s="81">
        <v>19002733</v>
      </c>
      <c r="O31" s="44" t="s">
        <v>214</v>
      </c>
      <c r="P31" s="67" t="s">
        <v>215</v>
      </c>
      <c r="Q31" s="11" t="s">
        <v>216</v>
      </c>
      <c r="R31" s="69">
        <v>2019</v>
      </c>
      <c r="S31" s="44" t="s">
        <v>217</v>
      </c>
      <c r="T31" s="5"/>
    </row>
    <row r="32" spans="1:20">
      <c r="A32" s="5">
        <v>25</v>
      </c>
      <c r="B32" s="16" t="s">
        <v>55</v>
      </c>
      <c r="C32" s="89" t="s">
        <v>174</v>
      </c>
      <c r="D32" s="70" t="s">
        <v>141</v>
      </c>
      <c r="E32" s="71" t="s">
        <v>213</v>
      </c>
      <c r="F32" s="85" t="s">
        <v>142</v>
      </c>
      <c r="G32" s="81" t="s">
        <v>84</v>
      </c>
      <c r="H32" s="81"/>
      <c r="I32" s="85" t="s">
        <v>142</v>
      </c>
      <c r="J32" s="71" t="s">
        <v>235</v>
      </c>
      <c r="K32" s="71" t="s">
        <v>143</v>
      </c>
      <c r="L32" s="99" t="s">
        <v>195</v>
      </c>
      <c r="M32" s="71" t="str">
        <f t="shared" si="0"/>
        <v>19000679@lttc.edu.vn</v>
      </c>
      <c r="N32" s="81">
        <v>19000679</v>
      </c>
      <c r="O32" s="11" t="s">
        <v>214</v>
      </c>
      <c r="P32" s="67" t="s">
        <v>215</v>
      </c>
      <c r="Q32" s="11" t="s">
        <v>216</v>
      </c>
      <c r="R32" s="14">
        <v>2019</v>
      </c>
      <c r="S32" s="44" t="s">
        <v>217</v>
      </c>
      <c r="T32" s="5"/>
    </row>
    <row r="33" spans="1:20">
      <c r="A33" s="5">
        <v>26</v>
      </c>
      <c r="B33" s="16" t="s">
        <v>56</v>
      </c>
      <c r="C33" s="90" t="str">
        <f>"321757537"</f>
        <v>321757537</v>
      </c>
      <c r="D33" s="70" t="s">
        <v>144</v>
      </c>
      <c r="E33" s="71" t="s">
        <v>211</v>
      </c>
      <c r="F33" s="85" t="s">
        <v>145</v>
      </c>
      <c r="G33" s="81" t="s">
        <v>84</v>
      </c>
      <c r="H33" s="81"/>
      <c r="I33" s="85" t="s">
        <v>146</v>
      </c>
      <c r="J33" s="71" t="s">
        <v>147</v>
      </c>
      <c r="K33" s="71" t="s">
        <v>68</v>
      </c>
      <c r="L33" s="81" t="str">
        <f>"0363746202"</f>
        <v>0363746202</v>
      </c>
      <c r="M33" s="71" t="str">
        <f t="shared" si="0"/>
        <v>19002903@lttc.edu.vn</v>
      </c>
      <c r="N33" s="81">
        <v>19002903</v>
      </c>
      <c r="O33" s="11" t="s">
        <v>214</v>
      </c>
      <c r="P33" s="67" t="s">
        <v>215</v>
      </c>
      <c r="Q33" s="11" t="s">
        <v>216</v>
      </c>
      <c r="R33" s="14">
        <v>2019</v>
      </c>
      <c r="S33" s="44" t="s">
        <v>217</v>
      </c>
      <c r="T33" s="5"/>
    </row>
    <row r="34" spans="1:20">
      <c r="A34" s="5">
        <v>27</v>
      </c>
      <c r="B34" s="16" t="s">
        <v>57</v>
      </c>
      <c r="C34" s="74" t="s">
        <v>148</v>
      </c>
      <c r="D34" s="70">
        <v>42402</v>
      </c>
      <c r="E34" s="71" t="s">
        <v>212</v>
      </c>
      <c r="F34" s="85"/>
      <c r="G34" s="81" t="s">
        <v>84</v>
      </c>
      <c r="H34" s="81"/>
      <c r="I34" s="85" t="s">
        <v>177</v>
      </c>
      <c r="J34" s="71" t="s">
        <v>149</v>
      </c>
      <c r="K34" s="71" t="s">
        <v>150</v>
      </c>
      <c r="L34" s="99" t="s">
        <v>196</v>
      </c>
      <c r="M34" s="71" t="str">
        <f t="shared" si="0"/>
        <v>19003327@lttc.edu.vn</v>
      </c>
      <c r="N34" s="81">
        <v>19003327</v>
      </c>
      <c r="O34" s="11" t="s">
        <v>214</v>
      </c>
      <c r="P34" s="67" t="s">
        <v>215</v>
      </c>
      <c r="Q34" s="11" t="s">
        <v>216</v>
      </c>
      <c r="R34" s="69">
        <v>2019</v>
      </c>
      <c r="S34" s="44" t="s">
        <v>217</v>
      </c>
      <c r="T34" s="5"/>
    </row>
    <row r="35" spans="1:20">
      <c r="A35" s="5">
        <v>28</v>
      </c>
      <c r="B35" s="16" t="s">
        <v>58</v>
      </c>
      <c r="C35" s="91" t="s">
        <v>175</v>
      </c>
      <c r="D35" s="70" t="s">
        <v>151</v>
      </c>
      <c r="E35" s="71" t="s">
        <v>206</v>
      </c>
      <c r="F35" s="85" t="s">
        <v>152</v>
      </c>
      <c r="G35" s="81"/>
      <c r="H35" s="81" t="s">
        <v>84</v>
      </c>
      <c r="I35" s="85" t="s">
        <v>153</v>
      </c>
      <c r="J35" s="71" t="s">
        <v>154</v>
      </c>
      <c r="K35" s="71" t="s">
        <v>155</v>
      </c>
      <c r="L35" s="81" t="str">
        <f>"0975326635"</f>
        <v>0975326635</v>
      </c>
      <c r="M35" s="71" t="str">
        <f t="shared" si="0"/>
        <v>19000581@lttc.edu.vn</v>
      </c>
      <c r="N35" s="81">
        <v>19000581</v>
      </c>
      <c r="O35" s="11" t="s">
        <v>214</v>
      </c>
      <c r="P35" s="67" t="s">
        <v>215</v>
      </c>
      <c r="Q35" s="11" t="s">
        <v>216</v>
      </c>
      <c r="R35" s="14">
        <v>2019</v>
      </c>
      <c r="S35" s="44" t="s">
        <v>217</v>
      </c>
      <c r="T35" s="5"/>
    </row>
    <row r="36" spans="1:20">
      <c r="A36" s="5">
        <v>29</v>
      </c>
      <c r="B36" s="53" t="s">
        <v>59</v>
      </c>
      <c r="C36" s="92" t="s">
        <v>156</v>
      </c>
      <c r="D36" s="78" t="s">
        <v>157</v>
      </c>
      <c r="E36" s="79" t="s">
        <v>206</v>
      </c>
      <c r="F36" s="87" t="s">
        <v>158</v>
      </c>
      <c r="G36" s="83"/>
      <c r="H36" s="83" t="s">
        <v>84</v>
      </c>
      <c r="I36" s="87" t="s">
        <v>159</v>
      </c>
      <c r="J36" s="77" t="s">
        <v>160</v>
      </c>
      <c r="K36" s="77" t="s">
        <v>100</v>
      </c>
      <c r="L36" s="83" t="s">
        <v>161</v>
      </c>
      <c r="M36" s="71" t="str">
        <f t="shared" si="0"/>
        <v>19002399@lttc.edu.vn</v>
      </c>
      <c r="N36" s="102">
        <v>19002399</v>
      </c>
      <c r="O36" s="11" t="s">
        <v>214</v>
      </c>
      <c r="P36" s="67" t="s">
        <v>215</v>
      </c>
      <c r="Q36" s="11" t="s">
        <v>216</v>
      </c>
      <c r="R36" s="14">
        <v>2019</v>
      </c>
      <c r="S36" s="44" t="s">
        <v>217</v>
      </c>
      <c r="T36" s="5"/>
    </row>
    <row r="37" spans="1:20">
      <c r="A37" s="5">
        <v>30</v>
      </c>
      <c r="B37" s="80"/>
      <c r="C37" s="93"/>
      <c r="D37" s="84"/>
      <c r="E37" s="5"/>
      <c r="F37" s="88"/>
      <c r="G37" s="5"/>
      <c r="H37" s="5"/>
      <c r="I37" s="88"/>
      <c r="J37" s="5"/>
      <c r="K37" s="5"/>
      <c r="L37" s="101"/>
      <c r="M37" s="5"/>
      <c r="N37" s="101"/>
      <c r="O37" s="11"/>
      <c r="P37" s="11"/>
      <c r="Q37" s="11"/>
      <c r="R37" s="14"/>
      <c r="S37" s="11"/>
      <c r="T37" s="5"/>
    </row>
    <row r="38" spans="1:20">
      <c r="A38" s="5">
        <v>31</v>
      </c>
      <c r="B38" s="5"/>
      <c r="C38" s="93"/>
      <c r="D38" s="5"/>
      <c r="E38" s="5"/>
      <c r="F38" s="88"/>
      <c r="G38" s="5"/>
      <c r="H38" s="5"/>
      <c r="I38" s="5"/>
      <c r="J38" s="5"/>
      <c r="K38" s="5"/>
      <c r="L38" s="5"/>
      <c r="M38" s="5"/>
      <c r="N38" s="14"/>
      <c r="O38" s="11"/>
      <c r="P38" s="11"/>
      <c r="Q38" s="11"/>
      <c r="R38" s="14"/>
      <c r="S38" s="11"/>
      <c r="T38" s="5"/>
    </row>
    <row r="39" spans="1:20">
      <c r="A39" s="5">
        <v>32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11"/>
      <c r="O39" s="11"/>
      <c r="P39" s="11"/>
      <c r="Q39" s="11"/>
      <c r="R39" s="14"/>
      <c r="S39" s="11"/>
      <c r="T39" s="5"/>
    </row>
    <row r="40" spans="1:20">
      <c r="A40" s="5">
        <v>33</v>
      </c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11"/>
      <c r="O40" s="11"/>
      <c r="P40" s="11"/>
      <c r="Q40" s="11"/>
      <c r="R40" s="14"/>
      <c r="S40" s="11"/>
      <c r="T40" s="5"/>
    </row>
    <row r="41" spans="1:20">
      <c r="A41" s="5">
        <v>34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11"/>
      <c r="O41" s="11"/>
      <c r="P41" s="11"/>
      <c r="Q41" s="11"/>
      <c r="R41" s="14"/>
      <c r="S41" s="11"/>
      <c r="T41" s="5"/>
    </row>
    <row r="42" spans="1:20">
      <c r="A42" s="5">
        <v>35</v>
      </c>
      <c r="B42" s="57"/>
      <c r="C42" s="58"/>
      <c r="D42" s="59"/>
      <c r="E42" s="60"/>
      <c r="F42" s="59"/>
      <c r="G42" s="60"/>
      <c r="H42" s="60"/>
      <c r="I42" s="59"/>
      <c r="J42" s="60"/>
      <c r="K42" s="60"/>
      <c r="L42" s="61"/>
      <c r="M42" s="60"/>
      <c r="N42" s="11"/>
      <c r="O42" s="11"/>
      <c r="P42" s="11"/>
      <c r="Q42" s="11"/>
      <c r="R42" s="14"/>
      <c r="S42" s="11"/>
      <c r="T42" s="5"/>
    </row>
    <row r="43" spans="1:20">
      <c r="A43" s="5">
        <v>36</v>
      </c>
      <c r="B43" s="57"/>
      <c r="C43" s="62"/>
      <c r="D43" s="63"/>
      <c r="E43" s="60"/>
      <c r="F43" s="64"/>
      <c r="G43" s="63"/>
      <c r="H43" s="63"/>
      <c r="I43" s="63"/>
      <c r="J43" s="57"/>
      <c r="K43" s="60"/>
      <c r="L43" s="65"/>
      <c r="M43" s="60"/>
      <c r="N43" s="66"/>
      <c r="O43" s="11"/>
      <c r="P43" s="67"/>
      <c r="Q43" s="11"/>
      <c r="R43" s="14"/>
      <c r="S43" s="11"/>
      <c r="T43" s="5"/>
    </row>
    <row r="44" spans="1:20">
      <c r="A44" s="5">
        <v>37</v>
      </c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11"/>
      <c r="O44" s="11"/>
      <c r="P44" s="11"/>
      <c r="Q44" s="11"/>
      <c r="R44" s="14"/>
      <c r="S44" s="11"/>
      <c r="T44" s="5"/>
    </row>
    <row r="45" spans="1:20">
      <c r="A45" s="5">
        <v>38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11"/>
      <c r="O45" s="11"/>
      <c r="P45" s="11"/>
      <c r="Q45" s="11"/>
      <c r="R45" s="14"/>
      <c r="S45" s="11"/>
      <c r="T45" s="5"/>
    </row>
    <row r="46" spans="1:20">
      <c r="A46" s="5">
        <v>39</v>
      </c>
      <c r="B46" s="27"/>
      <c r="C46" s="54"/>
      <c r="D46" s="55"/>
      <c r="E46" s="54"/>
      <c r="F46" s="55"/>
      <c r="G46" s="54"/>
      <c r="H46" s="54"/>
      <c r="I46" s="55"/>
      <c r="J46" s="54"/>
      <c r="K46" s="54"/>
      <c r="L46" s="54"/>
      <c r="M46" s="54"/>
      <c r="N46" s="56"/>
      <c r="O46" s="11"/>
      <c r="P46" s="11"/>
      <c r="Q46" s="11"/>
      <c r="R46" s="14"/>
      <c r="S46" s="11"/>
      <c r="T46" s="5"/>
    </row>
    <row r="47" spans="1:20">
      <c r="A47" s="5">
        <v>40</v>
      </c>
      <c r="B47" s="27"/>
      <c r="C47" s="37"/>
      <c r="D47" s="38"/>
      <c r="E47" s="30"/>
      <c r="F47" s="33"/>
      <c r="G47" s="34"/>
      <c r="H47" s="34"/>
      <c r="I47" s="38"/>
      <c r="J47" s="30"/>
      <c r="K47" s="30"/>
      <c r="L47" s="34"/>
      <c r="M47" s="30"/>
      <c r="N47" s="35"/>
      <c r="O47" s="11"/>
      <c r="P47" s="67"/>
      <c r="Q47" s="11"/>
      <c r="R47" s="14"/>
      <c r="S47" s="11"/>
      <c r="T47" s="5"/>
    </row>
    <row r="48" spans="1:20">
      <c r="A48" s="5">
        <v>41</v>
      </c>
      <c r="B48" s="16"/>
      <c r="C48" s="17"/>
      <c r="D48" s="22"/>
      <c r="E48" s="18"/>
      <c r="F48" s="22"/>
      <c r="G48" s="18"/>
      <c r="H48" s="18"/>
      <c r="I48" s="22"/>
      <c r="J48" s="18"/>
      <c r="K48" s="18"/>
      <c r="L48" s="17"/>
      <c r="M48" s="18"/>
      <c r="N48" s="11"/>
      <c r="O48" s="11"/>
      <c r="P48" s="11"/>
      <c r="Q48" s="11"/>
      <c r="R48" s="14"/>
      <c r="S48" s="11"/>
      <c r="T48" s="5"/>
    </row>
    <row r="49" spans="1:20">
      <c r="A49" s="5">
        <v>42</v>
      </c>
      <c r="B49" s="27"/>
      <c r="C49" s="28"/>
      <c r="D49" s="29"/>
      <c r="E49" s="28"/>
      <c r="F49" s="29"/>
      <c r="G49" s="30"/>
      <c r="H49" s="30"/>
      <c r="I49" s="29"/>
      <c r="J49" s="28"/>
      <c r="K49" s="28"/>
      <c r="L49" s="28"/>
      <c r="M49" s="30"/>
      <c r="N49" s="11"/>
      <c r="O49" s="11"/>
      <c r="P49" s="11"/>
      <c r="Q49" s="11"/>
      <c r="R49" s="14"/>
      <c r="S49" s="11"/>
      <c r="T49" s="5"/>
    </row>
    <row r="50" spans="1:20">
      <c r="A50" s="5">
        <v>43</v>
      </c>
      <c r="B50" s="27"/>
      <c r="C50" s="31"/>
      <c r="D50" s="32"/>
      <c r="E50" s="28"/>
      <c r="F50" s="33"/>
      <c r="G50" s="34"/>
      <c r="H50" s="34"/>
      <c r="I50" s="32"/>
      <c r="J50" s="28"/>
      <c r="K50" s="28"/>
      <c r="L50" s="32"/>
      <c r="M50" s="30"/>
      <c r="N50" s="35"/>
      <c r="O50" s="11"/>
      <c r="P50" s="67"/>
      <c r="Q50" s="11"/>
      <c r="R50" s="14"/>
      <c r="S50" s="11"/>
      <c r="T50" s="5"/>
    </row>
    <row r="51" spans="1:20">
      <c r="A51" s="5">
        <v>44</v>
      </c>
      <c r="B51" s="27"/>
      <c r="C51" s="30"/>
      <c r="D51" s="29"/>
      <c r="E51" s="30"/>
      <c r="F51" s="29"/>
      <c r="G51" s="30"/>
      <c r="H51" s="30"/>
      <c r="I51" s="29"/>
      <c r="J51" s="30"/>
      <c r="K51" s="30"/>
      <c r="L51" s="30"/>
      <c r="M51" s="30"/>
      <c r="N51" s="11"/>
      <c r="O51" s="11"/>
      <c r="P51" s="11"/>
      <c r="Q51" s="11"/>
      <c r="R51" s="14"/>
      <c r="S51" s="11"/>
      <c r="T51" s="5"/>
    </row>
    <row r="52" spans="1:20">
      <c r="A52" s="5">
        <v>45</v>
      </c>
      <c r="B52" s="27"/>
      <c r="C52" s="37"/>
      <c r="D52" s="34"/>
      <c r="E52" s="30"/>
      <c r="F52" s="33"/>
      <c r="G52" s="34"/>
      <c r="H52" s="34"/>
      <c r="I52" s="34"/>
      <c r="J52" s="30"/>
      <c r="K52" s="30"/>
      <c r="L52" s="34"/>
      <c r="M52" s="30"/>
      <c r="N52" s="35"/>
      <c r="O52" s="11"/>
      <c r="P52" s="67"/>
      <c r="Q52" s="11"/>
      <c r="R52" s="14"/>
      <c r="S52" s="11"/>
      <c r="T52" s="5"/>
    </row>
    <row r="53" spans="1:20">
      <c r="A53" s="5">
        <v>46</v>
      </c>
      <c r="B53" s="16"/>
      <c r="C53" s="20"/>
      <c r="D53" s="22"/>
      <c r="E53" s="18"/>
      <c r="F53" s="22"/>
      <c r="G53" s="18"/>
      <c r="H53" s="18"/>
      <c r="I53" s="22"/>
      <c r="J53" s="18"/>
      <c r="K53" s="18"/>
      <c r="L53" s="20"/>
      <c r="M53" s="18"/>
      <c r="N53" s="11"/>
      <c r="O53" s="11"/>
      <c r="P53" s="11"/>
      <c r="Q53" s="11"/>
      <c r="R53" s="14"/>
      <c r="S53" s="11"/>
      <c r="T53" s="5"/>
    </row>
    <row r="54" spans="1:20">
      <c r="A54" s="5">
        <v>47</v>
      </c>
      <c r="B54" s="16"/>
      <c r="C54" s="20"/>
      <c r="D54" s="26"/>
      <c r="E54" s="18"/>
      <c r="F54" s="23"/>
      <c r="G54" s="18"/>
      <c r="H54" s="18"/>
      <c r="I54" s="25"/>
      <c r="J54" s="18"/>
      <c r="K54" s="18"/>
      <c r="L54" s="20"/>
      <c r="M54" s="18"/>
      <c r="N54" s="11"/>
      <c r="O54" s="11"/>
      <c r="P54" s="11"/>
      <c r="Q54" s="11"/>
      <c r="R54" s="14"/>
      <c r="S54" s="11"/>
      <c r="T54" s="5"/>
    </row>
    <row r="55" spans="1:20">
      <c r="A55" s="5">
        <v>48</v>
      </c>
      <c r="B55" s="16"/>
      <c r="C55" s="20"/>
      <c r="D55" s="22"/>
      <c r="E55" s="18"/>
      <c r="F55" s="22"/>
      <c r="G55" s="18"/>
      <c r="H55" s="18"/>
      <c r="I55" s="22"/>
      <c r="J55" s="18"/>
      <c r="K55" s="18"/>
      <c r="L55" s="20"/>
      <c r="M55" s="18"/>
      <c r="N55" s="11"/>
      <c r="O55" s="11"/>
      <c r="P55" s="11"/>
      <c r="Q55" s="11"/>
      <c r="R55" s="14"/>
      <c r="S55" s="11"/>
      <c r="T55" s="5"/>
    </row>
    <row r="56" spans="1:20">
      <c r="A56" s="5">
        <v>49</v>
      </c>
      <c r="B56" s="27"/>
      <c r="C56" s="39"/>
      <c r="D56" s="40"/>
      <c r="E56" s="41"/>
      <c r="F56" s="29"/>
      <c r="G56" s="41"/>
      <c r="H56" s="30"/>
      <c r="I56" s="42"/>
      <c r="J56" s="36"/>
      <c r="K56" s="36"/>
      <c r="L56" s="43"/>
      <c r="M56" s="37"/>
      <c r="N56" s="11"/>
      <c r="O56" s="11"/>
      <c r="P56" s="11"/>
      <c r="Q56" s="11"/>
      <c r="R56" s="14"/>
      <c r="S56" s="11"/>
      <c r="T56" s="5"/>
    </row>
    <row r="57" spans="1:20">
      <c r="A57" s="5">
        <v>50</v>
      </c>
      <c r="B57" s="27"/>
      <c r="C57" s="45"/>
      <c r="D57" s="46"/>
      <c r="E57" s="41"/>
      <c r="F57" s="47"/>
      <c r="G57" s="48"/>
      <c r="H57" s="49"/>
      <c r="I57" s="48"/>
      <c r="J57" s="50"/>
      <c r="K57" s="50"/>
      <c r="L57" s="51"/>
      <c r="M57" s="30"/>
      <c r="N57" s="52"/>
      <c r="O57" s="44"/>
      <c r="P57" s="68"/>
      <c r="Q57" s="44"/>
      <c r="R57" s="69"/>
      <c r="S57" s="44"/>
      <c r="T57" s="5"/>
    </row>
    <row r="58" spans="1:20">
      <c r="A58" s="5">
        <v>51</v>
      </c>
      <c r="B58" s="16"/>
      <c r="C58" s="18"/>
      <c r="D58" s="24"/>
      <c r="E58" s="19"/>
      <c r="F58" s="24"/>
      <c r="G58" s="19"/>
      <c r="H58" s="18"/>
      <c r="I58" s="24"/>
      <c r="J58" s="19"/>
      <c r="K58" s="19"/>
      <c r="L58" s="18"/>
      <c r="M58" s="19"/>
      <c r="N58" s="11"/>
      <c r="O58" s="11"/>
      <c r="P58" s="11"/>
      <c r="Q58" s="11"/>
      <c r="R58" s="14"/>
      <c r="S58" s="11"/>
      <c r="T58" s="5"/>
    </row>
    <row r="59" spans="1:20">
      <c r="A59" s="5">
        <v>52</v>
      </c>
      <c r="B59" s="16"/>
      <c r="C59" s="17"/>
      <c r="D59" s="22"/>
      <c r="E59" s="18"/>
      <c r="F59" s="22"/>
      <c r="G59" s="18"/>
      <c r="H59" s="18"/>
      <c r="I59" s="22"/>
      <c r="J59" s="18"/>
      <c r="K59" s="18"/>
      <c r="L59" s="20"/>
      <c r="M59" s="18"/>
      <c r="N59" s="11"/>
      <c r="O59" s="11"/>
      <c r="P59" s="11"/>
      <c r="Q59" s="11"/>
      <c r="R59" s="14"/>
      <c r="S59" s="11"/>
      <c r="T59" s="5"/>
    </row>
    <row r="60" spans="1:20">
      <c r="A60" s="5">
        <v>53</v>
      </c>
      <c r="B60" s="16"/>
      <c r="C60" s="21"/>
      <c r="D60" s="22"/>
      <c r="E60" s="18"/>
      <c r="F60" s="22"/>
      <c r="G60" s="18"/>
      <c r="H60" s="18"/>
      <c r="I60" s="22"/>
      <c r="J60" s="18"/>
      <c r="K60" s="18"/>
      <c r="L60" s="18"/>
      <c r="M60" s="18"/>
      <c r="N60" s="11"/>
      <c r="O60" s="11"/>
      <c r="P60" s="11"/>
      <c r="Q60" s="11"/>
      <c r="R60" s="14"/>
      <c r="S60" s="11"/>
      <c r="T60" s="5"/>
    </row>
    <row r="61" spans="1:20">
      <c r="A61" s="5">
        <v>54</v>
      </c>
      <c r="B61" s="16"/>
      <c r="C61" s="17"/>
      <c r="D61" s="22"/>
      <c r="E61" s="18"/>
      <c r="F61" s="22"/>
      <c r="G61" s="17"/>
      <c r="H61" s="17"/>
      <c r="I61" s="22"/>
      <c r="J61" s="17"/>
      <c r="K61" s="17"/>
      <c r="L61" s="17"/>
      <c r="M61" s="18"/>
      <c r="N61" s="11"/>
      <c r="O61" s="11"/>
      <c r="P61" s="11"/>
      <c r="Q61" s="11"/>
      <c r="R61" s="14"/>
      <c r="S61" s="11"/>
      <c r="T61" s="5"/>
    </row>
    <row r="62" spans="1:20">
      <c r="A62" s="5">
        <v>55</v>
      </c>
      <c r="B62" s="11"/>
      <c r="C62" s="15"/>
      <c r="D62" s="12"/>
      <c r="E62" s="18"/>
      <c r="F62" s="13"/>
      <c r="G62" s="11"/>
      <c r="H62" s="11"/>
      <c r="I62" s="13"/>
      <c r="J62" s="11"/>
      <c r="K62" s="11"/>
      <c r="L62" s="11"/>
      <c r="M62" s="11"/>
      <c r="N62" s="11"/>
      <c r="O62" s="11"/>
      <c r="P62" s="11"/>
      <c r="Q62" s="11"/>
      <c r="R62" s="14"/>
      <c r="S62" s="11"/>
      <c r="T62" s="5"/>
    </row>
    <row r="63" spans="1:20">
      <c r="A63" s="5">
        <v>56</v>
      </c>
      <c r="B63" s="11"/>
      <c r="C63" s="11"/>
      <c r="D63" s="12"/>
      <c r="E63" s="11"/>
      <c r="F63" s="11"/>
      <c r="G63" s="11"/>
      <c r="H63" s="11"/>
      <c r="I63" s="13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5"/>
    </row>
    <row r="64" spans="1:20">
      <c r="A64" s="5">
        <v>57</v>
      </c>
      <c r="B64" s="11"/>
      <c r="C64" s="11"/>
      <c r="D64" s="12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5"/>
    </row>
    <row r="65" spans="1:20">
      <c r="A65" s="5">
        <v>58</v>
      </c>
      <c r="B65" s="16" t="s">
        <v>32</v>
      </c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5"/>
    </row>
    <row r="66" spans="1:20">
      <c r="A66" s="5">
        <v>59</v>
      </c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5"/>
    </row>
    <row r="67" spans="1:20">
      <c r="A67" s="5">
        <v>60</v>
      </c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</row>
    <row r="68" spans="1:20">
      <c r="A68" s="5">
        <v>61</v>
      </c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</row>
    <row r="69" spans="1:20">
      <c r="A69" s="5">
        <v>62</v>
      </c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</row>
    <row r="70" spans="1:20">
      <c r="A70" s="5">
        <v>63</v>
      </c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</row>
    <row r="71" spans="1:20">
      <c r="A71" s="5">
        <v>64</v>
      </c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</row>
    <row r="72" spans="1:20">
      <c r="A72" s="5">
        <v>53</v>
      </c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</row>
    <row r="73" spans="1:20">
      <c r="A73" s="5">
        <v>54</v>
      </c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</row>
    <row r="74" spans="1:20">
      <c r="A74" s="5">
        <v>55</v>
      </c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</row>
    <row r="75" spans="1:20">
      <c r="A75" s="5">
        <v>56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</row>
    <row r="76" spans="1:20">
      <c r="A76" s="5">
        <v>57</v>
      </c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</row>
    <row r="77" spans="1:20">
      <c r="A77" s="5">
        <v>58</v>
      </c>
      <c r="B77" s="5"/>
      <c r="C77" s="5"/>
      <c r="D77" s="5" t="s">
        <v>18</v>
      </c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</row>
    <row r="78" spans="1:20">
      <c r="A78" s="5">
        <v>59</v>
      </c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</row>
    <row r="79" spans="1:20">
      <c r="A79" s="5">
        <v>60</v>
      </c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</row>
    <row r="80" spans="1:20">
      <c r="A80" s="5">
        <v>61</v>
      </c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</row>
    <row r="81" spans="1:20">
      <c r="A81" s="5">
        <v>62</v>
      </c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</row>
    <row r="85" spans="1:20" ht="18.75">
      <c r="H85" s="6"/>
      <c r="I85" s="8" t="s">
        <v>24</v>
      </c>
      <c r="J85" s="6"/>
      <c r="K85" s="6"/>
      <c r="L85" s="6"/>
      <c r="M85" s="6"/>
      <c r="N85" s="6"/>
      <c r="O85" s="95" t="s">
        <v>25</v>
      </c>
      <c r="P85" s="95"/>
      <c r="Q85" s="95"/>
    </row>
    <row r="86" spans="1:20" ht="18.75">
      <c r="H86" s="6"/>
      <c r="I86" s="6"/>
      <c r="J86" s="6"/>
      <c r="K86" s="6"/>
      <c r="L86" s="6"/>
      <c r="M86" s="6"/>
      <c r="N86" s="6"/>
      <c r="O86" s="96" t="s">
        <v>26</v>
      </c>
      <c r="P86" s="96"/>
      <c r="Q86" s="96"/>
    </row>
  </sheetData>
  <mergeCells count="5">
    <mergeCell ref="O85:Q85"/>
    <mergeCell ref="O86:Q86"/>
    <mergeCell ref="A3:T3"/>
    <mergeCell ref="A4:T4"/>
    <mergeCell ref="A5:T5"/>
  </mergeCells>
  <phoneticPr fontId="9" type="noConversion"/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HYSSV-T</cp:lastModifiedBy>
  <dcterms:created xsi:type="dcterms:W3CDTF">2021-10-25T06:44:49Z</dcterms:created>
  <dcterms:modified xsi:type="dcterms:W3CDTF">2021-12-20T04:20:51Z</dcterms:modified>
</cp:coreProperties>
</file>