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20" windowWidth="17955" windowHeight="6630"/>
  </bookViews>
  <sheets>
    <sheet name="Đặng Thu Hà-M1D" sheetId="7" r:id="rId1"/>
    <sheet name="Hà Thị Hậu- M1D" sheetId="6" r:id="rId2"/>
    <sheet name="Lư Diễm Phúc- M1D" sheetId="5" r:id="rId3"/>
    <sheet name="Nguyễn Thị Trang-M1D" sheetId="4" r:id="rId4"/>
    <sheet name="Nguyễn Tứ Cảnh-M1D" sheetId="3" r:id="rId5"/>
    <sheet name="Trần Thị Diễm Thúy-M1D" sheetId="2" r:id="rId6"/>
    <sheet name="Trịnh Hoàng Hiệp-M1B" sheetId="1" r:id="rId7"/>
  </sheets>
  <definedNames>
    <definedName name="_xlnm._FilterDatabase" localSheetId="0" hidden="1">'Đặng Thu Hà-M1D'!$A$12:$H$54</definedName>
    <definedName name="_xlnm._FilterDatabase" localSheetId="1" hidden="1">'Hà Thị Hậu- M1D'!$A$12:$H$54</definedName>
    <definedName name="_xlnm._FilterDatabase" localSheetId="2" hidden="1">'Lư Diễm Phúc- M1D'!$A$12:$H$54</definedName>
    <definedName name="_xlnm._FilterDatabase" localSheetId="3" hidden="1">'Nguyễn Thị Trang-M1D'!$A$12:$H$54</definedName>
    <definedName name="_xlnm._FilterDatabase" localSheetId="4" hidden="1">'Nguyễn Tứ Cảnh-M1D'!$A$12:$H$54</definedName>
    <definedName name="_xlnm._FilterDatabase" localSheetId="5" hidden="1">'Trần Thị Diễm Thúy-M1D'!$A$12:$H$54</definedName>
    <definedName name="_xlnm._FilterDatabase" localSheetId="6" hidden="1">'Trịnh Hoàng Hiệp-M1B'!$A$12:$H$55</definedName>
    <definedName name="_xlnm.Print_Area" localSheetId="0">'Đặng Thu Hà-M1D'!$A$1:$H$79</definedName>
    <definedName name="_xlnm.Print_Area" localSheetId="1">'Hà Thị Hậu- M1D'!$A$1:$H$77</definedName>
    <definedName name="_xlnm.Print_Area" localSheetId="2">'Lư Diễm Phúc- M1D'!$A$1:$H$77</definedName>
    <definedName name="_xlnm.Print_Area" localSheetId="3">'Nguyễn Thị Trang-M1D'!$A$1:$H$77</definedName>
    <definedName name="_xlnm.Print_Area" localSheetId="4">'Nguyễn Tứ Cảnh-M1D'!$A$1:$H$79</definedName>
    <definedName name="_xlnm.Print_Area" localSheetId="5">'Trần Thị Diễm Thúy-M1D'!$A$1:$H$79</definedName>
    <definedName name="_xlnm.Print_Area" localSheetId="6">'Trịnh Hoàng Hiệp-M1B'!$A$1:$H$79</definedName>
    <definedName name="_xlnm.Print_Titles" localSheetId="0">'Đặng Thu Hà-M1D'!$12:$12</definedName>
    <definedName name="_xlnm.Print_Titles" localSheetId="1">'Hà Thị Hậu- M1D'!$12:$12</definedName>
    <definedName name="_xlnm.Print_Titles" localSheetId="2">'Lư Diễm Phúc- M1D'!$12:$12</definedName>
    <definedName name="_xlnm.Print_Titles" localSheetId="3">'Nguyễn Thị Trang-M1D'!$12:$12</definedName>
    <definedName name="_xlnm.Print_Titles" localSheetId="4">'Nguyễn Tứ Cảnh-M1D'!$12:$12</definedName>
    <definedName name="_xlnm.Print_Titles" localSheetId="5">'Trần Thị Diễm Thúy-M1D'!$12:$12</definedName>
    <definedName name="_xlnm.Print_Titles" localSheetId="6">'Trịnh Hoàng Hiệp-M1B'!$12:$12</definedName>
  </definedNames>
  <calcPr calcId="144525"/>
</workbook>
</file>

<file path=xl/calcChain.xml><?xml version="1.0" encoding="utf-8"?>
<calcChain xmlns="http://schemas.openxmlformats.org/spreadsheetml/2006/main">
  <c r="G45" i="7" l="1"/>
  <c r="F45" i="7"/>
  <c r="G43" i="7"/>
  <c r="F43" i="7"/>
  <c r="F32" i="7" s="1"/>
  <c r="G41" i="7"/>
  <c r="F41" i="7"/>
  <c r="G39" i="7"/>
  <c r="F39" i="7"/>
  <c r="G37" i="7"/>
  <c r="F37" i="7"/>
  <c r="G35" i="7"/>
  <c r="F35" i="7"/>
  <c r="G33" i="7"/>
  <c r="F33" i="7"/>
  <c r="G32" i="7"/>
  <c r="E32" i="7"/>
  <c r="G28" i="7"/>
  <c r="F28" i="7"/>
  <c r="E28" i="7"/>
  <c r="G25" i="7"/>
  <c r="F25" i="7"/>
  <c r="E25" i="7"/>
  <c r="G19" i="7"/>
  <c r="G14" i="7" s="1"/>
  <c r="G52" i="7" s="1"/>
  <c r="G54" i="7" s="1"/>
  <c r="F19" i="7"/>
  <c r="E19" i="7"/>
  <c r="G15" i="7"/>
  <c r="F15" i="7"/>
  <c r="F14" i="7" s="1"/>
  <c r="E15" i="7"/>
  <c r="E14" i="7"/>
  <c r="E52" i="7" s="1"/>
  <c r="E54" i="7" s="1"/>
  <c r="G45" i="6"/>
  <c r="F45" i="6"/>
  <c r="G43" i="6"/>
  <c r="F43" i="6"/>
  <c r="G41" i="6"/>
  <c r="F41" i="6"/>
  <c r="G39" i="6"/>
  <c r="F39" i="6"/>
  <c r="G37" i="6"/>
  <c r="F37" i="6"/>
  <c r="G35" i="6"/>
  <c r="F35" i="6"/>
  <c r="G33" i="6"/>
  <c r="F33" i="6"/>
  <c r="G32" i="6"/>
  <c r="E32" i="6"/>
  <c r="G28" i="6"/>
  <c r="F28" i="6"/>
  <c r="E28" i="6"/>
  <c r="G25" i="6"/>
  <c r="F25" i="6"/>
  <c r="E25" i="6"/>
  <c r="G19" i="6"/>
  <c r="G14" i="6" s="1"/>
  <c r="G52" i="6" s="1"/>
  <c r="G54" i="6" s="1"/>
  <c r="F19" i="6"/>
  <c r="E19" i="6"/>
  <c r="G15" i="6"/>
  <c r="F15" i="6"/>
  <c r="F14" i="6" s="1"/>
  <c r="E15" i="6"/>
  <c r="E14" i="6"/>
  <c r="E52" i="6" s="1"/>
  <c r="E54" i="6" s="1"/>
  <c r="G45" i="5"/>
  <c r="F45" i="5"/>
  <c r="G43" i="5"/>
  <c r="F43" i="5"/>
  <c r="G41" i="5"/>
  <c r="F41" i="5"/>
  <c r="G39" i="5"/>
  <c r="F39" i="5"/>
  <c r="G37" i="5"/>
  <c r="F37" i="5"/>
  <c r="G35" i="5"/>
  <c r="F35" i="5"/>
  <c r="G33" i="5"/>
  <c r="G32" i="5" s="1"/>
  <c r="F33" i="5"/>
  <c r="F32" i="5" s="1"/>
  <c r="E32" i="5"/>
  <c r="G28" i="5"/>
  <c r="F28" i="5"/>
  <c r="E28" i="5"/>
  <c r="G25" i="5"/>
  <c r="G14" i="5" s="1"/>
  <c r="G52" i="5" s="1"/>
  <c r="G54" i="5" s="1"/>
  <c r="F25" i="5"/>
  <c r="E25" i="5"/>
  <c r="G19" i="5"/>
  <c r="F19" i="5"/>
  <c r="F14" i="5" s="1"/>
  <c r="F52" i="5" s="1"/>
  <c r="F54" i="5" s="1"/>
  <c r="E19" i="5"/>
  <c r="G15" i="5"/>
  <c r="F15" i="5"/>
  <c r="E15" i="5"/>
  <c r="E14" i="5" s="1"/>
  <c r="E52" i="5" s="1"/>
  <c r="E54" i="5" s="1"/>
  <c r="G45" i="4"/>
  <c r="F45" i="4"/>
  <c r="G43" i="4"/>
  <c r="F43" i="4"/>
  <c r="G41" i="4"/>
  <c r="F41" i="4"/>
  <c r="G39" i="4"/>
  <c r="F39" i="4"/>
  <c r="G37" i="4"/>
  <c r="F37" i="4"/>
  <c r="G35" i="4"/>
  <c r="F35" i="4"/>
  <c r="G33" i="4"/>
  <c r="G32" i="4" s="1"/>
  <c r="F33" i="4"/>
  <c r="F32" i="4" s="1"/>
  <c r="E32" i="4"/>
  <c r="G28" i="4"/>
  <c r="F28" i="4"/>
  <c r="E28" i="4"/>
  <c r="G25" i="4"/>
  <c r="F25" i="4"/>
  <c r="E25" i="4"/>
  <c r="G19" i="4"/>
  <c r="F19" i="4"/>
  <c r="E19" i="4"/>
  <c r="E14" i="4" s="1"/>
  <c r="E52" i="4" s="1"/>
  <c r="E54" i="4" s="1"/>
  <c r="G15" i="4"/>
  <c r="F15" i="4"/>
  <c r="F14" i="4" s="1"/>
  <c r="E15" i="4"/>
  <c r="G14" i="4"/>
  <c r="G52" i="4" s="1"/>
  <c r="G54" i="4" s="1"/>
  <c r="G45" i="3"/>
  <c r="F45" i="3"/>
  <c r="G43" i="3"/>
  <c r="F43" i="3"/>
  <c r="G41" i="3"/>
  <c r="F41" i="3"/>
  <c r="G39" i="3"/>
  <c r="F39" i="3"/>
  <c r="G37" i="3"/>
  <c r="F37" i="3"/>
  <c r="G35" i="3"/>
  <c r="F35" i="3"/>
  <c r="G33" i="3"/>
  <c r="G32" i="3" s="1"/>
  <c r="F33" i="3"/>
  <c r="F32" i="3" s="1"/>
  <c r="E32" i="3"/>
  <c r="G28" i="3"/>
  <c r="F28" i="3"/>
  <c r="E28" i="3"/>
  <c r="G25" i="3"/>
  <c r="F25" i="3"/>
  <c r="E25" i="3"/>
  <c r="G19" i="3"/>
  <c r="F19" i="3"/>
  <c r="F14" i="3" s="1"/>
  <c r="E19" i="3"/>
  <c r="G15" i="3"/>
  <c r="F15" i="3"/>
  <c r="E15" i="3"/>
  <c r="E14" i="3" s="1"/>
  <c r="E52" i="3" s="1"/>
  <c r="E54" i="3" s="1"/>
  <c r="G14" i="3"/>
  <c r="G52" i="3" s="1"/>
  <c r="G54" i="3" s="1"/>
  <c r="G45" i="2"/>
  <c r="F45" i="2"/>
  <c r="G43" i="2"/>
  <c r="F43" i="2"/>
  <c r="G41" i="2"/>
  <c r="F41" i="2"/>
  <c r="G39" i="2"/>
  <c r="F39" i="2"/>
  <c r="G37" i="2"/>
  <c r="F37" i="2"/>
  <c r="G35" i="2"/>
  <c r="F35" i="2"/>
  <c r="G33" i="2"/>
  <c r="G32" i="2" s="1"/>
  <c r="F33" i="2"/>
  <c r="F32" i="2" s="1"/>
  <c r="E32" i="2"/>
  <c r="G28" i="2"/>
  <c r="F28" i="2"/>
  <c r="E28" i="2"/>
  <c r="G25" i="2"/>
  <c r="F25" i="2"/>
  <c r="E25" i="2"/>
  <c r="G19" i="2"/>
  <c r="F19" i="2"/>
  <c r="E19" i="2"/>
  <c r="E14" i="2" s="1"/>
  <c r="E52" i="2" s="1"/>
  <c r="E54" i="2" s="1"/>
  <c r="G15" i="2"/>
  <c r="F15" i="2"/>
  <c r="F14" i="2" s="1"/>
  <c r="F52" i="2" s="1"/>
  <c r="F54" i="2" s="1"/>
  <c r="E15" i="2"/>
  <c r="G14" i="2"/>
  <c r="G52" i="2" s="1"/>
  <c r="G54" i="2" s="1"/>
  <c r="F32" i="6" l="1"/>
  <c r="F52" i="6" s="1"/>
  <c r="F54" i="6" s="1"/>
  <c r="F52" i="7"/>
  <c r="F54" i="7" s="1"/>
  <c r="E61" i="7" s="1"/>
  <c r="G61" i="7" s="1"/>
  <c r="F62" i="7"/>
  <c r="H62" i="7" s="1"/>
  <c r="F61" i="7"/>
  <c r="H61" i="7" s="1"/>
  <c r="F60" i="7"/>
  <c r="H60" i="7" s="1"/>
  <c r="F59" i="7"/>
  <c r="H59" i="7" s="1"/>
  <c r="E62" i="7"/>
  <c r="G62" i="7" s="1"/>
  <c r="F62" i="6"/>
  <c r="H62" i="6" s="1"/>
  <c r="F61" i="6"/>
  <c r="H61" i="6" s="1"/>
  <c r="F60" i="6"/>
  <c r="H60" i="6" s="1"/>
  <c r="F59" i="6"/>
  <c r="H59" i="6" s="1"/>
  <c r="E62" i="5"/>
  <c r="G62" i="5" s="1"/>
  <c r="E61" i="5"/>
  <c r="G61" i="5" s="1"/>
  <c r="E60" i="5"/>
  <c r="G60" i="5" s="1"/>
  <c r="E59" i="5"/>
  <c r="G59" i="5" s="1"/>
  <c r="F61" i="5"/>
  <c r="H61" i="5" s="1"/>
  <c r="F62" i="5"/>
  <c r="H62" i="5" s="1"/>
  <c r="F60" i="5"/>
  <c r="H60" i="5" s="1"/>
  <c r="F59" i="5"/>
  <c r="H59" i="5" s="1"/>
  <c r="F62" i="4"/>
  <c r="H62" i="4" s="1"/>
  <c r="F61" i="4"/>
  <c r="H61" i="4" s="1"/>
  <c r="F60" i="4"/>
  <c r="H60" i="4" s="1"/>
  <c r="F59" i="4"/>
  <c r="H59" i="4" s="1"/>
  <c r="F52" i="4"/>
  <c r="F54" i="4" s="1"/>
  <c r="F62" i="3"/>
  <c r="H62" i="3" s="1"/>
  <c r="F61" i="3"/>
  <c r="H61" i="3" s="1"/>
  <c r="F60" i="3"/>
  <c r="H60" i="3" s="1"/>
  <c r="F59" i="3"/>
  <c r="H59" i="3" s="1"/>
  <c r="F52" i="3"/>
  <c r="F54" i="3" s="1"/>
  <c r="F62" i="2"/>
  <c r="H62" i="2" s="1"/>
  <c r="F61" i="2"/>
  <c r="H61" i="2" s="1"/>
  <c r="F60" i="2"/>
  <c r="H60" i="2" s="1"/>
  <c r="F59" i="2"/>
  <c r="H59" i="2" s="1"/>
  <c r="E62" i="2"/>
  <c r="G62" i="2" s="1"/>
  <c r="E61" i="2"/>
  <c r="G61" i="2" s="1"/>
  <c r="E60" i="2"/>
  <c r="G60" i="2" s="1"/>
  <c r="E59" i="2"/>
  <c r="G59" i="2" s="1"/>
  <c r="G46" i="1"/>
  <c r="F46" i="1"/>
  <c r="G43" i="1"/>
  <c r="F43" i="1"/>
  <c r="G41" i="1"/>
  <c r="F41" i="1"/>
  <c r="G39" i="1"/>
  <c r="F39" i="1"/>
  <c r="G37" i="1"/>
  <c r="F37" i="1"/>
  <c r="G35" i="1"/>
  <c r="F35" i="1"/>
  <c r="G33" i="1"/>
  <c r="F33" i="1"/>
  <c r="E32" i="1"/>
  <c r="G28" i="1"/>
  <c r="F28" i="1"/>
  <c r="E28" i="1"/>
  <c r="G25" i="1"/>
  <c r="F25" i="1"/>
  <c r="E25" i="1"/>
  <c r="G19" i="1"/>
  <c r="F19" i="1"/>
  <c r="E19" i="1"/>
  <c r="G15" i="1"/>
  <c r="F15" i="1"/>
  <c r="E15" i="1"/>
  <c r="E59" i="7" l="1"/>
  <c r="G59" i="7" s="1"/>
  <c r="E60" i="7"/>
  <c r="G60" i="7" s="1"/>
  <c r="E62" i="6"/>
  <c r="G62" i="6" s="1"/>
  <c r="E61" i="6"/>
  <c r="G61" i="6" s="1"/>
  <c r="E60" i="6"/>
  <c r="G60" i="6" s="1"/>
  <c r="E59" i="6"/>
  <c r="G59" i="6" s="1"/>
  <c r="E62" i="4"/>
  <c r="G62" i="4" s="1"/>
  <c r="E61" i="4"/>
  <c r="G61" i="4" s="1"/>
  <c r="E60" i="4"/>
  <c r="G60" i="4" s="1"/>
  <c r="E59" i="4"/>
  <c r="G59" i="4" s="1"/>
  <c r="E62" i="3"/>
  <c r="G62" i="3" s="1"/>
  <c r="E60" i="3"/>
  <c r="G60" i="3" s="1"/>
  <c r="E61" i="3"/>
  <c r="G61" i="3" s="1"/>
  <c r="E59" i="3"/>
  <c r="G59" i="3" s="1"/>
  <c r="G32" i="1"/>
  <c r="G14" i="1"/>
  <c r="G53" i="1" s="1"/>
  <c r="G55" i="1" s="1"/>
  <c r="F60" i="1" s="1"/>
  <c r="H60" i="1" s="1"/>
  <c r="E14" i="1"/>
  <c r="E53" i="1" s="1"/>
  <c r="E55" i="1" s="1"/>
  <c r="F32" i="1"/>
  <c r="F14" i="1"/>
  <c r="F61" i="1"/>
  <c r="H61" i="1" s="1"/>
  <c r="F62" i="1" l="1"/>
  <c r="H62" i="1" s="1"/>
  <c r="F63" i="1"/>
  <c r="H63" i="1" s="1"/>
  <c r="F53" i="1"/>
  <c r="F55" i="1" s="1"/>
  <c r="E62" i="1" s="1"/>
  <c r="G62" i="1" s="1"/>
  <c r="E61" i="1" l="1"/>
  <c r="G61" i="1" s="1"/>
  <c r="E63" i="1"/>
  <c r="G63" i="1" s="1"/>
  <c r="E60" i="1"/>
  <c r="G60" i="1" s="1"/>
</calcChain>
</file>

<file path=xl/sharedStrings.xml><?xml version="1.0" encoding="utf-8"?>
<sst xmlns="http://schemas.openxmlformats.org/spreadsheetml/2006/main" count="723" uniqueCount="164">
  <si>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</si>
  <si>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</si>
  <si>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</si>
  <si>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Trịnh Hoàng Hiệp</t>
  </si>
  <si>
    <t>Mã số CBCCVC: 60300000100</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</si>
  <si>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</si>
  <si>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</si>
  <si>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</si>
  <si>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</si>
  <si>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</si>
  <si>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</si>
  <si>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</si>
  <si>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</si>
  <si>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</si>
  <si>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</si>
  <si>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</si>
  <si>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</si>
  <si>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</si>
  <si>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</si>
  <si>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</si>
  <si>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</si>
  <si>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</si>
  <si>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</si>
  <si>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</si>
  <si>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</si>
  <si>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</si>
  <si>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</si>
  <si>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</si>
  <si>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</si>
  <si>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</si>
  <si>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</si>
  <si>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</si>
  <si>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</si>
  <si>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</si>
  <si>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</si>
  <si>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</si>
  <si>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</si>
  <si>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</si>
  <si>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</si>
  <si>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</si>
  <si>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</si>
  <si>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</si>
  <si>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</si>
  <si>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</si>
  <si>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</si>
  <si>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</si>
  <si>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</si>
  <si>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</si>
  <si>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</si>
  <si>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</si>
  <si>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</si>
  <si>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</si>
  <si>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</si>
  <si>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</si>
  <si>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(2đ);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</si>
  <si>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</si>
  <si>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</si>
  <si>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</si>
  <si>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</si>
  <si>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</si>
  <si>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</si>
  <si>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</si>
  <si>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</si>
  <si>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</si>
  <si>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</si>
  <si>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</si>
  <si>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</si>
  <si>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</si>
  <si>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</si>
  <si>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</si>
  <si>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</si>
  <si>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</si>
  <si>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</si>
  <si>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</si>
  <si>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</si>
  <si>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</si>
  <si>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</si>
  <si>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</si>
  <si>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</si>
  <si>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</si>
  <si>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</si>
  <si>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</si>
  <si>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</si>
  <si>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</si>
  <si>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</si>
  <si>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</si>
  <si>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</si>
  <si>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</si>
  <si>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</si>
  <si>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</si>
  <si>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</si>
  <si>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</si>
  <si>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</si>
  <si>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</si>
  <si>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Ý KIẾN NHẬN XÉT CỦA NGƯỜI CÓ THẨM QUYỀN ĐÁNH GIÁ:</t>
  </si>
  <si>
    <t>…………………………………………………………………………………………………………………………………………………………………………………………………………………………………………………………………………………………………………………………………………………………………………………………………………………………………………………………………………………………………………………………………………………………………..</t>
  </si>
  <si>
    <t>Tp.HCM, ngày…… tháng …… năm 2021</t>
  </si>
  <si>
    <t>HIỆU TRƯỞNG</t>
  </si>
  <si>
    <t>Đơn vị công tác:Trung tâm Thư Viện</t>
  </si>
  <si>
    <t>Chức vụ:  Phó Trưởng Trung tâm Thư viện, phụ trách Trung tâm</t>
  </si>
  <si>
    <t>Mẫu 1 D</t>
  </si>
  <si>
    <t>Họ và tên:  Trần Thị Diễm Thúy</t>
  </si>
  <si>
    <t>Chức vụ:  Nhân viên</t>
  </si>
  <si>
    <r>
      <t>Đơn vị công tác</t>
    </r>
    <r>
      <rPr>
        <b/>
        <i/>
        <sz val="12"/>
        <color indexed="8"/>
        <rFont val="Times New Roman"/>
        <family val="1"/>
      </rPr>
      <t xml:space="preserve"> :  Trung tâm Thư viện</t>
    </r>
  </si>
  <si>
    <t>Mã số CBCCVC:  40700000674</t>
  </si>
  <si>
    <t>Đảm bảo ngày công kế hoạch. Nghỉ làm việc (kể cả có phép) 3 ngày liên tục hoặc từ 4 đến 5 ngày (-1đ); từ 6 đến 7 ngày (-2đ);nghỉ từ ngày thứ 8 trở lên, mỗi ngày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</si>
  <si>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</si>
  <si>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</si>
  <si>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</si>
  <si>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</si>
  <si>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</si>
  <si>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</si>
  <si>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 (2đ), không báo cáo kịp thời 1 lần (1đ); 2 lần trở lên (0đ)</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</si>
  <si>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</si>
  <si>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</si>
  <si>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</si>
  <si>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</si>
  <si>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</si>
  <si>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 xml:space="preserve">          NGƯỜI TỰ ĐÁNH GIÁ
</t>
  </si>
  <si>
    <t xml:space="preserve">            Trần Thị Diễm Thúy
</t>
  </si>
  <si>
    <t>Họ và tên: Nguyễn Tứ Cảnh</t>
  </si>
  <si>
    <t>Chức vụ: Nhân viên</t>
  </si>
  <si>
    <t>Mã số CBCCVC: 11100000754</t>
  </si>
  <si>
    <t xml:space="preserve">NGƯỜI TỰ ĐÁNH GIÁ
</t>
  </si>
  <si>
    <r>
      <t>Đơn vị công tác</t>
    </r>
    <r>
      <rPr>
        <b/>
        <i/>
        <sz val="12"/>
        <color indexed="8"/>
        <rFont val="Times New Roman"/>
        <family val="1"/>
      </rPr>
      <t>: Trung tâm Thư viện</t>
    </r>
  </si>
  <si>
    <t>Chức vụ: Nhân viên Thư viện</t>
  </si>
  <si>
    <t>Đơn vị công tác: Trung tâm thư viện</t>
  </si>
  <si>
    <t>Mã số CBCCVC: 79000H05.000555</t>
  </si>
  <si>
    <t>Thực hiện nhiệm vụ được giao đúng quy trình, quy định</t>
  </si>
  <si>
    <r>
      <t xml:space="preserve">  </t>
    </r>
    <r>
      <rPr>
        <b/>
        <i/>
        <sz val="13"/>
        <color indexed="8"/>
        <rFont val="Times New Roman"/>
        <family val="1"/>
      </rPr>
      <t xml:space="preserve">            Nguyễn Thị Trang</t>
    </r>
  </si>
  <si>
    <t xml:space="preserve">       NGƯỜI TỰ ĐÁNH GIÁ
</t>
  </si>
  <si>
    <t xml:space="preserve">        Nguyễn Tứ Cảnh
</t>
  </si>
  <si>
    <t xml:space="preserve">
</t>
  </si>
  <si>
    <t>Đơn vị công tác: Trung Tâm Thư Viện</t>
  </si>
  <si>
    <t>Họ và tên: Lư Diễm Phúc</t>
  </si>
  <si>
    <t xml:space="preserve">Họ và tên: Hà Thị Hậu </t>
  </si>
  <si>
    <t>Đơn vị công tác: Trung tâm Thư viện</t>
  </si>
  <si>
    <t xml:space="preserve">     Hà Thị Hậu</t>
  </si>
  <si>
    <t xml:space="preserve">          </t>
  </si>
  <si>
    <t xml:space="preserve">Họ và tên: Đặng Thu Hà </t>
  </si>
  <si>
    <t xml:space="preserve">Chức vụ: Nhân viên </t>
  </si>
  <si>
    <t>Mã số CBCCVC:40400000544</t>
  </si>
  <si>
    <t>Đặng Thu</t>
  </si>
  <si>
    <t>Hà</t>
  </si>
  <si>
    <t>Họ và tên: Nguyễn Thị Trang</t>
  </si>
  <si>
    <t xml:space="preserve">Mã số CBCCVC: 79000H05.000553
</t>
  </si>
  <si>
    <t xml:space="preserve">Mã số CBCCVC: </t>
  </si>
  <si>
    <t>BÁO CÁO TỰ ĐÁNH GIÁ KẾT QUẢ CÔNG TÁC CỦA CÁ NHÂN
Kỳ đánh giá: Quý 4/2021</t>
  </si>
  <si>
    <t>Xây dựng môi trường xanh, tham gia công tác kiểm định chất lượng 2 ngành điện công nghiệp và công nghệ ô tô</t>
  </si>
  <si>
    <t>Trưng bày và sắp xếp sách nghệ thuật chào mừng ngày 20.11; Có bài viết được đăng trong HTKH cấp trường; có SKKN đạt cấp ngành</t>
  </si>
  <si>
    <t>Tp.HCM, ngày 24 tháng 12 năm 2021</t>
  </si>
  <si>
    <t>BÁO CÁO TỰ ĐÁNH GIÁ KẾT QUẢ CÔNG TÁC CỦA CÁ NHÂN
Kỳ đánh giá:  Quý 4/2021</t>
  </si>
  <si>
    <t>Có ý tưởng xây dựng môi trường xanh, sạch, đẹp; Có bài viết tham gia Hội thảo khoa học cấp trường; Có SKKN đạt cấp ngành, tham gia viết báo cáo, hồ sơ, minh chứng kiểm định 02 ngành Điện công nghiệp và Công nghệ ô tô</t>
  </si>
  <si>
    <t>Tp.HCM, ngày  24  tháng 12 năm 2021</t>
  </si>
  <si>
    <t>Đơn vị công tác: Trung tâm thư  viện</t>
  </si>
  <si>
    <t>BÁO CÁO TỰ ĐÁNH GIÁ KẾT QUẢ CÔNG TÁC CỦA CÁ NHÂN
Kỳ đánh giá:  Quý 4/2021</t>
  </si>
  <si>
    <t>Có SKKN; có tích cực tham gia viết bài hội thảo cấp trường; có ý tưởng trong việc giữ gìn môi trường làm việc sạch, đẹp</t>
  </si>
  <si>
    <t>Có ý tưởng xây dựng môi trường làm việc xanh sạch đẹp; Có bài viết SKKN, tham gia trưng bày triển lãm sách mừng 20/11</t>
  </si>
  <si>
    <t>Phân loại, biên mục giáo trình phục vụ công tác kiểm định chất lượng; Có sáng kiến kinh nghiệm; Có bài viết tham gia hội thảo khoa học cấp trường</t>
  </si>
  <si>
    <t>Đơn vị xây dựng môi trường làm việc xanh, sạch, đẹp( treo cây xanh, xếp hình sách); tham gia kiểm định 02 ngành điện công nghiệp và ô tô</t>
  </si>
  <si>
    <t>Tham gia xây dựng thư viện số phục vụ kiểm định đạt hiệu quả.</t>
  </si>
  <si>
    <r>
      <t xml:space="preserve">                 </t>
    </r>
    <r>
      <rPr>
        <b/>
        <sz val="12"/>
        <color indexed="8"/>
        <rFont val="Times New Roman"/>
        <family val="1"/>
      </rPr>
      <t>Trịnh Hoàng Hiệp</t>
    </r>
  </si>
  <si>
    <t>Lư Diễm</t>
  </si>
  <si>
    <t xml:space="preserve"> Phúc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</si>
</sst>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4"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b/>
      <i/>
      <sz val="13"/>
      <color indexed="30"/>
      <name val="Times New Roman"/>
      <family val="1"/>
    </font>
    <font>
      <i/>
      <sz val="13"/>
      <color indexed="8"/>
      <name val="Times New Roman"/>
      <family val="1"/>
    </font>
    <font>
      <i/>
      <sz val="12"/>
      <color indexed="8"/>
      <name val="Times New Roman"/>
      <family val="1"/>
    </font>
    <font>
      <sz val="13"/>
      <color theme="0"/>
      <name val="Times New Roman"/>
      <family val="1"/>
    </font>
    <font>
      <b/>
      <i/>
      <sz val="12"/>
      <color indexed="8"/>
      <name val="Times New Roman"/>
      <family val="1"/>
    </font>
    <font>
      <sz val="11"/>
      <color theme="1"/>
      <name val="Times New Roman"/>
      <family val="1"/>
    </font>
    <font>
      <sz val="11"/>
      <color rgb="FFFF0000"/>
      <name val="Times New Roman"/>
      <family val="1"/>
    </font>
    <font>
      <sz val="11"/>
      <color indexed="8"/>
      <name val="Times New Roman"/>
      <family val="1"/>
    </font>
    <font>
      <sz val="11"/>
      <name val="Times New Roman"/>
      <family val="1"/>
    </font>
    <font>
      <b/>
      <i/>
      <sz val="8"/>
      <color indexed="8"/>
      <name val="Times New Roman"/>
      <family val="1"/>
    </font>
    <font>
      <sz val="10"/>
      <color indexed="8"/>
      <name val="Times New Roman"/>
      <family val="1"/>
    </font>
    <font>
      <sz val="8"/>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48">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8" fillId="0" borderId="1" xfId="0" quotePrefix="1" applyFont="1" applyFill="1" applyBorder="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xf>
    <xf numFmtId="164" fontId="13"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0" xfId="0" applyFont="1" applyFill="1" applyAlignment="1" applyProtection="1">
      <alignment horizontal="center" vertical="center" wrapText="1"/>
      <protection locked="0"/>
    </xf>
    <xf numFmtId="0" fontId="16" fillId="0"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4" fillId="0" borderId="1" xfId="0" quotePrefix="1"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3" fillId="0" borderId="0" xfId="0" applyFont="1" applyFill="1" applyAlignment="1" applyProtection="1">
      <alignment vertical="center" wrapText="1"/>
      <protection locked="0"/>
    </xf>
    <xf numFmtId="0" fontId="24"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24" fillId="0" borderId="0" xfId="0" applyFont="1" applyFill="1" applyAlignment="1" applyProtection="1">
      <alignment vertical="center" wrapText="1"/>
      <protection locked="0"/>
    </xf>
    <xf numFmtId="0" fontId="26" fillId="0" borderId="0" xfId="0" applyFont="1" applyFill="1" applyAlignment="1" applyProtection="1">
      <alignment horizontal="center" vertical="center"/>
      <protection locked="0"/>
    </xf>
    <xf numFmtId="0" fontId="24" fillId="0" borderId="0" xfId="0" applyFont="1" applyFill="1" applyAlignment="1" applyProtection="1">
      <alignment horizontal="left" vertical="center" wrapText="1"/>
      <protection locked="0"/>
    </xf>
    <xf numFmtId="0" fontId="3" fillId="0" borderId="0" xfId="0" applyFont="1" applyFill="1" applyAlignment="1" applyProtection="1">
      <alignment vertical="top"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27" fillId="0" borderId="1" xfId="0" applyFont="1" applyFill="1" applyBorder="1" applyAlignment="1" applyProtection="1">
      <alignment vertical="center" wrapText="1"/>
    </xf>
    <xf numFmtId="0" fontId="28" fillId="0" borderId="1" xfId="0" applyFont="1" applyFill="1" applyBorder="1" applyAlignment="1" applyProtection="1">
      <alignment vertical="center" wrapText="1"/>
    </xf>
    <xf numFmtId="0" fontId="4" fillId="2" borderId="1" xfId="0" applyFont="1" applyFill="1" applyBorder="1" applyAlignment="1" applyProtection="1">
      <alignment horizontal="center" vertical="center" wrapText="1"/>
      <protection locked="0"/>
    </xf>
    <xf numFmtId="0" fontId="10" fillId="2" borderId="1" xfId="0" applyFont="1" applyFill="1" applyBorder="1" applyAlignment="1" applyProtection="1">
      <alignment horizontal="center" vertical="center" wrapText="1"/>
    </xf>
    <xf numFmtId="164" fontId="13"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10" fillId="2" borderId="1" xfId="0" applyNumberFormat="1" applyFont="1" applyFill="1" applyBorder="1" applyAlignment="1" applyProtection="1">
      <alignment horizontal="center" vertical="center" wrapText="1"/>
      <protection locked="0"/>
    </xf>
    <xf numFmtId="0" fontId="29" fillId="2"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horizontal="center" vertical="center" wrapText="1"/>
      <protection locked="0"/>
    </xf>
    <xf numFmtId="0" fontId="3" fillId="0" borderId="0" xfId="0" applyFont="1" applyFill="1" applyAlignment="1" applyProtection="1">
      <alignment vertical="center"/>
      <protection locked="0"/>
    </xf>
    <xf numFmtId="0" fontId="7" fillId="0" borderId="0" xfId="0" applyFont="1" applyFill="1" applyAlignment="1" applyProtection="1">
      <alignment horizontal="left" vertical="center"/>
      <protection locked="0"/>
    </xf>
    <xf numFmtId="0" fontId="24" fillId="0" borderId="0" xfId="0" applyFont="1" applyFill="1" applyAlignment="1" applyProtection="1">
      <alignment vertical="center"/>
      <protection locked="0"/>
    </xf>
    <xf numFmtId="0" fontId="7" fillId="0" borderId="0" xfId="0" applyFont="1" applyFill="1" applyAlignment="1" applyProtection="1">
      <alignment vertical="center"/>
      <protection locked="0"/>
    </xf>
    <xf numFmtId="0" fontId="31" fillId="0" borderId="1" xfId="0" applyFont="1" applyFill="1" applyBorder="1" applyAlignment="1" applyProtection="1">
      <alignment horizontal="center" vertical="center" wrapText="1"/>
      <protection locked="0"/>
    </xf>
    <xf numFmtId="0" fontId="32"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horizontal="left" vertical="center" wrapText="1"/>
      <protection locked="0"/>
    </xf>
    <xf numFmtId="0" fontId="3" fillId="0" borderId="0" xfId="0" applyFont="1" applyFill="1" applyAlignment="1" applyProtection="1">
      <alignment horizontal="center" wrapText="1"/>
      <protection locked="0"/>
    </xf>
    <xf numFmtId="0" fontId="4" fillId="0" borderId="0" xfId="0" applyFont="1" applyFill="1" applyAlignment="1" applyProtection="1">
      <alignment horizontal="left"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left" vertical="center" wrapText="1"/>
      <protection locked="0"/>
    </xf>
    <xf numFmtId="0" fontId="23" fillId="0" borderId="1" xfId="0" quotePrefix="1"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3" fillId="0" borderId="0" xfId="0" applyFont="1" applyFill="1" applyAlignment="1" applyProtection="1">
      <alignment horizontal="right" vertical="center"/>
      <protection locked="0"/>
    </xf>
    <xf numFmtId="0" fontId="3" fillId="0" borderId="0" xfId="0" applyFont="1" applyFill="1" applyAlignment="1" applyProtection="1">
      <alignment horizontal="center" vertical="top" wrapText="1"/>
      <protection locked="0"/>
    </xf>
    <xf numFmtId="0" fontId="7" fillId="0" borderId="10"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23" fillId="0" borderId="6"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23" fillId="0" borderId="0" xfId="0" applyFont="1" applyFill="1" applyAlignment="1" applyProtection="1">
      <alignment horizontal="center" vertical="center" wrapText="1"/>
      <protection locked="0"/>
    </xf>
    <xf numFmtId="0" fontId="15" fillId="0" borderId="2" xfId="0" applyFont="1" applyFill="1" applyBorder="1" applyAlignment="1" applyProtection="1">
      <alignment horizontal="center" vertical="center" wrapText="1"/>
      <protection locked="0"/>
    </xf>
    <xf numFmtId="0" fontId="15" fillId="0" borderId="3" xfId="0"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12"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0" fillId="2" borderId="2" xfId="0" applyFont="1" applyFill="1" applyBorder="1" applyAlignment="1" applyProtection="1">
      <alignment horizontal="left" wrapText="1"/>
      <protection locked="0"/>
    </xf>
    <xf numFmtId="0" fontId="10" fillId="2" borderId="3" xfId="0" applyFont="1" applyFill="1" applyBorder="1" applyAlignment="1" applyProtection="1">
      <alignment horizontal="left" wrapText="1"/>
      <protection locked="0"/>
    </xf>
    <xf numFmtId="0" fontId="10" fillId="2" borderId="4" xfId="0" applyFont="1" applyFill="1" applyBorder="1" applyAlignment="1" applyProtection="1">
      <alignment horizontal="left" wrapText="1"/>
      <protection locked="0"/>
    </xf>
    <xf numFmtId="0" fontId="14" fillId="2" borderId="2" xfId="0" applyFont="1" applyFill="1" applyBorder="1" applyAlignment="1" applyProtection="1">
      <alignment horizontal="left" vertical="center" wrapText="1"/>
      <protection locked="0"/>
    </xf>
    <xf numFmtId="0" fontId="14" fillId="2" borderId="3" xfId="0" applyFont="1" applyFill="1" applyBorder="1" applyAlignment="1" applyProtection="1">
      <alignment horizontal="left" vertical="center" wrapText="1"/>
      <protection locked="0"/>
    </xf>
    <xf numFmtId="0" fontId="14" fillId="2" borderId="4" xfId="0" applyFont="1" applyFill="1" applyBorder="1" applyAlignment="1" applyProtection="1">
      <alignment horizontal="left"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justify" vertical="center" wrapText="1"/>
      <protection locked="0"/>
    </xf>
    <xf numFmtId="0" fontId="14" fillId="0" borderId="1" xfId="0" applyFont="1" applyFill="1" applyBorder="1" applyAlignment="1" applyProtection="1">
      <alignment horizontal="justify" vertical="center" wrapText="1"/>
      <protection locked="0"/>
    </xf>
    <xf numFmtId="0" fontId="6" fillId="0" borderId="0" xfId="0" quotePrefix="1"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8" fillId="0" borderId="2" xfId="0" quotePrefix="1" applyFont="1" applyFill="1" applyBorder="1" applyAlignment="1" applyProtection="1">
      <alignment horizontal="center" vertical="center" wrapText="1"/>
      <protection locked="0"/>
    </xf>
    <xf numFmtId="0" fontId="8" fillId="0" borderId="3"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23" fillId="0" borderId="0" xfId="0" applyFont="1" applyFill="1" applyAlignment="1" applyProtection="1">
      <alignment horizontal="center" vertical="center"/>
      <protection locked="0"/>
    </xf>
    <xf numFmtId="0" fontId="7" fillId="0" borderId="0" xfId="0" applyFont="1" applyAlignment="1" applyProtection="1">
      <alignment horizontal="left" vertical="center" wrapText="1"/>
      <protection locked="0"/>
    </xf>
    <xf numFmtId="0" fontId="3" fillId="0" borderId="0" xfId="0" applyFont="1" applyFill="1" applyAlignment="1" applyProtection="1">
      <alignment horizont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7" fillId="0" borderId="0" xfId="0" applyFont="1" applyAlignment="1" applyProtection="1">
      <alignment horizontal="justify" vertical="center" wrapText="1"/>
      <protection locked="0"/>
    </xf>
    <xf numFmtId="0" fontId="23" fillId="0" borderId="2" xfId="0" quotePrefix="1" applyFont="1" applyFill="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23" fillId="0" borderId="4" xfId="0" applyFont="1" applyFill="1" applyBorder="1" applyAlignment="1" applyProtection="1">
      <alignment horizontal="center" vertical="center" wrapText="1"/>
      <protection locked="0"/>
    </xf>
    <xf numFmtId="0" fontId="3" fillId="0" borderId="0" xfId="0" applyFont="1" applyFill="1" applyAlignment="1" applyProtection="1">
      <alignment horizontal="left" vertical="top" wrapText="1"/>
      <protection locked="0"/>
    </xf>
    <xf numFmtId="0" fontId="30" fillId="0" borderId="2" xfId="0" applyFont="1" applyFill="1" applyBorder="1" applyAlignment="1" applyProtection="1">
      <alignment horizontal="justify" vertical="center" wrapText="1"/>
      <protection locked="0"/>
    </xf>
    <xf numFmtId="0" fontId="30" fillId="0" borderId="3" xfId="0" applyFont="1" applyFill="1" applyBorder="1" applyAlignment="1" applyProtection="1">
      <alignment horizontal="justify" vertical="center" wrapText="1"/>
      <protection locked="0"/>
    </xf>
    <xf numFmtId="0" fontId="30" fillId="0" borderId="4" xfId="0" applyFont="1" applyFill="1" applyBorder="1" applyAlignment="1" applyProtection="1">
      <alignment horizontal="justify" vertical="center" wrapText="1"/>
      <protection locked="0"/>
    </xf>
    <xf numFmtId="0" fontId="3"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447675</xdr:colOff>
      <xdr:row>2</xdr:row>
      <xdr:rowOff>77800</xdr:rowOff>
    </xdr:from>
    <xdr:to>
      <xdr:col>1</xdr:col>
      <xdr:colOff>1549671</xdr:colOff>
      <xdr:row>2</xdr:row>
      <xdr:rowOff>77801</xdr:rowOff>
    </xdr:to>
    <xdr:cxnSp macro="">
      <xdr:nvCxnSpPr>
        <xdr:cNvPr id="2" name="Straight Connector 1"/>
        <xdr:cNvCxnSpPr/>
      </xdr:nvCxnSpPr>
      <xdr:spPr>
        <a:xfrm>
          <a:off x="809625" y="896950"/>
          <a:ext cx="11019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55576</xdr:colOff>
      <xdr:row>1</xdr:row>
      <xdr:rowOff>452148</xdr:rowOff>
    </xdr:from>
    <xdr:to>
      <xdr:col>6</xdr:col>
      <xdr:colOff>549806</xdr:colOff>
      <xdr:row>1</xdr:row>
      <xdr:rowOff>452148</xdr:rowOff>
    </xdr:to>
    <xdr:cxnSp macro="">
      <xdr:nvCxnSpPr>
        <xdr:cNvPr id="3" name="Straight Connector 2"/>
        <xdr:cNvCxnSpPr/>
      </xdr:nvCxnSpPr>
      <xdr:spPr>
        <a:xfrm>
          <a:off x="366555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340682</xdr:colOff>
      <xdr:row>2</xdr:row>
      <xdr:rowOff>77801</xdr:rowOff>
    </xdr:from>
    <xdr:to>
      <xdr:col>1</xdr:col>
      <xdr:colOff>1638300</xdr:colOff>
      <xdr:row>2</xdr:row>
      <xdr:rowOff>77802</xdr:rowOff>
    </xdr:to>
    <xdr:cxnSp macro="">
      <xdr:nvCxnSpPr>
        <xdr:cNvPr id="2" name="Straight Connector 1"/>
        <xdr:cNvCxnSpPr/>
      </xdr:nvCxnSpPr>
      <xdr:spPr>
        <a:xfrm flipV="1">
          <a:off x="702632" y="896951"/>
          <a:ext cx="1297618"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310370</xdr:colOff>
      <xdr:row>1</xdr:row>
      <xdr:rowOff>459292</xdr:rowOff>
    </xdr:from>
    <xdr:to>
      <xdr:col>7</xdr:col>
      <xdr:colOff>47625</xdr:colOff>
      <xdr:row>1</xdr:row>
      <xdr:rowOff>459292</xdr:rowOff>
    </xdr:to>
    <xdr:cxnSp macro="">
      <xdr:nvCxnSpPr>
        <xdr:cNvPr id="3" name="Straight Connector 2"/>
        <xdr:cNvCxnSpPr/>
      </xdr:nvCxnSpPr>
      <xdr:spPr>
        <a:xfrm>
          <a:off x="3920345" y="659317"/>
          <a:ext cx="18899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382592</xdr:colOff>
      <xdr:row>2</xdr:row>
      <xdr:rowOff>63514</xdr:rowOff>
    </xdr:from>
    <xdr:to>
      <xdr:col>1</xdr:col>
      <xdr:colOff>1702593</xdr:colOff>
      <xdr:row>2</xdr:row>
      <xdr:rowOff>63515</xdr:rowOff>
    </xdr:to>
    <xdr:cxnSp macro="">
      <xdr:nvCxnSpPr>
        <xdr:cNvPr id="2" name="Straight Connector 1"/>
        <xdr:cNvCxnSpPr/>
      </xdr:nvCxnSpPr>
      <xdr:spPr>
        <a:xfrm flipV="1">
          <a:off x="744542" y="882664"/>
          <a:ext cx="1320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300845</xdr:colOff>
      <xdr:row>1</xdr:row>
      <xdr:rowOff>435003</xdr:rowOff>
    </xdr:from>
    <xdr:to>
      <xdr:col>7</xdr:col>
      <xdr:colOff>124523</xdr:colOff>
      <xdr:row>1</xdr:row>
      <xdr:rowOff>435003</xdr:rowOff>
    </xdr:to>
    <xdr:cxnSp macro="">
      <xdr:nvCxnSpPr>
        <xdr:cNvPr id="3" name="Straight Connector 2"/>
        <xdr:cNvCxnSpPr/>
      </xdr:nvCxnSpPr>
      <xdr:spPr>
        <a:xfrm>
          <a:off x="3908439" y="637409"/>
          <a:ext cx="19787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370686</xdr:colOff>
      <xdr:row>2</xdr:row>
      <xdr:rowOff>63514</xdr:rowOff>
    </xdr:from>
    <xdr:to>
      <xdr:col>1</xdr:col>
      <xdr:colOff>1750218</xdr:colOff>
      <xdr:row>2</xdr:row>
      <xdr:rowOff>63515</xdr:rowOff>
    </xdr:to>
    <xdr:cxnSp macro="">
      <xdr:nvCxnSpPr>
        <xdr:cNvPr id="2" name="Straight Connector 1"/>
        <xdr:cNvCxnSpPr/>
      </xdr:nvCxnSpPr>
      <xdr:spPr>
        <a:xfrm flipV="1">
          <a:off x="727874" y="885045"/>
          <a:ext cx="137953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419908</xdr:colOff>
      <xdr:row>1</xdr:row>
      <xdr:rowOff>482628</xdr:rowOff>
    </xdr:from>
    <xdr:to>
      <xdr:col>7</xdr:col>
      <xdr:colOff>243586</xdr:colOff>
      <xdr:row>1</xdr:row>
      <xdr:rowOff>482628</xdr:rowOff>
    </xdr:to>
    <xdr:cxnSp macro="">
      <xdr:nvCxnSpPr>
        <xdr:cNvPr id="3" name="Straight Connector 2"/>
        <xdr:cNvCxnSpPr/>
      </xdr:nvCxnSpPr>
      <xdr:spPr>
        <a:xfrm>
          <a:off x="4027502" y="685034"/>
          <a:ext cx="19787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407357</xdr:colOff>
      <xdr:row>2</xdr:row>
      <xdr:rowOff>68276</xdr:rowOff>
    </xdr:from>
    <xdr:to>
      <xdr:col>1</xdr:col>
      <xdr:colOff>1638300</xdr:colOff>
      <xdr:row>2</xdr:row>
      <xdr:rowOff>68277</xdr:rowOff>
    </xdr:to>
    <xdr:cxnSp macro="">
      <xdr:nvCxnSpPr>
        <xdr:cNvPr id="2" name="Straight Connector 1"/>
        <xdr:cNvCxnSpPr/>
      </xdr:nvCxnSpPr>
      <xdr:spPr>
        <a:xfrm flipV="1">
          <a:off x="769307" y="887426"/>
          <a:ext cx="12309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493726</xdr:colOff>
      <xdr:row>1</xdr:row>
      <xdr:rowOff>442623</xdr:rowOff>
    </xdr:from>
    <xdr:to>
      <xdr:col>7</xdr:col>
      <xdr:colOff>247650</xdr:colOff>
      <xdr:row>1</xdr:row>
      <xdr:rowOff>442623</xdr:rowOff>
    </xdr:to>
    <xdr:cxnSp macro="">
      <xdr:nvCxnSpPr>
        <xdr:cNvPr id="3" name="Straight Connector 2"/>
        <xdr:cNvCxnSpPr/>
      </xdr:nvCxnSpPr>
      <xdr:spPr>
        <a:xfrm>
          <a:off x="4103701" y="642648"/>
          <a:ext cx="19065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540707</xdr:colOff>
      <xdr:row>2</xdr:row>
      <xdr:rowOff>58751</xdr:rowOff>
    </xdr:from>
    <xdr:to>
      <xdr:col>1</xdr:col>
      <xdr:colOff>1619250</xdr:colOff>
      <xdr:row>2</xdr:row>
      <xdr:rowOff>58752</xdr:rowOff>
    </xdr:to>
    <xdr:cxnSp macro="">
      <xdr:nvCxnSpPr>
        <xdr:cNvPr id="2" name="Straight Connector 1"/>
        <xdr:cNvCxnSpPr/>
      </xdr:nvCxnSpPr>
      <xdr:spPr>
        <a:xfrm flipV="1">
          <a:off x="902657" y="877901"/>
          <a:ext cx="10785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19050</xdr:colOff>
      <xdr:row>1</xdr:row>
      <xdr:rowOff>442623</xdr:rowOff>
    </xdr:to>
    <xdr:cxnSp macro="">
      <xdr:nvCxnSpPr>
        <xdr:cNvPr id="3" name="Straight Connector 2"/>
        <xdr:cNvCxnSpPr/>
      </xdr:nvCxnSpPr>
      <xdr:spPr>
        <a:xfrm>
          <a:off x="3875101" y="642648"/>
          <a:ext cx="19065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658929</xdr:colOff>
      <xdr:row>2</xdr:row>
      <xdr:rowOff>78442</xdr:rowOff>
    </xdr:from>
    <xdr:to>
      <xdr:col>2</xdr:col>
      <xdr:colOff>44824</xdr:colOff>
      <xdr:row>2</xdr:row>
      <xdr:rowOff>81270</xdr:rowOff>
    </xdr:to>
    <xdr:cxnSp macro="">
      <xdr:nvCxnSpPr>
        <xdr:cNvPr id="2" name="Straight Connector 1"/>
        <xdr:cNvCxnSpPr/>
      </xdr:nvCxnSpPr>
      <xdr:spPr>
        <a:xfrm flipV="1">
          <a:off x="1017517" y="896471"/>
          <a:ext cx="1201248" cy="282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231508</xdr:colOff>
      <xdr:row>1</xdr:row>
      <xdr:rowOff>465035</xdr:rowOff>
    </xdr:from>
    <xdr:to>
      <xdr:col>7</xdr:col>
      <xdr:colOff>49444</xdr:colOff>
      <xdr:row>1</xdr:row>
      <xdr:rowOff>465035</xdr:rowOff>
    </xdr:to>
    <xdr:cxnSp macro="">
      <xdr:nvCxnSpPr>
        <xdr:cNvPr id="3" name="Straight Connector 2"/>
        <xdr:cNvCxnSpPr/>
      </xdr:nvCxnSpPr>
      <xdr:spPr>
        <a:xfrm>
          <a:off x="3839802" y="666741"/>
          <a:ext cx="19694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3"/>
  <sheetViews>
    <sheetView tabSelected="1" zoomScaleNormal="100" workbookViewId="0">
      <selection activeCell="D64" sqref="D64:H64"/>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100</v>
      </c>
    </row>
    <row r="2" spans="1:8" s="42" customFormat="1" ht="48.75" customHeight="1" x14ac:dyDescent="0.25">
      <c r="A2" s="72" t="s">
        <v>1</v>
      </c>
      <c r="B2" s="72"/>
      <c r="C2" s="72"/>
      <c r="D2" s="72" t="s">
        <v>2</v>
      </c>
      <c r="E2" s="72"/>
      <c r="F2" s="72"/>
      <c r="G2" s="72"/>
      <c r="H2" s="72"/>
    </row>
    <row r="3" spans="1:8" s="42" customFormat="1" ht="8.25" customHeight="1" x14ac:dyDescent="0.25">
      <c r="A3" s="78"/>
      <c r="B3" s="78"/>
      <c r="D3" s="5"/>
      <c r="E3" s="5"/>
      <c r="F3" s="5"/>
      <c r="G3" s="5"/>
      <c r="H3" s="5"/>
    </row>
    <row r="4" spans="1:8" ht="13.9" customHeight="1" x14ac:dyDescent="0.25">
      <c r="B4" s="1"/>
    </row>
    <row r="5" spans="1:8" ht="39.950000000000003" customHeight="1" x14ac:dyDescent="0.25">
      <c r="A5" s="120" t="s">
        <v>151</v>
      </c>
      <c r="B5" s="120"/>
      <c r="C5" s="120"/>
      <c r="D5" s="120"/>
      <c r="E5" s="120"/>
      <c r="F5" s="120"/>
      <c r="G5" s="120"/>
      <c r="H5" s="120"/>
    </row>
    <row r="6" spans="1:8" ht="12" customHeight="1" x14ac:dyDescent="0.25"/>
    <row r="7" spans="1:8" s="6" customFormat="1" ht="25.15" customHeight="1" x14ac:dyDescent="0.25">
      <c r="B7" s="121" t="s">
        <v>139</v>
      </c>
      <c r="C7" s="121"/>
      <c r="D7" s="121"/>
      <c r="E7" s="121"/>
      <c r="F7" s="121"/>
      <c r="G7" s="121"/>
      <c r="H7" s="121"/>
    </row>
    <row r="8" spans="1:8" s="6" customFormat="1" ht="27" customHeight="1" x14ac:dyDescent="0.25">
      <c r="B8" s="121" t="s">
        <v>140</v>
      </c>
      <c r="C8" s="121"/>
      <c r="D8" s="121"/>
      <c r="E8" s="121"/>
      <c r="F8" s="121"/>
      <c r="G8" s="121"/>
      <c r="H8" s="121"/>
    </row>
    <row r="9" spans="1:8" s="6" customFormat="1" ht="27" customHeight="1" x14ac:dyDescent="0.25">
      <c r="B9" s="121" t="s">
        <v>154</v>
      </c>
      <c r="C9" s="121"/>
      <c r="D9" s="121"/>
      <c r="E9" s="121"/>
      <c r="F9" s="121"/>
      <c r="G9" s="121"/>
      <c r="H9" s="121"/>
    </row>
    <row r="10" spans="1:8" s="6" customFormat="1" ht="27" customHeight="1" x14ac:dyDescent="0.25">
      <c r="B10" s="57" t="s">
        <v>141</v>
      </c>
      <c r="C10" s="57"/>
      <c r="D10" s="45"/>
      <c r="E10" s="45"/>
      <c r="F10" s="45"/>
      <c r="G10" s="45"/>
      <c r="H10" s="45"/>
    </row>
    <row r="11" spans="1:8" s="6" customFormat="1" ht="20.100000000000001" customHeight="1" x14ac:dyDescent="0.25">
      <c r="B11" s="45"/>
      <c r="C11" s="45"/>
    </row>
    <row r="12" spans="1:8" s="42" customFormat="1" ht="64.5" customHeight="1" x14ac:dyDescent="0.25">
      <c r="A12" s="46" t="s">
        <v>5</v>
      </c>
      <c r="B12" s="122" t="s">
        <v>6</v>
      </c>
      <c r="C12" s="122"/>
      <c r="D12" s="122"/>
      <c r="E12" s="46" t="s">
        <v>7</v>
      </c>
      <c r="F12" s="43" t="s">
        <v>8</v>
      </c>
      <c r="G12" s="43" t="s">
        <v>9</v>
      </c>
      <c r="H12" s="46" t="s">
        <v>10</v>
      </c>
    </row>
    <row r="13" spans="1:8" s="11" customFormat="1" ht="16.5" customHeight="1" x14ac:dyDescent="0.25">
      <c r="A13" s="10" t="s">
        <v>11</v>
      </c>
      <c r="B13" s="123" t="s">
        <v>12</v>
      </c>
      <c r="C13" s="124"/>
      <c r="D13" s="125"/>
      <c r="E13" s="10" t="s">
        <v>13</v>
      </c>
      <c r="F13" s="10" t="s">
        <v>14</v>
      </c>
      <c r="G13" s="10" t="s">
        <v>15</v>
      </c>
      <c r="H13" s="10" t="s">
        <v>16</v>
      </c>
    </row>
    <row r="14" spans="1:8" s="42" customFormat="1" ht="84" customHeight="1" x14ac:dyDescent="0.25">
      <c r="A14" s="46" t="s">
        <v>17</v>
      </c>
      <c r="B14" s="118" t="s">
        <v>18</v>
      </c>
      <c r="C14" s="118"/>
      <c r="D14" s="118"/>
      <c r="E14" s="12">
        <f>E15+E19+E25+E28</f>
        <v>20</v>
      </c>
      <c r="F14" s="13">
        <f>ROUND(F15+F19+F25+F28,1)</f>
        <v>20</v>
      </c>
      <c r="G14" s="14">
        <f>ROUND(G15+G19+G25+G28,1)</f>
        <v>20</v>
      </c>
      <c r="H14" s="46"/>
    </row>
    <row r="15" spans="1:8" s="16" customFormat="1" ht="35.25" customHeight="1" x14ac:dyDescent="0.25">
      <c r="A15" s="15">
        <v>1</v>
      </c>
      <c r="B15" s="118" t="s">
        <v>19</v>
      </c>
      <c r="C15" s="118"/>
      <c r="D15" s="118"/>
      <c r="E15" s="12">
        <f>5-(E16+E17+E18)</f>
        <v>5</v>
      </c>
      <c r="F15" s="13">
        <f>ROUND(5-(F16+F17+F18),1)</f>
        <v>5</v>
      </c>
      <c r="G15" s="14">
        <f>ROUND(5-(G16+G17+G18),1)</f>
        <v>5</v>
      </c>
      <c r="H15" s="15"/>
    </row>
    <row r="16" spans="1:8" s="16" customFormat="1" ht="121.5" customHeight="1" x14ac:dyDescent="0.25">
      <c r="A16" s="15" t="s">
        <v>20</v>
      </c>
      <c r="B16" s="109" t="s">
        <v>21</v>
      </c>
      <c r="C16" s="110"/>
      <c r="D16" s="111"/>
      <c r="E16" s="17"/>
      <c r="F16" s="22"/>
      <c r="G16" s="17"/>
      <c r="H16" s="15"/>
    </row>
    <row r="17" spans="1:8" s="20" customFormat="1" ht="69" customHeight="1" x14ac:dyDescent="0.25">
      <c r="A17" s="15" t="s">
        <v>22</v>
      </c>
      <c r="B17" s="109" t="s">
        <v>105</v>
      </c>
      <c r="C17" s="110"/>
      <c r="D17" s="111"/>
      <c r="E17" s="17"/>
      <c r="F17" s="22"/>
      <c r="G17" s="24"/>
      <c r="H17" s="60"/>
    </row>
    <row r="18" spans="1:8" s="20" customFormat="1" ht="92.25" customHeight="1" x14ac:dyDescent="0.25">
      <c r="A18" s="15" t="s">
        <v>24</v>
      </c>
      <c r="B18" s="109" t="s">
        <v>106</v>
      </c>
      <c r="C18" s="110"/>
      <c r="D18" s="111"/>
      <c r="E18" s="17"/>
      <c r="F18" s="22"/>
      <c r="G18" s="24"/>
      <c r="H18" s="60"/>
    </row>
    <row r="19" spans="1:8" s="20" customFormat="1" ht="52.5" customHeight="1" x14ac:dyDescent="0.25">
      <c r="A19" s="15">
        <v>2</v>
      </c>
      <c r="B19" s="106" t="s">
        <v>26</v>
      </c>
      <c r="C19" s="107"/>
      <c r="D19" s="108"/>
      <c r="E19" s="12">
        <f>6-(E20+E21+E22+E23+E24)</f>
        <v>6</v>
      </c>
      <c r="F19" s="13">
        <f>ROUND(6-(F20+F21+F22+F23+F24),1)</f>
        <v>6</v>
      </c>
      <c r="G19" s="14">
        <f>ROUND(6-(G20+G21+G22+G23+G24),1)</f>
        <v>6</v>
      </c>
      <c r="H19" s="21"/>
    </row>
    <row r="20" spans="1:8" s="20" customFormat="1" ht="39.75" customHeight="1" x14ac:dyDescent="0.25">
      <c r="A20" s="22" t="s">
        <v>27</v>
      </c>
      <c r="B20" s="109" t="s">
        <v>28</v>
      </c>
      <c r="C20" s="110"/>
      <c r="D20" s="111"/>
      <c r="E20" s="23"/>
      <c r="F20" s="22"/>
      <c r="G20" s="24"/>
      <c r="H20" s="19"/>
    </row>
    <row r="21" spans="1:8" s="20" customFormat="1" ht="59.25" customHeight="1" x14ac:dyDescent="0.25">
      <c r="A21" s="22" t="s">
        <v>29</v>
      </c>
      <c r="B21" s="109" t="s">
        <v>30</v>
      </c>
      <c r="C21" s="110"/>
      <c r="D21" s="111"/>
      <c r="E21" s="23"/>
      <c r="F21" s="22"/>
      <c r="G21" s="47"/>
      <c r="H21" s="19"/>
    </row>
    <row r="22" spans="1:8" s="20" customFormat="1" ht="54.75" customHeight="1" x14ac:dyDescent="0.25">
      <c r="A22" s="15" t="s">
        <v>31</v>
      </c>
      <c r="B22" s="109" t="s">
        <v>32</v>
      </c>
      <c r="C22" s="110"/>
      <c r="D22" s="111"/>
      <c r="E22" s="17"/>
      <c r="F22" s="22"/>
      <c r="G22" s="48"/>
      <c r="H22" s="19"/>
    </row>
    <row r="23" spans="1:8" s="20" customFormat="1" ht="70.5" customHeight="1" x14ac:dyDescent="0.25">
      <c r="A23" s="15" t="s">
        <v>33</v>
      </c>
      <c r="B23" s="109" t="s">
        <v>107</v>
      </c>
      <c r="C23" s="110"/>
      <c r="D23" s="111"/>
      <c r="E23" s="17"/>
      <c r="F23" s="22"/>
      <c r="G23" s="48"/>
      <c r="H23" s="19"/>
    </row>
    <row r="24" spans="1:8" s="20" customFormat="1" ht="39" customHeight="1" x14ac:dyDescent="0.25">
      <c r="A24" s="15" t="s">
        <v>35</v>
      </c>
      <c r="B24" s="109" t="s">
        <v>36</v>
      </c>
      <c r="C24" s="110"/>
      <c r="D24" s="111"/>
      <c r="E24" s="17"/>
      <c r="F24" s="22"/>
      <c r="G24" s="24"/>
      <c r="H24" s="19"/>
    </row>
    <row r="25" spans="1:8" s="16" customFormat="1" ht="59.25" customHeight="1" x14ac:dyDescent="0.25">
      <c r="A25" s="15">
        <v>3</v>
      </c>
      <c r="B25" s="106" t="s">
        <v>37</v>
      </c>
      <c r="C25" s="107"/>
      <c r="D25" s="108"/>
      <c r="E25" s="12">
        <f>5-(E26+E27)</f>
        <v>5</v>
      </c>
      <c r="F25" s="13">
        <f>ROUND(5-(F26+F27),1)</f>
        <v>5</v>
      </c>
      <c r="G25" s="14">
        <f>ROUND(5-(G26+G27),1)</f>
        <v>5</v>
      </c>
      <c r="H25" s="15"/>
    </row>
    <row r="26" spans="1:8" s="20" customFormat="1" ht="99.75" customHeight="1" x14ac:dyDescent="0.25">
      <c r="A26" s="15" t="s">
        <v>38</v>
      </c>
      <c r="B26" s="109" t="s">
        <v>39</v>
      </c>
      <c r="C26" s="110"/>
      <c r="D26" s="111"/>
      <c r="E26" s="17"/>
      <c r="F26" s="22"/>
      <c r="G26" s="24"/>
      <c r="H26" s="19"/>
    </row>
    <row r="27" spans="1:8" s="20" customFormat="1" ht="51" customHeight="1" x14ac:dyDescent="0.25">
      <c r="A27" s="15" t="s">
        <v>40</v>
      </c>
      <c r="B27" s="109" t="s">
        <v>41</v>
      </c>
      <c r="C27" s="110"/>
      <c r="D27" s="111"/>
      <c r="E27" s="17"/>
      <c r="F27" s="22"/>
      <c r="G27" s="24"/>
      <c r="H27" s="19"/>
    </row>
    <row r="28" spans="1:8" s="20" customFormat="1" ht="152.25" customHeight="1" x14ac:dyDescent="0.25">
      <c r="A28" s="25">
        <v>4</v>
      </c>
      <c r="B28" s="106" t="s">
        <v>42</v>
      </c>
      <c r="C28" s="107"/>
      <c r="D28" s="108"/>
      <c r="E28" s="12">
        <f>4-(E29+E30+E31)</f>
        <v>4</v>
      </c>
      <c r="F28" s="13">
        <f>ROUND(4-(F29+F30+F31),1)</f>
        <v>4</v>
      </c>
      <c r="G28" s="14">
        <f>ROUND(4-(G29+G30+G31),1)</f>
        <v>4</v>
      </c>
      <c r="H28" s="21"/>
    </row>
    <row r="29" spans="1:8" s="20" customFormat="1" ht="52.5" customHeight="1" x14ac:dyDescent="0.25">
      <c r="A29" s="15" t="s">
        <v>43</v>
      </c>
      <c r="B29" s="109" t="s">
        <v>44</v>
      </c>
      <c r="C29" s="110"/>
      <c r="D29" s="111"/>
      <c r="E29" s="17"/>
      <c r="F29" s="22"/>
      <c r="G29" s="24"/>
      <c r="H29" s="19"/>
    </row>
    <row r="30" spans="1:8" s="20" customFormat="1" ht="56.45" customHeight="1" x14ac:dyDescent="0.25">
      <c r="A30" s="15" t="s">
        <v>45</v>
      </c>
      <c r="B30" s="109" t="s">
        <v>46</v>
      </c>
      <c r="C30" s="110"/>
      <c r="D30" s="111"/>
      <c r="E30" s="17"/>
      <c r="F30" s="22"/>
      <c r="G30" s="24"/>
      <c r="H30" s="19"/>
    </row>
    <row r="31" spans="1:8" s="20" customFormat="1" ht="59.25" customHeight="1" x14ac:dyDescent="0.25">
      <c r="A31" s="15" t="s">
        <v>47</v>
      </c>
      <c r="B31" s="109" t="s">
        <v>48</v>
      </c>
      <c r="C31" s="110"/>
      <c r="D31" s="111"/>
      <c r="E31" s="17"/>
      <c r="F31" s="22"/>
      <c r="G31" s="24"/>
      <c r="H31" s="19"/>
    </row>
    <row r="32" spans="1:8" s="42" customFormat="1" ht="27.75" customHeight="1" x14ac:dyDescent="0.25">
      <c r="A32" s="46" t="s">
        <v>49</v>
      </c>
      <c r="B32" s="115" t="s">
        <v>50</v>
      </c>
      <c r="C32" s="116"/>
      <c r="D32" s="117"/>
      <c r="E32" s="12">
        <f>E33+E35+E37+E39+E41+E43</f>
        <v>20</v>
      </c>
      <c r="F32" s="13">
        <f>ROUND(F33+F35+F37+F39+F41+F43,1)</f>
        <v>10</v>
      </c>
      <c r="G32" s="14">
        <f>ROUND(G33+G35+G37+G39+G41+G43,1)</f>
        <v>0</v>
      </c>
      <c r="H32" s="46"/>
    </row>
    <row r="33" spans="1:8" s="16" customFormat="1" ht="73.150000000000006" customHeight="1" x14ac:dyDescent="0.25">
      <c r="A33" s="15">
        <v>5</v>
      </c>
      <c r="B33" s="118" t="s">
        <v>108</v>
      </c>
      <c r="C33" s="118"/>
      <c r="D33" s="118"/>
      <c r="E33" s="12">
        <v>1</v>
      </c>
      <c r="F33" s="13">
        <f>IF(F34&gt;1,"1",F34)</f>
        <v>1</v>
      </c>
      <c r="G33" s="14">
        <f>G34</f>
        <v>0</v>
      </c>
      <c r="H33" s="15"/>
    </row>
    <row r="34" spans="1:8" s="16" customFormat="1" ht="84" customHeight="1" x14ac:dyDescent="0.25">
      <c r="A34" s="15"/>
      <c r="B34" s="119" t="s">
        <v>109</v>
      </c>
      <c r="C34" s="119"/>
      <c r="D34" s="119"/>
      <c r="E34" s="12"/>
      <c r="F34" s="18">
        <v>1</v>
      </c>
      <c r="G34" s="14"/>
      <c r="H34" s="15"/>
    </row>
    <row r="35" spans="1:8" s="16" customFormat="1" ht="45" customHeight="1" x14ac:dyDescent="0.25">
      <c r="A35" s="15">
        <v>6</v>
      </c>
      <c r="B35" s="106" t="s">
        <v>110</v>
      </c>
      <c r="C35" s="107"/>
      <c r="D35" s="108"/>
      <c r="E35" s="12">
        <v>2</v>
      </c>
      <c r="F35" s="13">
        <f>IF(F36&gt;2,"2",F36)</f>
        <v>2</v>
      </c>
      <c r="G35" s="14">
        <f>G36</f>
        <v>0</v>
      </c>
      <c r="H35" s="15"/>
    </row>
    <row r="36" spans="1:8" s="16" customFormat="1" ht="70.5" customHeight="1" x14ac:dyDescent="0.25">
      <c r="A36" s="15"/>
      <c r="B36" s="112" t="s">
        <v>111</v>
      </c>
      <c r="C36" s="113"/>
      <c r="D36" s="114"/>
      <c r="E36" s="12"/>
      <c r="F36" s="18">
        <v>2</v>
      </c>
      <c r="G36" s="14"/>
      <c r="H36" s="15"/>
    </row>
    <row r="37" spans="1:8" s="16" customFormat="1" ht="66" customHeight="1" x14ac:dyDescent="0.25">
      <c r="A37" s="15">
        <v>7</v>
      </c>
      <c r="B37" s="106" t="s">
        <v>55</v>
      </c>
      <c r="C37" s="107"/>
      <c r="D37" s="108"/>
      <c r="E37" s="12">
        <v>2</v>
      </c>
      <c r="F37" s="13">
        <f>IF(F38&gt;2,"2",F38)</f>
        <v>2</v>
      </c>
      <c r="G37" s="14">
        <f>G38</f>
        <v>0</v>
      </c>
      <c r="H37" s="15"/>
    </row>
    <row r="38" spans="1:8" s="16" customFormat="1" ht="66" customHeight="1" x14ac:dyDescent="0.25">
      <c r="A38" s="15"/>
      <c r="B38" s="109" t="s">
        <v>112</v>
      </c>
      <c r="C38" s="110"/>
      <c r="D38" s="111"/>
      <c r="E38" s="12"/>
      <c r="F38" s="18">
        <v>2</v>
      </c>
      <c r="G38" s="14"/>
      <c r="H38" s="15"/>
    </row>
    <row r="39" spans="1:8" s="16" customFormat="1" ht="53.25" customHeight="1" x14ac:dyDescent="0.25">
      <c r="A39" s="15">
        <v>8</v>
      </c>
      <c r="B39" s="106" t="s">
        <v>57</v>
      </c>
      <c r="C39" s="107"/>
      <c r="D39" s="108"/>
      <c r="E39" s="12">
        <v>2</v>
      </c>
      <c r="F39" s="13">
        <f>IF(F40&gt;2,"2",F40)</f>
        <v>2</v>
      </c>
      <c r="G39" s="14">
        <f>G40</f>
        <v>0</v>
      </c>
      <c r="H39" s="15"/>
    </row>
    <row r="40" spans="1:8" s="16" customFormat="1" ht="70.5" customHeight="1" x14ac:dyDescent="0.25">
      <c r="A40" s="15"/>
      <c r="B40" s="109" t="s">
        <v>113</v>
      </c>
      <c r="C40" s="110"/>
      <c r="D40" s="111"/>
      <c r="E40" s="12"/>
      <c r="F40" s="18">
        <v>2</v>
      </c>
      <c r="G40" s="14"/>
      <c r="H40" s="15"/>
    </row>
    <row r="41" spans="1:8" s="52" customFormat="1" ht="117.75" customHeight="1" x14ac:dyDescent="0.3">
      <c r="A41" s="49">
        <v>9</v>
      </c>
      <c r="B41" s="100" t="s">
        <v>114</v>
      </c>
      <c r="C41" s="101"/>
      <c r="D41" s="102"/>
      <c r="E41" s="50">
        <v>8</v>
      </c>
      <c r="F41" s="13">
        <f>IF(F42&gt;8,"8",F42)</f>
        <v>0</v>
      </c>
      <c r="G41" s="51">
        <f>G42</f>
        <v>0</v>
      </c>
      <c r="H41" s="49"/>
    </row>
    <row r="42" spans="1:8" s="52" customFormat="1" ht="123.75" customHeight="1" x14ac:dyDescent="0.25">
      <c r="A42" s="49"/>
      <c r="B42" s="103" t="s">
        <v>115</v>
      </c>
      <c r="C42" s="104"/>
      <c r="D42" s="105"/>
      <c r="E42" s="50"/>
      <c r="F42" s="53">
        <v>0</v>
      </c>
      <c r="G42" s="51"/>
      <c r="H42" s="61"/>
    </row>
    <row r="43" spans="1:8" s="16" customFormat="1" ht="36.75" customHeight="1" x14ac:dyDescent="0.25">
      <c r="A43" s="15">
        <v>10</v>
      </c>
      <c r="B43" s="106" t="s">
        <v>116</v>
      </c>
      <c r="C43" s="107"/>
      <c r="D43" s="108"/>
      <c r="E43" s="12">
        <v>5</v>
      </c>
      <c r="F43" s="13">
        <f>IF(F44&gt;5,"5",F44)</f>
        <v>3</v>
      </c>
      <c r="G43" s="14">
        <f>G44</f>
        <v>0</v>
      </c>
      <c r="H43" s="15"/>
    </row>
    <row r="44" spans="1:8" s="16" customFormat="1" ht="151.5" customHeight="1" x14ac:dyDescent="0.25">
      <c r="A44" s="15"/>
      <c r="B44" s="109" t="s">
        <v>117</v>
      </c>
      <c r="C44" s="110"/>
      <c r="D44" s="111"/>
      <c r="E44" s="12"/>
      <c r="F44" s="18">
        <v>3</v>
      </c>
      <c r="G44" s="14"/>
      <c r="H44" s="62" t="s">
        <v>157</v>
      </c>
    </row>
    <row r="45" spans="1:8" s="42" customFormat="1" ht="59.25" customHeight="1" x14ac:dyDescent="0.25">
      <c r="A45" s="46" t="s">
        <v>66</v>
      </c>
      <c r="B45" s="106" t="s">
        <v>67</v>
      </c>
      <c r="C45" s="107"/>
      <c r="D45" s="108"/>
      <c r="E45" s="12">
        <v>60</v>
      </c>
      <c r="F45" s="13">
        <f>SUM(F46:F51)</f>
        <v>60</v>
      </c>
      <c r="G45" s="14">
        <f>SUM(G46:G51)</f>
        <v>0</v>
      </c>
      <c r="H45" s="46"/>
    </row>
    <row r="46" spans="1:8" s="16" customFormat="1" ht="25.5" customHeight="1" x14ac:dyDescent="0.25">
      <c r="A46" s="15"/>
      <c r="B46" s="112" t="s">
        <v>68</v>
      </c>
      <c r="C46" s="113"/>
      <c r="D46" s="114"/>
      <c r="E46" s="17">
        <v>60</v>
      </c>
      <c r="F46" s="15">
        <v>60</v>
      </c>
      <c r="G46" s="17"/>
      <c r="H46" s="15"/>
    </row>
    <row r="47" spans="1:8" s="16" customFormat="1" ht="25.5" customHeight="1" x14ac:dyDescent="0.25">
      <c r="A47" s="15"/>
      <c r="B47" s="112" t="s">
        <v>69</v>
      </c>
      <c r="C47" s="113"/>
      <c r="D47" s="114"/>
      <c r="E47" s="17">
        <v>50</v>
      </c>
      <c r="F47" s="15"/>
      <c r="G47" s="17"/>
      <c r="H47" s="15"/>
    </row>
    <row r="48" spans="1:8" s="16" customFormat="1" ht="25.5" customHeight="1" x14ac:dyDescent="0.25">
      <c r="A48" s="15"/>
      <c r="B48" s="112" t="s">
        <v>70</v>
      </c>
      <c r="C48" s="113"/>
      <c r="D48" s="114"/>
      <c r="E48" s="17">
        <v>40</v>
      </c>
      <c r="F48" s="15"/>
      <c r="G48" s="17"/>
      <c r="H48" s="15"/>
    </row>
    <row r="49" spans="1:8" s="16" customFormat="1" ht="25.5" customHeight="1" x14ac:dyDescent="0.25">
      <c r="A49" s="15"/>
      <c r="B49" s="112" t="s">
        <v>71</v>
      </c>
      <c r="C49" s="113"/>
      <c r="D49" s="114"/>
      <c r="E49" s="17">
        <v>30</v>
      </c>
      <c r="F49" s="15"/>
      <c r="G49" s="17"/>
      <c r="H49" s="15"/>
    </row>
    <row r="50" spans="1:8" s="16" customFormat="1" ht="25.5" customHeight="1" x14ac:dyDescent="0.25">
      <c r="A50" s="15"/>
      <c r="B50" s="112" t="s">
        <v>72</v>
      </c>
      <c r="C50" s="113"/>
      <c r="D50" s="114"/>
      <c r="E50" s="17">
        <v>20</v>
      </c>
      <c r="F50" s="15"/>
      <c r="G50" s="17"/>
      <c r="H50" s="15"/>
    </row>
    <row r="51" spans="1:8" s="16" customFormat="1" ht="25.5" customHeight="1" x14ac:dyDescent="0.25">
      <c r="A51" s="15"/>
      <c r="B51" s="112" t="s">
        <v>73</v>
      </c>
      <c r="C51" s="113"/>
      <c r="D51" s="114"/>
      <c r="E51" s="17">
        <v>0</v>
      </c>
      <c r="F51" s="15"/>
      <c r="G51" s="17"/>
      <c r="H51" s="15"/>
    </row>
    <row r="52" spans="1:8" s="42" customFormat="1" ht="24" customHeight="1" x14ac:dyDescent="0.25">
      <c r="A52" s="46"/>
      <c r="B52" s="83" t="s">
        <v>74</v>
      </c>
      <c r="C52" s="84"/>
      <c r="D52" s="85"/>
      <c r="E52" s="26">
        <f>E14+E32+E45</f>
        <v>100</v>
      </c>
      <c r="F52" s="26">
        <f>F14+F32+F45</f>
        <v>90</v>
      </c>
      <c r="G52" s="27">
        <f>G14+G32+G45</f>
        <v>20</v>
      </c>
      <c r="H52" s="46"/>
    </row>
    <row r="53" spans="1:8" ht="26.25" customHeight="1" x14ac:dyDescent="0.25">
      <c r="A53" s="28"/>
      <c r="B53" s="80" t="s">
        <v>75</v>
      </c>
      <c r="C53" s="81"/>
      <c r="D53" s="82"/>
      <c r="E53" s="28"/>
      <c r="F53" s="28"/>
      <c r="G53" s="28"/>
      <c r="H53" s="28"/>
    </row>
    <row r="54" spans="1:8" ht="53.25" customHeight="1" x14ac:dyDescent="0.25">
      <c r="A54" s="28"/>
      <c r="B54" s="83" t="s">
        <v>76</v>
      </c>
      <c r="C54" s="84"/>
      <c r="D54" s="85"/>
      <c r="E54" s="26">
        <f>E52-E53</f>
        <v>100</v>
      </c>
      <c r="F54" s="26">
        <f>ROUND(F52-F53,1)</f>
        <v>90</v>
      </c>
      <c r="G54" s="27">
        <f>ROUND(G52-G53,1)</f>
        <v>20</v>
      </c>
      <c r="H54" s="46"/>
    </row>
    <row r="55" spans="1:8" ht="15" customHeight="1" x14ac:dyDescent="0.25">
      <c r="A55" s="30"/>
      <c r="B55" s="31"/>
      <c r="C55" s="31"/>
      <c r="D55" s="31"/>
      <c r="E55" s="30"/>
      <c r="F55" s="30"/>
      <c r="G55" s="30"/>
      <c r="H55" s="30"/>
    </row>
    <row r="56" spans="1:8" ht="20.25" customHeight="1" x14ac:dyDescent="0.25">
      <c r="B56" s="86" t="s">
        <v>77</v>
      </c>
      <c r="C56" s="86"/>
      <c r="D56" s="86"/>
    </row>
    <row r="57" spans="1:8" s="6" customFormat="1" ht="32.25" customHeight="1" x14ac:dyDescent="0.25">
      <c r="A57" s="87" t="s">
        <v>78</v>
      </c>
      <c r="B57" s="88"/>
      <c r="C57" s="89"/>
      <c r="D57" s="92" t="s">
        <v>79</v>
      </c>
      <c r="E57" s="94" t="s">
        <v>80</v>
      </c>
      <c r="F57" s="94"/>
      <c r="G57" s="95" t="s">
        <v>81</v>
      </c>
      <c r="H57" s="96"/>
    </row>
    <row r="58" spans="1:8" s="6" customFormat="1" ht="63" x14ac:dyDescent="0.25">
      <c r="A58" s="90"/>
      <c r="B58" s="73"/>
      <c r="C58" s="91"/>
      <c r="D58" s="93"/>
      <c r="E58" s="43" t="s">
        <v>82</v>
      </c>
      <c r="F58" s="43" t="s">
        <v>83</v>
      </c>
      <c r="G58" s="43" t="s">
        <v>84</v>
      </c>
      <c r="H58" s="43" t="s">
        <v>85</v>
      </c>
    </row>
    <row r="59" spans="1:8" ht="33.950000000000003" customHeight="1" x14ac:dyDescent="0.25">
      <c r="A59" s="97" t="s">
        <v>86</v>
      </c>
      <c r="B59" s="98"/>
      <c r="C59" s="99"/>
      <c r="D59" s="15" t="s">
        <v>87</v>
      </c>
      <c r="E59" s="17">
        <f>IF(AND(90&lt;=F54,F54&lt;100),F54,"")</f>
        <v>90</v>
      </c>
      <c r="F59" s="23" t="str">
        <f>IF(AND(90&lt;=G54,G54&lt;=100),G54,"")</f>
        <v/>
      </c>
      <c r="G59" s="32" t="str">
        <f t="shared" ref="G59:H62" si="0">IF(ISNUMBER(E59)=TRUE,"X","")</f>
        <v>X</v>
      </c>
      <c r="H59" s="32" t="str">
        <f t="shared" si="0"/>
        <v/>
      </c>
    </row>
    <row r="60" spans="1:8" ht="51" customHeight="1" x14ac:dyDescent="0.25">
      <c r="A60" s="97" t="s">
        <v>88</v>
      </c>
      <c r="B60" s="98"/>
      <c r="C60" s="99"/>
      <c r="D60" s="15" t="s">
        <v>89</v>
      </c>
      <c r="E60" s="17" t="str">
        <f>IF(AND(75&lt;=F54,F54&lt;90),F54,"")</f>
        <v/>
      </c>
      <c r="F60" s="23" t="str">
        <f>IF(AND(75&lt;=G54,G54&lt;90),G54,"")</f>
        <v/>
      </c>
      <c r="G60" s="32" t="str">
        <f t="shared" si="0"/>
        <v/>
      </c>
      <c r="H60" s="32" t="str">
        <f t="shared" si="0"/>
        <v/>
      </c>
    </row>
    <row r="61" spans="1:8" ht="54" customHeight="1" x14ac:dyDescent="0.25">
      <c r="A61" s="97" t="s">
        <v>90</v>
      </c>
      <c r="B61" s="98"/>
      <c r="C61" s="99"/>
      <c r="D61" s="15" t="s">
        <v>91</v>
      </c>
      <c r="E61" s="17" t="str">
        <f>IF(AND(50&lt;=F54,F54&lt;75),F54,"")</f>
        <v/>
      </c>
      <c r="F61" s="23" t="str">
        <f>IF(AND(50&lt;=G54,G54&lt;75),G54,"")</f>
        <v/>
      </c>
      <c r="G61" s="32" t="str">
        <f t="shared" si="0"/>
        <v/>
      </c>
      <c r="H61" s="32" t="str">
        <f t="shared" si="0"/>
        <v/>
      </c>
    </row>
    <row r="62" spans="1:8" ht="40.5" customHeight="1" x14ac:dyDescent="0.25">
      <c r="A62" s="97" t="s">
        <v>92</v>
      </c>
      <c r="B62" s="98"/>
      <c r="C62" s="99"/>
      <c r="D62" s="15" t="s">
        <v>93</v>
      </c>
      <c r="E62" s="33" t="str">
        <f>IF(AND(0&lt;F54,F54&lt;50),F54,"")</f>
        <v/>
      </c>
      <c r="F62" s="33">
        <f>IF(AND(0&lt;G54,G54&lt;50),G54,"")</f>
        <v>20</v>
      </c>
      <c r="G62" s="34" t="str">
        <f t="shared" si="0"/>
        <v/>
      </c>
      <c r="H62" s="34" t="str">
        <f t="shared" si="0"/>
        <v>X</v>
      </c>
    </row>
    <row r="64" spans="1:8" s="36" customFormat="1" ht="20.25" customHeight="1" x14ac:dyDescent="0.25">
      <c r="B64" s="35"/>
      <c r="D64" s="79" t="s">
        <v>150</v>
      </c>
      <c r="E64" s="79"/>
      <c r="F64" s="79"/>
      <c r="G64" s="79"/>
      <c r="H64" s="79"/>
    </row>
    <row r="65" spans="2:8" s="42" customFormat="1" ht="35.25" customHeight="1" x14ac:dyDescent="0.25">
      <c r="D65" s="41"/>
      <c r="E65" s="72" t="s">
        <v>123</v>
      </c>
      <c r="F65" s="72"/>
      <c r="G65" s="72"/>
      <c r="H65" s="72"/>
    </row>
    <row r="66" spans="2:8" x14ac:dyDescent="0.25">
      <c r="D66" s="38"/>
      <c r="E66" s="38"/>
      <c r="F66" s="38"/>
      <c r="G66" s="38"/>
      <c r="H66" s="38"/>
    </row>
    <row r="68" spans="2:8" x14ac:dyDescent="0.25">
      <c r="F68" s="6" t="s">
        <v>142</v>
      </c>
      <c r="G68" s="45" t="s">
        <v>143</v>
      </c>
    </row>
    <row r="70" spans="2:8" ht="25.15" customHeight="1" x14ac:dyDescent="0.25">
      <c r="B70" s="73" t="s">
        <v>94</v>
      </c>
      <c r="C70" s="73"/>
      <c r="D70" s="73"/>
      <c r="E70" s="73"/>
      <c r="F70" s="73"/>
      <c r="G70" s="73"/>
      <c r="H70" s="73"/>
    </row>
    <row r="71" spans="2:8" ht="106.9" customHeight="1" x14ac:dyDescent="0.25">
      <c r="B71" s="74" t="s">
        <v>95</v>
      </c>
      <c r="C71" s="75"/>
      <c r="D71" s="75"/>
      <c r="E71" s="75"/>
      <c r="F71" s="75"/>
      <c r="G71" s="75"/>
      <c r="H71" s="76"/>
    </row>
    <row r="72" spans="2:8" ht="25.15" customHeight="1" x14ac:dyDescent="0.25">
      <c r="B72" s="40"/>
      <c r="D72" s="77" t="s">
        <v>96</v>
      </c>
      <c r="E72" s="77"/>
      <c r="F72" s="77"/>
      <c r="G72" s="77"/>
      <c r="H72" s="77"/>
    </row>
    <row r="73" spans="2:8" ht="21" customHeight="1" x14ac:dyDescent="0.25">
      <c r="B73" s="41"/>
      <c r="D73" s="78" t="s">
        <v>97</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3"/>
  <sheetViews>
    <sheetView topLeftCell="A58" zoomScaleNormal="100" workbookViewId="0">
      <selection activeCell="H44" sqref="H44"/>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7" width="10.140625" style="1" customWidth="1"/>
    <col min="8" max="8" width="16.7109375" style="1" customWidth="1"/>
    <col min="9" max="9" width="8.710937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8.710937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8.710937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8.710937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8.710937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8.710937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8.710937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8.710937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8.710937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8.710937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8.710937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8.710937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8.710937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8.710937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8.710937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8.710937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8.710937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8.710937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8.710937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8.710937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8.710937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8.710937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8.710937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8.710937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8.710937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8.710937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8.710937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8.710937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8.710937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8.710937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8.710937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8.710937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8.710937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8.710937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8.710937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8.710937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8.710937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8.710937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8.710937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8.710937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8.710937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8.710937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8.710937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8.710937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8.710937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8.710937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8.710937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8.710937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8.710937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8.710937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8.710937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8.710937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8.710937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8.710937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8.710937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8.710937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8.710937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8.710937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8.710937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8.710937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8.710937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8.710937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8.710937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8.7109375" style="1" customWidth="1"/>
    <col min="16138" max="16138" width="9.140625" style="1"/>
    <col min="16139" max="16139" width="34.85546875" style="1" customWidth="1"/>
    <col min="16140" max="16384" width="9.140625" style="1"/>
  </cols>
  <sheetData>
    <row r="1" spans="1:8" x14ac:dyDescent="0.25">
      <c r="H1" s="3" t="s">
        <v>100</v>
      </c>
    </row>
    <row r="2" spans="1:8" s="42" customFormat="1" ht="48.75" customHeight="1" x14ac:dyDescent="0.25">
      <c r="A2" s="72" t="s">
        <v>1</v>
      </c>
      <c r="B2" s="72"/>
      <c r="C2" s="72"/>
      <c r="D2" s="72" t="s">
        <v>2</v>
      </c>
      <c r="E2" s="72"/>
      <c r="F2" s="72"/>
      <c r="G2" s="72"/>
      <c r="H2" s="72"/>
    </row>
    <row r="3" spans="1:8" s="42" customFormat="1" ht="8.25" customHeight="1" x14ac:dyDescent="0.25">
      <c r="A3" s="78"/>
      <c r="B3" s="78"/>
      <c r="D3" s="5"/>
      <c r="E3" s="5"/>
      <c r="F3" s="5"/>
      <c r="G3" s="5"/>
      <c r="H3" s="5"/>
    </row>
    <row r="4" spans="1:8" ht="9" customHeight="1" x14ac:dyDescent="0.25">
      <c r="B4" s="1"/>
    </row>
    <row r="5" spans="1:8" ht="39.950000000000003" customHeight="1" x14ac:dyDescent="0.25">
      <c r="A5" s="120" t="s">
        <v>155</v>
      </c>
      <c r="B5" s="120"/>
      <c r="C5" s="120"/>
      <c r="D5" s="120"/>
      <c r="E5" s="120"/>
      <c r="F5" s="120"/>
      <c r="G5" s="120"/>
      <c r="H5" s="120"/>
    </row>
    <row r="6" spans="1:8" ht="7.5" customHeight="1" x14ac:dyDescent="0.25"/>
    <row r="7" spans="1:8" s="6" customFormat="1" ht="23.25" customHeight="1" x14ac:dyDescent="0.25">
      <c r="B7" s="121" t="s">
        <v>135</v>
      </c>
      <c r="C7" s="121"/>
      <c r="D7" s="121"/>
      <c r="E7" s="121"/>
      <c r="F7" s="121"/>
      <c r="G7" s="121"/>
      <c r="H7" s="121"/>
    </row>
    <row r="8" spans="1:8" s="6" customFormat="1" ht="21" customHeight="1" x14ac:dyDescent="0.25">
      <c r="B8" s="121" t="s">
        <v>121</v>
      </c>
      <c r="C8" s="121"/>
      <c r="D8" s="121"/>
      <c r="E8" s="121"/>
      <c r="F8" s="121"/>
      <c r="G8" s="121"/>
      <c r="H8" s="121"/>
    </row>
    <row r="9" spans="1:8" s="6" customFormat="1" ht="27" customHeight="1" x14ac:dyDescent="0.25">
      <c r="B9" s="121" t="s">
        <v>136</v>
      </c>
      <c r="C9" s="121"/>
      <c r="D9" s="121"/>
      <c r="E9" s="121"/>
      <c r="F9" s="121"/>
      <c r="G9" s="121"/>
      <c r="H9" s="121"/>
    </row>
    <row r="10" spans="1:8" s="6" customFormat="1" ht="30" customHeight="1" x14ac:dyDescent="0.25">
      <c r="B10" s="127" t="s">
        <v>145</v>
      </c>
      <c r="C10" s="127"/>
      <c r="D10" s="127"/>
      <c r="E10" s="127"/>
      <c r="F10" s="127"/>
      <c r="G10" s="127"/>
      <c r="H10" s="45"/>
    </row>
    <row r="11" spans="1:8" s="6" customFormat="1" ht="8.25" customHeight="1" x14ac:dyDescent="0.25">
      <c r="B11" s="45"/>
      <c r="C11" s="45"/>
    </row>
    <row r="12" spans="1:8" s="42" customFormat="1" ht="60" customHeight="1" x14ac:dyDescent="0.25">
      <c r="A12" s="46" t="s">
        <v>5</v>
      </c>
      <c r="B12" s="122" t="s">
        <v>6</v>
      </c>
      <c r="C12" s="122"/>
      <c r="D12" s="122"/>
      <c r="E12" s="46" t="s">
        <v>7</v>
      </c>
      <c r="F12" s="43" t="s">
        <v>8</v>
      </c>
      <c r="G12" s="43" t="s">
        <v>9</v>
      </c>
      <c r="H12" s="46" t="s">
        <v>10</v>
      </c>
    </row>
    <row r="13" spans="1:8" s="11" customFormat="1" ht="24" customHeight="1" x14ac:dyDescent="0.25">
      <c r="A13" s="10" t="s">
        <v>11</v>
      </c>
      <c r="B13" s="123" t="s">
        <v>12</v>
      </c>
      <c r="C13" s="124"/>
      <c r="D13" s="125"/>
      <c r="E13" s="10" t="s">
        <v>13</v>
      </c>
      <c r="F13" s="10" t="s">
        <v>14</v>
      </c>
      <c r="G13" s="10" t="s">
        <v>15</v>
      </c>
      <c r="H13" s="10" t="s">
        <v>16</v>
      </c>
    </row>
    <row r="14" spans="1:8" s="42" customFormat="1" ht="91.5" customHeight="1" x14ac:dyDescent="0.25">
      <c r="A14" s="46" t="s">
        <v>17</v>
      </c>
      <c r="B14" s="118" t="s">
        <v>18</v>
      </c>
      <c r="C14" s="118"/>
      <c r="D14" s="118"/>
      <c r="E14" s="12">
        <f>E15+E19+E25+E28</f>
        <v>20</v>
      </c>
      <c r="F14" s="13">
        <f>ROUND(F15+F19+F25+F28,1)</f>
        <v>20</v>
      </c>
      <c r="G14" s="14">
        <f>ROUND(G15+G19+G25+G28,1)</f>
        <v>20</v>
      </c>
      <c r="H14" s="46"/>
    </row>
    <row r="15" spans="1:8" s="16" customFormat="1" ht="35.25" customHeight="1" x14ac:dyDescent="0.25">
      <c r="A15" s="15">
        <v>1</v>
      </c>
      <c r="B15" s="118" t="s">
        <v>19</v>
      </c>
      <c r="C15" s="118"/>
      <c r="D15" s="118"/>
      <c r="E15" s="12">
        <f>5-(E16+E17+E18)</f>
        <v>5</v>
      </c>
      <c r="F15" s="13">
        <f>ROUND(5-(F16+F17+F18),1)</f>
        <v>5</v>
      </c>
      <c r="G15" s="14">
        <f>ROUND(5-(G16+G17+G18),1)</f>
        <v>5</v>
      </c>
      <c r="H15" s="15"/>
    </row>
    <row r="16" spans="1:8" s="16" customFormat="1" ht="141" customHeight="1" x14ac:dyDescent="0.25">
      <c r="A16" s="15" t="s">
        <v>20</v>
      </c>
      <c r="B16" s="109" t="s">
        <v>21</v>
      </c>
      <c r="C16" s="110"/>
      <c r="D16" s="111"/>
      <c r="E16" s="17"/>
      <c r="F16" s="22">
        <v>0</v>
      </c>
      <c r="G16" s="17"/>
      <c r="H16" s="15"/>
    </row>
    <row r="17" spans="1:8" s="20" customFormat="1" ht="69" customHeight="1" x14ac:dyDescent="0.25">
      <c r="A17" s="15" t="s">
        <v>22</v>
      </c>
      <c r="B17" s="109" t="s">
        <v>105</v>
      </c>
      <c r="C17" s="110"/>
      <c r="D17" s="111"/>
      <c r="E17" s="17"/>
      <c r="F17" s="22">
        <v>0</v>
      </c>
      <c r="G17" s="24"/>
      <c r="H17" s="19"/>
    </row>
    <row r="18" spans="1:8" s="20" customFormat="1" ht="92.25" customHeight="1" x14ac:dyDescent="0.25">
      <c r="A18" s="15" t="s">
        <v>24</v>
      </c>
      <c r="B18" s="109" t="s">
        <v>106</v>
      </c>
      <c r="C18" s="110"/>
      <c r="D18" s="111"/>
      <c r="E18" s="17"/>
      <c r="F18" s="22">
        <v>0</v>
      </c>
      <c r="G18" s="24"/>
      <c r="H18" s="19"/>
    </row>
    <row r="19" spans="1:8" s="20" customFormat="1" ht="52.5" customHeight="1" x14ac:dyDescent="0.25">
      <c r="A19" s="15">
        <v>2</v>
      </c>
      <c r="B19" s="106" t="s">
        <v>26</v>
      </c>
      <c r="C19" s="107"/>
      <c r="D19" s="108"/>
      <c r="E19" s="12">
        <f>6-(E20+E21+E22+E23+E24)</f>
        <v>6</v>
      </c>
      <c r="F19" s="13">
        <f>ROUND(6-(F20+F21+F22+F23+F24),1)</f>
        <v>6</v>
      </c>
      <c r="G19" s="14">
        <f>ROUND(6-(G20+G21+G22+G23+G24),1)</f>
        <v>6</v>
      </c>
      <c r="H19" s="21"/>
    </row>
    <row r="20" spans="1:8" s="20" customFormat="1" ht="39.75" customHeight="1" x14ac:dyDescent="0.25">
      <c r="A20" s="22" t="s">
        <v>27</v>
      </c>
      <c r="B20" s="109" t="s">
        <v>28</v>
      </c>
      <c r="C20" s="110"/>
      <c r="D20" s="111"/>
      <c r="E20" s="23"/>
      <c r="F20" s="22">
        <v>0</v>
      </c>
      <c r="G20" s="24"/>
      <c r="H20" s="19"/>
    </row>
    <row r="21" spans="1:8" s="20" customFormat="1" ht="59.25" customHeight="1" x14ac:dyDescent="0.25">
      <c r="A21" s="22" t="s">
        <v>29</v>
      </c>
      <c r="B21" s="109" t="s">
        <v>30</v>
      </c>
      <c r="C21" s="110"/>
      <c r="D21" s="111"/>
      <c r="E21" s="23"/>
      <c r="F21" s="22">
        <v>0</v>
      </c>
      <c r="G21" s="47"/>
      <c r="H21" s="19"/>
    </row>
    <row r="22" spans="1:8" s="20" customFormat="1" ht="54.75" customHeight="1" x14ac:dyDescent="0.25">
      <c r="A22" s="15" t="s">
        <v>31</v>
      </c>
      <c r="B22" s="109" t="s">
        <v>32</v>
      </c>
      <c r="C22" s="110"/>
      <c r="D22" s="111"/>
      <c r="E22" s="17"/>
      <c r="F22" s="22">
        <v>0</v>
      </c>
      <c r="G22" s="48"/>
      <c r="H22" s="19"/>
    </row>
    <row r="23" spans="1:8" s="20" customFormat="1" ht="70.5" customHeight="1" x14ac:dyDescent="0.25">
      <c r="A23" s="15" t="s">
        <v>33</v>
      </c>
      <c r="B23" s="109" t="s">
        <v>107</v>
      </c>
      <c r="C23" s="110"/>
      <c r="D23" s="111"/>
      <c r="E23" s="17"/>
      <c r="F23" s="22">
        <v>0</v>
      </c>
      <c r="G23" s="48"/>
      <c r="H23" s="19"/>
    </row>
    <row r="24" spans="1:8" s="20" customFormat="1" ht="39" customHeight="1" x14ac:dyDescent="0.25">
      <c r="A24" s="15" t="s">
        <v>35</v>
      </c>
      <c r="B24" s="109" t="s">
        <v>36</v>
      </c>
      <c r="C24" s="110"/>
      <c r="D24" s="111"/>
      <c r="E24" s="17"/>
      <c r="F24" s="22">
        <v>0</v>
      </c>
      <c r="G24" s="24"/>
      <c r="H24" s="19"/>
    </row>
    <row r="25" spans="1:8" s="16" customFormat="1" ht="59.25" customHeight="1" x14ac:dyDescent="0.25">
      <c r="A25" s="15">
        <v>3</v>
      </c>
      <c r="B25" s="106" t="s">
        <v>37</v>
      </c>
      <c r="C25" s="107"/>
      <c r="D25" s="108"/>
      <c r="E25" s="12">
        <f>5-(E26+E27)</f>
        <v>5</v>
      </c>
      <c r="F25" s="13">
        <f>ROUND(5-(F26+F27),1)</f>
        <v>5</v>
      </c>
      <c r="G25" s="14">
        <f>ROUND(5-(G26+G27),1)</f>
        <v>5</v>
      </c>
      <c r="H25" s="15"/>
    </row>
    <row r="26" spans="1:8" s="20" customFormat="1" ht="106.5" customHeight="1" x14ac:dyDescent="0.25">
      <c r="A26" s="15" t="s">
        <v>38</v>
      </c>
      <c r="B26" s="109" t="s">
        <v>39</v>
      </c>
      <c r="C26" s="110"/>
      <c r="D26" s="111"/>
      <c r="E26" s="17"/>
      <c r="F26" s="22">
        <v>0</v>
      </c>
      <c r="G26" s="24"/>
      <c r="H26" s="19"/>
    </row>
    <row r="27" spans="1:8" s="20" customFormat="1" ht="59.25" customHeight="1" x14ac:dyDescent="0.25">
      <c r="A27" s="15" t="s">
        <v>40</v>
      </c>
      <c r="B27" s="109" t="s">
        <v>41</v>
      </c>
      <c r="C27" s="110"/>
      <c r="D27" s="111"/>
      <c r="E27" s="17"/>
      <c r="F27" s="22">
        <v>0</v>
      </c>
      <c r="G27" s="24"/>
      <c r="H27" s="19"/>
    </row>
    <row r="28" spans="1:8" s="20" customFormat="1" ht="152.25" customHeight="1" x14ac:dyDescent="0.25">
      <c r="A28" s="25">
        <v>4</v>
      </c>
      <c r="B28" s="106" t="s">
        <v>42</v>
      </c>
      <c r="C28" s="107"/>
      <c r="D28" s="108"/>
      <c r="E28" s="12">
        <f>4-(E29+E30+E31)</f>
        <v>4</v>
      </c>
      <c r="F28" s="13">
        <f>ROUND(4-(F29+F30+F31),1)</f>
        <v>4</v>
      </c>
      <c r="G28" s="14">
        <f>ROUND(4-(G29+G30+G31),1)</f>
        <v>4</v>
      </c>
      <c r="H28" s="21"/>
    </row>
    <row r="29" spans="1:8" s="20" customFormat="1" ht="52.5" customHeight="1" x14ac:dyDescent="0.25">
      <c r="A29" s="15" t="s">
        <v>43</v>
      </c>
      <c r="B29" s="109" t="s">
        <v>44</v>
      </c>
      <c r="C29" s="110"/>
      <c r="D29" s="111"/>
      <c r="E29" s="17"/>
      <c r="F29" s="22">
        <v>0</v>
      </c>
      <c r="G29" s="24"/>
      <c r="H29" s="19"/>
    </row>
    <row r="30" spans="1:8" s="20" customFormat="1" ht="56.45" customHeight="1" x14ac:dyDescent="0.25">
      <c r="A30" s="15" t="s">
        <v>45</v>
      </c>
      <c r="B30" s="109" t="s">
        <v>46</v>
      </c>
      <c r="C30" s="110"/>
      <c r="D30" s="111"/>
      <c r="E30" s="17"/>
      <c r="F30" s="22">
        <v>0</v>
      </c>
      <c r="G30" s="24"/>
      <c r="H30" s="19"/>
    </row>
    <row r="31" spans="1:8" s="20" customFormat="1" ht="59.25" customHeight="1" x14ac:dyDescent="0.25">
      <c r="A31" s="15" t="s">
        <v>47</v>
      </c>
      <c r="B31" s="109" t="s">
        <v>48</v>
      </c>
      <c r="C31" s="110"/>
      <c r="D31" s="111"/>
      <c r="E31" s="17"/>
      <c r="F31" s="22">
        <v>0</v>
      </c>
      <c r="G31" s="24"/>
      <c r="H31" s="19"/>
    </row>
    <row r="32" spans="1:8" s="42" customFormat="1" ht="27.75" customHeight="1" x14ac:dyDescent="0.25">
      <c r="A32" s="46" t="s">
        <v>49</v>
      </c>
      <c r="B32" s="115" t="s">
        <v>50</v>
      </c>
      <c r="C32" s="116"/>
      <c r="D32" s="117"/>
      <c r="E32" s="12">
        <f>E33+E35+E37+E39+E41+E43</f>
        <v>20</v>
      </c>
      <c r="F32" s="13">
        <f>ROUND(F33+F35+F37+F39+F41+F43,1)</f>
        <v>10</v>
      </c>
      <c r="G32" s="14">
        <f>ROUND(G33+G35+G37+G39+G41+G43,1)</f>
        <v>0</v>
      </c>
      <c r="H32" s="46"/>
    </row>
    <row r="33" spans="1:8" s="16" customFormat="1" ht="73.150000000000006" customHeight="1" x14ac:dyDescent="0.25">
      <c r="A33" s="15">
        <v>5</v>
      </c>
      <c r="B33" s="118" t="s">
        <v>108</v>
      </c>
      <c r="C33" s="118"/>
      <c r="D33" s="118"/>
      <c r="E33" s="12">
        <v>1</v>
      </c>
      <c r="F33" s="13">
        <f>IF(F34&gt;1,"1",F34)</f>
        <v>1</v>
      </c>
      <c r="G33" s="14">
        <f>G34</f>
        <v>0</v>
      </c>
      <c r="H33" s="15"/>
    </row>
    <row r="34" spans="1:8" s="16" customFormat="1" ht="87" customHeight="1" x14ac:dyDescent="0.25">
      <c r="A34" s="15"/>
      <c r="B34" s="119" t="s">
        <v>109</v>
      </c>
      <c r="C34" s="119"/>
      <c r="D34" s="119"/>
      <c r="E34" s="12"/>
      <c r="F34" s="18">
        <v>1</v>
      </c>
      <c r="G34" s="14"/>
      <c r="H34" s="15"/>
    </row>
    <row r="35" spans="1:8" s="16" customFormat="1" ht="45" customHeight="1" x14ac:dyDescent="0.25">
      <c r="A35" s="15">
        <v>6</v>
      </c>
      <c r="B35" s="106" t="s">
        <v>110</v>
      </c>
      <c r="C35" s="107"/>
      <c r="D35" s="108"/>
      <c r="E35" s="12">
        <v>2</v>
      </c>
      <c r="F35" s="13">
        <f>IF(F36&gt;2,"2",F36)</f>
        <v>2</v>
      </c>
      <c r="G35" s="14">
        <f>G36</f>
        <v>0</v>
      </c>
      <c r="H35" s="15"/>
    </row>
    <row r="36" spans="1:8" s="16" customFormat="1" ht="70.5" customHeight="1" x14ac:dyDescent="0.25">
      <c r="A36" s="15"/>
      <c r="B36" s="112" t="s">
        <v>111</v>
      </c>
      <c r="C36" s="113"/>
      <c r="D36" s="114"/>
      <c r="E36" s="12"/>
      <c r="F36" s="18">
        <v>2</v>
      </c>
      <c r="G36" s="14"/>
      <c r="H36" s="15"/>
    </row>
    <row r="37" spans="1:8" s="16" customFormat="1" ht="66" customHeight="1" x14ac:dyDescent="0.25">
      <c r="A37" s="15">
        <v>7</v>
      </c>
      <c r="B37" s="106" t="s">
        <v>55</v>
      </c>
      <c r="C37" s="107"/>
      <c r="D37" s="108"/>
      <c r="E37" s="12">
        <v>2</v>
      </c>
      <c r="F37" s="13">
        <f>IF(F38&gt;2,"2",F38)</f>
        <v>2</v>
      </c>
      <c r="G37" s="14">
        <f>G38</f>
        <v>0</v>
      </c>
      <c r="H37" s="15"/>
    </row>
    <row r="38" spans="1:8" s="16" customFormat="1" ht="73.5" customHeight="1" x14ac:dyDescent="0.25">
      <c r="A38" s="15"/>
      <c r="B38" s="109" t="s">
        <v>112</v>
      </c>
      <c r="C38" s="110"/>
      <c r="D38" s="111"/>
      <c r="E38" s="12"/>
      <c r="F38" s="18">
        <v>2</v>
      </c>
      <c r="G38" s="14"/>
      <c r="H38" s="15"/>
    </row>
    <row r="39" spans="1:8" s="16" customFormat="1" ht="56.25" customHeight="1" x14ac:dyDescent="0.25">
      <c r="A39" s="15">
        <v>8</v>
      </c>
      <c r="B39" s="106" t="s">
        <v>57</v>
      </c>
      <c r="C39" s="107"/>
      <c r="D39" s="108"/>
      <c r="E39" s="12">
        <v>2</v>
      </c>
      <c r="F39" s="13">
        <f>IF(F40&gt;2,"2",F40)</f>
        <v>2</v>
      </c>
      <c r="G39" s="14">
        <f>G40</f>
        <v>0</v>
      </c>
      <c r="H39" s="15"/>
    </row>
    <row r="40" spans="1:8" s="16" customFormat="1" ht="70.5" customHeight="1" x14ac:dyDescent="0.25">
      <c r="A40" s="15"/>
      <c r="B40" s="109" t="s">
        <v>113</v>
      </c>
      <c r="C40" s="110"/>
      <c r="D40" s="111"/>
      <c r="E40" s="12"/>
      <c r="F40" s="18">
        <v>2</v>
      </c>
      <c r="G40" s="14"/>
      <c r="H40" s="15"/>
    </row>
    <row r="41" spans="1:8" s="52" customFormat="1" ht="126" customHeight="1" x14ac:dyDescent="0.3">
      <c r="A41" s="49">
        <v>9</v>
      </c>
      <c r="B41" s="100" t="s">
        <v>114</v>
      </c>
      <c r="C41" s="101"/>
      <c r="D41" s="102"/>
      <c r="E41" s="50">
        <v>8</v>
      </c>
      <c r="F41" s="13" t="str">
        <f>IF(F42&gt;=8,"8",IF(F42&lt;8,"0"))</f>
        <v>0</v>
      </c>
      <c r="G41" s="51">
        <f>G42</f>
        <v>0</v>
      </c>
      <c r="H41" s="49"/>
    </row>
    <row r="42" spans="1:8" s="52" customFormat="1" ht="123.75" customHeight="1" x14ac:dyDescent="0.25">
      <c r="A42" s="49"/>
      <c r="B42" s="103" t="s">
        <v>115</v>
      </c>
      <c r="C42" s="104"/>
      <c r="D42" s="105"/>
      <c r="E42" s="50"/>
      <c r="F42" s="53"/>
      <c r="G42" s="51"/>
      <c r="H42" s="49"/>
    </row>
    <row r="43" spans="1:8" s="16" customFormat="1" ht="43.5" customHeight="1" x14ac:dyDescent="0.25">
      <c r="A43" s="15">
        <v>10</v>
      </c>
      <c r="B43" s="106" t="s">
        <v>116</v>
      </c>
      <c r="C43" s="107"/>
      <c r="D43" s="108"/>
      <c r="E43" s="12">
        <v>5</v>
      </c>
      <c r="F43" s="13">
        <f>IF(F44&gt;5,"5",F44)</f>
        <v>3</v>
      </c>
      <c r="G43" s="14">
        <f>G44</f>
        <v>0</v>
      </c>
      <c r="H43" s="15"/>
    </row>
    <row r="44" spans="1:8" s="16" customFormat="1" ht="156" customHeight="1" x14ac:dyDescent="0.25">
      <c r="A44" s="15"/>
      <c r="B44" s="109" t="s">
        <v>117</v>
      </c>
      <c r="C44" s="110"/>
      <c r="D44" s="111"/>
      <c r="E44" s="12"/>
      <c r="F44" s="18">
        <v>3</v>
      </c>
      <c r="G44" s="14"/>
      <c r="H44" s="68" t="s">
        <v>158</v>
      </c>
    </row>
    <row r="45" spans="1:8" s="42" customFormat="1" ht="64.5" customHeight="1" x14ac:dyDescent="0.25">
      <c r="A45" s="46" t="s">
        <v>66</v>
      </c>
      <c r="B45" s="106" t="s">
        <v>67</v>
      </c>
      <c r="C45" s="107"/>
      <c r="D45" s="108"/>
      <c r="E45" s="12">
        <v>60</v>
      </c>
      <c r="F45" s="13">
        <f>SUM(F46:F51)</f>
        <v>60</v>
      </c>
      <c r="G45" s="14">
        <f>SUM(G46:G51)</f>
        <v>0</v>
      </c>
      <c r="H45" s="46"/>
    </row>
    <row r="46" spans="1:8" s="16" customFormat="1" ht="31.5" customHeight="1" x14ac:dyDescent="0.25">
      <c r="A46" s="15"/>
      <c r="B46" s="112" t="s">
        <v>68</v>
      </c>
      <c r="C46" s="113"/>
      <c r="D46" s="114"/>
      <c r="E46" s="17">
        <v>60</v>
      </c>
      <c r="F46" s="15">
        <v>60</v>
      </c>
      <c r="G46" s="17"/>
      <c r="H46" s="15"/>
    </row>
    <row r="47" spans="1:8" s="16" customFormat="1" ht="30" customHeight="1" x14ac:dyDescent="0.25">
      <c r="A47" s="15"/>
      <c r="B47" s="112" t="s">
        <v>69</v>
      </c>
      <c r="C47" s="113"/>
      <c r="D47" s="114"/>
      <c r="E47" s="17">
        <v>50</v>
      </c>
      <c r="F47" s="15"/>
      <c r="G47" s="17"/>
      <c r="H47" s="15"/>
    </row>
    <row r="48" spans="1:8" s="16" customFormat="1" ht="30" customHeight="1" x14ac:dyDescent="0.25">
      <c r="A48" s="15"/>
      <c r="B48" s="112" t="s">
        <v>70</v>
      </c>
      <c r="C48" s="113"/>
      <c r="D48" s="114"/>
      <c r="E48" s="17">
        <v>40</v>
      </c>
      <c r="F48" s="15"/>
      <c r="G48" s="17"/>
      <c r="H48" s="15"/>
    </row>
    <row r="49" spans="1:8" s="16" customFormat="1" ht="32.25" customHeight="1" x14ac:dyDescent="0.25">
      <c r="A49" s="15"/>
      <c r="B49" s="112" t="s">
        <v>71</v>
      </c>
      <c r="C49" s="113"/>
      <c r="D49" s="114"/>
      <c r="E49" s="17">
        <v>30</v>
      </c>
      <c r="F49" s="15"/>
      <c r="G49" s="17"/>
      <c r="H49" s="15"/>
    </row>
    <row r="50" spans="1:8" s="16" customFormat="1" ht="31.5" customHeight="1" x14ac:dyDescent="0.25">
      <c r="A50" s="15"/>
      <c r="B50" s="112" t="s">
        <v>72</v>
      </c>
      <c r="C50" s="113"/>
      <c r="D50" s="114"/>
      <c r="E50" s="17">
        <v>20</v>
      </c>
      <c r="F50" s="15"/>
      <c r="G50" s="17"/>
      <c r="H50" s="15"/>
    </row>
    <row r="51" spans="1:8" s="16" customFormat="1" ht="30.75" customHeight="1" x14ac:dyDescent="0.25">
      <c r="A51" s="15"/>
      <c r="B51" s="112" t="s">
        <v>73</v>
      </c>
      <c r="C51" s="113"/>
      <c r="D51" s="114"/>
      <c r="E51" s="17">
        <v>0</v>
      </c>
      <c r="F51" s="15"/>
      <c r="G51" s="17"/>
      <c r="H51" s="15"/>
    </row>
    <row r="52" spans="1:8" s="42" customFormat="1" ht="30" customHeight="1" x14ac:dyDescent="0.25">
      <c r="A52" s="46"/>
      <c r="B52" s="83" t="s">
        <v>74</v>
      </c>
      <c r="C52" s="84"/>
      <c r="D52" s="85"/>
      <c r="E52" s="26">
        <f>E14+E32+E45</f>
        <v>100</v>
      </c>
      <c r="F52" s="26">
        <f>F14+F32+F45</f>
        <v>90</v>
      </c>
      <c r="G52" s="27">
        <f>G14+G32+G45</f>
        <v>20</v>
      </c>
      <c r="H52" s="46"/>
    </row>
    <row r="53" spans="1:8" ht="30.75" customHeight="1" x14ac:dyDescent="0.25">
      <c r="A53" s="28"/>
      <c r="B53" s="80" t="s">
        <v>75</v>
      </c>
      <c r="C53" s="81"/>
      <c r="D53" s="82"/>
      <c r="E53" s="28"/>
      <c r="F53" s="28"/>
      <c r="G53" s="28"/>
      <c r="H53" s="28"/>
    </row>
    <row r="54" spans="1:8" ht="53.25" customHeight="1" x14ac:dyDescent="0.25">
      <c r="A54" s="28"/>
      <c r="B54" s="83" t="s">
        <v>76</v>
      </c>
      <c r="C54" s="84"/>
      <c r="D54" s="85"/>
      <c r="E54" s="26">
        <f>E52-E53</f>
        <v>100</v>
      </c>
      <c r="F54" s="26">
        <f>ROUND(F52-F53,1)</f>
        <v>90</v>
      </c>
      <c r="G54" s="27">
        <f>ROUND(G52-G53,1)</f>
        <v>20</v>
      </c>
      <c r="H54" s="46"/>
    </row>
    <row r="55" spans="1:8" ht="18.75" customHeight="1" x14ac:dyDescent="0.25">
      <c r="A55" s="30"/>
      <c r="B55" s="31"/>
      <c r="C55" s="31"/>
      <c r="D55" s="31"/>
      <c r="E55" s="30"/>
      <c r="F55" s="30"/>
      <c r="G55" s="30"/>
      <c r="H55" s="30"/>
    </row>
    <row r="56" spans="1:8" ht="33.75" customHeight="1" x14ac:dyDescent="0.25">
      <c r="B56" s="86" t="s">
        <v>77</v>
      </c>
      <c r="C56" s="86"/>
      <c r="D56" s="86"/>
    </row>
    <row r="57" spans="1:8" s="6" customFormat="1" ht="37.5" customHeight="1" x14ac:dyDescent="0.25">
      <c r="A57" s="87" t="s">
        <v>78</v>
      </c>
      <c r="B57" s="88"/>
      <c r="C57" s="89"/>
      <c r="D57" s="92" t="s">
        <v>79</v>
      </c>
      <c r="E57" s="94" t="s">
        <v>80</v>
      </c>
      <c r="F57" s="94"/>
      <c r="G57" s="95" t="s">
        <v>81</v>
      </c>
      <c r="H57" s="96"/>
    </row>
    <row r="58" spans="1:8" s="6" customFormat="1" ht="78.75" customHeight="1" x14ac:dyDescent="0.25">
      <c r="A58" s="90"/>
      <c r="B58" s="73"/>
      <c r="C58" s="91"/>
      <c r="D58" s="93"/>
      <c r="E58" s="43" t="s">
        <v>82</v>
      </c>
      <c r="F58" s="43" t="s">
        <v>83</v>
      </c>
      <c r="G58" s="43" t="s">
        <v>84</v>
      </c>
      <c r="H58" s="43" t="s">
        <v>85</v>
      </c>
    </row>
    <row r="59" spans="1:8" ht="49.5" customHeight="1" x14ac:dyDescent="0.25">
      <c r="A59" s="97" t="s">
        <v>86</v>
      </c>
      <c r="B59" s="98"/>
      <c r="C59" s="99"/>
      <c r="D59" s="15" t="s">
        <v>87</v>
      </c>
      <c r="E59" s="17">
        <f>IF(AND(90&lt;=F54,F54&lt;100),F54,"")</f>
        <v>90</v>
      </c>
      <c r="F59" s="23" t="str">
        <f>IF(AND(90&lt;=G54,G54&lt;=100),G54,"")</f>
        <v/>
      </c>
      <c r="G59" s="32" t="str">
        <f t="shared" ref="G59:H62" si="0">IF(ISNUMBER(E59)=TRUE,"X","")</f>
        <v>X</v>
      </c>
      <c r="H59" s="32" t="str">
        <f t="shared" si="0"/>
        <v/>
      </c>
    </row>
    <row r="60" spans="1:8" ht="56.25" customHeight="1" x14ac:dyDescent="0.25">
      <c r="A60" s="97" t="s">
        <v>88</v>
      </c>
      <c r="B60" s="98"/>
      <c r="C60" s="99"/>
      <c r="D60" s="15" t="s">
        <v>89</v>
      </c>
      <c r="E60" s="17" t="str">
        <f>IF(AND(75&lt;=F54,F54&lt;90),F54,"")</f>
        <v/>
      </c>
      <c r="F60" s="23" t="str">
        <f>IF(AND(75&lt;=G54,G54&lt;90),G54,"")</f>
        <v/>
      </c>
      <c r="G60" s="32" t="str">
        <f t="shared" si="0"/>
        <v/>
      </c>
      <c r="H60" s="32" t="str">
        <f t="shared" si="0"/>
        <v/>
      </c>
    </row>
    <row r="61" spans="1:8" ht="60.75" customHeight="1" x14ac:dyDescent="0.25">
      <c r="A61" s="97" t="s">
        <v>90</v>
      </c>
      <c r="B61" s="98"/>
      <c r="C61" s="99"/>
      <c r="D61" s="15" t="s">
        <v>91</v>
      </c>
      <c r="E61" s="17" t="str">
        <f>IF(AND(50&lt;=F54,F54&lt;75),F54,"")</f>
        <v/>
      </c>
      <c r="F61" s="23" t="str">
        <f>IF(AND(50&lt;=G54,G54&lt;75),G54,"")</f>
        <v/>
      </c>
      <c r="G61" s="32" t="str">
        <f t="shared" si="0"/>
        <v/>
      </c>
      <c r="H61" s="32" t="str">
        <f t="shared" si="0"/>
        <v/>
      </c>
    </row>
    <row r="62" spans="1:8" ht="53.25" customHeight="1" x14ac:dyDescent="0.25">
      <c r="A62" s="97" t="s">
        <v>92</v>
      </c>
      <c r="B62" s="98"/>
      <c r="C62" s="99"/>
      <c r="D62" s="15" t="s">
        <v>93</v>
      </c>
      <c r="E62" s="33" t="str">
        <f>IF(AND(0&lt;F54,F54&lt;50),F54,"")</f>
        <v/>
      </c>
      <c r="F62" s="33">
        <f>IF(AND(0&lt;G54,G54&lt;50),G54,"")</f>
        <v>20</v>
      </c>
      <c r="G62" s="34" t="str">
        <f t="shared" si="0"/>
        <v/>
      </c>
      <c r="H62" s="34" t="str">
        <f t="shared" si="0"/>
        <v>X</v>
      </c>
    </row>
    <row r="63" spans="1:8" ht="9" customHeight="1" x14ac:dyDescent="0.25"/>
    <row r="64" spans="1:8" s="36" customFormat="1" ht="20.25" customHeight="1" x14ac:dyDescent="0.25">
      <c r="B64" s="35"/>
      <c r="D64" s="126" t="s">
        <v>150</v>
      </c>
      <c r="E64" s="126"/>
      <c r="F64" s="126"/>
      <c r="G64" s="126"/>
      <c r="H64" s="126"/>
    </row>
    <row r="65" spans="2:8" s="42" customFormat="1" ht="35.25" customHeight="1" x14ac:dyDescent="0.25">
      <c r="D65" s="44"/>
      <c r="E65" s="72" t="s">
        <v>123</v>
      </c>
      <c r="F65" s="72"/>
      <c r="G65" s="72"/>
      <c r="H65" s="72"/>
    </row>
    <row r="66" spans="2:8" ht="12.75" customHeight="1" x14ac:dyDescent="0.25">
      <c r="D66" s="38"/>
      <c r="E66" s="38"/>
      <c r="F66" s="38"/>
      <c r="G66" s="38"/>
      <c r="H66" s="38"/>
    </row>
    <row r="67" spans="2:8" ht="12" customHeight="1" x14ac:dyDescent="0.25"/>
    <row r="68" spans="2:8" ht="20.25" customHeight="1" x14ac:dyDescent="0.25">
      <c r="F68" s="59" t="s">
        <v>137</v>
      </c>
      <c r="G68" s="59"/>
    </row>
    <row r="69" spans="2:8" ht="9" customHeight="1" x14ac:dyDescent="0.25">
      <c r="F69" s="39" t="s">
        <v>138</v>
      </c>
    </row>
    <row r="70" spans="2:8" ht="44.25" customHeight="1" x14ac:dyDescent="0.25">
      <c r="B70" s="73" t="s">
        <v>94</v>
      </c>
      <c r="C70" s="73"/>
      <c r="D70" s="73"/>
      <c r="E70" s="73"/>
      <c r="F70" s="73"/>
      <c r="G70" s="73"/>
      <c r="H70" s="73"/>
    </row>
    <row r="71" spans="2:8" ht="106.9" customHeight="1" x14ac:dyDescent="0.25">
      <c r="B71" s="74" t="s">
        <v>95</v>
      </c>
      <c r="C71" s="75"/>
      <c r="D71" s="75"/>
      <c r="E71" s="75"/>
      <c r="F71" s="75"/>
      <c r="G71" s="75"/>
      <c r="H71" s="76"/>
    </row>
    <row r="72" spans="2:8" ht="25.15" customHeight="1" x14ac:dyDescent="0.25">
      <c r="B72" s="40"/>
      <c r="D72" s="77" t="s">
        <v>96</v>
      </c>
      <c r="E72" s="77"/>
      <c r="F72" s="77"/>
      <c r="G72" s="77"/>
      <c r="H72" s="77"/>
    </row>
    <row r="73" spans="2:8" ht="21" customHeight="1" x14ac:dyDescent="0.25">
      <c r="B73" s="41"/>
      <c r="D73" s="78" t="s">
        <v>97</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6">
    <mergeCell ref="B15:D15"/>
    <mergeCell ref="A2:C2"/>
    <mergeCell ref="D2:H2"/>
    <mergeCell ref="A3:B3"/>
    <mergeCell ref="A5:H5"/>
    <mergeCell ref="B7:H7"/>
    <mergeCell ref="B8:H8"/>
    <mergeCell ref="B9:H9"/>
    <mergeCell ref="B10:G10"/>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8"/>
    <mergeCell ref="D57:D58"/>
    <mergeCell ref="D73:H73"/>
    <mergeCell ref="E57:F57"/>
    <mergeCell ref="G57:H57"/>
    <mergeCell ref="A59:C59"/>
    <mergeCell ref="A60:C60"/>
    <mergeCell ref="A61:C61"/>
    <mergeCell ref="A62:C62"/>
    <mergeCell ref="D64:H64"/>
    <mergeCell ref="E65:H65"/>
    <mergeCell ref="B70:H70"/>
    <mergeCell ref="B71:H71"/>
    <mergeCell ref="D72:H72"/>
  </mergeCells>
  <printOptions horizontalCentered="1"/>
  <pageMargins left="0.3" right="0.2" top="0.45" bottom="0.39" header="0.13149606299212599" footer="0.16"/>
  <pageSetup paperSize="9" scale="90"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3"/>
  <sheetViews>
    <sheetView topLeftCell="A55" zoomScale="80" zoomScaleNormal="80" workbookViewId="0">
      <selection activeCell="D64" sqref="D64:H64"/>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7" width="10.140625" style="1" customWidth="1"/>
    <col min="8" max="8" width="17"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100</v>
      </c>
    </row>
    <row r="2" spans="1:8" s="42" customFormat="1" ht="48.75" customHeight="1" x14ac:dyDescent="0.25">
      <c r="A2" s="72" t="s">
        <v>1</v>
      </c>
      <c r="B2" s="72"/>
      <c r="C2" s="72"/>
      <c r="D2" s="72" t="s">
        <v>2</v>
      </c>
      <c r="E2" s="72"/>
      <c r="F2" s="72"/>
      <c r="G2" s="72"/>
      <c r="H2" s="72"/>
    </row>
    <row r="3" spans="1:8" s="42" customFormat="1" ht="8.25" customHeight="1" x14ac:dyDescent="0.25">
      <c r="A3" s="78"/>
      <c r="B3" s="78"/>
      <c r="D3" s="5"/>
      <c r="E3" s="5"/>
      <c r="F3" s="5"/>
      <c r="G3" s="5"/>
      <c r="H3" s="5"/>
    </row>
    <row r="4" spans="1:8" ht="13.9" customHeight="1" x14ac:dyDescent="0.25">
      <c r="B4" s="1"/>
    </row>
    <row r="5" spans="1:8" ht="39.950000000000003" customHeight="1" x14ac:dyDescent="0.25">
      <c r="A5" s="120" t="s">
        <v>147</v>
      </c>
      <c r="B5" s="120"/>
      <c r="C5" s="120"/>
      <c r="D5" s="120"/>
      <c r="E5" s="120"/>
      <c r="F5" s="120"/>
      <c r="G5" s="120"/>
      <c r="H5" s="120"/>
    </row>
    <row r="6" spans="1:8" ht="12" customHeight="1" x14ac:dyDescent="0.25"/>
    <row r="7" spans="1:8" s="6" customFormat="1" ht="25.15" customHeight="1" x14ac:dyDescent="0.25">
      <c r="B7" s="121" t="s">
        <v>134</v>
      </c>
      <c r="C7" s="121"/>
      <c r="D7" s="121"/>
      <c r="E7" s="121"/>
      <c r="F7" s="121"/>
      <c r="G7" s="121"/>
      <c r="H7" s="121"/>
    </row>
    <row r="8" spans="1:8" s="6" customFormat="1" ht="20.25" customHeight="1" x14ac:dyDescent="0.25">
      <c r="B8" s="121" t="s">
        <v>121</v>
      </c>
      <c r="C8" s="121"/>
      <c r="D8" s="121"/>
      <c r="E8" s="121"/>
      <c r="F8" s="121"/>
      <c r="G8" s="121"/>
      <c r="H8" s="121"/>
    </row>
    <row r="9" spans="1:8" s="6" customFormat="1" ht="21" customHeight="1" x14ac:dyDescent="0.25">
      <c r="B9" s="121" t="s">
        <v>133</v>
      </c>
      <c r="C9" s="121"/>
      <c r="D9" s="121"/>
      <c r="E9" s="121"/>
      <c r="F9" s="121"/>
      <c r="G9" s="121"/>
      <c r="H9" s="121"/>
    </row>
    <row r="10" spans="1:8" s="6" customFormat="1" ht="24" customHeight="1" x14ac:dyDescent="0.25">
      <c r="B10" s="138" t="s">
        <v>146</v>
      </c>
      <c r="C10" s="138"/>
      <c r="D10" s="138"/>
      <c r="E10" s="138"/>
      <c r="F10" s="138"/>
      <c r="G10" s="138"/>
      <c r="H10" s="45"/>
    </row>
    <row r="11" spans="1:8" s="6" customFormat="1" ht="9.75" customHeight="1" x14ac:dyDescent="0.25">
      <c r="B11" s="45"/>
      <c r="C11" s="45"/>
    </row>
    <row r="12" spans="1:8" s="42" customFormat="1" ht="64.5" customHeight="1" x14ac:dyDescent="0.25">
      <c r="A12" s="67" t="s">
        <v>5</v>
      </c>
      <c r="B12" s="122" t="s">
        <v>6</v>
      </c>
      <c r="C12" s="122"/>
      <c r="D12" s="122"/>
      <c r="E12" s="46" t="s">
        <v>7</v>
      </c>
      <c r="F12" s="43" t="s">
        <v>8</v>
      </c>
      <c r="G12" s="43" t="s">
        <v>9</v>
      </c>
      <c r="H12" s="46" t="s">
        <v>10</v>
      </c>
    </row>
    <row r="13" spans="1:8" s="11" customFormat="1" ht="23.25" customHeight="1" x14ac:dyDescent="0.25">
      <c r="A13" s="69" t="s">
        <v>11</v>
      </c>
      <c r="B13" s="139" t="s">
        <v>12</v>
      </c>
      <c r="C13" s="140"/>
      <c r="D13" s="141"/>
      <c r="E13" s="10" t="s">
        <v>13</v>
      </c>
      <c r="F13" s="10" t="s">
        <v>14</v>
      </c>
      <c r="G13" s="10" t="s">
        <v>15</v>
      </c>
      <c r="H13" s="10" t="s">
        <v>16</v>
      </c>
    </row>
    <row r="14" spans="1:8" s="42" customFormat="1" ht="101.25" customHeight="1" x14ac:dyDescent="0.25">
      <c r="A14" s="67" t="s">
        <v>17</v>
      </c>
      <c r="B14" s="118" t="s">
        <v>18</v>
      </c>
      <c r="C14" s="118"/>
      <c r="D14" s="118"/>
      <c r="E14" s="12">
        <f>E15+E19+E25+E28</f>
        <v>20</v>
      </c>
      <c r="F14" s="13">
        <f>ROUND(F15+F19+F25+F28,1)</f>
        <v>20</v>
      </c>
      <c r="G14" s="14">
        <f>ROUND(G15+G19+G25+G28,1)</f>
        <v>20</v>
      </c>
      <c r="H14" s="46"/>
    </row>
    <row r="15" spans="1:8" s="16" customFormat="1" ht="35.25" customHeight="1" x14ac:dyDescent="0.25">
      <c r="A15" s="15">
        <v>1</v>
      </c>
      <c r="B15" s="118" t="s">
        <v>19</v>
      </c>
      <c r="C15" s="118"/>
      <c r="D15" s="118"/>
      <c r="E15" s="12">
        <f>5-(E16+E17+E18)</f>
        <v>5</v>
      </c>
      <c r="F15" s="13">
        <f>ROUND(5-(F16+F17+F18),1)</f>
        <v>5</v>
      </c>
      <c r="G15" s="14">
        <f>ROUND(5-(G16+G17+G18),1)</f>
        <v>5</v>
      </c>
      <c r="H15" s="15"/>
    </row>
    <row r="16" spans="1:8" s="16" customFormat="1" ht="141" customHeight="1" x14ac:dyDescent="0.25">
      <c r="A16" s="15" t="s">
        <v>20</v>
      </c>
      <c r="B16" s="109" t="s">
        <v>21</v>
      </c>
      <c r="C16" s="110"/>
      <c r="D16" s="111"/>
      <c r="E16" s="17"/>
      <c r="F16" s="22">
        <v>0</v>
      </c>
      <c r="G16" s="17"/>
      <c r="H16" s="15"/>
    </row>
    <row r="17" spans="1:8" s="20" customFormat="1" ht="69" customHeight="1" x14ac:dyDescent="0.25">
      <c r="A17" s="15" t="s">
        <v>22</v>
      </c>
      <c r="B17" s="109" t="s">
        <v>105</v>
      </c>
      <c r="C17" s="110"/>
      <c r="D17" s="111"/>
      <c r="E17" s="17"/>
      <c r="F17" s="22">
        <v>0</v>
      </c>
      <c r="G17" s="24"/>
      <c r="H17" s="19"/>
    </row>
    <row r="18" spans="1:8" s="20" customFormat="1" ht="92.25" customHeight="1" x14ac:dyDescent="0.25">
      <c r="A18" s="15" t="s">
        <v>24</v>
      </c>
      <c r="B18" s="109" t="s">
        <v>106</v>
      </c>
      <c r="C18" s="110"/>
      <c r="D18" s="111"/>
      <c r="E18" s="17"/>
      <c r="F18" s="22">
        <v>0</v>
      </c>
      <c r="G18" s="24"/>
      <c r="H18" s="19"/>
    </row>
    <row r="19" spans="1:8" s="20" customFormat="1" ht="52.5" customHeight="1" x14ac:dyDescent="0.25">
      <c r="A19" s="15">
        <v>2</v>
      </c>
      <c r="B19" s="106" t="s">
        <v>26</v>
      </c>
      <c r="C19" s="107"/>
      <c r="D19" s="108"/>
      <c r="E19" s="12">
        <f>6-(E20+E21+E22+E23+E24)</f>
        <v>6</v>
      </c>
      <c r="F19" s="13">
        <f>ROUND(6-(F20+F21+F22+F23+F24),1)</f>
        <v>6</v>
      </c>
      <c r="G19" s="14">
        <f>ROUND(6-(G20+G21+G22+G23+G24),1)</f>
        <v>6</v>
      </c>
      <c r="H19" s="21"/>
    </row>
    <row r="20" spans="1:8" s="20" customFormat="1" ht="51.75" customHeight="1" x14ac:dyDescent="0.25">
      <c r="A20" s="22" t="s">
        <v>27</v>
      </c>
      <c r="B20" s="109" t="s">
        <v>28</v>
      </c>
      <c r="C20" s="110"/>
      <c r="D20" s="111"/>
      <c r="E20" s="23"/>
      <c r="F20" s="22">
        <v>0</v>
      </c>
      <c r="G20" s="24"/>
      <c r="H20" s="19"/>
    </row>
    <row r="21" spans="1:8" s="20" customFormat="1" ht="59.25" customHeight="1" x14ac:dyDescent="0.25">
      <c r="A21" s="22" t="s">
        <v>29</v>
      </c>
      <c r="B21" s="109" t="s">
        <v>30</v>
      </c>
      <c r="C21" s="110"/>
      <c r="D21" s="111"/>
      <c r="E21" s="23"/>
      <c r="F21" s="22">
        <v>0</v>
      </c>
      <c r="G21" s="47"/>
      <c r="H21" s="19"/>
    </row>
    <row r="22" spans="1:8" s="20" customFormat="1" ht="54.75" customHeight="1" x14ac:dyDescent="0.25">
      <c r="A22" s="15" t="s">
        <v>31</v>
      </c>
      <c r="B22" s="109" t="s">
        <v>32</v>
      </c>
      <c r="C22" s="110"/>
      <c r="D22" s="111"/>
      <c r="E22" s="17"/>
      <c r="F22" s="22">
        <v>0</v>
      </c>
      <c r="G22" s="48"/>
      <c r="H22" s="19"/>
    </row>
    <row r="23" spans="1:8" s="20" customFormat="1" ht="70.5" customHeight="1" x14ac:dyDescent="0.25">
      <c r="A23" s="15" t="s">
        <v>33</v>
      </c>
      <c r="B23" s="109" t="s">
        <v>107</v>
      </c>
      <c r="C23" s="110"/>
      <c r="D23" s="111"/>
      <c r="E23" s="17"/>
      <c r="F23" s="22">
        <v>0</v>
      </c>
      <c r="G23" s="48"/>
      <c r="H23" s="19"/>
    </row>
    <row r="24" spans="1:8" s="20" customFormat="1" ht="39" customHeight="1" x14ac:dyDescent="0.25">
      <c r="A24" s="15" t="s">
        <v>35</v>
      </c>
      <c r="B24" s="109" t="s">
        <v>36</v>
      </c>
      <c r="C24" s="110"/>
      <c r="D24" s="111"/>
      <c r="E24" s="17"/>
      <c r="F24" s="22">
        <v>0</v>
      </c>
      <c r="G24" s="24"/>
      <c r="H24" s="19"/>
    </row>
    <row r="25" spans="1:8" s="16" customFormat="1" ht="59.25" customHeight="1" x14ac:dyDescent="0.25">
      <c r="A25" s="15">
        <v>3</v>
      </c>
      <c r="B25" s="106" t="s">
        <v>37</v>
      </c>
      <c r="C25" s="107"/>
      <c r="D25" s="108"/>
      <c r="E25" s="12">
        <f>5-(E26+E27)</f>
        <v>5</v>
      </c>
      <c r="F25" s="13">
        <f>ROUND(5-(F26+F27),1)</f>
        <v>5</v>
      </c>
      <c r="G25" s="14">
        <f>ROUND(5-(G26+G27),1)</f>
        <v>5</v>
      </c>
      <c r="H25" s="15"/>
    </row>
    <row r="26" spans="1:8" s="20" customFormat="1" ht="106.5" customHeight="1" x14ac:dyDescent="0.25">
      <c r="A26" s="15" t="s">
        <v>38</v>
      </c>
      <c r="B26" s="109" t="s">
        <v>39</v>
      </c>
      <c r="C26" s="110"/>
      <c r="D26" s="111"/>
      <c r="E26" s="17"/>
      <c r="F26" s="22">
        <v>0</v>
      </c>
      <c r="G26" s="24"/>
      <c r="H26" s="19"/>
    </row>
    <row r="27" spans="1:8" s="20" customFormat="1" ht="69" customHeight="1" x14ac:dyDescent="0.25">
      <c r="A27" s="15" t="s">
        <v>40</v>
      </c>
      <c r="B27" s="109" t="s">
        <v>41</v>
      </c>
      <c r="C27" s="110"/>
      <c r="D27" s="111"/>
      <c r="E27" s="17"/>
      <c r="F27" s="22">
        <v>0</v>
      </c>
      <c r="G27" s="24"/>
      <c r="H27" s="19"/>
    </row>
    <row r="28" spans="1:8" s="20" customFormat="1" ht="160.5" customHeight="1" x14ac:dyDescent="0.25">
      <c r="A28" s="25">
        <v>4</v>
      </c>
      <c r="B28" s="106" t="s">
        <v>42</v>
      </c>
      <c r="C28" s="107"/>
      <c r="D28" s="108"/>
      <c r="E28" s="12">
        <f>4-(E29+E30+E31)</f>
        <v>4</v>
      </c>
      <c r="F28" s="13">
        <f>ROUND(4-(F29+F30+F31),1)</f>
        <v>4</v>
      </c>
      <c r="G28" s="14">
        <f>ROUND(4-(G29+G30+G31),1)</f>
        <v>4</v>
      </c>
      <c r="H28" s="21"/>
    </row>
    <row r="29" spans="1:8" s="20" customFormat="1" ht="52.5" customHeight="1" x14ac:dyDescent="0.25">
      <c r="A29" s="15" t="s">
        <v>43</v>
      </c>
      <c r="B29" s="109" t="s">
        <v>44</v>
      </c>
      <c r="C29" s="110"/>
      <c r="D29" s="111"/>
      <c r="E29" s="17"/>
      <c r="F29" s="22">
        <v>0</v>
      </c>
      <c r="G29" s="24"/>
      <c r="H29" s="19"/>
    </row>
    <row r="30" spans="1:8" s="20" customFormat="1" ht="56.45" customHeight="1" x14ac:dyDescent="0.25">
      <c r="A30" s="15" t="s">
        <v>45</v>
      </c>
      <c r="B30" s="109" t="s">
        <v>46</v>
      </c>
      <c r="C30" s="110"/>
      <c r="D30" s="111"/>
      <c r="E30" s="17"/>
      <c r="F30" s="22">
        <v>0</v>
      </c>
      <c r="G30" s="24"/>
      <c r="H30" s="19"/>
    </row>
    <row r="31" spans="1:8" s="20" customFormat="1" ht="59.25" customHeight="1" x14ac:dyDescent="0.25">
      <c r="A31" s="15" t="s">
        <v>47</v>
      </c>
      <c r="B31" s="109" t="s">
        <v>48</v>
      </c>
      <c r="C31" s="110"/>
      <c r="D31" s="111"/>
      <c r="E31" s="17"/>
      <c r="F31" s="22">
        <v>0</v>
      </c>
      <c r="G31" s="24"/>
      <c r="H31" s="19"/>
    </row>
    <row r="32" spans="1:8" s="42" customFormat="1" ht="27.75" customHeight="1" x14ac:dyDescent="0.25">
      <c r="A32" s="67" t="s">
        <v>49</v>
      </c>
      <c r="B32" s="115" t="s">
        <v>50</v>
      </c>
      <c r="C32" s="116"/>
      <c r="D32" s="117"/>
      <c r="E32" s="12">
        <f>E33+E35+E37+E39+E41+E43</f>
        <v>20</v>
      </c>
      <c r="F32" s="13">
        <f>ROUND(F33+F35+F37+F39+F41+F43,1)</f>
        <v>8</v>
      </c>
      <c r="G32" s="14">
        <f>ROUND(G33+G35+G37+G39+G41+G43,1)</f>
        <v>0</v>
      </c>
      <c r="H32" s="46"/>
    </row>
    <row r="33" spans="1:8" s="16" customFormat="1" ht="73.150000000000006" customHeight="1" x14ac:dyDescent="0.25">
      <c r="A33" s="15">
        <v>5</v>
      </c>
      <c r="B33" s="118" t="s">
        <v>108</v>
      </c>
      <c r="C33" s="118"/>
      <c r="D33" s="118"/>
      <c r="E33" s="12">
        <v>1</v>
      </c>
      <c r="F33" s="13">
        <f>IF(F34&gt;1,"1",F34)</f>
        <v>1</v>
      </c>
      <c r="G33" s="14">
        <f>G34</f>
        <v>0</v>
      </c>
      <c r="H33" s="15"/>
    </row>
    <row r="34" spans="1:8" s="16" customFormat="1" ht="87" customHeight="1" x14ac:dyDescent="0.25">
      <c r="A34" s="15"/>
      <c r="B34" s="119" t="s">
        <v>109</v>
      </c>
      <c r="C34" s="119"/>
      <c r="D34" s="119"/>
      <c r="E34" s="12"/>
      <c r="F34" s="18">
        <v>1</v>
      </c>
      <c r="G34" s="14"/>
      <c r="H34" s="15"/>
    </row>
    <row r="35" spans="1:8" s="16" customFormat="1" ht="45" customHeight="1" x14ac:dyDescent="0.25">
      <c r="A35" s="15">
        <v>6</v>
      </c>
      <c r="B35" s="106" t="s">
        <v>110</v>
      </c>
      <c r="C35" s="107"/>
      <c r="D35" s="108"/>
      <c r="E35" s="12">
        <v>2</v>
      </c>
      <c r="F35" s="13">
        <f>IF(F36&gt;2,"2",F36)</f>
        <v>2</v>
      </c>
      <c r="G35" s="14">
        <f>G36</f>
        <v>0</v>
      </c>
      <c r="H35" s="15"/>
    </row>
    <row r="36" spans="1:8" s="16" customFormat="1" ht="70.5" customHeight="1" x14ac:dyDescent="0.25">
      <c r="A36" s="15"/>
      <c r="B36" s="112" t="s">
        <v>111</v>
      </c>
      <c r="C36" s="113"/>
      <c r="D36" s="114"/>
      <c r="E36" s="12"/>
      <c r="F36" s="18">
        <v>2</v>
      </c>
      <c r="G36" s="14"/>
      <c r="H36" s="15"/>
    </row>
    <row r="37" spans="1:8" s="16" customFormat="1" ht="66" customHeight="1" x14ac:dyDescent="0.25">
      <c r="A37" s="15">
        <v>7</v>
      </c>
      <c r="B37" s="106" t="s">
        <v>55</v>
      </c>
      <c r="C37" s="107"/>
      <c r="D37" s="108"/>
      <c r="E37" s="12">
        <v>2</v>
      </c>
      <c r="F37" s="13">
        <f>IF(F38&gt;2,"2",F38)</f>
        <v>2</v>
      </c>
      <c r="G37" s="14">
        <f>G38</f>
        <v>0</v>
      </c>
      <c r="H37" s="15"/>
    </row>
    <row r="38" spans="1:8" s="16" customFormat="1" ht="73.5" customHeight="1" x14ac:dyDescent="0.25">
      <c r="A38" s="15"/>
      <c r="B38" s="109" t="s">
        <v>112</v>
      </c>
      <c r="C38" s="110"/>
      <c r="D38" s="111"/>
      <c r="E38" s="12"/>
      <c r="F38" s="18">
        <v>2</v>
      </c>
      <c r="G38" s="14"/>
      <c r="H38" s="15"/>
    </row>
    <row r="39" spans="1:8" s="16" customFormat="1" ht="56.25" customHeight="1" x14ac:dyDescent="0.25">
      <c r="A39" s="15">
        <v>8</v>
      </c>
      <c r="B39" s="106" t="s">
        <v>57</v>
      </c>
      <c r="C39" s="107"/>
      <c r="D39" s="108"/>
      <c r="E39" s="12">
        <v>2</v>
      </c>
      <c r="F39" s="13">
        <f>IF(F40&gt;2,"2",F40)</f>
        <v>2</v>
      </c>
      <c r="G39" s="14">
        <f>G40</f>
        <v>0</v>
      </c>
      <c r="H39" s="15"/>
    </row>
    <row r="40" spans="1:8" s="16" customFormat="1" ht="70.5" customHeight="1" x14ac:dyDescent="0.25">
      <c r="A40" s="15"/>
      <c r="B40" s="109" t="s">
        <v>113</v>
      </c>
      <c r="C40" s="110"/>
      <c r="D40" s="111"/>
      <c r="E40" s="12"/>
      <c r="F40" s="18">
        <v>2</v>
      </c>
      <c r="G40" s="14"/>
      <c r="H40" s="15"/>
    </row>
    <row r="41" spans="1:8" s="52" customFormat="1" ht="126" customHeight="1" x14ac:dyDescent="0.3">
      <c r="A41" s="49">
        <v>9</v>
      </c>
      <c r="B41" s="100" t="s">
        <v>114</v>
      </c>
      <c r="C41" s="101"/>
      <c r="D41" s="102"/>
      <c r="E41" s="50">
        <v>8</v>
      </c>
      <c r="F41" s="13" t="str">
        <f>IF(F42&gt;=8,"8",IF(F42&lt;8,"0"))</f>
        <v>0</v>
      </c>
      <c r="G41" s="51">
        <f>G42</f>
        <v>0</v>
      </c>
      <c r="H41" s="49"/>
    </row>
    <row r="42" spans="1:8" s="52" customFormat="1" ht="123.75" customHeight="1" x14ac:dyDescent="0.25">
      <c r="A42" s="49"/>
      <c r="B42" s="103" t="s">
        <v>115</v>
      </c>
      <c r="C42" s="104"/>
      <c r="D42" s="105"/>
      <c r="E42" s="50"/>
      <c r="F42" s="53"/>
      <c r="G42" s="51"/>
      <c r="H42" s="49"/>
    </row>
    <row r="43" spans="1:8" s="16" customFormat="1" ht="43.5" customHeight="1" x14ac:dyDescent="0.25">
      <c r="A43" s="15">
        <v>10</v>
      </c>
      <c r="B43" s="106" t="s">
        <v>116</v>
      </c>
      <c r="C43" s="107"/>
      <c r="D43" s="108"/>
      <c r="E43" s="12">
        <v>5</v>
      </c>
      <c r="F43" s="13">
        <f>IF(F44&gt;5,"5",F44)</f>
        <v>1</v>
      </c>
      <c r="G43" s="14">
        <f>G44</f>
        <v>0</v>
      </c>
      <c r="H43" s="15"/>
    </row>
    <row r="44" spans="1:8" s="16" customFormat="1" ht="157.5" customHeight="1" x14ac:dyDescent="0.25">
      <c r="A44" s="15"/>
      <c r="B44" s="109" t="s">
        <v>117</v>
      </c>
      <c r="C44" s="110"/>
      <c r="D44" s="111"/>
      <c r="E44" s="12"/>
      <c r="F44" s="18">
        <v>1</v>
      </c>
      <c r="G44" s="14"/>
      <c r="H44" s="63" t="s">
        <v>148</v>
      </c>
    </row>
    <row r="45" spans="1:8" s="42" customFormat="1" ht="59.25" customHeight="1" x14ac:dyDescent="0.25">
      <c r="A45" s="67" t="s">
        <v>66</v>
      </c>
      <c r="B45" s="106" t="s">
        <v>67</v>
      </c>
      <c r="C45" s="107"/>
      <c r="D45" s="108"/>
      <c r="E45" s="12">
        <v>60</v>
      </c>
      <c r="F45" s="13">
        <f>SUM(F46:F51)</f>
        <v>60</v>
      </c>
      <c r="G45" s="14">
        <f>SUM(G46:G51)</f>
        <v>0</v>
      </c>
      <c r="H45" s="46"/>
    </row>
    <row r="46" spans="1:8" s="16" customFormat="1" ht="32.25" customHeight="1" x14ac:dyDescent="0.25">
      <c r="A46" s="15"/>
      <c r="B46" s="112" t="s">
        <v>68</v>
      </c>
      <c r="C46" s="113"/>
      <c r="D46" s="114"/>
      <c r="E46" s="17">
        <v>60</v>
      </c>
      <c r="F46" s="15">
        <v>60</v>
      </c>
      <c r="G46" s="17"/>
      <c r="H46" s="15"/>
    </row>
    <row r="47" spans="1:8" s="16" customFormat="1" ht="33" customHeight="1" x14ac:dyDescent="0.25">
      <c r="A47" s="15"/>
      <c r="B47" s="112" t="s">
        <v>69</v>
      </c>
      <c r="C47" s="113"/>
      <c r="D47" s="114"/>
      <c r="E47" s="17">
        <v>50</v>
      </c>
      <c r="F47" s="15"/>
      <c r="G47" s="17"/>
      <c r="H47" s="15"/>
    </row>
    <row r="48" spans="1:8" s="16" customFormat="1" ht="31.5" customHeight="1" x14ac:dyDescent="0.25">
      <c r="A48" s="15"/>
      <c r="B48" s="112" t="s">
        <v>70</v>
      </c>
      <c r="C48" s="113"/>
      <c r="D48" s="114"/>
      <c r="E48" s="17">
        <v>40</v>
      </c>
      <c r="F48" s="15"/>
      <c r="G48" s="17"/>
      <c r="H48" s="15"/>
    </row>
    <row r="49" spans="1:8" s="16" customFormat="1" ht="33.75" customHeight="1" x14ac:dyDescent="0.25">
      <c r="A49" s="15"/>
      <c r="B49" s="112" t="s">
        <v>71</v>
      </c>
      <c r="C49" s="113"/>
      <c r="D49" s="114"/>
      <c r="E49" s="17">
        <v>30</v>
      </c>
      <c r="F49" s="15"/>
      <c r="G49" s="17"/>
      <c r="H49" s="15"/>
    </row>
    <row r="50" spans="1:8" s="16" customFormat="1" ht="33.75" customHeight="1" x14ac:dyDescent="0.25">
      <c r="A50" s="15"/>
      <c r="B50" s="112" t="s">
        <v>72</v>
      </c>
      <c r="C50" s="113"/>
      <c r="D50" s="114"/>
      <c r="E50" s="17">
        <v>20</v>
      </c>
      <c r="F50" s="15"/>
      <c r="G50" s="17"/>
      <c r="H50" s="15"/>
    </row>
    <row r="51" spans="1:8" s="16" customFormat="1" ht="35.25" customHeight="1" x14ac:dyDescent="0.25">
      <c r="A51" s="15"/>
      <c r="B51" s="112" t="s">
        <v>73</v>
      </c>
      <c r="C51" s="113"/>
      <c r="D51" s="114"/>
      <c r="E51" s="17">
        <v>0</v>
      </c>
      <c r="F51" s="15"/>
      <c r="G51" s="17"/>
      <c r="H51" s="15"/>
    </row>
    <row r="52" spans="1:8" s="42" customFormat="1" ht="32.25" customHeight="1" x14ac:dyDescent="0.25">
      <c r="A52" s="67"/>
      <c r="B52" s="83" t="s">
        <v>74</v>
      </c>
      <c r="C52" s="84"/>
      <c r="D52" s="85"/>
      <c r="E52" s="26">
        <f>E14+E32+E45</f>
        <v>100</v>
      </c>
      <c r="F52" s="26">
        <f>F14+F32+F45</f>
        <v>88</v>
      </c>
      <c r="G52" s="27">
        <f>G14+G32+G45</f>
        <v>20</v>
      </c>
      <c r="H52" s="46"/>
    </row>
    <row r="53" spans="1:8" ht="33.75" customHeight="1" x14ac:dyDescent="0.25">
      <c r="A53" s="15"/>
      <c r="B53" s="80" t="s">
        <v>75</v>
      </c>
      <c r="C53" s="81"/>
      <c r="D53" s="82"/>
      <c r="E53" s="28"/>
      <c r="F53" s="28"/>
      <c r="G53" s="28"/>
      <c r="H53" s="28"/>
    </row>
    <row r="54" spans="1:8" ht="53.25" customHeight="1" x14ac:dyDescent="0.25">
      <c r="A54" s="15"/>
      <c r="B54" s="83" t="s">
        <v>76</v>
      </c>
      <c r="C54" s="84"/>
      <c r="D54" s="85"/>
      <c r="E54" s="26">
        <f>E52-E53</f>
        <v>100</v>
      </c>
      <c r="F54" s="26">
        <f>ROUND(F52-F53,1)</f>
        <v>88</v>
      </c>
      <c r="G54" s="27">
        <f>ROUND(G52-G53,1)</f>
        <v>20</v>
      </c>
      <c r="H54" s="46"/>
    </row>
    <row r="55" spans="1:8" ht="15" customHeight="1" x14ac:dyDescent="0.25">
      <c r="A55" s="70"/>
      <c r="B55" s="31"/>
      <c r="C55" s="31"/>
      <c r="D55" s="31"/>
      <c r="E55" s="30"/>
      <c r="F55" s="30"/>
      <c r="G55" s="30"/>
      <c r="H55" s="30"/>
    </row>
    <row r="56" spans="1:8" ht="20.25" customHeight="1" x14ac:dyDescent="0.25">
      <c r="A56" s="16"/>
      <c r="B56" s="129" t="s">
        <v>77</v>
      </c>
      <c r="C56" s="129"/>
      <c r="D56" s="129"/>
    </row>
    <row r="57" spans="1:8" s="6" customFormat="1" ht="32.25" customHeight="1" x14ac:dyDescent="0.25">
      <c r="A57" s="130" t="s">
        <v>78</v>
      </c>
      <c r="B57" s="131"/>
      <c r="C57" s="132"/>
      <c r="D57" s="136" t="s">
        <v>79</v>
      </c>
      <c r="E57" s="94" t="s">
        <v>80</v>
      </c>
      <c r="F57" s="94"/>
      <c r="G57" s="95" t="s">
        <v>81</v>
      </c>
      <c r="H57" s="96"/>
    </row>
    <row r="58" spans="1:8" s="6" customFormat="1" ht="63" x14ac:dyDescent="0.25">
      <c r="A58" s="133"/>
      <c r="B58" s="134"/>
      <c r="C58" s="135"/>
      <c r="D58" s="137"/>
      <c r="E58" s="43" t="s">
        <v>82</v>
      </c>
      <c r="F58" s="43" t="s">
        <v>83</v>
      </c>
      <c r="G58" s="43" t="s">
        <v>84</v>
      </c>
      <c r="H58" s="43" t="s">
        <v>85</v>
      </c>
    </row>
    <row r="59" spans="1:8" ht="33.950000000000003" customHeight="1" x14ac:dyDescent="0.25">
      <c r="A59" s="97" t="s">
        <v>86</v>
      </c>
      <c r="B59" s="98"/>
      <c r="C59" s="99"/>
      <c r="D59" s="15" t="s">
        <v>87</v>
      </c>
      <c r="E59" s="17" t="str">
        <f>IF(AND(90&lt;=F54,F54&lt;100),F54,"")</f>
        <v/>
      </c>
      <c r="F59" s="23" t="str">
        <f>IF(AND(90&lt;=G54,G54&lt;=100),G54,"")</f>
        <v/>
      </c>
      <c r="G59" s="32" t="str">
        <f t="shared" ref="G59:H62" si="0">IF(ISNUMBER(E59)=TRUE,"X","")</f>
        <v/>
      </c>
      <c r="H59" s="32" t="str">
        <f t="shared" si="0"/>
        <v/>
      </c>
    </row>
    <row r="60" spans="1:8" ht="51" customHeight="1" x14ac:dyDescent="0.25">
      <c r="A60" s="97" t="s">
        <v>88</v>
      </c>
      <c r="B60" s="98"/>
      <c r="C60" s="99"/>
      <c r="D60" s="15" t="s">
        <v>89</v>
      </c>
      <c r="E60" s="17">
        <f>IF(AND(75&lt;=F54,F54&lt;90),F54,"")</f>
        <v>88</v>
      </c>
      <c r="F60" s="23" t="str">
        <f>IF(AND(75&lt;=G54,G54&lt;90),G54,"")</f>
        <v/>
      </c>
      <c r="G60" s="32" t="str">
        <f t="shared" si="0"/>
        <v>X</v>
      </c>
      <c r="H60" s="32" t="str">
        <f t="shared" si="0"/>
        <v/>
      </c>
    </row>
    <row r="61" spans="1:8" ht="54" customHeight="1" x14ac:dyDescent="0.25">
      <c r="A61" s="97" t="s">
        <v>90</v>
      </c>
      <c r="B61" s="98"/>
      <c r="C61" s="99"/>
      <c r="D61" s="15" t="s">
        <v>91</v>
      </c>
      <c r="E61" s="17" t="str">
        <f>IF(AND(50&lt;=F54,F54&lt;75),F54,"")</f>
        <v/>
      </c>
      <c r="F61" s="23" t="str">
        <f>IF(AND(50&lt;=G54,G54&lt;75),G54,"")</f>
        <v/>
      </c>
      <c r="G61" s="32" t="str">
        <f t="shared" si="0"/>
        <v/>
      </c>
      <c r="H61" s="32" t="str">
        <f t="shared" si="0"/>
        <v/>
      </c>
    </row>
    <row r="62" spans="1:8" ht="40.5" customHeight="1" x14ac:dyDescent="0.25">
      <c r="A62" s="97" t="s">
        <v>92</v>
      </c>
      <c r="B62" s="98"/>
      <c r="C62" s="99"/>
      <c r="D62" s="15" t="s">
        <v>93</v>
      </c>
      <c r="E62" s="33" t="str">
        <f>IF(AND(0&lt;F54,F54&lt;50),F54,"")</f>
        <v/>
      </c>
      <c r="F62" s="33">
        <f>IF(AND(0&lt;G54,G54&lt;50),G54,"")</f>
        <v>20</v>
      </c>
      <c r="G62" s="34" t="str">
        <f t="shared" si="0"/>
        <v/>
      </c>
      <c r="H62" s="34" t="str">
        <f t="shared" si="0"/>
        <v>X</v>
      </c>
    </row>
    <row r="63" spans="1:8" ht="9" customHeight="1" x14ac:dyDescent="0.25"/>
    <row r="64" spans="1:8" s="36" customFormat="1" ht="16.5" customHeight="1" x14ac:dyDescent="0.25">
      <c r="B64" s="35"/>
      <c r="D64" s="126" t="s">
        <v>150</v>
      </c>
      <c r="E64" s="126"/>
      <c r="F64" s="126"/>
      <c r="G64" s="126"/>
      <c r="H64" s="126"/>
    </row>
    <row r="65" spans="2:8" s="42" customFormat="1" ht="35.25" customHeight="1" x14ac:dyDescent="0.25">
      <c r="D65" s="64"/>
      <c r="E65" s="128" t="s">
        <v>123</v>
      </c>
      <c r="F65" s="128"/>
      <c r="G65" s="128"/>
      <c r="H65" s="128"/>
    </row>
    <row r="66" spans="2:8" ht="9.75" customHeight="1" x14ac:dyDescent="0.25">
      <c r="D66" s="38"/>
      <c r="E66" s="38"/>
      <c r="F66" s="38"/>
      <c r="G66" s="38"/>
      <c r="H66" s="38"/>
    </row>
    <row r="67" spans="2:8" ht="9.75" customHeight="1" x14ac:dyDescent="0.25"/>
    <row r="68" spans="2:8" ht="8.25" customHeight="1" x14ac:dyDescent="0.25"/>
    <row r="69" spans="2:8" ht="16.5" x14ac:dyDescent="0.25">
      <c r="F69" s="71" t="s">
        <v>162</v>
      </c>
      <c r="G69" s="66" t="s">
        <v>163</v>
      </c>
    </row>
    <row r="70" spans="2:8" ht="25.15" customHeight="1" x14ac:dyDescent="0.25">
      <c r="B70" s="73" t="s">
        <v>94</v>
      </c>
      <c r="C70" s="73"/>
      <c r="D70" s="73"/>
      <c r="E70" s="73"/>
      <c r="F70" s="73"/>
      <c r="G70" s="73"/>
      <c r="H70" s="73"/>
    </row>
    <row r="71" spans="2:8" ht="106.9" customHeight="1" x14ac:dyDescent="0.25">
      <c r="B71" s="74" t="s">
        <v>95</v>
      </c>
      <c r="C71" s="75"/>
      <c r="D71" s="75"/>
      <c r="E71" s="75"/>
      <c r="F71" s="75"/>
      <c r="G71" s="75"/>
      <c r="H71" s="76"/>
    </row>
    <row r="72" spans="2:8" ht="25.15" customHeight="1" x14ac:dyDescent="0.25">
      <c r="B72" s="40"/>
      <c r="D72" s="77" t="s">
        <v>96</v>
      </c>
      <c r="E72" s="77"/>
      <c r="F72" s="77"/>
      <c r="G72" s="77"/>
      <c r="H72" s="77"/>
    </row>
    <row r="73" spans="2:8" ht="21" customHeight="1" x14ac:dyDescent="0.25">
      <c r="B73" s="41"/>
      <c r="D73" s="78" t="s">
        <v>97</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6">
    <mergeCell ref="B15:D15"/>
    <mergeCell ref="A2:C2"/>
    <mergeCell ref="D2:H2"/>
    <mergeCell ref="A3:B3"/>
    <mergeCell ref="A5:H5"/>
    <mergeCell ref="B7:H7"/>
    <mergeCell ref="B8:H8"/>
    <mergeCell ref="B9:H9"/>
    <mergeCell ref="B10:G10"/>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8"/>
    <mergeCell ref="D57:D58"/>
    <mergeCell ref="D73:H73"/>
    <mergeCell ref="E57:F57"/>
    <mergeCell ref="G57:H57"/>
    <mergeCell ref="A59:C59"/>
    <mergeCell ref="A60:C60"/>
    <mergeCell ref="A61:C61"/>
    <mergeCell ref="A62:C62"/>
    <mergeCell ref="D64:H64"/>
    <mergeCell ref="E65:H65"/>
    <mergeCell ref="B70:H70"/>
    <mergeCell ref="B71:H71"/>
    <mergeCell ref="D72:H72"/>
  </mergeCells>
  <printOptions horizontalCentered="1"/>
  <pageMargins left="0.3" right="0.2" top="0.45" bottom="0.39" header="0.13149606299212599" footer="0.16"/>
  <pageSetup paperSize="9" scale="90"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73"/>
  <sheetViews>
    <sheetView topLeftCell="A58" zoomScale="80" zoomScaleNormal="80" workbookViewId="0">
      <selection activeCell="K44" sqref="K44"/>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7" width="10.140625" style="1" customWidth="1"/>
    <col min="8" max="8" width="20.8554687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3" width="10.140625" style="1" customWidth="1"/>
    <col min="264" max="264" width="13"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19" width="10.140625" style="1" customWidth="1"/>
    <col min="520" max="520" width="13"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5" width="10.140625" style="1" customWidth="1"/>
    <col min="776" max="776" width="13"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1" width="10.140625" style="1" customWidth="1"/>
    <col min="1032" max="1032" width="13"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7" width="10.140625" style="1" customWidth="1"/>
    <col min="1288" max="1288" width="13"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3" width="10.140625" style="1" customWidth="1"/>
    <col min="1544" max="1544" width="13"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799" width="10.140625" style="1" customWidth="1"/>
    <col min="1800" max="1800" width="13"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5" width="10.140625" style="1" customWidth="1"/>
    <col min="2056" max="2056" width="13"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1" width="10.140625" style="1" customWidth="1"/>
    <col min="2312" max="2312" width="13"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7" width="10.140625" style="1" customWidth="1"/>
    <col min="2568" max="2568" width="13"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3" width="10.140625" style="1" customWidth="1"/>
    <col min="2824" max="2824" width="13"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79" width="10.140625" style="1" customWidth="1"/>
    <col min="3080" max="3080" width="13"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5" width="10.140625" style="1" customWidth="1"/>
    <col min="3336" max="3336" width="13"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1" width="10.140625" style="1" customWidth="1"/>
    <col min="3592" max="3592" width="13"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7" width="10.140625" style="1" customWidth="1"/>
    <col min="3848" max="3848" width="13"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3" width="10.140625" style="1" customWidth="1"/>
    <col min="4104" max="4104" width="13"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59" width="10.140625" style="1" customWidth="1"/>
    <col min="4360" max="4360" width="13"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5" width="10.140625" style="1" customWidth="1"/>
    <col min="4616" max="4616" width="13"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1" width="10.140625" style="1" customWidth="1"/>
    <col min="4872" max="4872" width="13"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7" width="10.140625" style="1" customWidth="1"/>
    <col min="5128" max="5128" width="13"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3" width="10.140625" style="1" customWidth="1"/>
    <col min="5384" max="5384" width="13"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39" width="10.140625" style="1" customWidth="1"/>
    <col min="5640" max="5640" width="13"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5" width="10.140625" style="1" customWidth="1"/>
    <col min="5896" max="5896" width="13"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1" width="10.140625" style="1" customWidth="1"/>
    <col min="6152" max="6152" width="13"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7" width="10.140625" style="1" customWidth="1"/>
    <col min="6408" max="6408" width="13"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3" width="10.140625" style="1" customWidth="1"/>
    <col min="6664" max="6664" width="13"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19" width="10.140625" style="1" customWidth="1"/>
    <col min="6920" max="6920" width="13"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5" width="10.140625" style="1" customWidth="1"/>
    <col min="7176" max="7176" width="13"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1" width="10.140625" style="1" customWidth="1"/>
    <col min="7432" max="7432" width="13"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7" width="10.140625" style="1" customWidth="1"/>
    <col min="7688" max="7688" width="13"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3" width="10.140625" style="1" customWidth="1"/>
    <col min="7944" max="7944" width="13"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199" width="10.140625" style="1" customWidth="1"/>
    <col min="8200" max="8200" width="13"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5" width="10.140625" style="1" customWidth="1"/>
    <col min="8456" max="8456" width="13"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1" width="10.140625" style="1" customWidth="1"/>
    <col min="8712" max="8712" width="13"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7" width="10.140625" style="1" customWidth="1"/>
    <col min="8968" max="8968" width="13"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3" width="10.140625" style="1" customWidth="1"/>
    <col min="9224" max="9224" width="13"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79" width="10.140625" style="1" customWidth="1"/>
    <col min="9480" max="9480" width="13"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5" width="10.140625" style="1" customWidth="1"/>
    <col min="9736" max="9736" width="13"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1" width="10.140625" style="1" customWidth="1"/>
    <col min="9992" max="9992" width="13"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7" width="10.140625" style="1" customWidth="1"/>
    <col min="10248" max="10248" width="13"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3" width="10.140625" style="1" customWidth="1"/>
    <col min="10504" max="10504" width="13"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59" width="10.140625" style="1" customWidth="1"/>
    <col min="10760" max="10760" width="13"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5" width="10.140625" style="1" customWidth="1"/>
    <col min="11016" max="11016" width="13"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1" width="10.140625" style="1" customWidth="1"/>
    <col min="11272" max="11272" width="13"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7" width="10.140625" style="1" customWidth="1"/>
    <col min="11528" max="11528" width="13"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3" width="10.140625" style="1" customWidth="1"/>
    <col min="11784" max="11784" width="13"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39" width="10.140625" style="1" customWidth="1"/>
    <col min="12040" max="12040" width="13"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5" width="10.140625" style="1" customWidth="1"/>
    <col min="12296" max="12296" width="13"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1" width="10.140625" style="1" customWidth="1"/>
    <col min="12552" max="12552" width="13"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7" width="10.140625" style="1" customWidth="1"/>
    <col min="12808" max="12808" width="13"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3" width="10.140625" style="1" customWidth="1"/>
    <col min="13064" max="13064" width="13"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19" width="10.140625" style="1" customWidth="1"/>
    <col min="13320" max="13320" width="13"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5" width="10.140625" style="1" customWidth="1"/>
    <col min="13576" max="13576" width="13"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1" width="10.140625" style="1" customWidth="1"/>
    <col min="13832" max="13832" width="13"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7" width="10.140625" style="1" customWidth="1"/>
    <col min="14088" max="14088" width="13"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3" width="10.140625" style="1" customWidth="1"/>
    <col min="14344" max="14344" width="13"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599" width="10.140625" style="1" customWidth="1"/>
    <col min="14600" max="14600" width="13"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5" width="10.140625" style="1" customWidth="1"/>
    <col min="14856" max="14856" width="13"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1" width="10.140625" style="1" customWidth="1"/>
    <col min="15112" max="15112" width="13"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7" width="10.140625" style="1" customWidth="1"/>
    <col min="15368" max="15368" width="13"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3" width="10.140625" style="1" customWidth="1"/>
    <col min="15624" max="15624" width="13"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79" width="10.140625" style="1" customWidth="1"/>
    <col min="15880" max="15880" width="13"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5" width="10.140625" style="1" customWidth="1"/>
    <col min="16136" max="16136" width="13"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100</v>
      </c>
    </row>
    <row r="2" spans="1:8" s="42" customFormat="1" ht="48.75" customHeight="1" x14ac:dyDescent="0.25">
      <c r="A2" s="72" t="s">
        <v>1</v>
      </c>
      <c r="B2" s="72"/>
      <c r="C2" s="72"/>
      <c r="D2" s="72" t="s">
        <v>2</v>
      </c>
      <c r="E2" s="72"/>
      <c r="F2" s="72"/>
      <c r="G2" s="72"/>
      <c r="H2" s="72"/>
    </row>
    <row r="3" spans="1:8" s="42" customFormat="1" ht="8.25" customHeight="1" x14ac:dyDescent="0.25">
      <c r="A3" s="78"/>
      <c r="B3" s="78"/>
      <c r="D3" s="5"/>
      <c r="E3" s="5"/>
      <c r="F3" s="5"/>
      <c r="G3" s="5"/>
      <c r="H3" s="5"/>
    </row>
    <row r="4" spans="1:8" ht="13.9" customHeight="1" x14ac:dyDescent="0.25">
      <c r="B4" s="1"/>
    </row>
    <row r="5" spans="1:8" ht="39.950000000000003" customHeight="1" x14ac:dyDescent="0.25">
      <c r="A5" s="120" t="s">
        <v>147</v>
      </c>
      <c r="B5" s="120"/>
      <c r="C5" s="120"/>
      <c r="D5" s="120"/>
      <c r="E5" s="120"/>
      <c r="F5" s="120"/>
      <c r="G5" s="120"/>
      <c r="H5" s="120"/>
    </row>
    <row r="6" spans="1:8" ht="12" customHeight="1" x14ac:dyDescent="0.25"/>
    <row r="7" spans="1:8" s="6" customFormat="1" ht="25.15" customHeight="1" x14ac:dyDescent="0.25">
      <c r="B7" s="121" t="s">
        <v>144</v>
      </c>
      <c r="C7" s="121"/>
      <c r="D7" s="121"/>
      <c r="E7" s="121"/>
      <c r="F7" s="121"/>
      <c r="G7" s="121"/>
      <c r="H7" s="121"/>
    </row>
    <row r="8" spans="1:8" s="6" customFormat="1" ht="27" customHeight="1" x14ac:dyDescent="0.25">
      <c r="B8" s="121" t="s">
        <v>125</v>
      </c>
      <c r="C8" s="121"/>
      <c r="D8" s="121"/>
      <c r="E8" s="121"/>
      <c r="F8" s="121"/>
      <c r="G8" s="121"/>
      <c r="H8" s="121"/>
    </row>
    <row r="9" spans="1:8" s="6" customFormat="1" ht="27" customHeight="1" x14ac:dyDescent="0.25">
      <c r="B9" s="121" t="s">
        <v>126</v>
      </c>
      <c r="C9" s="121"/>
      <c r="D9" s="121"/>
      <c r="E9" s="121"/>
      <c r="F9" s="121"/>
      <c r="G9" s="121"/>
      <c r="H9" s="121"/>
    </row>
    <row r="10" spans="1:8" s="6" customFormat="1" ht="27" customHeight="1" x14ac:dyDescent="0.25">
      <c r="B10" s="138" t="s">
        <v>127</v>
      </c>
      <c r="C10" s="138"/>
      <c r="D10" s="138"/>
      <c r="E10" s="138"/>
      <c r="F10" s="138"/>
      <c r="G10" s="138"/>
      <c r="H10" s="45"/>
    </row>
    <row r="11" spans="1:8" s="6" customFormat="1" ht="12" customHeight="1" x14ac:dyDescent="0.25">
      <c r="B11" s="45"/>
      <c r="C11" s="45"/>
    </row>
    <row r="12" spans="1:8" s="42" customFormat="1" ht="64.5" customHeight="1" x14ac:dyDescent="0.25">
      <c r="A12" s="46" t="s">
        <v>5</v>
      </c>
      <c r="B12" s="122" t="s">
        <v>6</v>
      </c>
      <c r="C12" s="122"/>
      <c r="D12" s="122"/>
      <c r="E12" s="46" t="s">
        <v>7</v>
      </c>
      <c r="F12" s="43" t="s">
        <v>8</v>
      </c>
      <c r="G12" s="43" t="s">
        <v>9</v>
      </c>
      <c r="H12" s="46" t="s">
        <v>10</v>
      </c>
    </row>
    <row r="13" spans="1:8" s="11" customFormat="1" ht="24" customHeight="1" x14ac:dyDescent="0.25">
      <c r="A13" s="10" t="s">
        <v>11</v>
      </c>
      <c r="B13" s="123" t="s">
        <v>12</v>
      </c>
      <c r="C13" s="124"/>
      <c r="D13" s="125"/>
      <c r="E13" s="10" t="s">
        <v>13</v>
      </c>
      <c r="F13" s="10" t="s">
        <v>14</v>
      </c>
      <c r="G13" s="10" t="s">
        <v>15</v>
      </c>
      <c r="H13" s="10" t="s">
        <v>16</v>
      </c>
    </row>
    <row r="14" spans="1:8" s="42" customFormat="1" ht="105.75" customHeight="1" x14ac:dyDescent="0.25">
      <c r="A14" s="46" t="s">
        <v>17</v>
      </c>
      <c r="B14" s="118" t="s">
        <v>18</v>
      </c>
      <c r="C14" s="118"/>
      <c r="D14" s="118"/>
      <c r="E14" s="12">
        <f>E15+E19+E25+E28</f>
        <v>20</v>
      </c>
      <c r="F14" s="13">
        <f>ROUND(F15+F19+F25+F28,1)</f>
        <v>20</v>
      </c>
      <c r="G14" s="14">
        <f>ROUND(G15+G19+G25+G28,1)</f>
        <v>20</v>
      </c>
      <c r="H14" s="46"/>
    </row>
    <row r="15" spans="1:8" s="16" customFormat="1" ht="35.25" customHeight="1" x14ac:dyDescent="0.25">
      <c r="A15" s="15">
        <v>1</v>
      </c>
      <c r="B15" s="118" t="s">
        <v>19</v>
      </c>
      <c r="C15" s="118"/>
      <c r="D15" s="118"/>
      <c r="E15" s="12">
        <f>5-(E16+E17+E18)</f>
        <v>5</v>
      </c>
      <c r="F15" s="13">
        <f>ROUND(5-(F16+F17+F18),1)</f>
        <v>5</v>
      </c>
      <c r="G15" s="14">
        <f>ROUND(5-(G16+G17+G18),1)</f>
        <v>5</v>
      </c>
      <c r="H15" s="15"/>
    </row>
    <row r="16" spans="1:8" s="16" customFormat="1" ht="141" customHeight="1" x14ac:dyDescent="0.25">
      <c r="A16" s="15" t="s">
        <v>20</v>
      </c>
      <c r="B16" s="109" t="s">
        <v>21</v>
      </c>
      <c r="C16" s="110"/>
      <c r="D16" s="111"/>
      <c r="E16" s="17"/>
      <c r="F16" s="22">
        <v>0</v>
      </c>
      <c r="G16" s="17"/>
      <c r="H16" s="15"/>
    </row>
    <row r="17" spans="1:8" s="20" customFormat="1" ht="69" customHeight="1" x14ac:dyDescent="0.25">
      <c r="A17" s="15" t="s">
        <v>22</v>
      </c>
      <c r="B17" s="109" t="s">
        <v>105</v>
      </c>
      <c r="C17" s="110"/>
      <c r="D17" s="111"/>
      <c r="E17" s="17"/>
      <c r="F17" s="22">
        <v>0</v>
      </c>
      <c r="G17" s="24"/>
      <c r="H17" s="19"/>
    </row>
    <row r="18" spans="1:8" s="20" customFormat="1" ht="92.25" customHeight="1" x14ac:dyDescent="0.25">
      <c r="A18" s="15" t="s">
        <v>24</v>
      </c>
      <c r="B18" s="109" t="s">
        <v>106</v>
      </c>
      <c r="C18" s="110"/>
      <c r="D18" s="111"/>
      <c r="E18" s="17"/>
      <c r="F18" s="22">
        <v>0</v>
      </c>
      <c r="G18" s="24"/>
      <c r="H18" s="19"/>
    </row>
    <row r="19" spans="1:8" s="20" customFormat="1" ht="52.5" customHeight="1" x14ac:dyDescent="0.25">
      <c r="A19" s="15">
        <v>2</v>
      </c>
      <c r="B19" s="106" t="s">
        <v>26</v>
      </c>
      <c r="C19" s="107"/>
      <c r="D19" s="108"/>
      <c r="E19" s="12">
        <f>6-(E20+E21+E22+E23+E24)</f>
        <v>6</v>
      </c>
      <c r="F19" s="13">
        <f>ROUND(6-(F20+F21+F22+F23+F24),1)</f>
        <v>6</v>
      </c>
      <c r="G19" s="14">
        <f>ROUND(6-(G20+G21+G22+G23+G24),1)</f>
        <v>6</v>
      </c>
      <c r="H19" s="21"/>
    </row>
    <row r="20" spans="1:8" s="20" customFormat="1" ht="53.25" customHeight="1" x14ac:dyDescent="0.25">
      <c r="A20" s="22" t="s">
        <v>27</v>
      </c>
      <c r="B20" s="109" t="s">
        <v>28</v>
      </c>
      <c r="C20" s="110"/>
      <c r="D20" s="111"/>
      <c r="E20" s="23"/>
      <c r="F20" s="22">
        <v>0</v>
      </c>
      <c r="G20" s="24"/>
      <c r="H20" s="19"/>
    </row>
    <row r="21" spans="1:8" s="20" customFormat="1" ht="59.25" customHeight="1" x14ac:dyDescent="0.25">
      <c r="A21" s="22" t="s">
        <v>29</v>
      </c>
      <c r="B21" s="109" t="s">
        <v>30</v>
      </c>
      <c r="C21" s="110"/>
      <c r="D21" s="111"/>
      <c r="E21" s="23"/>
      <c r="F21" s="22">
        <v>0</v>
      </c>
      <c r="G21" s="47"/>
      <c r="H21" s="19"/>
    </row>
    <row r="22" spans="1:8" s="20" customFormat="1" ht="54.75" customHeight="1" x14ac:dyDescent="0.25">
      <c r="A22" s="15" t="s">
        <v>31</v>
      </c>
      <c r="B22" s="109" t="s">
        <v>32</v>
      </c>
      <c r="C22" s="110"/>
      <c r="D22" s="111"/>
      <c r="E22" s="17"/>
      <c r="F22" s="22">
        <v>0</v>
      </c>
      <c r="G22" s="48"/>
      <c r="H22" s="19"/>
    </row>
    <row r="23" spans="1:8" s="20" customFormat="1" ht="70.5" customHeight="1" x14ac:dyDescent="0.25">
      <c r="A23" s="15" t="s">
        <v>33</v>
      </c>
      <c r="B23" s="109" t="s">
        <v>107</v>
      </c>
      <c r="C23" s="110"/>
      <c r="D23" s="111"/>
      <c r="E23" s="17"/>
      <c r="F23" s="22">
        <v>0</v>
      </c>
      <c r="G23" s="48"/>
      <c r="H23" s="19"/>
    </row>
    <row r="24" spans="1:8" s="20" customFormat="1" ht="39" customHeight="1" x14ac:dyDescent="0.25">
      <c r="A24" s="15" t="s">
        <v>35</v>
      </c>
      <c r="B24" s="109" t="s">
        <v>36</v>
      </c>
      <c r="C24" s="110"/>
      <c r="D24" s="111"/>
      <c r="E24" s="17"/>
      <c r="F24" s="22">
        <v>0</v>
      </c>
      <c r="G24" s="24"/>
      <c r="H24" s="19"/>
    </row>
    <row r="25" spans="1:8" s="16" customFormat="1" ht="59.25" customHeight="1" x14ac:dyDescent="0.25">
      <c r="A25" s="15">
        <v>3</v>
      </c>
      <c r="B25" s="106" t="s">
        <v>37</v>
      </c>
      <c r="C25" s="107"/>
      <c r="D25" s="108"/>
      <c r="E25" s="12">
        <f>5-(E26+E27)</f>
        <v>5</v>
      </c>
      <c r="F25" s="13">
        <f>ROUND(5-(F26+F27),1)</f>
        <v>5</v>
      </c>
      <c r="G25" s="14">
        <f>ROUND(5-(G26+G27),1)</f>
        <v>5</v>
      </c>
      <c r="H25" s="15"/>
    </row>
    <row r="26" spans="1:8" s="20" customFormat="1" ht="106.5" customHeight="1" x14ac:dyDescent="0.25">
      <c r="A26" s="15" t="s">
        <v>38</v>
      </c>
      <c r="B26" s="109" t="s">
        <v>39</v>
      </c>
      <c r="C26" s="110"/>
      <c r="D26" s="111"/>
      <c r="E26" s="17"/>
      <c r="F26" s="22">
        <v>0</v>
      </c>
      <c r="G26" s="24"/>
      <c r="H26" s="19"/>
    </row>
    <row r="27" spans="1:8" s="20" customFormat="1" ht="69" customHeight="1" x14ac:dyDescent="0.25">
      <c r="A27" s="15" t="s">
        <v>40</v>
      </c>
      <c r="B27" s="109" t="s">
        <v>41</v>
      </c>
      <c r="C27" s="110"/>
      <c r="D27" s="111"/>
      <c r="E27" s="17"/>
      <c r="F27" s="22">
        <v>0</v>
      </c>
      <c r="G27" s="24"/>
      <c r="H27" s="19"/>
    </row>
    <row r="28" spans="1:8" s="20" customFormat="1" ht="156.75" customHeight="1" x14ac:dyDescent="0.25">
      <c r="A28" s="25">
        <v>4</v>
      </c>
      <c r="B28" s="106" t="s">
        <v>42</v>
      </c>
      <c r="C28" s="107"/>
      <c r="D28" s="108"/>
      <c r="E28" s="12">
        <f>4-(E29+E30+E31)</f>
        <v>4</v>
      </c>
      <c r="F28" s="13">
        <f>ROUND(4-(F29+F30+F31),1)</f>
        <v>4</v>
      </c>
      <c r="G28" s="14">
        <f>ROUND(4-(G29+G30+G31),1)</f>
        <v>4</v>
      </c>
      <c r="H28" s="21"/>
    </row>
    <row r="29" spans="1:8" s="20" customFormat="1" ht="52.5" customHeight="1" x14ac:dyDescent="0.25">
      <c r="A29" s="15" t="s">
        <v>43</v>
      </c>
      <c r="B29" s="109" t="s">
        <v>44</v>
      </c>
      <c r="C29" s="110"/>
      <c r="D29" s="111"/>
      <c r="E29" s="17"/>
      <c r="F29" s="22">
        <v>0</v>
      </c>
      <c r="G29" s="24"/>
      <c r="H29" s="19"/>
    </row>
    <row r="30" spans="1:8" s="20" customFormat="1" ht="56.45" customHeight="1" x14ac:dyDescent="0.25">
      <c r="A30" s="15" t="s">
        <v>45</v>
      </c>
      <c r="B30" s="109" t="s">
        <v>46</v>
      </c>
      <c r="C30" s="110"/>
      <c r="D30" s="111"/>
      <c r="E30" s="17"/>
      <c r="F30" s="22">
        <v>0</v>
      </c>
      <c r="G30" s="24"/>
      <c r="H30" s="19"/>
    </row>
    <row r="31" spans="1:8" s="20" customFormat="1" ht="59.25" customHeight="1" x14ac:dyDescent="0.25">
      <c r="A31" s="15" t="s">
        <v>47</v>
      </c>
      <c r="B31" s="109" t="s">
        <v>48</v>
      </c>
      <c r="C31" s="110"/>
      <c r="D31" s="111"/>
      <c r="E31" s="17"/>
      <c r="F31" s="22">
        <v>0</v>
      </c>
      <c r="G31" s="24"/>
      <c r="H31" s="19"/>
    </row>
    <row r="32" spans="1:8" s="42" customFormat="1" ht="27.75" customHeight="1" x14ac:dyDescent="0.25">
      <c r="A32" s="46" t="s">
        <v>49</v>
      </c>
      <c r="B32" s="115" t="s">
        <v>50</v>
      </c>
      <c r="C32" s="116"/>
      <c r="D32" s="117"/>
      <c r="E32" s="12">
        <f>E33+E35+E37+E39+E41+E43</f>
        <v>20</v>
      </c>
      <c r="F32" s="13">
        <f>ROUND(F33+F35+F37+F39+F41+F43,1)</f>
        <v>10</v>
      </c>
      <c r="G32" s="14">
        <f>ROUND(G33+G35+G37+G39+G41+G43,1)</f>
        <v>0</v>
      </c>
      <c r="H32" s="46"/>
    </row>
    <row r="33" spans="1:11" s="16" customFormat="1" ht="73.150000000000006" customHeight="1" x14ac:dyDescent="0.25">
      <c r="A33" s="15">
        <v>5</v>
      </c>
      <c r="B33" s="118" t="s">
        <v>108</v>
      </c>
      <c r="C33" s="118"/>
      <c r="D33" s="118"/>
      <c r="E33" s="12">
        <v>1</v>
      </c>
      <c r="F33" s="13">
        <f>IF(F34&gt;1,"1",F34)</f>
        <v>1</v>
      </c>
      <c r="G33" s="14">
        <f>G34</f>
        <v>0</v>
      </c>
      <c r="H33" s="15"/>
    </row>
    <row r="34" spans="1:11" s="16" customFormat="1" ht="87" customHeight="1" x14ac:dyDescent="0.25">
      <c r="A34" s="15"/>
      <c r="B34" s="119" t="s">
        <v>109</v>
      </c>
      <c r="C34" s="119"/>
      <c r="D34" s="119"/>
      <c r="E34" s="12"/>
      <c r="F34" s="18">
        <v>1</v>
      </c>
      <c r="G34" s="14"/>
      <c r="H34" s="55" t="s">
        <v>128</v>
      </c>
    </row>
    <row r="35" spans="1:11" s="16" customFormat="1" ht="45" customHeight="1" x14ac:dyDescent="0.25">
      <c r="A35" s="15">
        <v>6</v>
      </c>
      <c r="B35" s="106" t="s">
        <v>110</v>
      </c>
      <c r="C35" s="107"/>
      <c r="D35" s="108"/>
      <c r="E35" s="12">
        <v>2</v>
      </c>
      <c r="F35" s="13">
        <f>IF(F36&gt;2,"2",F36)</f>
        <v>2</v>
      </c>
      <c r="G35" s="14">
        <f>G36</f>
        <v>0</v>
      </c>
      <c r="H35" s="15"/>
    </row>
    <row r="36" spans="1:11" s="16" customFormat="1" ht="70.5" customHeight="1" x14ac:dyDescent="0.25">
      <c r="A36" s="15"/>
      <c r="B36" s="112" t="s">
        <v>111</v>
      </c>
      <c r="C36" s="113"/>
      <c r="D36" s="114"/>
      <c r="E36" s="12"/>
      <c r="F36" s="18">
        <v>2</v>
      </c>
      <c r="G36" s="14"/>
      <c r="H36" s="15"/>
    </row>
    <row r="37" spans="1:11" s="16" customFormat="1" ht="66" customHeight="1" x14ac:dyDescent="0.25">
      <c r="A37" s="15">
        <v>7</v>
      </c>
      <c r="B37" s="106" t="s">
        <v>55</v>
      </c>
      <c r="C37" s="107"/>
      <c r="D37" s="108"/>
      <c r="E37" s="12">
        <v>2</v>
      </c>
      <c r="F37" s="13">
        <f>IF(F38&gt;2,"2",F38)</f>
        <v>2</v>
      </c>
      <c r="G37" s="14">
        <f>G38</f>
        <v>0</v>
      </c>
      <c r="H37" s="15"/>
    </row>
    <row r="38" spans="1:11" s="16" customFormat="1" ht="73.5" customHeight="1" x14ac:dyDescent="0.25">
      <c r="A38" s="15"/>
      <c r="B38" s="109" t="s">
        <v>112</v>
      </c>
      <c r="C38" s="110"/>
      <c r="D38" s="111"/>
      <c r="E38" s="12"/>
      <c r="F38" s="18">
        <v>2</v>
      </c>
      <c r="G38" s="14"/>
      <c r="H38" s="15"/>
    </row>
    <row r="39" spans="1:11" s="16" customFormat="1" ht="56.25" customHeight="1" x14ac:dyDescent="0.25">
      <c r="A39" s="15">
        <v>8</v>
      </c>
      <c r="B39" s="106" t="s">
        <v>57</v>
      </c>
      <c r="C39" s="107"/>
      <c r="D39" s="108"/>
      <c r="E39" s="12">
        <v>2</v>
      </c>
      <c r="F39" s="13">
        <f>IF(F40&gt;2,"2",F40)</f>
        <v>2</v>
      </c>
      <c r="G39" s="14">
        <f>G40</f>
        <v>0</v>
      </c>
      <c r="H39" s="15"/>
    </row>
    <row r="40" spans="1:11" s="16" customFormat="1" ht="70.5" customHeight="1" x14ac:dyDescent="0.25">
      <c r="A40" s="15"/>
      <c r="B40" s="109" t="s">
        <v>113</v>
      </c>
      <c r="C40" s="110"/>
      <c r="D40" s="111"/>
      <c r="E40" s="12"/>
      <c r="F40" s="18">
        <v>2</v>
      </c>
      <c r="G40" s="14"/>
      <c r="H40" s="15"/>
    </row>
    <row r="41" spans="1:11" s="52" customFormat="1" ht="126" customHeight="1" x14ac:dyDescent="0.3">
      <c r="A41" s="49">
        <v>9</v>
      </c>
      <c r="B41" s="100" t="s">
        <v>114</v>
      </c>
      <c r="C41" s="101"/>
      <c r="D41" s="102"/>
      <c r="E41" s="50">
        <v>8</v>
      </c>
      <c r="F41" s="13" t="str">
        <f>IF(F42&gt;=8,"8",IF(F42&lt;8,"0"))</f>
        <v>0</v>
      </c>
      <c r="G41" s="51">
        <f>G42</f>
        <v>0</v>
      </c>
      <c r="H41" s="49"/>
    </row>
    <row r="42" spans="1:11" s="52" customFormat="1" ht="123.75" customHeight="1" x14ac:dyDescent="0.25">
      <c r="A42" s="49"/>
      <c r="B42" s="103" t="s">
        <v>115</v>
      </c>
      <c r="C42" s="104"/>
      <c r="D42" s="105"/>
      <c r="E42" s="50"/>
      <c r="F42" s="53"/>
      <c r="G42" s="51"/>
      <c r="H42" s="49"/>
    </row>
    <row r="43" spans="1:11" s="16" customFormat="1" ht="43.5" customHeight="1" x14ac:dyDescent="0.25">
      <c r="A43" s="15">
        <v>10</v>
      </c>
      <c r="B43" s="106" t="s">
        <v>116</v>
      </c>
      <c r="C43" s="107"/>
      <c r="D43" s="108"/>
      <c r="E43" s="12">
        <v>5</v>
      </c>
      <c r="F43" s="13">
        <f>IF(F44&gt;5,"5",F44)</f>
        <v>3</v>
      </c>
      <c r="G43" s="14">
        <f>G44</f>
        <v>0</v>
      </c>
      <c r="H43" s="15"/>
      <c r="K43" s="65"/>
    </row>
    <row r="44" spans="1:11" s="16" customFormat="1" ht="157.5" customHeight="1" x14ac:dyDescent="0.25">
      <c r="A44" s="15"/>
      <c r="B44" s="109" t="s">
        <v>117</v>
      </c>
      <c r="C44" s="110"/>
      <c r="D44" s="111"/>
      <c r="E44" s="12"/>
      <c r="F44" s="18">
        <v>3</v>
      </c>
      <c r="G44" s="14"/>
      <c r="H44" s="55" t="s">
        <v>149</v>
      </c>
    </row>
    <row r="45" spans="1:11" s="42" customFormat="1" ht="59.25" customHeight="1" x14ac:dyDescent="0.25">
      <c r="A45" s="46" t="s">
        <v>66</v>
      </c>
      <c r="B45" s="106" t="s">
        <v>67</v>
      </c>
      <c r="C45" s="107"/>
      <c r="D45" s="108"/>
      <c r="E45" s="12">
        <v>60</v>
      </c>
      <c r="F45" s="13">
        <f>SUM(F46:F51)</f>
        <v>60</v>
      </c>
      <c r="G45" s="14">
        <f>SUM(G46:G51)</f>
        <v>0</v>
      </c>
      <c r="H45" s="46"/>
    </row>
    <row r="46" spans="1:11" s="16" customFormat="1" ht="28.5" customHeight="1" x14ac:dyDescent="0.25">
      <c r="A46" s="15"/>
      <c r="B46" s="112" t="s">
        <v>68</v>
      </c>
      <c r="C46" s="113"/>
      <c r="D46" s="114"/>
      <c r="E46" s="17">
        <v>60</v>
      </c>
      <c r="F46" s="15">
        <v>60</v>
      </c>
      <c r="G46" s="17"/>
      <c r="H46" s="15"/>
    </row>
    <row r="47" spans="1:11" s="16" customFormat="1" ht="27.75" customHeight="1" x14ac:dyDescent="0.25">
      <c r="A47" s="15"/>
      <c r="B47" s="112" t="s">
        <v>69</v>
      </c>
      <c r="C47" s="113"/>
      <c r="D47" s="114"/>
      <c r="E47" s="17">
        <v>50</v>
      </c>
      <c r="F47" s="15"/>
      <c r="G47" s="17"/>
      <c r="H47" s="15"/>
    </row>
    <row r="48" spans="1:11" s="16" customFormat="1" ht="28.5" customHeight="1" x14ac:dyDescent="0.25">
      <c r="A48" s="15"/>
      <c r="B48" s="112" t="s">
        <v>70</v>
      </c>
      <c r="C48" s="113"/>
      <c r="D48" s="114"/>
      <c r="E48" s="17">
        <v>40</v>
      </c>
      <c r="F48" s="15"/>
      <c r="G48" s="17"/>
      <c r="H48" s="15"/>
    </row>
    <row r="49" spans="1:8" s="16" customFormat="1" ht="29.25" customHeight="1" x14ac:dyDescent="0.25">
      <c r="A49" s="15"/>
      <c r="B49" s="112" t="s">
        <v>71</v>
      </c>
      <c r="C49" s="113"/>
      <c r="D49" s="114"/>
      <c r="E49" s="17">
        <v>30</v>
      </c>
      <c r="F49" s="15"/>
      <c r="G49" s="17"/>
      <c r="H49" s="15"/>
    </row>
    <row r="50" spans="1:8" s="16" customFormat="1" ht="27" customHeight="1" x14ac:dyDescent="0.25">
      <c r="A50" s="15"/>
      <c r="B50" s="112" t="s">
        <v>72</v>
      </c>
      <c r="C50" s="113"/>
      <c r="D50" s="114"/>
      <c r="E50" s="17">
        <v>20</v>
      </c>
      <c r="F50" s="15"/>
      <c r="G50" s="17"/>
      <c r="H50" s="15"/>
    </row>
    <row r="51" spans="1:8" s="16" customFormat="1" ht="26.25" customHeight="1" x14ac:dyDescent="0.25">
      <c r="A51" s="15"/>
      <c r="B51" s="112" t="s">
        <v>73</v>
      </c>
      <c r="C51" s="113"/>
      <c r="D51" s="114"/>
      <c r="E51" s="17">
        <v>0</v>
      </c>
      <c r="F51" s="15"/>
      <c r="G51" s="17"/>
      <c r="H51" s="15"/>
    </row>
    <row r="52" spans="1:8" s="42" customFormat="1" ht="28.5" customHeight="1" x14ac:dyDescent="0.25">
      <c r="A52" s="46"/>
      <c r="B52" s="83" t="s">
        <v>74</v>
      </c>
      <c r="C52" s="84"/>
      <c r="D52" s="85"/>
      <c r="E52" s="26">
        <f>E14+E32+E45</f>
        <v>100</v>
      </c>
      <c r="F52" s="26">
        <f>F14+F32+F45</f>
        <v>90</v>
      </c>
      <c r="G52" s="27">
        <f>G14+G32+G45</f>
        <v>20</v>
      </c>
      <c r="H52" s="46"/>
    </row>
    <row r="53" spans="1:8" ht="27.75" customHeight="1" x14ac:dyDescent="0.25">
      <c r="A53" s="28"/>
      <c r="B53" s="80" t="s">
        <v>75</v>
      </c>
      <c r="C53" s="81"/>
      <c r="D53" s="82"/>
      <c r="E53" s="28"/>
      <c r="F53" s="28"/>
      <c r="G53" s="28"/>
      <c r="H53" s="28"/>
    </row>
    <row r="54" spans="1:8" ht="56.25" customHeight="1" x14ac:dyDescent="0.25">
      <c r="A54" s="28"/>
      <c r="B54" s="83" t="s">
        <v>76</v>
      </c>
      <c r="C54" s="84"/>
      <c r="D54" s="85"/>
      <c r="E54" s="26">
        <f>E52-E53</f>
        <v>100</v>
      </c>
      <c r="F54" s="26">
        <f>ROUND(F52-F53,1)</f>
        <v>90</v>
      </c>
      <c r="G54" s="27">
        <f>ROUND(G52-G53,1)</f>
        <v>20</v>
      </c>
      <c r="H54" s="46"/>
    </row>
    <row r="55" spans="1:8" ht="21" customHeight="1" x14ac:dyDescent="0.25">
      <c r="A55" s="30"/>
      <c r="B55" s="31"/>
      <c r="C55" s="31"/>
      <c r="D55" s="31"/>
      <c r="E55" s="30"/>
      <c r="F55" s="30"/>
      <c r="G55" s="30"/>
      <c r="H55" s="30"/>
    </row>
    <row r="56" spans="1:8" ht="34.5" customHeight="1" x14ac:dyDescent="0.25">
      <c r="B56" s="86" t="s">
        <v>77</v>
      </c>
      <c r="C56" s="86"/>
      <c r="D56" s="86"/>
    </row>
    <row r="57" spans="1:8" s="6" customFormat="1" ht="46.5" customHeight="1" x14ac:dyDescent="0.25">
      <c r="A57" s="87" t="s">
        <v>78</v>
      </c>
      <c r="B57" s="88"/>
      <c r="C57" s="89"/>
      <c r="D57" s="92" t="s">
        <v>79</v>
      </c>
      <c r="E57" s="94" t="s">
        <v>80</v>
      </c>
      <c r="F57" s="94"/>
      <c r="G57" s="95" t="s">
        <v>81</v>
      </c>
      <c r="H57" s="96"/>
    </row>
    <row r="58" spans="1:8" s="6" customFormat="1" ht="63" x14ac:dyDescent="0.25">
      <c r="A58" s="90"/>
      <c r="B58" s="73"/>
      <c r="C58" s="91"/>
      <c r="D58" s="93"/>
      <c r="E58" s="43" t="s">
        <v>82</v>
      </c>
      <c r="F58" s="43" t="s">
        <v>83</v>
      </c>
      <c r="G58" s="43" t="s">
        <v>84</v>
      </c>
      <c r="H58" s="43" t="s">
        <v>85</v>
      </c>
    </row>
    <row r="59" spans="1:8" ht="43.5" customHeight="1" x14ac:dyDescent="0.25">
      <c r="A59" s="97" t="s">
        <v>86</v>
      </c>
      <c r="B59" s="98"/>
      <c r="C59" s="99"/>
      <c r="D59" s="15" t="s">
        <v>87</v>
      </c>
      <c r="E59" s="17">
        <f>IF(AND(90&lt;=F54,F54&lt;100),F54,"")</f>
        <v>90</v>
      </c>
      <c r="F59" s="23" t="str">
        <f>IF(AND(90&lt;=G54,G54&lt;=100),G54,"")</f>
        <v/>
      </c>
      <c r="G59" s="32" t="str">
        <f t="shared" ref="G59:H62" si="0">IF(ISNUMBER(E59)=TRUE,"X","")</f>
        <v>X</v>
      </c>
      <c r="H59" s="32" t="str">
        <f t="shared" si="0"/>
        <v/>
      </c>
    </row>
    <row r="60" spans="1:8" ht="51" customHeight="1" x14ac:dyDescent="0.25">
      <c r="A60" s="97" t="s">
        <v>88</v>
      </c>
      <c r="B60" s="98"/>
      <c r="C60" s="99"/>
      <c r="D60" s="15" t="s">
        <v>89</v>
      </c>
      <c r="E60" s="17" t="str">
        <f>IF(AND(75&lt;=F54,F54&lt;90),F54,"")</f>
        <v/>
      </c>
      <c r="F60" s="23" t="str">
        <f>IF(AND(75&lt;=G54,G54&lt;90),G54,"")</f>
        <v/>
      </c>
      <c r="G60" s="32" t="str">
        <f t="shared" si="0"/>
        <v/>
      </c>
      <c r="H60" s="32" t="str">
        <f t="shared" si="0"/>
        <v/>
      </c>
    </row>
    <row r="61" spans="1:8" ht="54" customHeight="1" x14ac:dyDescent="0.25">
      <c r="A61" s="97" t="s">
        <v>90</v>
      </c>
      <c r="B61" s="98"/>
      <c r="C61" s="99"/>
      <c r="D61" s="15" t="s">
        <v>91</v>
      </c>
      <c r="E61" s="17" t="str">
        <f>IF(AND(50&lt;=F54,F54&lt;75),F54,"")</f>
        <v/>
      </c>
      <c r="F61" s="23" t="str">
        <f>IF(AND(50&lt;=G54,G54&lt;75),G54,"")</f>
        <v/>
      </c>
      <c r="G61" s="32" t="str">
        <f t="shared" si="0"/>
        <v/>
      </c>
      <c r="H61" s="32" t="str">
        <f t="shared" si="0"/>
        <v/>
      </c>
    </row>
    <row r="62" spans="1:8" ht="40.5" customHeight="1" x14ac:dyDescent="0.25">
      <c r="A62" s="97" t="s">
        <v>92</v>
      </c>
      <c r="B62" s="98"/>
      <c r="C62" s="99"/>
      <c r="D62" s="15" t="s">
        <v>93</v>
      </c>
      <c r="E62" s="33" t="str">
        <f>IF(AND(0&lt;F54,F54&lt;50),F54,"")</f>
        <v/>
      </c>
      <c r="F62" s="33">
        <f>IF(AND(0&lt;G54,G54&lt;50),G54,"")</f>
        <v>20</v>
      </c>
      <c r="G62" s="34" t="str">
        <f t="shared" si="0"/>
        <v/>
      </c>
      <c r="H62" s="34" t="str">
        <f t="shared" si="0"/>
        <v>X</v>
      </c>
    </row>
    <row r="63" spans="1:8" ht="9" customHeight="1" x14ac:dyDescent="0.25"/>
    <row r="64" spans="1:8" s="36" customFormat="1" ht="20.25" customHeight="1" x14ac:dyDescent="0.25">
      <c r="B64" s="35"/>
      <c r="D64" s="126" t="s">
        <v>150</v>
      </c>
      <c r="E64" s="126"/>
      <c r="F64" s="126"/>
      <c r="G64" s="126"/>
      <c r="H64" s="126"/>
    </row>
    <row r="65" spans="2:8" s="42" customFormat="1" ht="35.25" customHeight="1" x14ac:dyDescent="0.25">
      <c r="D65" s="44"/>
      <c r="E65" s="72" t="s">
        <v>123</v>
      </c>
      <c r="F65" s="72"/>
      <c r="G65" s="72"/>
      <c r="H65" s="72"/>
    </row>
    <row r="66" spans="2:8" x14ac:dyDescent="0.25">
      <c r="D66" s="38"/>
      <c r="E66" s="38"/>
      <c r="F66" s="38"/>
      <c r="G66" s="38"/>
      <c r="H66" s="38"/>
    </row>
    <row r="69" spans="2:8" ht="17.25" x14ac:dyDescent="0.25">
      <c r="F69" s="39" t="s">
        <v>129</v>
      </c>
    </row>
    <row r="70" spans="2:8" ht="25.15" customHeight="1" x14ac:dyDescent="0.25">
      <c r="B70" s="73" t="s">
        <v>94</v>
      </c>
      <c r="C70" s="73"/>
      <c r="D70" s="73"/>
      <c r="E70" s="73"/>
      <c r="F70" s="73"/>
      <c r="G70" s="73"/>
      <c r="H70" s="73"/>
    </row>
    <row r="71" spans="2:8" ht="106.9" customHeight="1" x14ac:dyDescent="0.25">
      <c r="B71" s="74" t="s">
        <v>95</v>
      </c>
      <c r="C71" s="75"/>
      <c r="D71" s="75"/>
      <c r="E71" s="75"/>
      <c r="F71" s="75"/>
      <c r="G71" s="75"/>
      <c r="H71" s="76"/>
    </row>
    <row r="72" spans="2:8" ht="25.15" customHeight="1" x14ac:dyDescent="0.25">
      <c r="B72" s="40"/>
      <c r="D72" s="77" t="s">
        <v>96</v>
      </c>
      <c r="E72" s="77"/>
      <c r="F72" s="77"/>
      <c r="G72" s="77"/>
      <c r="H72" s="77"/>
    </row>
    <row r="73" spans="2:8" ht="21" customHeight="1" x14ac:dyDescent="0.25">
      <c r="B73" s="41"/>
      <c r="D73" s="78" t="s">
        <v>97</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6">
    <mergeCell ref="B15:D15"/>
    <mergeCell ref="A2:C2"/>
    <mergeCell ref="D2:H2"/>
    <mergeCell ref="A3:B3"/>
    <mergeCell ref="A5:H5"/>
    <mergeCell ref="B7:H7"/>
    <mergeCell ref="B8:H8"/>
    <mergeCell ref="B9:H9"/>
    <mergeCell ref="B10:G10"/>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8"/>
    <mergeCell ref="D57:D58"/>
    <mergeCell ref="D73:H73"/>
    <mergeCell ref="E57:F57"/>
    <mergeCell ref="G57:H57"/>
    <mergeCell ref="A59:C59"/>
    <mergeCell ref="A60:C60"/>
    <mergeCell ref="A61:C61"/>
    <mergeCell ref="A62:C62"/>
    <mergeCell ref="D64:H64"/>
    <mergeCell ref="E65:H65"/>
    <mergeCell ref="B70:H70"/>
    <mergeCell ref="B71:H71"/>
    <mergeCell ref="D72:H72"/>
  </mergeCells>
  <printOptions horizontalCentered="1"/>
  <pageMargins left="0.3" right="0.2" top="0.45" bottom="0.39" header="0.13149606299212599" footer="0.16"/>
  <pageSetup paperSize="9" scale="90"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73"/>
  <sheetViews>
    <sheetView topLeftCell="A58" zoomScaleNormal="100" workbookViewId="0">
      <selection activeCell="D64" sqref="D64:H64"/>
    </sheetView>
  </sheetViews>
  <sheetFormatPr defaultRowHeight="15.75" x14ac:dyDescent="0.25"/>
  <cols>
    <col min="1" max="1" width="5.42578125" style="1" bestFit="1" customWidth="1"/>
    <col min="2" max="2" width="27.140625" style="2" customWidth="1"/>
    <col min="3" max="3" width="11" style="1" customWidth="1"/>
    <col min="4" max="4" width="9.85546875" style="1" customWidth="1"/>
    <col min="5" max="5" width="11.5703125" style="1" customWidth="1"/>
    <col min="6" max="6" width="10.5703125" style="1" customWidth="1"/>
    <col min="7" max="7" width="10.140625" style="1" customWidth="1"/>
    <col min="8" max="8" width="22.140625" style="1" customWidth="1"/>
    <col min="9" max="9" width="0.42578125" style="1" customWidth="1"/>
    <col min="10" max="10" width="9.140625" style="1" hidden="1" customWidth="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100</v>
      </c>
    </row>
    <row r="2" spans="1:8" s="42" customFormat="1" ht="48.75" customHeight="1" x14ac:dyDescent="0.25">
      <c r="A2" s="72" t="s">
        <v>1</v>
      </c>
      <c r="B2" s="72"/>
      <c r="C2" s="72"/>
      <c r="D2" s="72" t="s">
        <v>2</v>
      </c>
      <c r="E2" s="72"/>
      <c r="F2" s="72"/>
      <c r="G2" s="72"/>
      <c r="H2" s="72"/>
    </row>
    <row r="3" spans="1:8" s="42" customFormat="1" ht="8.25" customHeight="1" x14ac:dyDescent="0.25">
      <c r="A3" s="78"/>
      <c r="B3" s="78"/>
      <c r="D3" s="5"/>
      <c r="E3" s="5"/>
      <c r="F3" s="5"/>
      <c r="G3" s="5"/>
      <c r="H3" s="5"/>
    </row>
    <row r="4" spans="1:8" ht="13.9" customHeight="1" x14ac:dyDescent="0.25">
      <c r="B4" s="1"/>
    </row>
    <row r="5" spans="1:8" ht="39.950000000000003" customHeight="1" x14ac:dyDescent="0.25">
      <c r="A5" s="120" t="s">
        <v>151</v>
      </c>
      <c r="B5" s="120"/>
      <c r="C5" s="120"/>
      <c r="D5" s="120"/>
      <c r="E5" s="120"/>
      <c r="F5" s="120"/>
      <c r="G5" s="120"/>
      <c r="H5" s="120"/>
    </row>
    <row r="6" spans="1:8" ht="12" customHeight="1" x14ac:dyDescent="0.25"/>
    <row r="7" spans="1:8" s="6" customFormat="1" ht="25.15" customHeight="1" x14ac:dyDescent="0.25">
      <c r="B7" s="121" t="s">
        <v>120</v>
      </c>
      <c r="C7" s="121"/>
      <c r="D7" s="121"/>
      <c r="E7" s="121"/>
      <c r="F7" s="121"/>
      <c r="G7" s="121"/>
      <c r="H7" s="121"/>
    </row>
    <row r="8" spans="1:8" s="6" customFormat="1" ht="27" customHeight="1" x14ac:dyDescent="0.25">
      <c r="B8" s="121" t="s">
        <v>121</v>
      </c>
      <c r="C8" s="121"/>
      <c r="D8" s="121"/>
      <c r="E8" s="121"/>
      <c r="F8" s="121"/>
      <c r="G8" s="121"/>
      <c r="H8" s="121"/>
    </row>
    <row r="9" spans="1:8" s="6" customFormat="1" ht="27" customHeight="1" x14ac:dyDescent="0.25">
      <c r="B9" s="121" t="s">
        <v>124</v>
      </c>
      <c r="C9" s="121"/>
      <c r="D9" s="121"/>
      <c r="E9" s="121"/>
      <c r="F9" s="121"/>
      <c r="G9" s="121"/>
      <c r="H9" s="121"/>
    </row>
    <row r="10" spans="1:8" s="6" customFormat="1" ht="27" customHeight="1" x14ac:dyDescent="0.25">
      <c r="B10" s="57" t="s">
        <v>122</v>
      </c>
      <c r="C10" s="45"/>
      <c r="D10" s="45"/>
      <c r="E10" s="45"/>
      <c r="F10" s="45"/>
      <c r="G10" s="45"/>
      <c r="H10" s="45"/>
    </row>
    <row r="11" spans="1:8" s="6" customFormat="1" ht="20.100000000000001" customHeight="1" x14ac:dyDescent="0.25">
      <c r="B11" s="45"/>
      <c r="C11" s="45"/>
    </row>
    <row r="12" spans="1:8" s="42" customFormat="1" ht="64.5" customHeight="1" x14ac:dyDescent="0.25">
      <c r="A12" s="46" t="s">
        <v>5</v>
      </c>
      <c r="B12" s="122" t="s">
        <v>6</v>
      </c>
      <c r="C12" s="122"/>
      <c r="D12" s="122"/>
      <c r="E12" s="46" t="s">
        <v>7</v>
      </c>
      <c r="F12" s="43" t="s">
        <v>8</v>
      </c>
      <c r="G12" s="43" t="s">
        <v>9</v>
      </c>
      <c r="H12" s="46" t="s">
        <v>10</v>
      </c>
    </row>
    <row r="13" spans="1:8" s="11" customFormat="1" ht="22.5" customHeight="1" x14ac:dyDescent="0.25">
      <c r="A13" s="10" t="s">
        <v>11</v>
      </c>
      <c r="B13" s="123" t="s">
        <v>12</v>
      </c>
      <c r="C13" s="124"/>
      <c r="D13" s="125"/>
      <c r="E13" s="10" t="s">
        <v>13</v>
      </c>
      <c r="F13" s="10" t="s">
        <v>14</v>
      </c>
      <c r="G13" s="10" t="s">
        <v>15</v>
      </c>
      <c r="H13" s="10" t="s">
        <v>16</v>
      </c>
    </row>
    <row r="14" spans="1:8" s="42" customFormat="1" ht="84" customHeight="1" x14ac:dyDescent="0.25">
      <c r="A14" s="46" t="s">
        <v>17</v>
      </c>
      <c r="B14" s="118" t="s">
        <v>18</v>
      </c>
      <c r="C14" s="118"/>
      <c r="D14" s="118"/>
      <c r="E14" s="12">
        <f>E15+E19+E25+E28</f>
        <v>20</v>
      </c>
      <c r="F14" s="13">
        <f>ROUND(F15+F19+F25+F28,1)</f>
        <v>20</v>
      </c>
      <c r="G14" s="14">
        <f>ROUND(G15+G19+G25+G28,1)</f>
        <v>20</v>
      </c>
      <c r="H14" s="46"/>
    </row>
    <row r="15" spans="1:8" s="16" customFormat="1" ht="35.25" customHeight="1" x14ac:dyDescent="0.25">
      <c r="A15" s="15">
        <v>1</v>
      </c>
      <c r="B15" s="118" t="s">
        <v>19</v>
      </c>
      <c r="C15" s="118"/>
      <c r="D15" s="118"/>
      <c r="E15" s="12">
        <f>5-(E16+E17+E18)</f>
        <v>5</v>
      </c>
      <c r="F15" s="13">
        <f>ROUND(5-(F16+F17+F18),1)</f>
        <v>5</v>
      </c>
      <c r="G15" s="14">
        <f>ROUND(5-(G16+G17+G18),1)</f>
        <v>5</v>
      </c>
      <c r="H15" s="15"/>
    </row>
    <row r="16" spans="1:8" s="16" customFormat="1" ht="121.5" customHeight="1" x14ac:dyDescent="0.25">
      <c r="A16" s="15" t="s">
        <v>20</v>
      </c>
      <c r="B16" s="109" t="s">
        <v>21</v>
      </c>
      <c r="C16" s="110"/>
      <c r="D16" s="111"/>
      <c r="E16" s="17"/>
      <c r="F16" s="22"/>
      <c r="G16" s="17"/>
      <c r="H16" s="15"/>
    </row>
    <row r="17" spans="1:8" s="20" customFormat="1" ht="69" customHeight="1" x14ac:dyDescent="0.25">
      <c r="A17" s="15" t="s">
        <v>22</v>
      </c>
      <c r="B17" s="109" t="s">
        <v>105</v>
      </c>
      <c r="C17" s="110"/>
      <c r="D17" s="111"/>
      <c r="E17" s="17"/>
      <c r="F17" s="22"/>
      <c r="G17" s="24"/>
      <c r="H17" s="15"/>
    </row>
    <row r="18" spans="1:8" s="20" customFormat="1" ht="92.25" customHeight="1" x14ac:dyDescent="0.25">
      <c r="A18" s="15" t="s">
        <v>24</v>
      </c>
      <c r="B18" s="109" t="s">
        <v>106</v>
      </c>
      <c r="C18" s="110"/>
      <c r="D18" s="111"/>
      <c r="E18" s="17"/>
      <c r="F18" s="22"/>
      <c r="G18" s="24"/>
      <c r="H18" s="15"/>
    </row>
    <row r="19" spans="1:8" s="20" customFormat="1" ht="52.5" customHeight="1" x14ac:dyDescent="0.25">
      <c r="A19" s="15">
        <v>2</v>
      </c>
      <c r="B19" s="106" t="s">
        <v>26</v>
      </c>
      <c r="C19" s="107"/>
      <c r="D19" s="108"/>
      <c r="E19" s="12">
        <f>6-(E20+E21+E22+E23+E24)</f>
        <v>6</v>
      </c>
      <c r="F19" s="13">
        <f>ROUND(6-(F20+F21+F22+F23+F24),1)</f>
        <v>6</v>
      </c>
      <c r="G19" s="14">
        <f>ROUND(6-(G20+G21+G22+G23+G24),1)</f>
        <v>6</v>
      </c>
      <c r="H19" s="21"/>
    </row>
    <row r="20" spans="1:8" s="20" customFormat="1" ht="39.75" customHeight="1" x14ac:dyDescent="0.25">
      <c r="A20" s="22" t="s">
        <v>27</v>
      </c>
      <c r="B20" s="109" t="s">
        <v>28</v>
      </c>
      <c r="C20" s="110"/>
      <c r="D20" s="111"/>
      <c r="E20" s="23"/>
      <c r="F20" s="22"/>
      <c r="G20" s="24"/>
      <c r="H20" s="15"/>
    </row>
    <row r="21" spans="1:8" s="20" customFormat="1" ht="59.25" customHeight="1" x14ac:dyDescent="0.25">
      <c r="A21" s="22" t="s">
        <v>29</v>
      </c>
      <c r="B21" s="109" t="s">
        <v>30</v>
      </c>
      <c r="C21" s="110"/>
      <c r="D21" s="111"/>
      <c r="E21" s="23"/>
      <c r="F21" s="22"/>
      <c r="G21" s="47"/>
      <c r="H21" s="15"/>
    </row>
    <row r="22" spans="1:8" s="20" customFormat="1" ht="54.75" customHeight="1" x14ac:dyDescent="0.25">
      <c r="A22" s="15" t="s">
        <v>31</v>
      </c>
      <c r="B22" s="109" t="s">
        <v>32</v>
      </c>
      <c r="C22" s="110"/>
      <c r="D22" s="111"/>
      <c r="E22" s="17"/>
      <c r="F22" s="22"/>
      <c r="G22" s="48"/>
      <c r="H22" s="15"/>
    </row>
    <row r="23" spans="1:8" s="20" customFormat="1" ht="70.5" customHeight="1" x14ac:dyDescent="0.25">
      <c r="A23" s="15" t="s">
        <v>33</v>
      </c>
      <c r="B23" s="109" t="s">
        <v>107</v>
      </c>
      <c r="C23" s="110"/>
      <c r="D23" s="111"/>
      <c r="E23" s="17"/>
      <c r="F23" s="22"/>
      <c r="G23" s="48"/>
      <c r="H23" s="15"/>
    </row>
    <row r="24" spans="1:8" s="20" customFormat="1" ht="39" customHeight="1" x14ac:dyDescent="0.25">
      <c r="A24" s="15" t="s">
        <v>35</v>
      </c>
      <c r="B24" s="109" t="s">
        <v>36</v>
      </c>
      <c r="C24" s="110"/>
      <c r="D24" s="111"/>
      <c r="E24" s="17"/>
      <c r="F24" s="22"/>
      <c r="G24" s="24"/>
      <c r="H24" s="15"/>
    </row>
    <row r="25" spans="1:8" s="16" customFormat="1" ht="59.25" customHeight="1" x14ac:dyDescent="0.25">
      <c r="A25" s="15">
        <v>3</v>
      </c>
      <c r="B25" s="106" t="s">
        <v>37</v>
      </c>
      <c r="C25" s="107"/>
      <c r="D25" s="108"/>
      <c r="E25" s="12">
        <f>5-(E26+E27)</f>
        <v>5</v>
      </c>
      <c r="F25" s="13">
        <f>ROUND(5-(F26+F27),1)</f>
        <v>5</v>
      </c>
      <c r="G25" s="14">
        <f>ROUND(5-(G26+G27),1)</f>
        <v>5</v>
      </c>
      <c r="H25" s="15"/>
    </row>
    <row r="26" spans="1:8" s="20" customFormat="1" ht="99.75" customHeight="1" x14ac:dyDescent="0.25">
      <c r="A26" s="15" t="s">
        <v>38</v>
      </c>
      <c r="B26" s="109" t="s">
        <v>39</v>
      </c>
      <c r="C26" s="110"/>
      <c r="D26" s="111"/>
      <c r="E26" s="17"/>
      <c r="F26" s="22"/>
      <c r="G26" s="24"/>
      <c r="H26" s="15"/>
    </row>
    <row r="27" spans="1:8" s="20" customFormat="1" ht="51" customHeight="1" x14ac:dyDescent="0.25">
      <c r="A27" s="15" t="s">
        <v>40</v>
      </c>
      <c r="B27" s="109" t="s">
        <v>41</v>
      </c>
      <c r="C27" s="110"/>
      <c r="D27" s="111"/>
      <c r="E27" s="17"/>
      <c r="F27" s="22"/>
      <c r="G27" s="24"/>
      <c r="H27" s="15"/>
    </row>
    <row r="28" spans="1:8" s="20" customFormat="1" ht="152.25" customHeight="1" x14ac:dyDescent="0.25">
      <c r="A28" s="25">
        <v>4</v>
      </c>
      <c r="B28" s="106" t="s">
        <v>42</v>
      </c>
      <c r="C28" s="107"/>
      <c r="D28" s="108"/>
      <c r="E28" s="12">
        <f>4-(E29+E30+E31)</f>
        <v>4</v>
      </c>
      <c r="F28" s="13">
        <f>ROUND(4-(F29+F30+F31),1)</f>
        <v>4</v>
      </c>
      <c r="G28" s="14">
        <f>ROUND(4-(G29+G30+G31),1)</f>
        <v>4</v>
      </c>
      <c r="H28" s="21"/>
    </row>
    <row r="29" spans="1:8" s="20" customFormat="1" ht="52.5" customHeight="1" x14ac:dyDescent="0.25">
      <c r="A29" s="15" t="s">
        <v>43</v>
      </c>
      <c r="B29" s="109" t="s">
        <v>44</v>
      </c>
      <c r="C29" s="110"/>
      <c r="D29" s="111"/>
      <c r="E29" s="17"/>
      <c r="F29" s="22"/>
      <c r="G29" s="24"/>
      <c r="H29" s="15"/>
    </row>
    <row r="30" spans="1:8" s="20" customFormat="1" ht="56.45" customHeight="1" x14ac:dyDescent="0.25">
      <c r="A30" s="15" t="s">
        <v>45</v>
      </c>
      <c r="B30" s="109" t="s">
        <v>46</v>
      </c>
      <c r="C30" s="110"/>
      <c r="D30" s="111"/>
      <c r="E30" s="17"/>
      <c r="F30" s="22"/>
      <c r="G30" s="24"/>
      <c r="H30" s="15"/>
    </row>
    <row r="31" spans="1:8" s="20" customFormat="1" ht="59.25" customHeight="1" x14ac:dyDescent="0.25">
      <c r="A31" s="15" t="s">
        <v>47</v>
      </c>
      <c r="B31" s="109" t="s">
        <v>48</v>
      </c>
      <c r="C31" s="110"/>
      <c r="D31" s="111"/>
      <c r="E31" s="17"/>
      <c r="F31" s="22"/>
      <c r="G31" s="24"/>
      <c r="H31" s="15"/>
    </row>
    <row r="32" spans="1:8" s="42" customFormat="1" ht="37.5" customHeight="1" x14ac:dyDescent="0.25">
      <c r="A32" s="46" t="s">
        <v>49</v>
      </c>
      <c r="B32" s="115" t="s">
        <v>50</v>
      </c>
      <c r="C32" s="116"/>
      <c r="D32" s="117"/>
      <c r="E32" s="12">
        <f>E33+E35+E37+E39+E41+E43</f>
        <v>20</v>
      </c>
      <c r="F32" s="13">
        <f>ROUND(F33+F35+F37+F39+F41+F43,1)</f>
        <v>9</v>
      </c>
      <c r="G32" s="14">
        <f>ROUND(G33+G35+G37+G39+G41+G43,1)</f>
        <v>0</v>
      </c>
      <c r="H32" s="46"/>
    </row>
    <row r="33" spans="1:10" s="16" customFormat="1" ht="73.150000000000006" customHeight="1" x14ac:dyDescent="0.25">
      <c r="A33" s="15">
        <v>5</v>
      </c>
      <c r="B33" s="118" t="s">
        <v>108</v>
      </c>
      <c r="C33" s="118"/>
      <c r="D33" s="118"/>
      <c r="E33" s="12">
        <v>1</v>
      </c>
      <c r="F33" s="13">
        <f>IF(F34&gt;1,"1",F34)</f>
        <v>0</v>
      </c>
      <c r="G33" s="14">
        <f>G34</f>
        <v>0</v>
      </c>
      <c r="H33" s="15"/>
    </row>
    <row r="34" spans="1:10" s="16" customFormat="1" ht="84" customHeight="1" x14ac:dyDescent="0.25">
      <c r="A34" s="15"/>
      <c r="B34" s="119" t="s">
        <v>109</v>
      </c>
      <c r="C34" s="119"/>
      <c r="D34" s="119"/>
      <c r="E34" s="12"/>
      <c r="F34" s="18"/>
      <c r="G34" s="14"/>
      <c r="H34" s="55"/>
    </row>
    <row r="35" spans="1:10" s="16" customFormat="1" ht="45" customHeight="1" x14ac:dyDescent="0.25">
      <c r="A35" s="15">
        <v>6</v>
      </c>
      <c r="B35" s="106" t="s">
        <v>110</v>
      </c>
      <c r="C35" s="107"/>
      <c r="D35" s="108"/>
      <c r="E35" s="12">
        <v>2</v>
      </c>
      <c r="F35" s="13">
        <f>IF(F36&gt;2,"2",F36)</f>
        <v>2</v>
      </c>
      <c r="G35" s="14">
        <f>G36</f>
        <v>0</v>
      </c>
      <c r="H35" s="15"/>
    </row>
    <row r="36" spans="1:10" s="16" customFormat="1" ht="70.5" customHeight="1" x14ac:dyDescent="0.25">
      <c r="A36" s="15"/>
      <c r="B36" s="112" t="s">
        <v>111</v>
      </c>
      <c r="C36" s="113"/>
      <c r="D36" s="114"/>
      <c r="E36" s="12"/>
      <c r="F36" s="18">
        <v>2</v>
      </c>
      <c r="G36" s="14"/>
      <c r="H36" s="15"/>
    </row>
    <row r="37" spans="1:10" s="16" customFormat="1" ht="66" customHeight="1" x14ac:dyDescent="0.25">
      <c r="A37" s="15">
        <v>7</v>
      </c>
      <c r="B37" s="106" t="s">
        <v>55</v>
      </c>
      <c r="C37" s="107"/>
      <c r="D37" s="108"/>
      <c r="E37" s="12">
        <v>2</v>
      </c>
      <c r="F37" s="13">
        <f>IF(F38&gt;2,"2",F38)</f>
        <v>2</v>
      </c>
      <c r="G37" s="14">
        <f>G38</f>
        <v>0</v>
      </c>
      <c r="H37" s="15"/>
    </row>
    <row r="38" spans="1:10" s="16" customFormat="1" ht="66" customHeight="1" x14ac:dyDescent="0.25">
      <c r="A38" s="15"/>
      <c r="B38" s="109" t="s">
        <v>112</v>
      </c>
      <c r="C38" s="110"/>
      <c r="D38" s="111"/>
      <c r="E38" s="12"/>
      <c r="F38" s="18">
        <v>2</v>
      </c>
      <c r="G38" s="14"/>
      <c r="H38" s="15"/>
    </row>
    <row r="39" spans="1:10" s="16" customFormat="1" ht="53.25" customHeight="1" x14ac:dyDescent="0.25">
      <c r="A39" s="15">
        <v>8</v>
      </c>
      <c r="B39" s="106" t="s">
        <v>57</v>
      </c>
      <c r="C39" s="107"/>
      <c r="D39" s="108"/>
      <c r="E39" s="12">
        <v>2</v>
      </c>
      <c r="F39" s="13">
        <f>IF(F40&gt;2,"2",F40)</f>
        <v>2</v>
      </c>
      <c r="G39" s="14">
        <f>G40</f>
        <v>0</v>
      </c>
      <c r="H39" s="15"/>
    </row>
    <row r="40" spans="1:10" s="16" customFormat="1" ht="70.5" customHeight="1" x14ac:dyDescent="0.25">
      <c r="A40" s="15"/>
      <c r="B40" s="109" t="s">
        <v>113</v>
      </c>
      <c r="C40" s="110"/>
      <c r="D40" s="111"/>
      <c r="E40" s="12"/>
      <c r="F40" s="18">
        <v>2</v>
      </c>
      <c r="G40" s="14"/>
      <c r="H40" s="15"/>
    </row>
    <row r="41" spans="1:10" s="52" customFormat="1" ht="117.75" customHeight="1" x14ac:dyDescent="0.3">
      <c r="A41" s="49">
        <v>9</v>
      </c>
      <c r="B41" s="100" t="s">
        <v>114</v>
      </c>
      <c r="C41" s="101"/>
      <c r="D41" s="102"/>
      <c r="E41" s="50">
        <v>8</v>
      </c>
      <c r="F41" s="13" t="str">
        <f>IF(F42&gt;=8,"8",IF(F42&lt;8,"0"))</f>
        <v>0</v>
      </c>
      <c r="G41" s="51">
        <f>G42</f>
        <v>0</v>
      </c>
      <c r="H41" s="49"/>
    </row>
    <row r="42" spans="1:10" s="52" customFormat="1" ht="123.75" customHeight="1" x14ac:dyDescent="0.25">
      <c r="A42" s="49"/>
      <c r="B42" s="103" t="s">
        <v>115</v>
      </c>
      <c r="C42" s="104"/>
      <c r="D42" s="105"/>
      <c r="E42" s="50"/>
      <c r="F42" s="53">
        <v>0</v>
      </c>
      <c r="G42" s="51"/>
      <c r="H42" s="103"/>
      <c r="I42" s="104"/>
      <c r="J42" s="105"/>
    </row>
    <row r="43" spans="1:10" s="16" customFormat="1" ht="36.75" customHeight="1" x14ac:dyDescent="0.25">
      <c r="A43" s="15">
        <v>10</v>
      </c>
      <c r="B43" s="106" t="s">
        <v>116</v>
      </c>
      <c r="C43" s="107"/>
      <c r="D43" s="108"/>
      <c r="E43" s="12">
        <v>5</v>
      </c>
      <c r="F43" s="13">
        <f>IF(F44&gt;5,"5",F44)</f>
        <v>3</v>
      </c>
      <c r="G43" s="14">
        <f>G44</f>
        <v>0</v>
      </c>
      <c r="H43" s="15"/>
    </row>
    <row r="44" spans="1:10" s="16" customFormat="1" ht="154.5" customHeight="1" x14ac:dyDescent="0.25">
      <c r="A44" s="15"/>
      <c r="B44" s="109" t="s">
        <v>117</v>
      </c>
      <c r="C44" s="110"/>
      <c r="D44" s="111"/>
      <c r="E44" s="12"/>
      <c r="F44" s="18">
        <v>3</v>
      </c>
      <c r="G44" s="14"/>
      <c r="H44" s="143" t="s">
        <v>156</v>
      </c>
      <c r="I44" s="144"/>
      <c r="J44" s="145"/>
    </row>
    <row r="45" spans="1:10" s="42" customFormat="1" ht="59.25" customHeight="1" x14ac:dyDescent="0.25">
      <c r="A45" s="46" t="s">
        <v>66</v>
      </c>
      <c r="B45" s="106" t="s">
        <v>67</v>
      </c>
      <c r="C45" s="107"/>
      <c r="D45" s="108"/>
      <c r="E45" s="12">
        <v>60</v>
      </c>
      <c r="F45" s="13">
        <f>SUM(F46:F51)</f>
        <v>50</v>
      </c>
      <c r="G45" s="14">
        <f>SUM(G46:G51)</f>
        <v>0</v>
      </c>
      <c r="H45" s="46"/>
    </row>
    <row r="46" spans="1:10" s="16" customFormat="1" ht="30.75" customHeight="1" x14ac:dyDescent="0.25">
      <c r="A46" s="15"/>
      <c r="B46" s="112" t="s">
        <v>68</v>
      </c>
      <c r="C46" s="113"/>
      <c r="D46" s="114"/>
      <c r="E46" s="17">
        <v>60</v>
      </c>
      <c r="F46" s="15"/>
      <c r="G46" s="17"/>
      <c r="H46" s="15"/>
    </row>
    <row r="47" spans="1:10" s="16" customFormat="1" ht="30" customHeight="1" x14ac:dyDescent="0.25">
      <c r="A47" s="15"/>
      <c r="B47" s="112" t="s">
        <v>69</v>
      </c>
      <c r="C47" s="113"/>
      <c r="D47" s="114"/>
      <c r="E47" s="17">
        <v>50</v>
      </c>
      <c r="F47" s="15">
        <v>50</v>
      </c>
      <c r="G47" s="17"/>
      <c r="H47" s="15"/>
    </row>
    <row r="48" spans="1:10" s="16" customFormat="1" ht="29.25" customHeight="1" x14ac:dyDescent="0.25">
      <c r="A48" s="15"/>
      <c r="B48" s="112" t="s">
        <v>70</v>
      </c>
      <c r="C48" s="113"/>
      <c r="D48" s="114"/>
      <c r="E48" s="17">
        <v>40</v>
      </c>
      <c r="F48" s="15"/>
      <c r="G48" s="17"/>
      <c r="H48" s="15"/>
    </row>
    <row r="49" spans="1:8" s="16" customFormat="1" ht="30" customHeight="1" x14ac:dyDescent="0.25">
      <c r="A49" s="15"/>
      <c r="B49" s="112" t="s">
        <v>71</v>
      </c>
      <c r="C49" s="113"/>
      <c r="D49" s="114"/>
      <c r="E49" s="17">
        <v>30</v>
      </c>
      <c r="F49" s="15"/>
      <c r="G49" s="17"/>
      <c r="H49" s="15"/>
    </row>
    <row r="50" spans="1:8" s="16" customFormat="1" ht="31.5" customHeight="1" x14ac:dyDescent="0.25">
      <c r="A50" s="15"/>
      <c r="B50" s="112" t="s">
        <v>72</v>
      </c>
      <c r="C50" s="113"/>
      <c r="D50" s="114"/>
      <c r="E50" s="17">
        <v>20</v>
      </c>
      <c r="F50" s="15"/>
      <c r="G50" s="17"/>
      <c r="H50" s="15"/>
    </row>
    <row r="51" spans="1:8" s="16" customFormat="1" ht="34.5" customHeight="1" x14ac:dyDescent="0.25">
      <c r="A51" s="15"/>
      <c r="B51" s="112" t="s">
        <v>73</v>
      </c>
      <c r="C51" s="113"/>
      <c r="D51" s="114"/>
      <c r="E51" s="17">
        <v>0</v>
      </c>
      <c r="F51" s="15"/>
      <c r="G51" s="17"/>
      <c r="H51" s="15"/>
    </row>
    <row r="52" spans="1:8" s="42" customFormat="1" ht="30.75" customHeight="1" x14ac:dyDescent="0.25">
      <c r="A52" s="46"/>
      <c r="B52" s="83" t="s">
        <v>74</v>
      </c>
      <c r="C52" s="84"/>
      <c r="D52" s="85"/>
      <c r="E52" s="26">
        <f>E14+E32+E45</f>
        <v>100</v>
      </c>
      <c r="F52" s="26">
        <f>F14+F32+F45</f>
        <v>79</v>
      </c>
      <c r="G52" s="27">
        <f>G14+G32+G45</f>
        <v>20</v>
      </c>
      <c r="H52" s="46"/>
    </row>
    <row r="53" spans="1:8" ht="26.25" customHeight="1" x14ac:dyDescent="0.25">
      <c r="A53" s="28"/>
      <c r="B53" s="80" t="s">
        <v>75</v>
      </c>
      <c r="C53" s="81"/>
      <c r="D53" s="82"/>
      <c r="E53" s="28"/>
      <c r="F53" s="28"/>
      <c r="G53" s="28"/>
      <c r="H53" s="28"/>
    </row>
    <row r="54" spans="1:8" ht="53.25" customHeight="1" x14ac:dyDescent="0.25">
      <c r="A54" s="28"/>
      <c r="B54" s="83" t="s">
        <v>76</v>
      </c>
      <c r="C54" s="84"/>
      <c r="D54" s="85"/>
      <c r="E54" s="26">
        <f>E52-E53</f>
        <v>100</v>
      </c>
      <c r="F54" s="26">
        <f>ROUND(F52-F53,1)</f>
        <v>79</v>
      </c>
      <c r="G54" s="27">
        <f>ROUND(G52-G53,1)</f>
        <v>20</v>
      </c>
      <c r="H54" s="46"/>
    </row>
    <row r="55" spans="1:8" ht="15" customHeight="1" x14ac:dyDescent="0.25">
      <c r="A55" s="30"/>
      <c r="B55" s="31"/>
      <c r="C55" s="31"/>
      <c r="D55" s="31"/>
      <c r="E55" s="30"/>
      <c r="F55" s="30"/>
      <c r="G55" s="30"/>
      <c r="H55" s="30"/>
    </row>
    <row r="56" spans="1:8" ht="35.25" customHeight="1" x14ac:dyDescent="0.25">
      <c r="B56" s="86" t="s">
        <v>77</v>
      </c>
      <c r="C56" s="86"/>
      <c r="D56" s="86"/>
    </row>
    <row r="57" spans="1:8" s="6" customFormat="1" ht="45.75" customHeight="1" x14ac:dyDescent="0.25">
      <c r="A57" s="87" t="s">
        <v>78</v>
      </c>
      <c r="B57" s="88"/>
      <c r="C57" s="89"/>
      <c r="D57" s="92" t="s">
        <v>79</v>
      </c>
      <c r="E57" s="94" t="s">
        <v>80</v>
      </c>
      <c r="F57" s="94"/>
      <c r="G57" s="95" t="s">
        <v>81</v>
      </c>
      <c r="H57" s="96"/>
    </row>
    <row r="58" spans="1:8" s="6" customFormat="1" ht="71.25" customHeight="1" x14ac:dyDescent="0.25">
      <c r="A58" s="90"/>
      <c r="B58" s="73"/>
      <c r="C58" s="91"/>
      <c r="D58" s="93"/>
      <c r="E58" s="43" t="s">
        <v>82</v>
      </c>
      <c r="F58" s="43" t="s">
        <v>83</v>
      </c>
      <c r="G58" s="43" t="s">
        <v>84</v>
      </c>
      <c r="H58" s="43" t="s">
        <v>85</v>
      </c>
    </row>
    <row r="59" spans="1:8" ht="40.5" customHeight="1" x14ac:dyDescent="0.25">
      <c r="A59" s="97" t="s">
        <v>86</v>
      </c>
      <c r="B59" s="98"/>
      <c r="C59" s="99"/>
      <c r="D59" s="15" t="s">
        <v>87</v>
      </c>
      <c r="E59" s="17" t="str">
        <f>IF(AND(90&lt;=F54,F54&lt;100),F54,"")</f>
        <v/>
      </c>
      <c r="F59" s="23" t="str">
        <f>IF(AND(90&lt;=G54,G54&lt;=100),G54,"")</f>
        <v/>
      </c>
      <c r="G59" s="32" t="str">
        <f t="shared" ref="G59:H62" si="0">IF(ISNUMBER(E59)=TRUE,"X","")</f>
        <v/>
      </c>
      <c r="H59" s="32" t="str">
        <f t="shared" si="0"/>
        <v/>
      </c>
    </row>
    <row r="60" spans="1:8" ht="57.75" customHeight="1" x14ac:dyDescent="0.25">
      <c r="A60" s="97" t="s">
        <v>88</v>
      </c>
      <c r="B60" s="98"/>
      <c r="C60" s="99"/>
      <c r="D60" s="15" t="s">
        <v>89</v>
      </c>
      <c r="E60" s="17">
        <f>IF(AND(75&lt;=F54,F54&lt;90),F54,"")</f>
        <v>79</v>
      </c>
      <c r="F60" s="23" t="str">
        <f>IF(AND(75&lt;=G54,G54&lt;90),G54,"")</f>
        <v/>
      </c>
      <c r="G60" s="32" t="str">
        <f t="shared" si="0"/>
        <v>X</v>
      </c>
      <c r="H60" s="32" t="str">
        <f t="shared" si="0"/>
        <v/>
      </c>
    </row>
    <row r="61" spans="1:8" ht="54" customHeight="1" x14ac:dyDescent="0.25">
      <c r="A61" s="97" t="s">
        <v>90</v>
      </c>
      <c r="B61" s="98"/>
      <c r="C61" s="99"/>
      <c r="D61" s="15" t="s">
        <v>91</v>
      </c>
      <c r="E61" s="17" t="str">
        <f>IF(AND(50&lt;=F54,F54&lt;75),F54,"")</f>
        <v/>
      </c>
      <c r="F61" s="23" t="str">
        <f>IF(AND(50&lt;=G54,G54&lt;75),G54,"")</f>
        <v/>
      </c>
      <c r="G61" s="32" t="str">
        <f t="shared" si="0"/>
        <v/>
      </c>
      <c r="H61" s="32" t="str">
        <f t="shared" si="0"/>
        <v/>
      </c>
    </row>
    <row r="62" spans="1:8" ht="40.5" customHeight="1" x14ac:dyDescent="0.25">
      <c r="A62" s="97" t="s">
        <v>92</v>
      </c>
      <c r="B62" s="98"/>
      <c r="C62" s="99"/>
      <c r="D62" s="15" t="s">
        <v>93</v>
      </c>
      <c r="E62" s="33" t="str">
        <f>IF(AND(0&lt;F54,F54&lt;50),F54,"")</f>
        <v/>
      </c>
      <c r="F62" s="33">
        <f>IF(AND(0&lt;G54,G54&lt;50),G54,"")</f>
        <v>20</v>
      </c>
      <c r="G62" s="34" t="str">
        <f t="shared" si="0"/>
        <v/>
      </c>
      <c r="H62" s="34" t="str">
        <f t="shared" si="0"/>
        <v>X</v>
      </c>
    </row>
    <row r="64" spans="1:8" s="36" customFormat="1" ht="20.25" customHeight="1" x14ac:dyDescent="0.25">
      <c r="B64" s="35"/>
      <c r="D64" s="79" t="s">
        <v>150</v>
      </c>
      <c r="E64" s="79"/>
      <c r="F64" s="79"/>
      <c r="G64" s="79"/>
      <c r="H64" s="79"/>
    </row>
    <row r="65" spans="2:8" s="42" customFormat="1" ht="35.25" customHeight="1" x14ac:dyDescent="0.25">
      <c r="D65" s="41"/>
      <c r="E65" s="142" t="s">
        <v>130</v>
      </c>
      <c r="F65" s="142"/>
      <c r="G65" s="142"/>
      <c r="H65" s="142"/>
    </row>
    <row r="66" spans="2:8" x14ac:dyDescent="0.25">
      <c r="D66" s="38"/>
      <c r="E66" s="38"/>
      <c r="F66" s="38"/>
      <c r="G66" s="58"/>
      <c r="H66" s="38"/>
    </row>
    <row r="68" spans="2:8" ht="16.5" x14ac:dyDescent="0.25">
      <c r="E68" s="142" t="s">
        <v>131</v>
      </c>
      <c r="F68" s="142"/>
      <c r="G68" s="142"/>
      <c r="H68" s="142"/>
    </row>
    <row r="69" spans="2:8" ht="16.5" x14ac:dyDescent="0.25">
      <c r="E69" s="142" t="s">
        <v>132</v>
      </c>
      <c r="F69" s="142"/>
      <c r="G69" s="142"/>
      <c r="H69" s="142"/>
    </row>
    <row r="70" spans="2:8" ht="25.15" customHeight="1" x14ac:dyDescent="0.25">
      <c r="B70" s="73" t="s">
        <v>94</v>
      </c>
      <c r="C70" s="73"/>
      <c r="D70" s="73"/>
      <c r="E70" s="73"/>
      <c r="F70" s="73"/>
      <c r="G70" s="73"/>
      <c r="H70" s="73"/>
    </row>
    <row r="71" spans="2:8" ht="106.9" customHeight="1" x14ac:dyDescent="0.25">
      <c r="B71" s="74" t="s">
        <v>95</v>
      </c>
      <c r="C71" s="75"/>
      <c r="D71" s="75"/>
      <c r="E71" s="75"/>
      <c r="F71" s="75"/>
      <c r="G71" s="75"/>
      <c r="H71" s="76"/>
    </row>
    <row r="72" spans="2:8" ht="25.15" customHeight="1" x14ac:dyDescent="0.25">
      <c r="B72" s="40"/>
      <c r="D72" s="77" t="s">
        <v>96</v>
      </c>
      <c r="E72" s="77"/>
      <c r="F72" s="77"/>
      <c r="G72" s="77"/>
      <c r="H72" s="77"/>
    </row>
    <row r="73" spans="2:8" ht="21" customHeight="1" x14ac:dyDescent="0.25">
      <c r="B73" s="41"/>
      <c r="D73" s="78" t="s">
        <v>97</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9">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0:D50"/>
    <mergeCell ref="B41:D41"/>
    <mergeCell ref="B42:D42"/>
    <mergeCell ref="H42:J42"/>
    <mergeCell ref="B43:D43"/>
    <mergeCell ref="B44:D44"/>
    <mergeCell ref="H44:J44"/>
    <mergeCell ref="B45:D45"/>
    <mergeCell ref="B46:D46"/>
    <mergeCell ref="B47:D47"/>
    <mergeCell ref="B48:D48"/>
    <mergeCell ref="B49:D49"/>
    <mergeCell ref="B51:D51"/>
    <mergeCell ref="B52:D52"/>
    <mergeCell ref="B53:D53"/>
    <mergeCell ref="B54:D54"/>
    <mergeCell ref="B56:D56"/>
    <mergeCell ref="D73:H73"/>
    <mergeCell ref="E69:H69"/>
    <mergeCell ref="E68:H68"/>
    <mergeCell ref="E57:F57"/>
    <mergeCell ref="G57:H57"/>
    <mergeCell ref="D64:H64"/>
    <mergeCell ref="E65:H65"/>
    <mergeCell ref="B70:H70"/>
    <mergeCell ref="B71:H71"/>
    <mergeCell ref="D72:H72"/>
    <mergeCell ref="A59:C59"/>
    <mergeCell ref="A60:C60"/>
    <mergeCell ref="A61:C61"/>
    <mergeCell ref="A62:C62"/>
    <mergeCell ref="A57:C58"/>
    <mergeCell ref="D57:D58"/>
  </mergeCells>
  <printOptions horizontalCentered="1"/>
  <pageMargins left="0.3" right="0.2" top="0.45" bottom="0.39" header="0.13149606299212599" footer="0.16"/>
  <pageSetup paperSize="9" scale="90"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3"/>
  <sheetViews>
    <sheetView topLeftCell="A55" zoomScaleNormal="100" workbookViewId="0">
      <selection activeCell="K46" sqref="K46"/>
    </sheetView>
  </sheetViews>
  <sheetFormatPr defaultRowHeight="15.75" x14ac:dyDescent="0.25"/>
  <cols>
    <col min="1" max="1" width="5.42578125" style="1" bestFit="1" customWidth="1"/>
    <col min="2" max="2" width="32.5703125" style="2" customWidth="1"/>
    <col min="3" max="3" width="11" style="1" customWidth="1"/>
    <col min="4" max="4" width="10.5703125" style="1" customWidth="1"/>
    <col min="5" max="5" width="11.5703125" style="1" customWidth="1"/>
    <col min="6" max="6" width="10.5703125" style="1" customWidth="1"/>
    <col min="7" max="7" width="10.140625" style="1" customWidth="1"/>
    <col min="8" max="8" width="1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3" width="10.140625" style="1" customWidth="1"/>
    <col min="264" max="264" width="1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19" width="10.140625" style="1" customWidth="1"/>
    <col min="520" max="520" width="1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5" width="10.140625" style="1" customWidth="1"/>
    <col min="776" max="776" width="1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1" width="10.140625" style="1" customWidth="1"/>
    <col min="1032" max="1032" width="1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7" width="10.140625" style="1" customWidth="1"/>
    <col min="1288" max="1288" width="1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3" width="10.140625" style="1" customWidth="1"/>
    <col min="1544" max="1544" width="1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799" width="10.140625" style="1" customWidth="1"/>
    <col min="1800" max="1800" width="1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5" width="10.140625" style="1" customWidth="1"/>
    <col min="2056" max="2056" width="1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1" width="10.140625" style="1" customWidth="1"/>
    <col min="2312" max="2312" width="1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7" width="10.140625" style="1" customWidth="1"/>
    <col min="2568" max="2568" width="1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3" width="10.140625" style="1" customWidth="1"/>
    <col min="2824" max="2824" width="1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79" width="10.140625" style="1" customWidth="1"/>
    <col min="3080" max="3080" width="1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5" width="10.140625" style="1" customWidth="1"/>
    <col min="3336" max="3336" width="1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1" width="10.140625" style="1" customWidth="1"/>
    <col min="3592" max="3592" width="1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7" width="10.140625" style="1" customWidth="1"/>
    <col min="3848" max="3848" width="1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3" width="10.140625" style="1" customWidth="1"/>
    <col min="4104" max="4104" width="1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59" width="10.140625" style="1" customWidth="1"/>
    <col min="4360" max="4360" width="1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5" width="10.140625" style="1" customWidth="1"/>
    <col min="4616" max="4616" width="1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1" width="10.140625" style="1" customWidth="1"/>
    <col min="4872" max="4872" width="1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7" width="10.140625" style="1" customWidth="1"/>
    <col min="5128" max="5128" width="1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3" width="10.140625" style="1" customWidth="1"/>
    <col min="5384" max="5384" width="1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39" width="10.140625" style="1" customWidth="1"/>
    <col min="5640" max="5640" width="1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5" width="10.140625" style="1" customWidth="1"/>
    <col min="5896" max="5896" width="1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1" width="10.140625" style="1" customWidth="1"/>
    <col min="6152" max="6152" width="1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7" width="10.140625" style="1" customWidth="1"/>
    <col min="6408" max="6408" width="1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3" width="10.140625" style="1" customWidth="1"/>
    <col min="6664" max="6664" width="1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19" width="10.140625" style="1" customWidth="1"/>
    <col min="6920" max="6920" width="1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5" width="10.140625" style="1" customWidth="1"/>
    <col min="7176" max="7176" width="1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1" width="10.140625" style="1" customWidth="1"/>
    <col min="7432" max="7432" width="1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7" width="10.140625" style="1" customWidth="1"/>
    <col min="7688" max="7688" width="1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3" width="10.140625" style="1" customWidth="1"/>
    <col min="7944" max="7944" width="1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199" width="10.140625" style="1" customWidth="1"/>
    <col min="8200" max="8200" width="1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5" width="10.140625" style="1" customWidth="1"/>
    <col min="8456" max="8456" width="1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1" width="10.140625" style="1" customWidth="1"/>
    <col min="8712" max="8712" width="1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7" width="10.140625" style="1" customWidth="1"/>
    <col min="8968" max="8968" width="1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3" width="10.140625" style="1" customWidth="1"/>
    <col min="9224" max="9224" width="1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79" width="10.140625" style="1" customWidth="1"/>
    <col min="9480" max="9480" width="1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5" width="10.140625" style="1" customWidth="1"/>
    <col min="9736" max="9736" width="1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1" width="10.140625" style="1" customWidth="1"/>
    <col min="9992" max="9992" width="1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7" width="10.140625" style="1" customWidth="1"/>
    <col min="10248" max="10248" width="1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3" width="10.140625" style="1" customWidth="1"/>
    <col min="10504" max="10504" width="1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59" width="10.140625" style="1" customWidth="1"/>
    <col min="10760" max="10760" width="1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5" width="10.140625" style="1" customWidth="1"/>
    <col min="11016" max="11016" width="1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1" width="10.140625" style="1" customWidth="1"/>
    <col min="11272" max="11272" width="1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7" width="10.140625" style="1" customWidth="1"/>
    <col min="11528" max="11528" width="1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3" width="10.140625" style="1" customWidth="1"/>
    <col min="11784" max="11784" width="1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39" width="10.140625" style="1" customWidth="1"/>
    <col min="12040" max="12040" width="1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5" width="10.140625" style="1" customWidth="1"/>
    <col min="12296" max="12296" width="1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1" width="10.140625" style="1" customWidth="1"/>
    <col min="12552" max="12552" width="1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7" width="10.140625" style="1" customWidth="1"/>
    <col min="12808" max="12808" width="1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3" width="10.140625" style="1" customWidth="1"/>
    <col min="13064" max="13064" width="1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19" width="10.140625" style="1" customWidth="1"/>
    <col min="13320" max="13320" width="1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5" width="10.140625" style="1" customWidth="1"/>
    <col min="13576" max="13576" width="1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1" width="10.140625" style="1" customWidth="1"/>
    <col min="13832" max="13832" width="1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7" width="10.140625" style="1" customWidth="1"/>
    <col min="14088" max="14088" width="1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3" width="10.140625" style="1" customWidth="1"/>
    <col min="14344" max="14344" width="1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599" width="10.140625" style="1" customWidth="1"/>
    <col min="14600" max="14600" width="1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5" width="10.140625" style="1" customWidth="1"/>
    <col min="14856" max="14856" width="1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1" width="10.140625" style="1" customWidth="1"/>
    <col min="15112" max="15112" width="1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7" width="10.140625" style="1" customWidth="1"/>
    <col min="15368" max="15368" width="1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3" width="10.140625" style="1" customWidth="1"/>
    <col min="15624" max="15624" width="1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79" width="10.140625" style="1" customWidth="1"/>
    <col min="15880" max="15880" width="1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5" width="10.140625" style="1" customWidth="1"/>
    <col min="16136" max="16136" width="1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100</v>
      </c>
    </row>
    <row r="2" spans="1:8" s="42" customFormat="1" ht="48.75" customHeight="1" x14ac:dyDescent="0.25">
      <c r="A2" s="72" t="s">
        <v>1</v>
      </c>
      <c r="B2" s="72"/>
      <c r="C2" s="72"/>
      <c r="D2" s="72" t="s">
        <v>2</v>
      </c>
      <c r="E2" s="72"/>
      <c r="F2" s="72"/>
      <c r="G2" s="72"/>
      <c r="H2" s="72"/>
    </row>
    <row r="3" spans="1:8" s="42" customFormat="1" ht="8.25" customHeight="1" x14ac:dyDescent="0.25">
      <c r="A3" s="78"/>
      <c r="B3" s="78"/>
      <c r="D3" s="5"/>
      <c r="E3" s="5"/>
      <c r="F3" s="5"/>
      <c r="G3" s="5"/>
      <c r="H3" s="5"/>
    </row>
    <row r="4" spans="1:8" ht="13.9" customHeight="1" x14ac:dyDescent="0.25">
      <c r="B4" s="1"/>
    </row>
    <row r="5" spans="1:8" ht="39.950000000000003" customHeight="1" x14ac:dyDescent="0.25">
      <c r="A5" s="120" t="s">
        <v>151</v>
      </c>
      <c r="B5" s="120"/>
      <c r="C5" s="120"/>
      <c r="D5" s="120"/>
      <c r="E5" s="120"/>
      <c r="F5" s="120"/>
      <c r="G5" s="120"/>
      <c r="H5" s="120"/>
    </row>
    <row r="6" spans="1:8" ht="12" customHeight="1" x14ac:dyDescent="0.25"/>
    <row r="7" spans="1:8" s="6" customFormat="1" ht="25.15" customHeight="1" x14ac:dyDescent="0.25">
      <c r="B7" s="121" t="s">
        <v>101</v>
      </c>
      <c r="C7" s="121"/>
      <c r="D7" s="121"/>
      <c r="E7" s="121"/>
      <c r="F7" s="121"/>
      <c r="G7" s="121"/>
      <c r="H7" s="121"/>
    </row>
    <row r="8" spans="1:8" s="6" customFormat="1" ht="21" customHeight="1" x14ac:dyDescent="0.25">
      <c r="B8" s="121" t="s">
        <v>102</v>
      </c>
      <c r="C8" s="121"/>
      <c r="D8" s="121"/>
      <c r="E8" s="121"/>
      <c r="F8" s="121"/>
      <c r="G8" s="121"/>
      <c r="H8" s="121"/>
    </row>
    <row r="9" spans="1:8" s="6" customFormat="1" ht="27" customHeight="1" x14ac:dyDescent="0.25">
      <c r="B9" s="121" t="s">
        <v>103</v>
      </c>
      <c r="C9" s="121"/>
      <c r="D9" s="121"/>
      <c r="E9" s="121"/>
      <c r="F9" s="121"/>
      <c r="G9" s="121"/>
      <c r="H9" s="121"/>
    </row>
    <row r="10" spans="1:8" s="6" customFormat="1" ht="27" customHeight="1" x14ac:dyDescent="0.25">
      <c r="B10" s="45" t="s">
        <v>104</v>
      </c>
      <c r="C10" s="45"/>
      <c r="D10" s="45"/>
      <c r="E10" s="45"/>
      <c r="F10" s="45"/>
      <c r="G10" s="45"/>
      <c r="H10" s="45"/>
    </row>
    <row r="11" spans="1:8" s="6" customFormat="1" ht="12.75" customHeight="1" x14ac:dyDescent="0.25">
      <c r="B11" s="45"/>
      <c r="C11" s="45"/>
    </row>
    <row r="12" spans="1:8" s="42" customFormat="1" ht="64.5" customHeight="1" x14ac:dyDescent="0.25">
      <c r="A12" s="46" t="s">
        <v>5</v>
      </c>
      <c r="B12" s="122" t="s">
        <v>6</v>
      </c>
      <c r="C12" s="122"/>
      <c r="D12" s="122"/>
      <c r="E12" s="46" t="s">
        <v>7</v>
      </c>
      <c r="F12" s="43" t="s">
        <v>8</v>
      </c>
      <c r="G12" s="43" t="s">
        <v>9</v>
      </c>
      <c r="H12" s="46" t="s">
        <v>10</v>
      </c>
    </row>
    <row r="13" spans="1:8" s="11" customFormat="1" ht="35.25" customHeight="1" x14ac:dyDescent="0.25">
      <c r="A13" s="10" t="s">
        <v>11</v>
      </c>
      <c r="B13" s="123" t="s">
        <v>12</v>
      </c>
      <c r="C13" s="124"/>
      <c r="D13" s="125"/>
      <c r="E13" s="10" t="s">
        <v>13</v>
      </c>
      <c r="F13" s="10" t="s">
        <v>14</v>
      </c>
      <c r="G13" s="10" t="s">
        <v>15</v>
      </c>
      <c r="H13" s="10" t="s">
        <v>16</v>
      </c>
    </row>
    <row r="14" spans="1:8" s="42" customFormat="1" ht="84" customHeight="1" x14ac:dyDescent="0.25">
      <c r="A14" s="46" t="s">
        <v>17</v>
      </c>
      <c r="B14" s="118" t="s">
        <v>18</v>
      </c>
      <c r="C14" s="118"/>
      <c r="D14" s="118"/>
      <c r="E14" s="12">
        <f>E15+E19+E25+E28</f>
        <v>20</v>
      </c>
      <c r="F14" s="13">
        <f>ROUND(F15+F19+F25+F28,1)</f>
        <v>20</v>
      </c>
      <c r="G14" s="14">
        <f>ROUND(G15+G19+G25+G28,1)</f>
        <v>20</v>
      </c>
      <c r="H14" s="46"/>
    </row>
    <row r="15" spans="1:8" s="16" customFormat="1" ht="35.25" customHeight="1" x14ac:dyDescent="0.25">
      <c r="A15" s="15">
        <v>1</v>
      </c>
      <c r="B15" s="118" t="s">
        <v>19</v>
      </c>
      <c r="C15" s="118"/>
      <c r="D15" s="118"/>
      <c r="E15" s="12">
        <f>5-(E16+E17+E18)</f>
        <v>5</v>
      </c>
      <c r="F15" s="13">
        <f>ROUND(5-(F16+F17+F18),1)</f>
        <v>5</v>
      </c>
      <c r="G15" s="14">
        <f>ROUND(5-(G16+G17+G18),1)</f>
        <v>5</v>
      </c>
      <c r="H15" s="15"/>
    </row>
    <row r="16" spans="1:8" s="16" customFormat="1" ht="121.5" customHeight="1" x14ac:dyDescent="0.25">
      <c r="A16" s="15" t="s">
        <v>20</v>
      </c>
      <c r="B16" s="109" t="s">
        <v>21</v>
      </c>
      <c r="C16" s="110"/>
      <c r="D16" s="111"/>
      <c r="E16" s="17"/>
      <c r="F16" s="22"/>
      <c r="G16" s="17"/>
      <c r="H16" s="15"/>
    </row>
    <row r="17" spans="1:8" s="20" customFormat="1" ht="69" customHeight="1" x14ac:dyDescent="0.25">
      <c r="A17" s="15" t="s">
        <v>22</v>
      </c>
      <c r="B17" s="109" t="s">
        <v>105</v>
      </c>
      <c r="C17" s="110"/>
      <c r="D17" s="111"/>
      <c r="E17" s="17"/>
      <c r="F17" s="22"/>
      <c r="G17" s="24"/>
      <c r="H17" s="19"/>
    </row>
    <row r="18" spans="1:8" s="20" customFormat="1" ht="92.25" customHeight="1" x14ac:dyDescent="0.25">
      <c r="A18" s="15" t="s">
        <v>24</v>
      </c>
      <c r="B18" s="109" t="s">
        <v>106</v>
      </c>
      <c r="C18" s="110"/>
      <c r="D18" s="111"/>
      <c r="E18" s="17"/>
      <c r="F18" s="22"/>
      <c r="G18" s="24"/>
      <c r="H18" s="19"/>
    </row>
    <row r="19" spans="1:8" s="20" customFormat="1" ht="52.5" customHeight="1" x14ac:dyDescent="0.25">
      <c r="A19" s="15">
        <v>2</v>
      </c>
      <c r="B19" s="106" t="s">
        <v>26</v>
      </c>
      <c r="C19" s="107"/>
      <c r="D19" s="108"/>
      <c r="E19" s="12">
        <f>6-(E20+E21+E22+E23+E24)</f>
        <v>6</v>
      </c>
      <c r="F19" s="13">
        <f>ROUND(6-(F20+F21+F22+F23+F24),1)</f>
        <v>6</v>
      </c>
      <c r="G19" s="14">
        <f>ROUND(6-(G20+G21+G22+G23+G24),1)</f>
        <v>6</v>
      </c>
      <c r="H19" s="21"/>
    </row>
    <row r="20" spans="1:8" s="20" customFormat="1" ht="39.75" customHeight="1" x14ac:dyDescent="0.25">
      <c r="A20" s="22" t="s">
        <v>27</v>
      </c>
      <c r="B20" s="109" t="s">
        <v>28</v>
      </c>
      <c r="C20" s="110"/>
      <c r="D20" s="111"/>
      <c r="E20" s="23"/>
      <c r="F20" s="22"/>
      <c r="G20" s="24"/>
      <c r="H20" s="19"/>
    </row>
    <row r="21" spans="1:8" s="20" customFormat="1" ht="59.25" customHeight="1" x14ac:dyDescent="0.25">
      <c r="A21" s="22" t="s">
        <v>29</v>
      </c>
      <c r="B21" s="109" t="s">
        <v>30</v>
      </c>
      <c r="C21" s="110"/>
      <c r="D21" s="111"/>
      <c r="E21" s="23"/>
      <c r="F21" s="22"/>
      <c r="G21" s="47"/>
      <c r="H21" s="19"/>
    </row>
    <row r="22" spans="1:8" s="20" customFormat="1" ht="54.75" customHeight="1" x14ac:dyDescent="0.25">
      <c r="A22" s="15" t="s">
        <v>31</v>
      </c>
      <c r="B22" s="109" t="s">
        <v>32</v>
      </c>
      <c r="C22" s="110"/>
      <c r="D22" s="111"/>
      <c r="E22" s="17"/>
      <c r="F22" s="22"/>
      <c r="G22" s="48"/>
      <c r="H22" s="19"/>
    </row>
    <row r="23" spans="1:8" s="20" customFormat="1" ht="70.5" customHeight="1" x14ac:dyDescent="0.25">
      <c r="A23" s="15" t="s">
        <v>33</v>
      </c>
      <c r="B23" s="109" t="s">
        <v>107</v>
      </c>
      <c r="C23" s="110"/>
      <c r="D23" s="111"/>
      <c r="E23" s="17"/>
      <c r="F23" s="22"/>
      <c r="G23" s="48"/>
      <c r="H23" s="19"/>
    </row>
    <row r="24" spans="1:8" s="20" customFormat="1" ht="42.75" customHeight="1" x14ac:dyDescent="0.25">
      <c r="A24" s="15" t="s">
        <v>35</v>
      </c>
      <c r="B24" s="109" t="s">
        <v>36</v>
      </c>
      <c r="C24" s="110"/>
      <c r="D24" s="111"/>
      <c r="E24" s="17"/>
      <c r="F24" s="22"/>
      <c r="G24" s="24"/>
      <c r="H24" s="19"/>
    </row>
    <row r="25" spans="1:8" s="16" customFormat="1" ht="59.25" customHeight="1" x14ac:dyDescent="0.25">
      <c r="A25" s="15">
        <v>3</v>
      </c>
      <c r="B25" s="106" t="s">
        <v>37</v>
      </c>
      <c r="C25" s="107"/>
      <c r="D25" s="108"/>
      <c r="E25" s="12">
        <f>5-(E26+E27)</f>
        <v>5</v>
      </c>
      <c r="F25" s="13">
        <f>ROUND(5-(F26+F27),1)</f>
        <v>5</v>
      </c>
      <c r="G25" s="14">
        <f>ROUND(5-(G26+G27),1)</f>
        <v>5</v>
      </c>
      <c r="H25" s="15"/>
    </row>
    <row r="26" spans="1:8" s="20" customFormat="1" ht="99.75" customHeight="1" x14ac:dyDescent="0.25">
      <c r="A26" s="15" t="s">
        <v>38</v>
      </c>
      <c r="B26" s="109" t="s">
        <v>39</v>
      </c>
      <c r="C26" s="110"/>
      <c r="D26" s="111"/>
      <c r="E26" s="17"/>
      <c r="F26" s="22"/>
      <c r="G26" s="24"/>
      <c r="H26" s="19"/>
    </row>
    <row r="27" spans="1:8" s="20" customFormat="1" ht="51" customHeight="1" x14ac:dyDescent="0.25">
      <c r="A27" s="15" t="s">
        <v>40</v>
      </c>
      <c r="B27" s="109" t="s">
        <v>41</v>
      </c>
      <c r="C27" s="110"/>
      <c r="D27" s="111"/>
      <c r="E27" s="17"/>
      <c r="F27" s="22"/>
      <c r="G27" s="24"/>
      <c r="H27" s="19"/>
    </row>
    <row r="28" spans="1:8" s="20" customFormat="1" ht="152.25" customHeight="1" x14ac:dyDescent="0.25">
      <c r="A28" s="25">
        <v>4</v>
      </c>
      <c r="B28" s="106" t="s">
        <v>42</v>
      </c>
      <c r="C28" s="107"/>
      <c r="D28" s="108"/>
      <c r="E28" s="12">
        <f>4-(E29+E30+E31)</f>
        <v>4</v>
      </c>
      <c r="F28" s="13">
        <f>ROUND(4-(F29+F30+F31),1)</f>
        <v>4</v>
      </c>
      <c r="G28" s="14">
        <f>ROUND(4-(G29+G30+G31),1)</f>
        <v>4</v>
      </c>
      <c r="H28" s="21"/>
    </row>
    <row r="29" spans="1:8" s="20" customFormat="1" ht="52.5" customHeight="1" x14ac:dyDescent="0.25">
      <c r="A29" s="15" t="s">
        <v>43</v>
      </c>
      <c r="B29" s="109" t="s">
        <v>44</v>
      </c>
      <c r="C29" s="110"/>
      <c r="D29" s="111"/>
      <c r="E29" s="17"/>
      <c r="F29" s="22"/>
      <c r="G29" s="24"/>
      <c r="H29" s="19"/>
    </row>
    <row r="30" spans="1:8" s="20" customFormat="1" ht="56.45" customHeight="1" x14ac:dyDescent="0.25">
      <c r="A30" s="15" t="s">
        <v>45</v>
      </c>
      <c r="B30" s="109" t="s">
        <v>46</v>
      </c>
      <c r="C30" s="110"/>
      <c r="D30" s="111"/>
      <c r="E30" s="17"/>
      <c r="F30" s="22"/>
      <c r="G30" s="24"/>
      <c r="H30" s="19"/>
    </row>
    <row r="31" spans="1:8" s="20" customFormat="1" ht="59.25" customHeight="1" x14ac:dyDescent="0.25">
      <c r="A31" s="15" t="s">
        <v>47</v>
      </c>
      <c r="B31" s="109" t="s">
        <v>48</v>
      </c>
      <c r="C31" s="110"/>
      <c r="D31" s="111"/>
      <c r="E31" s="17"/>
      <c r="F31" s="22"/>
      <c r="G31" s="24"/>
      <c r="H31" s="19"/>
    </row>
    <row r="32" spans="1:8" s="42" customFormat="1" ht="27.75" customHeight="1" x14ac:dyDescent="0.25">
      <c r="A32" s="46" t="s">
        <v>49</v>
      </c>
      <c r="B32" s="115" t="s">
        <v>50</v>
      </c>
      <c r="C32" s="116"/>
      <c r="D32" s="117"/>
      <c r="E32" s="12">
        <f>E33+E35+E37+E39+E41+E43</f>
        <v>20</v>
      </c>
      <c r="F32" s="13">
        <f>ROUND(F33+F35+F37+F39+F41+F43,1)</f>
        <v>10</v>
      </c>
      <c r="G32" s="14">
        <f>ROUND(G33+G35+G37+G39+G41+G43,1)</f>
        <v>0</v>
      </c>
      <c r="H32" s="46"/>
    </row>
    <row r="33" spans="1:8" s="16" customFormat="1" ht="73.150000000000006" customHeight="1" x14ac:dyDescent="0.25">
      <c r="A33" s="15">
        <v>5</v>
      </c>
      <c r="B33" s="118" t="s">
        <v>108</v>
      </c>
      <c r="C33" s="118"/>
      <c r="D33" s="118"/>
      <c r="E33" s="12">
        <v>1</v>
      </c>
      <c r="F33" s="13">
        <f>IF(F34&gt;1,"1",F34)</f>
        <v>1</v>
      </c>
      <c r="G33" s="14">
        <f>G34</f>
        <v>0</v>
      </c>
      <c r="H33" s="15"/>
    </row>
    <row r="34" spans="1:8" s="16" customFormat="1" ht="84" customHeight="1" x14ac:dyDescent="0.25">
      <c r="A34" s="15"/>
      <c r="B34" s="119" t="s">
        <v>109</v>
      </c>
      <c r="C34" s="119"/>
      <c r="D34" s="119"/>
      <c r="E34" s="12"/>
      <c r="F34" s="18">
        <v>1</v>
      </c>
      <c r="G34" s="14"/>
      <c r="H34" s="15"/>
    </row>
    <row r="35" spans="1:8" s="16" customFormat="1" ht="45" customHeight="1" x14ac:dyDescent="0.25">
      <c r="A35" s="15">
        <v>6</v>
      </c>
      <c r="B35" s="106" t="s">
        <v>110</v>
      </c>
      <c r="C35" s="107"/>
      <c r="D35" s="108"/>
      <c r="E35" s="12">
        <v>2</v>
      </c>
      <c r="F35" s="13">
        <f>IF(F36&gt;2,"2",F36)</f>
        <v>2</v>
      </c>
      <c r="G35" s="14">
        <f>G36</f>
        <v>0</v>
      </c>
      <c r="H35" s="15"/>
    </row>
    <row r="36" spans="1:8" s="16" customFormat="1" ht="70.5" customHeight="1" x14ac:dyDescent="0.25">
      <c r="A36" s="15"/>
      <c r="B36" s="112" t="s">
        <v>111</v>
      </c>
      <c r="C36" s="113"/>
      <c r="D36" s="114"/>
      <c r="E36" s="12"/>
      <c r="F36" s="18">
        <v>2</v>
      </c>
      <c r="G36" s="14"/>
      <c r="H36" s="15"/>
    </row>
    <row r="37" spans="1:8" s="16" customFormat="1" ht="66" customHeight="1" x14ac:dyDescent="0.25">
      <c r="A37" s="15">
        <v>7</v>
      </c>
      <c r="B37" s="106" t="s">
        <v>55</v>
      </c>
      <c r="C37" s="107"/>
      <c r="D37" s="108"/>
      <c r="E37" s="12">
        <v>2</v>
      </c>
      <c r="F37" s="13">
        <f>IF(F38&gt;2,"2",F38)</f>
        <v>2</v>
      </c>
      <c r="G37" s="14">
        <f>G38</f>
        <v>0</v>
      </c>
      <c r="H37" s="15"/>
    </row>
    <row r="38" spans="1:8" s="16" customFormat="1" ht="66" customHeight="1" x14ac:dyDescent="0.25">
      <c r="A38" s="15"/>
      <c r="B38" s="109" t="s">
        <v>112</v>
      </c>
      <c r="C38" s="110"/>
      <c r="D38" s="111"/>
      <c r="E38" s="12"/>
      <c r="F38" s="18">
        <v>2</v>
      </c>
      <c r="G38" s="14"/>
      <c r="H38" s="15"/>
    </row>
    <row r="39" spans="1:8" s="16" customFormat="1" ht="53.25" customHeight="1" x14ac:dyDescent="0.25">
      <c r="A39" s="15">
        <v>8</v>
      </c>
      <c r="B39" s="106" t="s">
        <v>57</v>
      </c>
      <c r="C39" s="107"/>
      <c r="D39" s="108"/>
      <c r="E39" s="12">
        <v>2</v>
      </c>
      <c r="F39" s="13">
        <f>IF(F40&gt;2,"2",F40)</f>
        <v>2</v>
      </c>
      <c r="G39" s="14">
        <f>G40</f>
        <v>0</v>
      </c>
      <c r="H39" s="15"/>
    </row>
    <row r="40" spans="1:8" s="16" customFormat="1" ht="70.5" customHeight="1" x14ac:dyDescent="0.25">
      <c r="A40" s="15"/>
      <c r="B40" s="109" t="s">
        <v>113</v>
      </c>
      <c r="C40" s="110"/>
      <c r="D40" s="111"/>
      <c r="E40" s="12"/>
      <c r="F40" s="18">
        <v>2</v>
      </c>
      <c r="G40" s="14"/>
      <c r="H40" s="15"/>
    </row>
    <row r="41" spans="1:8" s="52" customFormat="1" ht="117.75" customHeight="1" x14ac:dyDescent="0.3">
      <c r="A41" s="49">
        <v>9</v>
      </c>
      <c r="B41" s="100" t="s">
        <v>114</v>
      </c>
      <c r="C41" s="101"/>
      <c r="D41" s="102"/>
      <c r="E41" s="50">
        <v>8</v>
      </c>
      <c r="F41" s="13">
        <f>IF(F42&gt;8,"8",F42)</f>
        <v>0</v>
      </c>
      <c r="G41" s="51">
        <f>G42</f>
        <v>0</v>
      </c>
      <c r="H41" s="49"/>
    </row>
    <row r="42" spans="1:8" s="52" customFormat="1" ht="180.75" customHeight="1" x14ac:dyDescent="0.25">
      <c r="A42" s="49"/>
      <c r="B42" s="103" t="s">
        <v>115</v>
      </c>
      <c r="C42" s="104"/>
      <c r="D42" s="105"/>
      <c r="E42" s="50"/>
      <c r="F42" s="53">
        <v>0</v>
      </c>
      <c r="G42" s="51"/>
      <c r="H42" s="54"/>
    </row>
    <row r="43" spans="1:8" s="16" customFormat="1" ht="36.75" customHeight="1" x14ac:dyDescent="0.25">
      <c r="A43" s="15">
        <v>10</v>
      </c>
      <c r="B43" s="106" t="s">
        <v>116</v>
      </c>
      <c r="C43" s="107"/>
      <c r="D43" s="108"/>
      <c r="E43" s="12">
        <v>5</v>
      </c>
      <c r="F43" s="13">
        <f>IF(F44&gt;5,"5",F44)</f>
        <v>3</v>
      </c>
      <c r="G43" s="14">
        <f>G44</f>
        <v>0</v>
      </c>
      <c r="H43" s="15"/>
    </row>
    <row r="44" spans="1:8" s="16" customFormat="1" ht="191.25" customHeight="1" x14ac:dyDescent="0.25">
      <c r="A44" s="15"/>
      <c r="B44" s="109" t="s">
        <v>117</v>
      </c>
      <c r="C44" s="110"/>
      <c r="D44" s="111"/>
      <c r="E44" s="12"/>
      <c r="F44" s="18">
        <v>3</v>
      </c>
      <c r="G44" s="14"/>
      <c r="H44" s="61" t="s">
        <v>152</v>
      </c>
    </row>
    <row r="45" spans="1:8" s="42" customFormat="1" ht="59.25" customHeight="1" x14ac:dyDescent="0.25">
      <c r="A45" s="46" t="s">
        <v>66</v>
      </c>
      <c r="B45" s="106" t="s">
        <v>67</v>
      </c>
      <c r="C45" s="107"/>
      <c r="D45" s="108"/>
      <c r="E45" s="12">
        <v>60</v>
      </c>
      <c r="F45" s="13">
        <f>SUM(F46:F51)</f>
        <v>60</v>
      </c>
      <c r="G45" s="14">
        <f>SUM(G46:G51)</f>
        <v>0</v>
      </c>
      <c r="H45" s="46"/>
    </row>
    <row r="46" spans="1:8" s="16" customFormat="1" ht="25.5" customHeight="1" x14ac:dyDescent="0.25">
      <c r="A46" s="15"/>
      <c r="B46" s="112" t="s">
        <v>68</v>
      </c>
      <c r="C46" s="113"/>
      <c r="D46" s="114"/>
      <c r="E46" s="17">
        <v>60</v>
      </c>
      <c r="F46" s="15">
        <v>60</v>
      </c>
      <c r="G46" s="17"/>
      <c r="H46" s="15"/>
    </row>
    <row r="47" spans="1:8" s="16" customFormat="1" ht="25.5" customHeight="1" x14ac:dyDescent="0.25">
      <c r="A47" s="15"/>
      <c r="B47" s="112" t="s">
        <v>69</v>
      </c>
      <c r="C47" s="113"/>
      <c r="D47" s="114"/>
      <c r="E47" s="17">
        <v>50</v>
      </c>
      <c r="F47" s="15"/>
      <c r="G47" s="17"/>
      <c r="H47" s="15"/>
    </row>
    <row r="48" spans="1:8" s="16" customFormat="1" ht="25.5" customHeight="1" x14ac:dyDescent="0.25">
      <c r="A48" s="15"/>
      <c r="B48" s="112" t="s">
        <v>70</v>
      </c>
      <c r="C48" s="113"/>
      <c r="D48" s="114"/>
      <c r="E48" s="17">
        <v>40</v>
      </c>
      <c r="F48" s="15"/>
      <c r="G48" s="17"/>
      <c r="H48" s="15"/>
    </row>
    <row r="49" spans="1:8" s="16" customFormat="1" ht="25.5" customHeight="1" x14ac:dyDescent="0.25">
      <c r="A49" s="15"/>
      <c r="B49" s="112" t="s">
        <v>71</v>
      </c>
      <c r="C49" s="113"/>
      <c r="D49" s="114"/>
      <c r="E49" s="17">
        <v>30</v>
      </c>
      <c r="F49" s="15"/>
      <c r="G49" s="17"/>
      <c r="H49" s="15"/>
    </row>
    <row r="50" spans="1:8" s="16" customFormat="1" ht="25.5" customHeight="1" x14ac:dyDescent="0.25">
      <c r="A50" s="15"/>
      <c r="B50" s="112" t="s">
        <v>72</v>
      </c>
      <c r="C50" s="113"/>
      <c r="D50" s="114"/>
      <c r="E50" s="17">
        <v>20</v>
      </c>
      <c r="F50" s="15"/>
      <c r="G50" s="17"/>
      <c r="H50" s="15"/>
    </row>
    <row r="51" spans="1:8" s="16" customFormat="1" ht="25.5" customHeight="1" x14ac:dyDescent="0.25">
      <c r="A51" s="15"/>
      <c r="B51" s="112" t="s">
        <v>73</v>
      </c>
      <c r="C51" s="113"/>
      <c r="D51" s="114"/>
      <c r="E51" s="17">
        <v>0</v>
      </c>
      <c r="F51" s="15"/>
      <c r="G51" s="17"/>
      <c r="H51" s="15"/>
    </row>
    <row r="52" spans="1:8" s="42" customFormat="1" ht="26.25" customHeight="1" x14ac:dyDescent="0.25">
      <c r="A52" s="46"/>
      <c r="B52" s="83" t="s">
        <v>74</v>
      </c>
      <c r="C52" s="84"/>
      <c r="D52" s="85"/>
      <c r="E52" s="26">
        <f>E14+E32+E45</f>
        <v>100</v>
      </c>
      <c r="F52" s="26">
        <f>F14+F32+F45</f>
        <v>90</v>
      </c>
      <c r="G52" s="27">
        <f>G14+G32+G45</f>
        <v>20</v>
      </c>
      <c r="H52" s="46"/>
    </row>
    <row r="53" spans="1:8" ht="34.5" customHeight="1" x14ac:dyDescent="0.25">
      <c r="A53" s="28"/>
      <c r="B53" s="80" t="s">
        <v>75</v>
      </c>
      <c r="C53" s="81"/>
      <c r="D53" s="82"/>
      <c r="E53" s="28"/>
      <c r="F53" s="28"/>
      <c r="G53" s="28"/>
      <c r="H53" s="28"/>
    </row>
    <row r="54" spans="1:8" ht="57" customHeight="1" x14ac:dyDescent="0.25">
      <c r="A54" s="28"/>
      <c r="B54" s="83" t="s">
        <v>76</v>
      </c>
      <c r="C54" s="84"/>
      <c r="D54" s="85"/>
      <c r="E54" s="26">
        <f>E52-E53</f>
        <v>100</v>
      </c>
      <c r="F54" s="26">
        <f>ROUND(F52-F53,1)</f>
        <v>90</v>
      </c>
      <c r="G54" s="27">
        <f>ROUND(G52-G53,1)</f>
        <v>20</v>
      </c>
      <c r="H54" s="46"/>
    </row>
    <row r="55" spans="1:8" ht="18.75" customHeight="1" x14ac:dyDescent="0.25">
      <c r="A55" s="30"/>
      <c r="B55" s="31"/>
      <c r="C55" s="31"/>
      <c r="D55" s="31"/>
      <c r="E55" s="30"/>
      <c r="F55" s="30"/>
      <c r="G55" s="30"/>
      <c r="H55" s="30"/>
    </row>
    <row r="56" spans="1:8" ht="29.25" customHeight="1" x14ac:dyDescent="0.25">
      <c r="B56" s="86" t="s">
        <v>77</v>
      </c>
      <c r="C56" s="86"/>
      <c r="D56" s="86"/>
    </row>
    <row r="57" spans="1:8" s="6" customFormat="1" ht="32.25" customHeight="1" x14ac:dyDescent="0.25">
      <c r="A57" s="87" t="s">
        <v>78</v>
      </c>
      <c r="B57" s="88"/>
      <c r="C57" s="89"/>
      <c r="D57" s="92" t="s">
        <v>79</v>
      </c>
      <c r="E57" s="94" t="s">
        <v>80</v>
      </c>
      <c r="F57" s="94"/>
      <c r="G57" s="95" t="s">
        <v>81</v>
      </c>
      <c r="H57" s="96"/>
    </row>
    <row r="58" spans="1:8" s="6" customFormat="1" ht="63" x14ac:dyDescent="0.25">
      <c r="A58" s="90"/>
      <c r="B58" s="73"/>
      <c r="C58" s="91"/>
      <c r="D58" s="93"/>
      <c r="E58" s="43" t="s">
        <v>82</v>
      </c>
      <c r="F58" s="43" t="s">
        <v>83</v>
      </c>
      <c r="G58" s="43" t="s">
        <v>84</v>
      </c>
      <c r="H58" s="43" t="s">
        <v>85</v>
      </c>
    </row>
    <row r="59" spans="1:8" ht="33.950000000000003" customHeight="1" x14ac:dyDescent="0.25">
      <c r="A59" s="97" t="s">
        <v>86</v>
      </c>
      <c r="B59" s="98"/>
      <c r="C59" s="99"/>
      <c r="D59" s="15" t="s">
        <v>87</v>
      </c>
      <c r="E59" s="17">
        <f>IF(AND(90&lt;=F54,F54&lt;100),F54,"")</f>
        <v>90</v>
      </c>
      <c r="F59" s="23" t="str">
        <f>IF(AND(90&lt;=G54,G54&lt;=100),G54,"")</f>
        <v/>
      </c>
      <c r="G59" s="32" t="str">
        <f t="shared" ref="G59:H62" si="0">IF(ISNUMBER(E59)=TRUE,"X","")</f>
        <v>X</v>
      </c>
      <c r="H59" s="32" t="str">
        <f t="shared" si="0"/>
        <v/>
      </c>
    </row>
    <row r="60" spans="1:8" ht="51" customHeight="1" x14ac:dyDescent="0.25">
      <c r="A60" s="97" t="s">
        <v>88</v>
      </c>
      <c r="B60" s="98"/>
      <c r="C60" s="99"/>
      <c r="D60" s="15" t="s">
        <v>89</v>
      </c>
      <c r="E60" s="17" t="str">
        <f>IF(AND(75&lt;=F54,F54&lt;90),F54,"")</f>
        <v/>
      </c>
      <c r="F60" s="23" t="str">
        <f>IF(AND(75&lt;=G54,G54&lt;90),G54,"")</f>
        <v/>
      </c>
      <c r="G60" s="32" t="str">
        <f t="shared" si="0"/>
        <v/>
      </c>
      <c r="H60" s="32" t="str">
        <f t="shared" si="0"/>
        <v/>
      </c>
    </row>
    <row r="61" spans="1:8" ht="54" customHeight="1" x14ac:dyDescent="0.25">
      <c r="A61" s="97" t="s">
        <v>90</v>
      </c>
      <c r="B61" s="98"/>
      <c r="C61" s="99"/>
      <c r="D61" s="15" t="s">
        <v>91</v>
      </c>
      <c r="E61" s="17" t="str">
        <f>IF(AND(50&lt;=F54,F54&lt;75),F54,"")</f>
        <v/>
      </c>
      <c r="F61" s="23" t="str">
        <f>IF(AND(50&lt;=G54,G54&lt;75),G54,"")</f>
        <v/>
      </c>
      <c r="G61" s="32" t="str">
        <f t="shared" si="0"/>
        <v/>
      </c>
      <c r="H61" s="32" t="str">
        <f t="shared" si="0"/>
        <v/>
      </c>
    </row>
    <row r="62" spans="1:8" ht="40.5" customHeight="1" x14ac:dyDescent="0.25">
      <c r="A62" s="97" t="s">
        <v>92</v>
      </c>
      <c r="B62" s="98"/>
      <c r="C62" s="99"/>
      <c r="D62" s="15" t="s">
        <v>93</v>
      </c>
      <c r="E62" s="33" t="str">
        <f>IF(AND(0&lt;F54,F54&lt;50),F54,"")</f>
        <v/>
      </c>
      <c r="F62" s="33">
        <f>IF(AND(0&lt;G54,G54&lt;50),G54,"")</f>
        <v>20</v>
      </c>
      <c r="G62" s="34" t="str">
        <f t="shared" si="0"/>
        <v/>
      </c>
      <c r="H62" s="34" t="str">
        <f t="shared" si="0"/>
        <v>X</v>
      </c>
    </row>
    <row r="63" spans="1:8" ht="9" customHeight="1" x14ac:dyDescent="0.25"/>
    <row r="64" spans="1:8" s="36" customFormat="1" ht="20.25" customHeight="1" x14ac:dyDescent="0.25">
      <c r="B64" s="35"/>
      <c r="D64" s="126" t="s">
        <v>150</v>
      </c>
      <c r="E64" s="126"/>
      <c r="F64" s="126"/>
      <c r="G64" s="126"/>
      <c r="H64" s="126"/>
    </row>
    <row r="65" spans="2:8" s="42" customFormat="1" ht="35.25" customHeight="1" x14ac:dyDescent="0.25">
      <c r="D65" s="56"/>
      <c r="E65" s="146" t="s">
        <v>118</v>
      </c>
      <c r="F65" s="147"/>
      <c r="G65" s="147"/>
      <c r="H65" s="147"/>
    </row>
    <row r="66" spans="2:8" x14ac:dyDescent="0.25">
      <c r="D66" s="38"/>
      <c r="E66" s="38"/>
      <c r="F66" s="38"/>
      <c r="G66" s="38"/>
      <c r="H66" s="38"/>
    </row>
    <row r="68" spans="2:8" ht="16.5" x14ac:dyDescent="0.25">
      <c r="E68" s="142" t="s">
        <v>119</v>
      </c>
      <c r="F68" s="142"/>
      <c r="G68" s="142"/>
      <c r="H68" s="142"/>
    </row>
    <row r="70" spans="2:8" ht="25.15" customHeight="1" x14ac:dyDescent="0.25">
      <c r="B70" s="73" t="s">
        <v>94</v>
      </c>
      <c r="C70" s="73"/>
      <c r="D70" s="73"/>
      <c r="E70" s="73"/>
      <c r="F70" s="73"/>
      <c r="G70" s="73"/>
      <c r="H70" s="73"/>
    </row>
    <row r="71" spans="2:8" ht="106.9" customHeight="1" x14ac:dyDescent="0.25">
      <c r="B71" s="74" t="s">
        <v>95</v>
      </c>
      <c r="C71" s="75"/>
      <c r="D71" s="75"/>
      <c r="E71" s="75"/>
      <c r="F71" s="75"/>
      <c r="G71" s="75"/>
      <c r="H71" s="76"/>
    </row>
    <row r="72" spans="2:8" ht="25.15" customHeight="1" x14ac:dyDescent="0.25">
      <c r="B72" s="40"/>
      <c r="D72" s="77" t="s">
        <v>96</v>
      </c>
      <c r="E72" s="77"/>
      <c r="F72" s="77"/>
      <c r="G72" s="77"/>
      <c r="H72" s="77"/>
    </row>
    <row r="73" spans="2:8" ht="21" customHeight="1" x14ac:dyDescent="0.25">
      <c r="B73" s="41"/>
      <c r="D73" s="78" t="s">
        <v>97</v>
      </c>
      <c r="E73" s="78"/>
      <c r="F73" s="78"/>
      <c r="G73" s="78"/>
      <c r="H73" s="7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A57:C58"/>
    <mergeCell ref="D57:D58"/>
    <mergeCell ref="D73:H73"/>
    <mergeCell ref="G57:H57"/>
    <mergeCell ref="A59:C59"/>
    <mergeCell ref="A60:C60"/>
    <mergeCell ref="A61:C61"/>
    <mergeCell ref="A62:C62"/>
    <mergeCell ref="D64:H64"/>
    <mergeCell ref="E57:F57"/>
    <mergeCell ref="E65:H65"/>
    <mergeCell ref="E68:H68"/>
    <mergeCell ref="B70:H70"/>
    <mergeCell ref="B71:H71"/>
    <mergeCell ref="D72:H72"/>
  </mergeCells>
  <printOptions horizontalCentered="1"/>
  <pageMargins left="0.3" right="0.2" top="0.45" bottom="0.39" header="0.13149606299212599" footer="0.16"/>
  <pageSetup paperSize="9" scale="90"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zoomScale="85" zoomScaleNormal="85" workbookViewId="0">
      <selection activeCell="J71" sqref="J71"/>
    </sheetView>
  </sheetViews>
  <sheetFormatPr defaultRowHeight="15.75" x14ac:dyDescent="0.25"/>
  <cols>
    <col min="1" max="1" width="5.42578125" style="1" bestFit="1" customWidth="1"/>
    <col min="2" max="2" width="27.140625" style="2" customWidth="1"/>
    <col min="3" max="3" width="15.5703125" style="1" customWidth="1"/>
    <col min="4" max="4" width="10.5703125" style="1" customWidth="1"/>
    <col min="5" max="5" width="11.5703125" style="1" customWidth="1"/>
    <col min="6" max="6" width="11.42578125" style="1" customWidth="1"/>
    <col min="7" max="7" width="10.140625" style="1" customWidth="1"/>
    <col min="8" max="8" width="16.5703125" style="1" customWidth="1"/>
    <col min="9" max="9" width="2.5703125" style="1" customWidth="1"/>
    <col min="10" max="10" width="9.140625" style="1"/>
    <col min="11" max="11" width="34.85546875" style="1" customWidth="1"/>
    <col min="12" max="16384" width="9.140625" style="1"/>
  </cols>
  <sheetData>
    <row r="1" spans="1:8" x14ac:dyDescent="0.25">
      <c r="H1" s="3" t="s">
        <v>0</v>
      </c>
    </row>
    <row r="2" spans="1:8" s="4" customFormat="1" ht="48.75" customHeight="1" x14ac:dyDescent="0.25">
      <c r="A2" s="72" t="s">
        <v>1</v>
      </c>
      <c r="B2" s="72"/>
      <c r="C2" s="72"/>
      <c r="D2" s="72" t="s">
        <v>2</v>
      </c>
      <c r="E2" s="72"/>
      <c r="F2" s="72"/>
      <c r="G2" s="72"/>
      <c r="H2" s="72"/>
    </row>
    <row r="3" spans="1:8" s="4" customFormat="1" ht="8.25" customHeight="1" x14ac:dyDescent="0.25">
      <c r="A3" s="78"/>
      <c r="B3" s="78"/>
      <c r="D3" s="5"/>
      <c r="E3" s="5"/>
      <c r="F3" s="5"/>
      <c r="G3" s="5"/>
      <c r="H3" s="5"/>
    </row>
    <row r="4" spans="1:8" ht="13.9" customHeight="1" x14ac:dyDescent="0.25">
      <c r="B4" s="1"/>
    </row>
    <row r="5" spans="1:8" ht="39.950000000000003" customHeight="1" x14ac:dyDescent="0.25">
      <c r="A5" s="120" t="s">
        <v>151</v>
      </c>
      <c r="B5" s="120"/>
      <c r="C5" s="120"/>
      <c r="D5" s="120"/>
      <c r="E5" s="120"/>
      <c r="F5" s="120"/>
      <c r="G5" s="120"/>
      <c r="H5" s="120"/>
    </row>
    <row r="6" spans="1:8" ht="12" customHeight="1" x14ac:dyDescent="0.25"/>
    <row r="7" spans="1:8" s="6" customFormat="1" ht="25.15" customHeight="1" x14ac:dyDescent="0.25">
      <c r="B7" s="121" t="s">
        <v>3</v>
      </c>
      <c r="C7" s="121"/>
      <c r="D7" s="121"/>
      <c r="E7" s="121"/>
      <c r="F7" s="121"/>
      <c r="G7" s="121"/>
      <c r="H7" s="121"/>
    </row>
    <row r="8" spans="1:8" s="6" customFormat="1" ht="20.100000000000001" customHeight="1" x14ac:dyDescent="0.25">
      <c r="B8" s="121" t="s">
        <v>99</v>
      </c>
      <c r="C8" s="121"/>
      <c r="D8" s="121"/>
      <c r="E8" s="121"/>
      <c r="F8" s="121"/>
      <c r="G8" s="121"/>
      <c r="H8" s="121"/>
    </row>
    <row r="9" spans="1:8" s="6" customFormat="1" ht="20.100000000000001" customHeight="1" x14ac:dyDescent="0.25">
      <c r="B9" s="121" t="s">
        <v>98</v>
      </c>
      <c r="C9" s="121"/>
      <c r="D9" s="121"/>
      <c r="E9" s="121"/>
      <c r="F9" s="121"/>
      <c r="G9" s="121"/>
      <c r="H9" s="121"/>
    </row>
    <row r="10" spans="1:8" s="6" customFormat="1" ht="20.100000000000001" customHeight="1" x14ac:dyDescent="0.25">
      <c r="B10" s="121" t="s">
        <v>4</v>
      </c>
      <c r="C10" s="121"/>
      <c r="D10" s="121"/>
      <c r="E10" s="121"/>
      <c r="F10" s="121"/>
      <c r="G10" s="121"/>
      <c r="H10" s="121"/>
    </row>
    <row r="11" spans="1:8" s="6" customFormat="1" ht="12.75" customHeight="1" x14ac:dyDescent="0.25">
      <c r="B11" s="7"/>
      <c r="C11" s="7"/>
    </row>
    <row r="12" spans="1:8" s="4" customFormat="1" ht="63.75" customHeight="1" x14ac:dyDescent="0.25">
      <c r="A12" s="8" t="s">
        <v>5</v>
      </c>
      <c r="B12" s="122" t="s">
        <v>6</v>
      </c>
      <c r="C12" s="122"/>
      <c r="D12" s="122"/>
      <c r="E12" s="8" t="s">
        <v>7</v>
      </c>
      <c r="F12" s="9" t="s">
        <v>8</v>
      </c>
      <c r="G12" s="9" t="s">
        <v>9</v>
      </c>
      <c r="H12" s="8" t="s">
        <v>10</v>
      </c>
    </row>
    <row r="13" spans="1:8" s="11" customFormat="1" ht="21.75" customHeight="1" x14ac:dyDescent="0.25">
      <c r="A13" s="10" t="s">
        <v>11</v>
      </c>
      <c r="B13" s="123" t="s">
        <v>12</v>
      </c>
      <c r="C13" s="124"/>
      <c r="D13" s="125"/>
      <c r="E13" s="10" t="s">
        <v>13</v>
      </c>
      <c r="F13" s="10" t="s">
        <v>14</v>
      </c>
      <c r="G13" s="10" t="s">
        <v>15</v>
      </c>
      <c r="H13" s="10" t="s">
        <v>16</v>
      </c>
    </row>
    <row r="14" spans="1:8" s="4" customFormat="1" ht="89.25" customHeight="1" x14ac:dyDescent="0.25">
      <c r="A14" s="8" t="s">
        <v>17</v>
      </c>
      <c r="B14" s="118" t="s">
        <v>18</v>
      </c>
      <c r="C14" s="118"/>
      <c r="D14" s="118"/>
      <c r="E14" s="12">
        <f>E15+E19+E25+E28</f>
        <v>20</v>
      </c>
      <c r="F14" s="13">
        <f>ROUND(F15+F19+F25+F28,1)</f>
        <v>20</v>
      </c>
      <c r="G14" s="14">
        <f>ROUND(G15+G19+G25+G28,1)</f>
        <v>20</v>
      </c>
      <c r="H14" s="8"/>
    </row>
    <row r="15" spans="1:8" s="16" customFormat="1" ht="24" customHeight="1" x14ac:dyDescent="0.25">
      <c r="A15" s="15">
        <v>1</v>
      </c>
      <c r="B15" s="118" t="s">
        <v>19</v>
      </c>
      <c r="C15" s="118"/>
      <c r="D15" s="118"/>
      <c r="E15" s="12">
        <f>5-(E16+E17+E18)</f>
        <v>5</v>
      </c>
      <c r="F15" s="13">
        <f>ROUND(5-(F16+F17+F18),1)</f>
        <v>5</v>
      </c>
      <c r="G15" s="14">
        <f>ROUND(5-(G16+G17+G18),1)</f>
        <v>5</v>
      </c>
      <c r="H15" s="15"/>
    </row>
    <row r="16" spans="1:8" s="16" customFormat="1" ht="124.5" customHeight="1" x14ac:dyDescent="0.25">
      <c r="A16" s="15" t="s">
        <v>20</v>
      </c>
      <c r="B16" s="109" t="s">
        <v>21</v>
      </c>
      <c r="C16" s="110"/>
      <c r="D16" s="111"/>
      <c r="E16" s="17"/>
      <c r="F16" s="18">
        <v>0</v>
      </c>
      <c r="G16" s="13"/>
      <c r="H16" s="15"/>
    </row>
    <row r="17" spans="1:8" s="20" customFormat="1" ht="75" customHeight="1" x14ac:dyDescent="0.25">
      <c r="A17" s="15" t="s">
        <v>22</v>
      </c>
      <c r="B17" s="109" t="s">
        <v>23</v>
      </c>
      <c r="C17" s="110"/>
      <c r="D17" s="111"/>
      <c r="E17" s="17"/>
      <c r="F17" s="18">
        <v>0</v>
      </c>
      <c r="G17" s="13"/>
      <c r="H17" s="19"/>
    </row>
    <row r="18" spans="1:8" s="20" customFormat="1" ht="92.25" customHeight="1" x14ac:dyDescent="0.25">
      <c r="A18" s="15" t="s">
        <v>24</v>
      </c>
      <c r="B18" s="109" t="s">
        <v>25</v>
      </c>
      <c r="C18" s="110"/>
      <c r="D18" s="111"/>
      <c r="E18" s="17"/>
      <c r="F18" s="18">
        <v>0</v>
      </c>
      <c r="G18" s="13"/>
      <c r="H18" s="19"/>
    </row>
    <row r="19" spans="1:8" s="20" customFormat="1" ht="56.25" customHeight="1" x14ac:dyDescent="0.25">
      <c r="A19" s="15">
        <v>2</v>
      </c>
      <c r="B19" s="106" t="s">
        <v>26</v>
      </c>
      <c r="C19" s="107"/>
      <c r="D19" s="108"/>
      <c r="E19" s="12">
        <f>6-(E20+E21+E22+E23+E24)</f>
        <v>6</v>
      </c>
      <c r="F19" s="13">
        <f>ROUND(6-(F20+F21+F22+F23+F24),1)</f>
        <v>6</v>
      </c>
      <c r="G19" s="14">
        <f>ROUND(6-(G20+G21+G22+G23+G24),1)</f>
        <v>6</v>
      </c>
      <c r="H19" s="21"/>
    </row>
    <row r="20" spans="1:8" s="20" customFormat="1" ht="39.75" customHeight="1" x14ac:dyDescent="0.25">
      <c r="A20" s="22" t="s">
        <v>27</v>
      </c>
      <c r="B20" s="109" t="s">
        <v>28</v>
      </c>
      <c r="C20" s="110"/>
      <c r="D20" s="111"/>
      <c r="E20" s="23"/>
      <c r="F20" s="18">
        <v>0</v>
      </c>
      <c r="G20" s="13"/>
      <c r="H20" s="19"/>
    </row>
    <row r="21" spans="1:8" s="20" customFormat="1" ht="63.75" customHeight="1" x14ac:dyDescent="0.25">
      <c r="A21" s="22" t="s">
        <v>29</v>
      </c>
      <c r="B21" s="109" t="s">
        <v>30</v>
      </c>
      <c r="C21" s="110"/>
      <c r="D21" s="111"/>
      <c r="E21" s="23"/>
      <c r="F21" s="18">
        <v>0</v>
      </c>
      <c r="G21" s="13"/>
      <c r="H21" s="19"/>
    </row>
    <row r="22" spans="1:8" s="20" customFormat="1" ht="57" customHeight="1" x14ac:dyDescent="0.25">
      <c r="A22" s="15" t="s">
        <v>31</v>
      </c>
      <c r="B22" s="109" t="s">
        <v>32</v>
      </c>
      <c r="C22" s="110"/>
      <c r="D22" s="111"/>
      <c r="E22" s="17"/>
      <c r="F22" s="18">
        <v>0</v>
      </c>
      <c r="G22" s="13"/>
      <c r="H22" s="19"/>
    </row>
    <row r="23" spans="1:8" s="20" customFormat="1" ht="70.5" customHeight="1" x14ac:dyDescent="0.25">
      <c r="A23" s="15" t="s">
        <v>33</v>
      </c>
      <c r="B23" s="109" t="s">
        <v>34</v>
      </c>
      <c r="C23" s="110"/>
      <c r="D23" s="111"/>
      <c r="E23" s="17"/>
      <c r="F23" s="18">
        <v>0</v>
      </c>
      <c r="G23" s="13"/>
      <c r="H23" s="19"/>
    </row>
    <row r="24" spans="1:8" s="20" customFormat="1" ht="42.75" customHeight="1" x14ac:dyDescent="0.25">
      <c r="A24" s="15" t="s">
        <v>35</v>
      </c>
      <c r="B24" s="109" t="s">
        <v>36</v>
      </c>
      <c r="C24" s="110"/>
      <c r="D24" s="111"/>
      <c r="E24" s="17"/>
      <c r="F24" s="18">
        <v>0</v>
      </c>
      <c r="G24" s="13"/>
      <c r="H24" s="19"/>
    </row>
    <row r="25" spans="1:8" s="16" customFormat="1" ht="56.25" customHeight="1" x14ac:dyDescent="0.25">
      <c r="A25" s="15">
        <v>3</v>
      </c>
      <c r="B25" s="106" t="s">
        <v>37</v>
      </c>
      <c r="C25" s="107"/>
      <c r="D25" s="108"/>
      <c r="E25" s="12">
        <f>5-(E26+E27)</f>
        <v>5</v>
      </c>
      <c r="F25" s="13">
        <f>ROUND(5-(F26+F27),1)</f>
        <v>5</v>
      </c>
      <c r="G25" s="14">
        <f>ROUND(5-(G26+G27),1)</f>
        <v>5</v>
      </c>
      <c r="H25" s="15"/>
    </row>
    <row r="26" spans="1:8" s="20" customFormat="1" ht="98.25" customHeight="1" x14ac:dyDescent="0.25">
      <c r="A26" s="15" t="s">
        <v>38</v>
      </c>
      <c r="B26" s="109" t="s">
        <v>39</v>
      </c>
      <c r="C26" s="110"/>
      <c r="D26" s="111"/>
      <c r="E26" s="17"/>
      <c r="F26" s="22">
        <v>0</v>
      </c>
      <c r="G26" s="24"/>
      <c r="H26" s="19"/>
    </row>
    <row r="27" spans="1:8" s="20" customFormat="1" ht="54.75" customHeight="1" x14ac:dyDescent="0.25">
      <c r="A27" s="15" t="s">
        <v>40</v>
      </c>
      <c r="B27" s="109" t="s">
        <v>41</v>
      </c>
      <c r="C27" s="110"/>
      <c r="D27" s="111"/>
      <c r="E27" s="17"/>
      <c r="F27" s="22">
        <v>0</v>
      </c>
      <c r="G27" s="24"/>
      <c r="H27" s="19"/>
    </row>
    <row r="28" spans="1:8" s="20" customFormat="1" ht="149.25" customHeight="1" x14ac:dyDescent="0.25">
      <c r="A28" s="25">
        <v>4</v>
      </c>
      <c r="B28" s="106" t="s">
        <v>42</v>
      </c>
      <c r="C28" s="107"/>
      <c r="D28" s="108"/>
      <c r="E28" s="12">
        <f>4-(E29+E30+E31)</f>
        <v>4</v>
      </c>
      <c r="F28" s="13">
        <f>ROUND(4-(F29+F30+F31),1)</f>
        <v>4</v>
      </c>
      <c r="G28" s="14">
        <f>ROUND(4-(G29+G30+G31),1)</f>
        <v>4</v>
      </c>
      <c r="H28" s="21"/>
    </row>
    <row r="29" spans="1:8" s="20" customFormat="1" ht="52.5" customHeight="1" x14ac:dyDescent="0.25">
      <c r="A29" s="15" t="s">
        <v>43</v>
      </c>
      <c r="B29" s="109" t="s">
        <v>44</v>
      </c>
      <c r="C29" s="110"/>
      <c r="D29" s="111"/>
      <c r="E29" s="17"/>
      <c r="F29" s="22">
        <v>0</v>
      </c>
      <c r="G29" s="24"/>
      <c r="H29" s="19"/>
    </row>
    <row r="30" spans="1:8" s="20" customFormat="1" ht="54.6" customHeight="1" x14ac:dyDescent="0.25">
      <c r="A30" s="15" t="s">
        <v>45</v>
      </c>
      <c r="B30" s="109" t="s">
        <v>46</v>
      </c>
      <c r="C30" s="110"/>
      <c r="D30" s="111"/>
      <c r="E30" s="17"/>
      <c r="F30" s="22">
        <v>0</v>
      </c>
      <c r="G30" s="24"/>
      <c r="H30" s="19"/>
    </row>
    <row r="31" spans="1:8" s="20" customFormat="1" ht="54.75" customHeight="1" x14ac:dyDescent="0.25">
      <c r="A31" s="15" t="s">
        <v>47</v>
      </c>
      <c r="B31" s="109" t="s">
        <v>48</v>
      </c>
      <c r="C31" s="110"/>
      <c r="D31" s="111"/>
      <c r="E31" s="17"/>
      <c r="F31" s="22">
        <v>0</v>
      </c>
      <c r="G31" s="24"/>
      <c r="H31" s="19"/>
    </row>
    <row r="32" spans="1:8" s="4" customFormat="1" ht="27.75" customHeight="1" x14ac:dyDescent="0.25">
      <c r="A32" s="8" t="s">
        <v>49</v>
      </c>
      <c r="B32" s="115" t="s">
        <v>50</v>
      </c>
      <c r="C32" s="116"/>
      <c r="D32" s="117"/>
      <c r="E32" s="12">
        <f>E33+E35+E37+E39+E41+E43</f>
        <v>20</v>
      </c>
      <c r="F32" s="13">
        <f>ROUND(F33+F35+F37+F39+F41+F43,1)</f>
        <v>14</v>
      </c>
      <c r="G32" s="14">
        <f>ROUND(G33+G35+G37+G39+G41+G43,1)</f>
        <v>0</v>
      </c>
      <c r="H32" s="8"/>
    </row>
    <row r="33" spans="1:8" s="16" customFormat="1" ht="49.5" customHeight="1" x14ac:dyDescent="0.25">
      <c r="A33" s="15">
        <v>5</v>
      </c>
      <c r="B33" s="118" t="s">
        <v>51</v>
      </c>
      <c r="C33" s="118"/>
      <c r="D33" s="118"/>
      <c r="E33" s="12">
        <v>1</v>
      </c>
      <c r="F33" s="13">
        <f>IF(F34&gt;1,"1",F34)</f>
        <v>1</v>
      </c>
      <c r="G33" s="14">
        <f>G34</f>
        <v>0</v>
      </c>
      <c r="H33" s="15"/>
    </row>
    <row r="34" spans="1:8" s="16" customFormat="1" ht="57" customHeight="1" x14ac:dyDescent="0.25">
      <c r="A34" s="15"/>
      <c r="B34" s="119" t="s">
        <v>52</v>
      </c>
      <c r="C34" s="119"/>
      <c r="D34" s="119"/>
      <c r="E34" s="12"/>
      <c r="F34" s="18">
        <v>1</v>
      </c>
      <c r="G34" s="14"/>
      <c r="H34" s="15"/>
    </row>
    <row r="35" spans="1:8" s="16" customFormat="1" ht="51.75" customHeight="1" x14ac:dyDescent="0.25">
      <c r="A35" s="15">
        <v>6</v>
      </c>
      <c r="B35" s="106" t="s">
        <v>53</v>
      </c>
      <c r="C35" s="107"/>
      <c r="D35" s="108"/>
      <c r="E35" s="12">
        <v>2</v>
      </c>
      <c r="F35" s="13">
        <f>IF(F36&gt;2,"2",F36)</f>
        <v>2</v>
      </c>
      <c r="G35" s="14">
        <f>G36</f>
        <v>0</v>
      </c>
      <c r="H35" s="15"/>
    </row>
    <row r="36" spans="1:8" s="16" customFormat="1" ht="56.25" customHeight="1" x14ac:dyDescent="0.25">
      <c r="A36" s="15"/>
      <c r="B36" s="112" t="s">
        <v>54</v>
      </c>
      <c r="C36" s="113"/>
      <c r="D36" s="114"/>
      <c r="E36" s="12"/>
      <c r="F36" s="18">
        <v>2</v>
      </c>
      <c r="G36" s="14"/>
      <c r="H36" s="15"/>
    </row>
    <row r="37" spans="1:8" s="16" customFormat="1" ht="51.75" customHeight="1" x14ac:dyDescent="0.25">
      <c r="A37" s="15">
        <v>7</v>
      </c>
      <c r="B37" s="106" t="s">
        <v>55</v>
      </c>
      <c r="C37" s="107"/>
      <c r="D37" s="108"/>
      <c r="E37" s="12">
        <v>2</v>
      </c>
      <c r="F37" s="13">
        <f>IF(F38&gt;2,"2",F38)</f>
        <v>0</v>
      </c>
      <c r="G37" s="14">
        <f>G38</f>
        <v>0</v>
      </c>
      <c r="H37" s="15"/>
    </row>
    <row r="38" spans="1:8" s="16" customFormat="1" ht="75.75" customHeight="1" x14ac:dyDescent="0.25">
      <c r="A38" s="15"/>
      <c r="B38" s="109" t="s">
        <v>56</v>
      </c>
      <c r="C38" s="110"/>
      <c r="D38" s="111"/>
      <c r="E38" s="12"/>
      <c r="F38" s="18">
        <v>0</v>
      </c>
      <c r="G38" s="14"/>
      <c r="H38" s="15"/>
    </row>
    <row r="39" spans="1:8" s="16" customFormat="1" ht="58.5" customHeight="1" x14ac:dyDescent="0.25">
      <c r="A39" s="15">
        <v>8</v>
      </c>
      <c r="B39" s="106" t="s">
        <v>57</v>
      </c>
      <c r="C39" s="107"/>
      <c r="D39" s="108"/>
      <c r="E39" s="12">
        <v>2</v>
      </c>
      <c r="F39" s="13">
        <f>IF(F40&gt;2,"2",F40)</f>
        <v>2</v>
      </c>
      <c r="G39" s="14">
        <f>G40</f>
        <v>0</v>
      </c>
      <c r="H39" s="15"/>
    </row>
    <row r="40" spans="1:8" s="16" customFormat="1" ht="70.5" customHeight="1" x14ac:dyDescent="0.25">
      <c r="A40" s="15"/>
      <c r="B40" s="109" t="s">
        <v>58</v>
      </c>
      <c r="C40" s="110"/>
      <c r="D40" s="111"/>
      <c r="E40" s="12"/>
      <c r="F40" s="18">
        <v>2</v>
      </c>
      <c r="G40" s="14"/>
      <c r="H40" s="15"/>
    </row>
    <row r="41" spans="1:8" s="16" customFormat="1" ht="129.75" customHeight="1" x14ac:dyDescent="0.25">
      <c r="A41" s="15">
        <v>9</v>
      </c>
      <c r="B41" s="106" t="s">
        <v>59</v>
      </c>
      <c r="C41" s="107"/>
      <c r="D41" s="108"/>
      <c r="E41" s="12">
        <v>8</v>
      </c>
      <c r="F41" s="13" t="str">
        <f>IF(F42&gt;=8,"8",IF(F42&lt;8,"0"))</f>
        <v>8</v>
      </c>
      <c r="G41" s="14">
        <f>G42</f>
        <v>0</v>
      </c>
      <c r="H41" s="15"/>
    </row>
    <row r="42" spans="1:8" s="16" customFormat="1" ht="186" customHeight="1" x14ac:dyDescent="0.25">
      <c r="A42" s="15"/>
      <c r="B42" s="109" t="s">
        <v>60</v>
      </c>
      <c r="C42" s="110"/>
      <c r="D42" s="111"/>
      <c r="E42" s="12"/>
      <c r="F42" s="18">
        <v>8</v>
      </c>
      <c r="G42" s="14"/>
      <c r="H42" s="15" t="s">
        <v>159</v>
      </c>
    </row>
    <row r="43" spans="1:8" s="16" customFormat="1" ht="60.75" customHeight="1" x14ac:dyDescent="0.25">
      <c r="A43" s="15">
        <v>10</v>
      </c>
      <c r="B43" s="106" t="s">
        <v>61</v>
      </c>
      <c r="C43" s="107"/>
      <c r="D43" s="108"/>
      <c r="E43" s="12">
        <v>5</v>
      </c>
      <c r="F43" s="13">
        <f>ROUND(IF((F44+F45)&gt;5,"5",(F44+F45)),1)</f>
        <v>1</v>
      </c>
      <c r="G43" s="14">
        <f>ROUND(IF((G44+G45)&gt;5,"5",(G44+G45)),1)</f>
        <v>0</v>
      </c>
      <c r="H43" s="15"/>
    </row>
    <row r="44" spans="1:8" s="16" customFormat="1" ht="108" customHeight="1" x14ac:dyDescent="0.25">
      <c r="A44" s="15" t="s">
        <v>62</v>
      </c>
      <c r="B44" s="109" t="s">
        <v>63</v>
      </c>
      <c r="C44" s="110"/>
      <c r="D44" s="111"/>
      <c r="E44" s="12"/>
      <c r="F44" s="18">
        <v>1</v>
      </c>
      <c r="G44" s="14"/>
      <c r="H44" s="15" t="s">
        <v>160</v>
      </c>
    </row>
    <row r="45" spans="1:8" s="16" customFormat="1" ht="82.5" customHeight="1" x14ac:dyDescent="0.25">
      <c r="A45" s="15" t="s">
        <v>64</v>
      </c>
      <c r="B45" s="109" t="s">
        <v>65</v>
      </c>
      <c r="C45" s="110"/>
      <c r="D45" s="111"/>
      <c r="E45" s="12"/>
      <c r="F45" s="18"/>
      <c r="G45" s="14"/>
      <c r="H45" s="15"/>
    </row>
    <row r="46" spans="1:8" s="4" customFormat="1" ht="60.75" customHeight="1" x14ac:dyDescent="0.25">
      <c r="A46" s="8" t="s">
        <v>66</v>
      </c>
      <c r="B46" s="106" t="s">
        <v>67</v>
      </c>
      <c r="C46" s="107"/>
      <c r="D46" s="108"/>
      <c r="E46" s="12">
        <v>60</v>
      </c>
      <c r="F46" s="18">
        <f>SUM(F47:F52)</f>
        <v>60</v>
      </c>
      <c r="G46" s="14">
        <f>SUM(G47:G52)</f>
        <v>0</v>
      </c>
      <c r="H46" s="8"/>
    </row>
    <row r="47" spans="1:8" s="16" customFormat="1" ht="34.5" customHeight="1" x14ac:dyDescent="0.25">
      <c r="A47" s="15"/>
      <c r="B47" s="112" t="s">
        <v>68</v>
      </c>
      <c r="C47" s="113"/>
      <c r="D47" s="114"/>
      <c r="E47" s="17">
        <v>60</v>
      </c>
      <c r="F47" s="15">
        <v>60</v>
      </c>
      <c r="G47" s="17"/>
      <c r="H47" s="15"/>
    </row>
    <row r="48" spans="1:8" s="16" customFormat="1" ht="34.5" customHeight="1" x14ac:dyDescent="0.25">
      <c r="A48" s="15"/>
      <c r="B48" s="109" t="s">
        <v>69</v>
      </c>
      <c r="C48" s="110"/>
      <c r="D48" s="111"/>
      <c r="E48" s="23">
        <v>50</v>
      </c>
      <c r="F48" s="15"/>
      <c r="G48" s="17"/>
      <c r="H48" s="15"/>
    </row>
    <row r="49" spans="1:8" s="16" customFormat="1" ht="34.5" customHeight="1" x14ac:dyDescent="0.25">
      <c r="A49" s="15"/>
      <c r="B49" s="112" t="s">
        <v>70</v>
      </c>
      <c r="C49" s="113"/>
      <c r="D49" s="114"/>
      <c r="E49" s="17">
        <v>40</v>
      </c>
      <c r="F49" s="15"/>
      <c r="G49" s="17"/>
      <c r="H49" s="15"/>
    </row>
    <row r="50" spans="1:8" s="16" customFormat="1" ht="34.5" customHeight="1" x14ac:dyDescent="0.25">
      <c r="A50" s="15"/>
      <c r="B50" s="112" t="s">
        <v>71</v>
      </c>
      <c r="C50" s="113"/>
      <c r="D50" s="114"/>
      <c r="E50" s="17">
        <v>30</v>
      </c>
      <c r="F50" s="15"/>
      <c r="G50" s="17"/>
      <c r="H50" s="15"/>
    </row>
    <row r="51" spans="1:8" s="16" customFormat="1" ht="34.5" customHeight="1" x14ac:dyDescent="0.25">
      <c r="A51" s="15"/>
      <c r="B51" s="112" t="s">
        <v>72</v>
      </c>
      <c r="C51" s="113"/>
      <c r="D51" s="114"/>
      <c r="E51" s="17">
        <v>20</v>
      </c>
      <c r="F51" s="15"/>
      <c r="G51" s="17"/>
      <c r="H51" s="15"/>
    </row>
    <row r="52" spans="1:8" s="16" customFormat="1" ht="34.5" customHeight="1" x14ac:dyDescent="0.25">
      <c r="A52" s="15"/>
      <c r="B52" s="112" t="s">
        <v>73</v>
      </c>
      <c r="C52" s="113"/>
      <c r="D52" s="114"/>
      <c r="E52" s="17">
        <v>0</v>
      </c>
      <c r="F52" s="15"/>
      <c r="G52" s="17"/>
      <c r="H52" s="15"/>
    </row>
    <row r="53" spans="1:8" s="4" customFormat="1" ht="34.5" customHeight="1" x14ac:dyDescent="0.25">
      <c r="A53" s="8"/>
      <c r="B53" s="83" t="s">
        <v>74</v>
      </c>
      <c r="C53" s="84"/>
      <c r="D53" s="85"/>
      <c r="E53" s="26">
        <f>E14+E32+E46</f>
        <v>100</v>
      </c>
      <c r="F53" s="26">
        <f>F14+F32+F46</f>
        <v>94</v>
      </c>
      <c r="G53" s="27">
        <f>G14+G32+G46</f>
        <v>20</v>
      </c>
      <c r="H53" s="8"/>
    </row>
    <row r="54" spans="1:8" ht="29.25" customHeight="1" x14ac:dyDescent="0.25">
      <c r="A54" s="28"/>
      <c r="B54" s="80" t="s">
        <v>75</v>
      </c>
      <c r="C54" s="81"/>
      <c r="D54" s="82"/>
      <c r="E54" s="29"/>
      <c r="F54" s="28"/>
      <c r="G54" s="29"/>
      <c r="H54" s="28"/>
    </row>
    <row r="55" spans="1:8" ht="45.75" customHeight="1" x14ac:dyDescent="0.25">
      <c r="A55" s="28"/>
      <c r="B55" s="83" t="s">
        <v>76</v>
      </c>
      <c r="C55" s="84"/>
      <c r="D55" s="85"/>
      <c r="E55" s="26">
        <f>E53-E54</f>
        <v>100</v>
      </c>
      <c r="F55" s="26">
        <f>ROUND(F53-F54,1)</f>
        <v>94</v>
      </c>
      <c r="G55" s="27">
        <f>ROUND(G53-G54,1)</f>
        <v>20</v>
      </c>
      <c r="H55" s="8"/>
    </row>
    <row r="56" spans="1:8" ht="21" customHeight="1" x14ac:dyDescent="0.25">
      <c r="A56" s="30"/>
      <c r="B56" s="31"/>
      <c r="C56" s="31"/>
      <c r="D56" s="31"/>
      <c r="E56" s="30"/>
      <c r="F56" s="30"/>
      <c r="G56" s="30"/>
      <c r="H56" s="30"/>
    </row>
    <row r="57" spans="1:8" ht="35.25" customHeight="1" x14ac:dyDescent="0.25">
      <c r="B57" s="86" t="s">
        <v>77</v>
      </c>
      <c r="C57" s="86"/>
      <c r="D57" s="86"/>
    </row>
    <row r="58" spans="1:8" s="6" customFormat="1" ht="42" customHeight="1" x14ac:dyDescent="0.25">
      <c r="A58" s="87" t="s">
        <v>78</v>
      </c>
      <c r="B58" s="88"/>
      <c r="C58" s="89"/>
      <c r="D58" s="92" t="s">
        <v>79</v>
      </c>
      <c r="E58" s="94" t="s">
        <v>80</v>
      </c>
      <c r="F58" s="94"/>
      <c r="G58" s="95" t="s">
        <v>81</v>
      </c>
      <c r="H58" s="96"/>
    </row>
    <row r="59" spans="1:8" s="6" customFormat="1" ht="75" customHeight="1" x14ac:dyDescent="0.25">
      <c r="A59" s="90"/>
      <c r="B59" s="73"/>
      <c r="C59" s="91"/>
      <c r="D59" s="93"/>
      <c r="E59" s="9" t="s">
        <v>82</v>
      </c>
      <c r="F59" s="9" t="s">
        <v>83</v>
      </c>
      <c r="G59" s="9" t="s">
        <v>84</v>
      </c>
      <c r="H59" s="9" t="s">
        <v>85</v>
      </c>
    </row>
    <row r="60" spans="1:8" ht="33.950000000000003" customHeight="1" x14ac:dyDescent="0.25">
      <c r="A60" s="97" t="s">
        <v>86</v>
      </c>
      <c r="B60" s="98"/>
      <c r="C60" s="99"/>
      <c r="D60" s="15" t="s">
        <v>87</v>
      </c>
      <c r="E60" s="17">
        <f>IF(AND(90&lt;=F55,F55&lt;100),F55,"")</f>
        <v>94</v>
      </c>
      <c r="F60" s="23" t="str">
        <f>IF(AND(90&lt;=G55,G55&lt;=100),G55,"")</f>
        <v/>
      </c>
      <c r="G60" s="32" t="str">
        <f t="shared" ref="G60:H63" si="0">IF(ISNUMBER(E60)=TRUE,"X","")</f>
        <v>X</v>
      </c>
      <c r="H60" s="32" t="str">
        <f t="shared" si="0"/>
        <v/>
      </c>
    </row>
    <row r="61" spans="1:8" ht="45.75" customHeight="1" x14ac:dyDescent="0.25">
      <c r="A61" s="97" t="s">
        <v>88</v>
      </c>
      <c r="B61" s="98"/>
      <c r="C61" s="99"/>
      <c r="D61" s="15" t="s">
        <v>89</v>
      </c>
      <c r="E61" s="17" t="str">
        <f>IF(AND(75&lt;=F55,F55&lt;90),F55,"")</f>
        <v/>
      </c>
      <c r="F61" s="23" t="str">
        <f>IF(AND(75&lt;=G55,G55&lt;90),G55,"")</f>
        <v/>
      </c>
      <c r="G61" s="32" t="str">
        <f t="shared" si="0"/>
        <v/>
      </c>
      <c r="H61" s="32" t="str">
        <f t="shared" si="0"/>
        <v/>
      </c>
    </row>
    <row r="62" spans="1:8" ht="53.25" customHeight="1" x14ac:dyDescent="0.25">
      <c r="A62" s="97" t="s">
        <v>90</v>
      </c>
      <c r="B62" s="98"/>
      <c r="C62" s="99"/>
      <c r="D62" s="15" t="s">
        <v>91</v>
      </c>
      <c r="E62" s="17" t="str">
        <f>IF(AND(50&lt;=F55,F55&lt;75),F55,"")</f>
        <v/>
      </c>
      <c r="F62" s="23" t="str">
        <f>IF(AND(50&lt;=G55,G55&lt;75),G55,"")</f>
        <v/>
      </c>
      <c r="G62" s="32" t="str">
        <f t="shared" si="0"/>
        <v/>
      </c>
      <c r="H62" s="32" t="str">
        <f t="shared" si="0"/>
        <v/>
      </c>
    </row>
    <row r="63" spans="1:8" ht="37.5" customHeight="1" x14ac:dyDescent="0.25">
      <c r="A63" s="97" t="s">
        <v>92</v>
      </c>
      <c r="B63" s="98"/>
      <c r="C63" s="99"/>
      <c r="D63" s="15" t="s">
        <v>93</v>
      </c>
      <c r="E63" s="17" t="str">
        <f>IF(AND(0&lt;F55,F55&lt;50),F55,"")</f>
        <v/>
      </c>
      <c r="F63" s="33">
        <f>IF(AND(0&lt;G55,G55&lt;50),G55,"")</f>
        <v>20</v>
      </c>
      <c r="G63" s="32" t="str">
        <f t="shared" si="0"/>
        <v/>
      </c>
      <c r="H63" s="34" t="str">
        <f t="shared" si="0"/>
        <v>X</v>
      </c>
    </row>
    <row r="64" spans="1:8" ht="9.75" customHeight="1" x14ac:dyDescent="0.25"/>
    <row r="65" spans="2:8" s="36" customFormat="1" ht="20.25" customHeight="1" x14ac:dyDescent="0.25">
      <c r="B65" s="35"/>
      <c r="D65" s="126" t="s">
        <v>153</v>
      </c>
      <c r="E65" s="126"/>
      <c r="F65" s="126"/>
      <c r="G65" s="126"/>
      <c r="H65" s="126"/>
    </row>
    <row r="66" spans="2:8" s="4" customFormat="1" ht="35.25" customHeight="1" x14ac:dyDescent="0.25">
      <c r="D66" s="37"/>
      <c r="E66" s="72" t="s">
        <v>123</v>
      </c>
      <c r="F66" s="72"/>
      <c r="G66" s="72"/>
      <c r="H66" s="72"/>
    </row>
    <row r="67" spans="2:8" x14ac:dyDescent="0.25">
      <c r="D67" s="38"/>
      <c r="E67" s="38"/>
      <c r="F67" s="38"/>
      <c r="G67" s="38"/>
      <c r="H67" s="38"/>
    </row>
    <row r="70" spans="2:8" x14ac:dyDescent="0.25">
      <c r="F70" s="39" t="s">
        <v>161</v>
      </c>
    </row>
    <row r="71" spans="2:8" ht="25.15" customHeight="1" x14ac:dyDescent="0.25">
      <c r="B71" s="73" t="s">
        <v>94</v>
      </c>
      <c r="C71" s="73"/>
      <c r="D71" s="73"/>
      <c r="E71" s="73"/>
      <c r="F71" s="73"/>
      <c r="G71" s="73"/>
      <c r="H71" s="73"/>
    </row>
    <row r="72" spans="2:8" ht="106.9" customHeight="1" x14ac:dyDescent="0.25">
      <c r="B72" s="74" t="s">
        <v>95</v>
      </c>
      <c r="C72" s="75"/>
      <c r="D72" s="75"/>
      <c r="E72" s="75"/>
      <c r="F72" s="75"/>
      <c r="G72" s="75"/>
      <c r="H72" s="76"/>
    </row>
    <row r="73" spans="2:8" ht="25.15" customHeight="1" x14ac:dyDescent="0.25">
      <c r="B73" s="40"/>
      <c r="D73" s="77" t="s">
        <v>96</v>
      </c>
      <c r="E73" s="77"/>
      <c r="F73" s="77"/>
      <c r="G73" s="77"/>
      <c r="H73" s="77"/>
    </row>
    <row r="74" spans="2:8" ht="21" customHeight="1" x14ac:dyDescent="0.25">
      <c r="B74" s="41"/>
      <c r="D74" s="78" t="s">
        <v>97</v>
      </c>
      <c r="E74" s="78"/>
      <c r="F74" s="78"/>
      <c r="G74" s="78"/>
      <c r="H74" s="78"/>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7">
    <mergeCell ref="B15:D15"/>
    <mergeCell ref="A2:C2"/>
    <mergeCell ref="D2:H2"/>
    <mergeCell ref="A3:B3"/>
    <mergeCell ref="A5:H5"/>
    <mergeCell ref="B7:H7"/>
    <mergeCell ref="B8:H8"/>
    <mergeCell ref="B9:H9"/>
    <mergeCell ref="B10:H10"/>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5:D55"/>
    <mergeCell ref="B57:D57"/>
    <mergeCell ref="D74:H74"/>
    <mergeCell ref="E58:F58"/>
    <mergeCell ref="G58:H58"/>
    <mergeCell ref="A60:C60"/>
    <mergeCell ref="A61:C61"/>
    <mergeCell ref="A62:C62"/>
    <mergeCell ref="A63:C63"/>
    <mergeCell ref="A58:C59"/>
    <mergeCell ref="D58:D59"/>
    <mergeCell ref="D65:H65"/>
    <mergeCell ref="E66:H66"/>
    <mergeCell ref="B71:H71"/>
    <mergeCell ref="B72:H72"/>
    <mergeCell ref="D73:H73"/>
  </mergeCells>
  <printOptions horizontalCentered="1"/>
  <pageMargins left="0.3" right="0.2" top="0.45" bottom="0.39" header="0.13149606299212599" footer="0.16"/>
  <pageSetup paperSize="9" scale="90"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14</vt:i4>
      </vt:variant>
    </vt:vector>
  </HeadingPairs>
  <TitlesOfParts>
    <vt:vector size="21" baseType="lpstr">
      <vt:lpstr>Đặng Thu Hà-M1D</vt:lpstr>
      <vt:lpstr>Hà Thị Hậu- M1D</vt:lpstr>
      <vt:lpstr>Lư Diễm Phúc- M1D</vt:lpstr>
      <vt:lpstr>Nguyễn Thị Trang-M1D</vt:lpstr>
      <vt:lpstr>Nguyễn Tứ Cảnh-M1D</vt:lpstr>
      <vt:lpstr>Trần Thị Diễm Thúy-M1D</vt:lpstr>
      <vt:lpstr>Trịnh Hoàng Hiệp-M1B</vt:lpstr>
      <vt:lpstr>'Đặng Thu Hà-M1D'!Print_Area</vt:lpstr>
      <vt:lpstr>'Hà Thị Hậu- M1D'!Print_Area</vt:lpstr>
      <vt:lpstr>'Lư Diễm Phúc- M1D'!Print_Area</vt:lpstr>
      <vt:lpstr>'Nguyễn Thị Trang-M1D'!Print_Area</vt:lpstr>
      <vt:lpstr>'Nguyễn Tứ Cảnh-M1D'!Print_Area</vt:lpstr>
      <vt:lpstr>'Trần Thị Diễm Thúy-M1D'!Print_Area</vt:lpstr>
      <vt:lpstr>'Trịnh Hoàng Hiệp-M1B'!Print_Area</vt:lpstr>
      <vt:lpstr>'Đặng Thu Hà-M1D'!Print_Titles</vt:lpstr>
      <vt:lpstr>'Hà Thị Hậu- M1D'!Print_Titles</vt:lpstr>
      <vt:lpstr>'Lư Diễm Phúc- M1D'!Print_Titles</vt:lpstr>
      <vt:lpstr>'Nguyễn Thị Trang-M1D'!Print_Titles</vt:lpstr>
      <vt:lpstr>'Nguyễn Tứ Cảnh-M1D'!Print_Titles</vt:lpstr>
      <vt:lpstr>'Trần Thị Diễm Thúy-M1D'!Print_Titles</vt:lpstr>
      <vt:lpstr>'Trịnh Hoàng Hiệp-M1B'!Print_Titles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user</cp:lastModifiedBy>
  <cp:lastPrinted>2021-12-28T04:35:53Z</cp:lastPrinted>
  <dcterms:created xsi:type="dcterms:W3CDTF">2021-09-16T11:48:50Z</dcterms:created>
  <dcterms:modified xsi:type="dcterms:W3CDTF">2021-12-28T05:43:34Z</dcterms:modified>
</cp:coreProperties>
</file>