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ONG HOP CAC HE" sheetId="1" r:id="rId1"/>
    <sheet name="C1-FULL" sheetId="5" r:id="rId2"/>
    <sheet name="T4-FULL" sheetId="6" r:id="rId3"/>
    <sheet name="C2-FULL" sheetId="7" r:id="rId4"/>
  </sheets>
  <calcPr calcId="144525"/>
</workbook>
</file>

<file path=xl/calcChain.xml><?xml version="1.0" encoding="utf-8"?>
<calcChain xmlns="http://schemas.openxmlformats.org/spreadsheetml/2006/main">
  <c r="C61" i="6" l="1"/>
  <c r="D49" i="6"/>
  <c r="C37" i="7"/>
  <c r="D19" i="7"/>
  <c r="D20" i="7"/>
  <c r="D21" i="7"/>
  <c r="D22" i="7"/>
  <c r="D23" i="7"/>
  <c r="D24" i="7"/>
  <c r="D25" i="7"/>
  <c r="D26" i="7"/>
  <c r="D27" i="7"/>
  <c r="D28" i="7"/>
  <c r="D18" i="7"/>
  <c r="E17" i="7"/>
  <c r="F17" i="7"/>
  <c r="G17" i="7"/>
  <c r="D13" i="7"/>
  <c r="G13" i="7"/>
  <c r="F13" i="7"/>
  <c r="E13" i="7"/>
  <c r="C53" i="5"/>
  <c r="G39" i="6"/>
  <c r="E39" i="6"/>
  <c r="F34" i="6"/>
  <c r="G34" i="6"/>
  <c r="E34" i="6"/>
  <c r="D34" i="6" s="1"/>
  <c r="F51" i="6"/>
  <c r="F39" i="6" s="1"/>
  <c r="D36" i="6"/>
  <c r="D37" i="6"/>
  <c r="D38" i="6"/>
  <c r="D40" i="6"/>
  <c r="D41" i="6"/>
  <c r="D42" i="6"/>
  <c r="D43" i="6"/>
  <c r="D44" i="6"/>
  <c r="D45" i="6"/>
  <c r="D46" i="6"/>
  <c r="D47" i="6"/>
  <c r="D48" i="6"/>
  <c r="D50" i="6"/>
  <c r="D51" i="6"/>
  <c r="D52" i="6"/>
  <c r="D35" i="6"/>
  <c r="D53" i="5"/>
  <c r="C52" i="5"/>
  <c r="E50" i="5"/>
  <c r="F50" i="5"/>
  <c r="G50" i="5"/>
  <c r="D50" i="5"/>
  <c r="H15" i="5"/>
  <c r="D15" i="5"/>
  <c r="F15" i="5"/>
  <c r="G15" i="5"/>
  <c r="E15" i="5"/>
  <c r="F24" i="5"/>
  <c r="D24" i="5" s="1"/>
  <c r="G24" i="5"/>
  <c r="E24" i="5"/>
  <c r="F41" i="5"/>
  <c r="G41" i="5"/>
  <c r="E41" i="5"/>
  <c r="F36" i="5"/>
  <c r="D36" i="5" s="1"/>
  <c r="F37" i="5"/>
  <c r="F38" i="5"/>
  <c r="F39" i="5"/>
  <c r="D39" i="5" s="1"/>
  <c r="D26" i="5"/>
  <c r="D27" i="5"/>
  <c r="D28" i="5"/>
  <c r="D29" i="5"/>
  <c r="D30" i="5"/>
  <c r="D31" i="5"/>
  <c r="D32" i="5"/>
  <c r="D33" i="5"/>
  <c r="D34" i="5"/>
  <c r="D35" i="5"/>
  <c r="D37" i="5"/>
  <c r="D38" i="5"/>
  <c r="D25" i="5"/>
  <c r="E16" i="5"/>
  <c r="F16" i="5"/>
  <c r="G16" i="5"/>
  <c r="D16" i="5"/>
  <c r="D20" i="5"/>
  <c r="D21" i="5"/>
  <c r="D22" i="5"/>
  <c r="D19" i="5"/>
  <c r="D18" i="5"/>
  <c r="G33" i="6" l="1"/>
  <c r="D17" i="7"/>
  <c r="D39" i="6"/>
  <c r="H33" i="6" s="1"/>
  <c r="F33" i="6"/>
  <c r="E33" i="6"/>
  <c r="D64" i="6" s="1"/>
  <c r="P5" i="1"/>
  <c r="L5" i="1"/>
  <c r="L24" i="1"/>
  <c r="P24" i="1"/>
  <c r="P16" i="1"/>
  <c r="P44" i="1"/>
  <c r="L44" i="1"/>
  <c r="H5" i="1"/>
  <c r="H44" i="1"/>
  <c r="H24" i="1"/>
  <c r="L16" i="1"/>
  <c r="H16" i="1"/>
  <c r="F58" i="6" l="1"/>
  <c r="E64" i="6"/>
  <c r="C60" i="6"/>
  <c r="G58" i="6"/>
  <c r="F64" i="6"/>
  <c r="D33" i="6"/>
  <c r="D58" i="6" s="1"/>
  <c r="E58" i="6"/>
  <c r="L15" i="1"/>
  <c r="L53" i="1" s="1"/>
  <c r="P15" i="1"/>
  <c r="P53" i="1" s="1"/>
  <c r="H15" i="1"/>
  <c r="H53" i="1" s="1"/>
  <c r="E61" i="6" l="1"/>
  <c r="E60" i="6"/>
  <c r="C64" i="6"/>
  <c r="C65" i="6" s="1"/>
</calcChain>
</file>

<file path=xl/sharedStrings.xml><?xml version="1.0" encoding="utf-8"?>
<sst xmlns="http://schemas.openxmlformats.org/spreadsheetml/2006/main" count="727" uniqueCount="243">
  <si>
    <t>Mã       môn học</t>
  </si>
  <si>
    <t>Tên môn học</t>
  </si>
  <si>
    <t>Số tín chỉ</t>
  </si>
  <si>
    <t>Thời gian học tập (giờ)</t>
  </si>
  <si>
    <t>Tổng số</t>
  </si>
  <si>
    <t>Trong đó</t>
  </si>
  <si>
    <t>Lý thuyết</t>
  </si>
  <si>
    <t>Thực hành/ thực tập/ thí nghiệm/ bài tập/ thảo luận</t>
  </si>
  <si>
    <t>Kiểm tra</t>
  </si>
  <si>
    <t>I</t>
  </si>
  <si>
    <t>Các môn học chung/ đại cương</t>
  </si>
  <si>
    <t>CTC104</t>
  </si>
  <si>
    <t>Giáo dục Chính trị</t>
  </si>
  <si>
    <t>4(3,1,7)</t>
  </si>
  <si>
    <t>CTC105</t>
  </si>
  <si>
    <t>Pháp luật</t>
  </si>
  <si>
    <t>2(2,0,4)</t>
  </si>
  <si>
    <t>CBC105</t>
  </si>
  <si>
    <t>Giáo dục thể chất (*)</t>
  </si>
  <si>
    <t>2(0,2,1)</t>
  </si>
  <si>
    <t>CBC107</t>
  </si>
  <si>
    <t>Giáo dục quốc phòng và An ninh (*)</t>
  </si>
  <si>
    <t>TTC101</t>
  </si>
  <si>
    <t>Tin học</t>
  </si>
  <si>
    <t>4(1,3,4)</t>
  </si>
  <si>
    <t>CBC101</t>
  </si>
  <si>
    <t>Tiếng Anh 1</t>
  </si>
  <si>
    <t>3(1,2,3)</t>
  </si>
  <si>
    <t>CBC102</t>
  </si>
  <si>
    <t>Tiếng Anh 2</t>
  </si>
  <si>
    <t>CBC103</t>
  </si>
  <si>
    <t>Tiếng Anh 3</t>
  </si>
  <si>
    <t>2(1,1,3)</t>
  </si>
  <si>
    <t>KTC101</t>
  </si>
  <si>
    <t>Kỹ năng mềm (*)</t>
  </si>
  <si>
    <t>4(4,0,8)</t>
  </si>
  <si>
    <t>II</t>
  </si>
  <si>
    <t>Các môn học chuyên môn ngành, nghề</t>
  </si>
  <si>
    <t>II.1</t>
  </si>
  <si>
    <t>Môn học cơ sở</t>
  </si>
  <si>
    <t>KTC104</t>
  </si>
  <si>
    <t>Kinh tế vi mô</t>
  </si>
  <si>
    <t>3(3,0,6)</t>
  </si>
  <si>
    <t>KTC105</t>
  </si>
  <si>
    <t>Nguyên lý kế toán</t>
  </si>
  <si>
    <t>KTC115</t>
  </si>
  <si>
    <t>Marketing căn bản</t>
  </si>
  <si>
    <t>KTC126</t>
  </si>
  <si>
    <t>Tài chính – tiền tệ</t>
  </si>
  <si>
    <t>KTC113</t>
  </si>
  <si>
    <t>Luật kinh tế</t>
  </si>
  <si>
    <t>KTC142</t>
  </si>
  <si>
    <t>Thống kê doanh nghiệp</t>
  </si>
  <si>
    <t>3(2,1,5)</t>
  </si>
  <si>
    <t>II.2</t>
  </si>
  <si>
    <t>Môn học chuyên môn ngành</t>
  </si>
  <si>
    <t>KTC103</t>
  </si>
  <si>
    <t>Đầu tư tài chính</t>
  </si>
  <si>
    <t>KTC116</t>
  </si>
  <si>
    <t>Phân tích báo cáo tài chính</t>
  </si>
  <si>
    <t>KTC188</t>
  </si>
  <si>
    <t>Tài chính công</t>
  </si>
  <si>
    <t>Thiết lập và thẩm định dự án đầu tư</t>
  </si>
  <si>
    <t>KTC136</t>
  </si>
  <si>
    <t>Kế toán doanh nghiệp</t>
  </si>
  <si>
    <t>KTC162</t>
  </si>
  <si>
    <t>Tài chính doanh nghiệp 1</t>
  </si>
  <si>
    <t>KTC163</t>
  </si>
  <si>
    <t>Tài chính doanh nghiệp 2</t>
  </si>
  <si>
    <t>KTC171</t>
  </si>
  <si>
    <t>Thực tập Tin học ứng dụng tài chính ngân hàng (**)</t>
  </si>
  <si>
    <t>3(0,3,2)</t>
  </si>
  <si>
    <t>KTC172</t>
  </si>
  <si>
    <t>Quản trị rủi ro tài chính</t>
  </si>
  <si>
    <t>KTC173</t>
  </si>
  <si>
    <t>Nghiệp vụ ngân hàng (**)</t>
  </si>
  <si>
    <t>KTC196</t>
  </si>
  <si>
    <t>Đồ án chuyên ngành 1</t>
  </si>
  <si>
    <t>1(0,1,1)</t>
  </si>
  <si>
    <t>KTC197</t>
  </si>
  <si>
    <t>Đồ án chuyên ngành 2</t>
  </si>
  <si>
    <t>KTC198</t>
  </si>
  <si>
    <t>Thực tập tốt nghiệp (**)</t>
  </si>
  <si>
    <t>6(0,6,0)</t>
  </si>
  <si>
    <t>KTC1283</t>
  </si>
  <si>
    <t>Thực tập doanh nghiệp (**)</t>
  </si>
  <si>
    <t>4(0,4,0)</t>
  </si>
  <si>
    <t>II.3</t>
  </si>
  <si>
    <t>Môn học tự chọn</t>
  </si>
  <si>
    <t>KTC112</t>
  </si>
  <si>
    <t>Kinh tế vĩ mô</t>
  </si>
  <si>
    <t>KTC130</t>
  </si>
  <si>
    <t>Toán tài chính</t>
  </si>
  <si>
    <t>KTC114</t>
  </si>
  <si>
    <t>Nguyên lý thống kê</t>
  </si>
  <si>
    <t>KTC189</t>
  </si>
  <si>
    <t>Tài chính quốc tế</t>
  </si>
  <si>
    <t>KTC132</t>
  </si>
  <si>
    <t>Thị trường chứng khoán (**)</t>
  </si>
  <si>
    <t>KTC133</t>
  </si>
  <si>
    <t>Thẩm định tín dụng (**)</t>
  </si>
  <si>
    <t>Soạn thảo văn bản</t>
  </si>
  <si>
    <t>Tổng cộng</t>
  </si>
  <si>
    <t>Mã        môn học</t>
  </si>
  <si>
    <t>Tổng</t>
  </si>
  <si>
    <t>số</t>
  </si>
  <si>
    <t>Thực hành / thực tập/ thí nghiệm/ bài tập/ thảo luận</t>
  </si>
  <si>
    <t>CTT402</t>
  </si>
  <si>
    <t>CTT406</t>
  </si>
  <si>
    <t>1(1,0,2)</t>
  </si>
  <si>
    <t>CBT424</t>
  </si>
  <si>
    <t>CBT417</t>
  </si>
  <si>
    <t>Giáo dục Quốc phòng và An ninh (*)</t>
  </si>
  <si>
    <t>TTT4200</t>
  </si>
  <si>
    <t>CBT441</t>
  </si>
  <si>
    <t>CBT442</t>
  </si>
  <si>
    <t>KTT401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</si>
  <si>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</si>
  <si>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</si>
  <si>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</si>
  <si>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</si>
  <si>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</si>
  <si>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</si>
  <si>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</si>
  <si>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</si>
  <si>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</si>
  <si>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</si>
  <si>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</si>
  <si>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</si>
  <si>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</si>
  <si>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</si>
  <si>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</si>
  <si>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</si>
  <si>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</si>
  <si>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</si>
  <si>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</si>
  <si>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</si>
  <si>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</si>
  <si>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</si>
  <si>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</si>
  <si>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</si>
  <si>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</si>
  <si>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</si>
  <si>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</si>
  <si>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</si>
  <si>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</si>
  <si>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</si>
  <si>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</si>
  <si>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</si>
  <si>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</si>
  <si>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</si>
  <si>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</si>
  <si>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</si>
  <si>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</si>
  <si>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</si>
  <si>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III</t>
  </si>
  <si>
    <t>III.1</t>
  </si>
  <si>
    <t>KTT404</t>
  </si>
  <si>
    <t>KTT405</t>
  </si>
  <si>
    <t>KTT426</t>
  </si>
  <si>
    <t>III.2</t>
  </si>
  <si>
    <t>Môn học chuyên môn ngành, nghề</t>
  </si>
  <si>
    <t>KTT436</t>
  </si>
  <si>
    <t>KTT462</t>
  </si>
  <si>
    <t>KTT471</t>
  </si>
  <si>
    <t>KTT472</t>
  </si>
  <si>
    <t>KTT473</t>
  </si>
  <si>
    <t>KTT496</t>
  </si>
  <si>
    <t>KTT498</t>
  </si>
  <si>
    <t>KTT4283</t>
  </si>
  <si>
    <t>III.3</t>
  </si>
  <si>
    <t>KTT432</t>
  </si>
  <si>
    <t>KTT464</t>
  </si>
  <si>
    <t>CHƯƠNG TRÌNH CAO ĐẲNG CHÍNH QUY</t>
  </si>
  <si>
    <t>CHƯƠNG TRÌNH TRUNG CẤP</t>
  </si>
  <si>
    <t>Mã    môn học</t>
  </si>
  <si>
    <t>CTC208</t>
  </si>
  <si>
    <t>CTC207</t>
  </si>
  <si>
    <t>CBC241</t>
  </si>
  <si>
    <t>CBC246</t>
  </si>
  <si>
    <t>Giáo dục quốc phòng - An ninh (*)</t>
  </si>
  <si>
    <t>TTC270</t>
  </si>
  <si>
    <t>CBC245</t>
  </si>
  <si>
    <t>Tiếng Anh</t>
  </si>
  <si>
    <t xml:space="preserve">Môn học cơ sở </t>
  </si>
  <si>
    <t>KTC215</t>
  </si>
  <si>
    <t>KTC242</t>
  </si>
  <si>
    <t>KTC203</t>
  </si>
  <si>
    <t>KTC216</t>
  </si>
  <si>
    <t>KTC288</t>
  </si>
  <si>
    <t>KTC263</t>
  </si>
  <si>
    <t>KTC231</t>
  </si>
  <si>
    <t>KTC297</t>
  </si>
  <si>
    <t>KTC233</t>
  </si>
  <si>
    <t>Quản trị học</t>
  </si>
  <si>
    <t>KTC180</t>
  </si>
  <si>
    <t>Thị trường tài chính</t>
  </si>
  <si>
    <t>Quản trị doanh nghiệp</t>
  </si>
  <si>
    <t>KTC135</t>
  </si>
  <si>
    <t>Thuế</t>
  </si>
  <si>
    <t>Thanh toán quốc tế</t>
  </si>
  <si>
    <t>KTC178</t>
  </si>
  <si>
    <t>Kế toán ngân hàng</t>
  </si>
  <si>
    <t>KTT164</t>
  </si>
  <si>
    <t>Đạt từ 60% trở lên, trong đó ít nhất 40% thời gian thực hành, thực tập, tại doanh nghiệp</t>
  </si>
  <si>
    <t>Trung cấp: Đạt từ 65% trở lên, trong đó ít nhất 40% thời gian thực hành, thực tập, tại doanh nghiệp</t>
  </si>
  <si>
    <t>KTC213</t>
  </si>
  <si>
    <t>KTC218</t>
  </si>
  <si>
    <t>CHƯƠNG TRÌNH LIÊN THÔNG</t>
  </si>
  <si>
    <t>Kế toán quản trị</t>
  </si>
  <si>
    <t>KTT478</t>
  </si>
  <si>
    <t>KTC2283</t>
  </si>
  <si>
    <t>KTC228</t>
  </si>
  <si>
    <t>KTC234</t>
  </si>
  <si>
    <t>KTC281</t>
  </si>
  <si>
    <t>KTC289</t>
  </si>
  <si>
    <t>KTC272</t>
  </si>
  <si>
    <t>KTT414</t>
  </si>
  <si>
    <t>KTT480</t>
  </si>
  <si>
    <t>KTT435</t>
  </si>
  <si>
    <t>KTT412</t>
  </si>
  <si>
    <t>KTT430</t>
  </si>
  <si>
    <t>KTT433</t>
  </si>
  <si>
    <t>KTC2284</t>
  </si>
  <si>
    <t>Thực tập doanh nghiệp (* *)</t>
  </si>
  <si>
    <t>Tỷ lệ thực hành</t>
  </si>
  <si>
    <t>Thực tập tại doanh nghiệp</t>
  </si>
  <si>
    <t xml:space="preserve">Thị trường chứng khoán </t>
  </si>
  <si>
    <t>Đồ án chuyên ngành 1 (**)</t>
  </si>
  <si>
    <t>Đồ án chuyên ngành 2 (**)</t>
  </si>
  <si>
    <t xml:space="preserve">Thẩm định tín dụng </t>
  </si>
  <si>
    <t>3(1,2,5)</t>
  </si>
  <si>
    <t>Tỷ lệ thực tập tại doanh nghiệp</t>
  </si>
  <si>
    <t>Tỷ lệ thực hành (trừ giờ văn hóa?)</t>
  </si>
  <si>
    <t>Tổng số chưa tính văn hóa</t>
  </si>
  <si>
    <t>thực hành</t>
  </si>
  <si>
    <t>kiểm tra</t>
  </si>
  <si>
    <t>Không kể các môn văn hóa</t>
  </si>
  <si>
    <r>
      <t xml:space="preserve">CHƯƠNG TRÌNH CAO ĐẲNG CHÍNH QUY-                          NGÀNH </t>
    </r>
    <r>
      <rPr>
        <b/>
        <sz val="11"/>
        <color rgb="FFFF0000"/>
        <rFont val="Times New Roman"/>
        <family val="1"/>
      </rPr>
      <t>62 CHỈ</t>
    </r>
  </si>
  <si>
    <r>
      <t xml:space="preserve">CHƯƠNG TRÌNH TRUNG CẤP CHÍNH QUY-                                                NGÀNH </t>
    </r>
    <r>
      <rPr>
        <b/>
        <sz val="11"/>
        <color rgb="FFFF0000"/>
        <rFont val="Times New Roman"/>
        <family val="1"/>
      </rPr>
      <t>46 CHỈ</t>
    </r>
  </si>
  <si>
    <r>
      <t xml:space="preserve">CHƯƠNG TRÌNH LIÊN THÔNG-                                                NGÀNH  </t>
    </r>
    <r>
      <rPr>
        <b/>
        <sz val="11"/>
        <color rgb="FFFF0000"/>
        <rFont val="Times New Roman"/>
        <family val="1"/>
      </rPr>
      <t>36 CHỈ</t>
    </r>
  </si>
  <si>
    <t>KTC134</t>
  </si>
  <si>
    <t>KTT434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</si>
</sst>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.5"/>
      <color rgb="FFFF0000"/>
      <name val="Times New Roman"/>
      <family val="1"/>
    </font>
    <font>
      <b/>
      <i/>
      <sz val="12.5"/>
      <color rgb="FF000000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FF0000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000000"/>
      <name val="Times New Roman"/>
      <family val="1"/>
    </font>
    <font>
      <sz val="11"/>
      <color rgb="FF000000"/>
      <name val="Times New Roman"/>
      <family val="1"/>
    </font>
    <font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"/>
      <color rgb="FFFF0000"/>
      <name val="Times New Roman"/>
      <family val="1"/>
    </font>
    <font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23" fillId="0" borderId="0" applyFont="0" applyFill="0" applyBorder="0" applyAlignment="0" applyProtection="0"/>
  </cellStyleXfs>
  <cellXfs count="162"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" fillId="0" borderId="7" xfId="0" applyFont="1" applyBorder="1" applyAlignment="1">
      <alignment horizontal="justify" vertical="center"/>
    </xf>
    <xf numFmtId="0" fontId="3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justify" vertical="center"/>
    </xf>
    <xf numFmtId="0" fontId="6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justify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/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5" fillId="0" borderId="7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/>
    <xf numFmtId="0" fontId="18" fillId="0" borderId="1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7" xfId="0" applyFont="1" applyBorder="1" applyAlignment="1">
      <alignment vertical="center" wrapText="1"/>
    </xf>
    <xf numFmtId="0" fontId="20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2" fillId="0" borderId="0" xfId="0" applyFont="1" applyAlignment="1">
      <alignment horizontal="justify" vertical="center"/>
    </xf>
    <xf numFmtId="0" fontId="9" fillId="0" borderId="0" xfId="0" applyFont="1" applyAlignment="1">
      <alignment horizontal="center"/>
    </xf>
    <xf numFmtId="0" fontId="21" fillId="2" borderId="0" xfId="0" applyFont="1" applyFill="1" applyAlignment="1">
      <alignment horizontal="center"/>
    </xf>
    <xf numFmtId="0" fontId="2" fillId="0" borderId="7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Alignme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justify" vertical="center"/>
    </xf>
    <xf numFmtId="0" fontId="2" fillId="3" borderId="7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5" xfId="0" applyFont="1" applyBorder="1" applyAlignment="1"/>
    <xf numFmtId="0" fontId="5" fillId="0" borderId="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10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19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19" fillId="0" borderId="1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9" fontId="10" fillId="0" borderId="0" xfId="1" applyFont="1" applyAlignment="1"/>
    <xf numFmtId="9" fontId="10" fillId="2" borderId="0" xfId="1" applyFont="1" applyFill="1" applyAlignment="1"/>
    <xf numFmtId="9" fontId="0" fillId="0" borderId="0" xfId="1" applyFont="1"/>
    <xf numFmtId="0" fontId="0" fillId="0" borderId="0" xfId="0" applyAlignment="1">
      <alignment wrapText="1"/>
    </xf>
    <xf numFmtId="0" fontId="24" fillId="0" borderId="0" xfId="0" applyFont="1"/>
    <xf numFmtId="9" fontId="24" fillId="0" borderId="0" xfId="1" applyFont="1"/>
    <xf numFmtId="0" fontId="2" fillId="0" borderId="5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abSelected="1" workbookViewId="0">
      <selection activeCell="P49" sqref="P49"/>
    </sheetView>
  </sheetViews>
  <sheetFormatPr defaultRowHeight="15" x14ac:dyDescent="0.25"/>
  <cols>
    <col min="1" max="1" width="12.28515625" style="22" customWidth="1"/>
    <col min="2" max="2" width="35.7109375" style="22" customWidth="1"/>
    <col min="3" max="3" width="9.140625" style="22"/>
    <col min="4" max="6" width="0" style="22" hidden="1" customWidth="1"/>
    <col min="7" max="7" width="8.7109375" style="22" hidden="1" customWidth="1"/>
    <col min="8" max="8" width="6.7109375" style="22" customWidth="1"/>
    <col min="9" max="9" width="12.140625" style="22" customWidth="1"/>
    <col min="10" max="10" width="35.7109375" style="22" customWidth="1"/>
    <col min="11" max="11" width="9.140625" style="22"/>
    <col min="12" max="12" width="7.28515625" style="78" customWidth="1"/>
    <col min="13" max="13" width="11.85546875" style="78" customWidth="1"/>
    <col min="14" max="14" width="31.28515625" style="22" customWidth="1"/>
    <col min="15" max="15" width="9.140625" style="22"/>
    <col min="16" max="16" width="9.140625" style="78"/>
    <col min="17" max="16384" width="9.140625" style="22"/>
  </cols>
  <sheetData>
    <row r="1" spans="1:16" ht="61.5" customHeight="1" thickBot="1" x14ac:dyDescent="0.3">
      <c r="A1" s="134" t="s">
        <v>238</v>
      </c>
      <c r="B1" s="134"/>
      <c r="C1" s="134"/>
      <c r="D1" s="134"/>
      <c r="E1" s="134"/>
      <c r="F1" s="134"/>
      <c r="G1" s="134"/>
      <c r="I1" s="134" t="s">
        <v>239</v>
      </c>
      <c r="J1" s="134"/>
      <c r="K1" s="134"/>
      <c r="L1" s="91"/>
      <c r="M1" s="134" t="s">
        <v>240</v>
      </c>
      <c r="N1" s="134"/>
      <c r="O1" s="134"/>
    </row>
    <row r="2" spans="1:16" ht="17.25" customHeight="1" thickBot="1" x14ac:dyDescent="0.3">
      <c r="A2" s="138" t="s">
        <v>0</v>
      </c>
      <c r="B2" s="138" t="s">
        <v>1</v>
      </c>
      <c r="C2" s="138" t="s">
        <v>2</v>
      </c>
      <c r="D2" s="141" t="s">
        <v>3</v>
      </c>
      <c r="E2" s="142"/>
      <c r="F2" s="142"/>
      <c r="G2" s="143"/>
      <c r="I2" s="135" t="s">
        <v>103</v>
      </c>
      <c r="J2" s="135" t="s">
        <v>1</v>
      </c>
      <c r="K2" s="135" t="s">
        <v>2</v>
      </c>
      <c r="L2" s="89"/>
      <c r="M2" s="135" t="s">
        <v>175</v>
      </c>
      <c r="N2" s="135" t="s">
        <v>1</v>
      </c>
      <c r="O2" s="135" t="s">
        <v>2</v>
      </c>
    </row>
    <row r="3" spans="1:16" ht="17.25" customHeight="1" thickBot="1" x14ac:dyDescent="0.3">
      <c r="A3" s="139"/>
      <c r="B3" s="139"/>
      <c r="C3" s="139"/>
      <c r="D3" s="138" t="s">
        <v>4</v>
      </c>
      <c r="E3" s="141" t="s">
        <v>5</v>
      </c>
      <c r="F3" s="142"/>
      <c r="G3" s="143"/>
      <c r="I3" s="136"/>
      <c r="J3" s="136"/>
      <c r="K3" s="136"/>
      <c r="M3" s="136"/>
      <c r="N3" s="136"/>
      <c r="O3" s="136"/>
    </row>
    <row r="4" spans="1:16" ht="17.25" thickBot="1" x14ac:dyDescent="0.3">
      <c r="A4" s="140"/>
      <c r="B4" s="140"/>
      <c r="C4" s="140"/>
      <c r="D4" s="140"/>
      <c r="E4" s="2" t="s">
        <v>6</v>
      </c>
      <c r="F4" s="2" t="s">
        <v>7</v>
      </c>
      <c r="G4" s="2" t="s">
        <v>8</v>
      </c>
      <c r="I4" s="137"/>
      <c r="J4" s="137"/>
      <c r="K4" s="137"/>
      <c r="M4" s="137"/>
      <c r="N4" s="137"/>
      <c r="O4" s="137"/>
    </row>
    <row r="5" spans="1:16" ht="17.25" thickBot="1" x14ac:dyDescent="0.3">
      <c r="A5" s="3" t="s">
        <v>9</v>
      </c>
      <c r="B5" s="4" t="s">
        <v>10</v>
      </c>
      <c r="C5" s="2">
        <v>28</v>
      </c>
      <c r="D5" s="2">
        <v>495</v>
      </c>
      <c r="E5" s="2">
        <v>212</v>
      </c>
      <c r="F5" s="2">
        <v>255</v>
      </c>
      <c r="G5" s="2">
        <v>28</v>
      </c>
      <c r="H5" s="81">
        <f>C5</f>
        <v>28</v>
      </c>
      <c r="I5" s="25" t="s">
        <v>9</v>
      </c>
      <c r="J5" s="26" t="s">
        <v>10</v>
      </c>
      <c r="K5" s="24">
        <v>19</v>
      </c>
      <c r="L5" s="78">
        <f>K5</f>
        <v>19</v>
      </c>
      <c r="M5" s="37" t="s">
        <v>9</v>
      </c>
      <c r="N5" s="38" t="s">
        <v>10</v>
      </c>
      <c r="O5" s="39">
        <v>9</v>
      </c>
      <c r="P5" s="78">
        <f>O5</f>
        <v>9</v>
      </c>
    </row>
    <row r="6" spans="1:16" ht="17.25" thickBot="1" x14ac:dyDescent="0.3">
      <c r="A6" s="5" t="s">
        <v>11</v>
      </c>
      <c r="B6" s="6" t="s">
        <v>12</v>
      </c>
      <c r="C6" s="1" t="s">
        <v>13</v>
      </c>
      <c r="D6" s="1">
        <v>75</v>
      </c>
      <c r="E6" s="1">
        <v>41</v>
      </c>
      <c r="F6" s="1">
        <v>29</v>
      </c>
      <c r="G6" s="1">
        <v>5</v>
      </c>
      <c r="I6" s="27" t="s">
        <v>107</v>
      </c>
      <c r="J6" s="28" t="s">
        <v>12</v>
      </c>
      <c r="K6" s="29" t="s">
        <v>32</v>
      </c>
      <c r="M6" s="40" t="s">
        <v>176</v>
      </c>
      <c r="N6" s="41" t="s">
        <v>12</v>
      </c>
      <c r="O6" s="36" t="s">
        <v>16</v>
      </c>
    </row>
    <row r="7" spans="1:16" ht="17.25" thickBot="1" x14ac:dyDescent="0.3">
      <c r="A7" s="5" t="s">
        <v>14</v>
      </c>
      <c r="B7" s="6" t="s">
        <v>15</v>
      </c>
      <c r="C7" s="1" t="s">
        <v>16</v>
      </c>
      <c r="D7" s="1">
        <v>30</v>
      </c>
      <c r="E7" s="1">
        <v>18</v>
      </c>
      <c r="F7" s="1">
        <v>10</v>
      </c>
      <c r="G7" s="1">
        <v>2</v>
      </c>
      <c r="I7" s="27" t="s">
        <v>108</v>
      </c>
      <c r="J7" s="28" t="s">
        <v>15</v>
      </c>
      <c r="K7" s="29" t="s">
        <v>109</v>
      </c>
      <c r="M7" s="40" t="s">
        <v>177</v>
      </c>
      <c r="N7" s="41" t="s">
        <v>15</v>
      </c>
      <c r="O7" s="36" t="s">
        <v>109</v>
      </c>
    </row>
    <row r="8" spans="1:16" ht="17.25" thickBot="1" x14ac:dyDescent="0.3">
      <c r="A8" s="5" t="s">
        <v>17</v>
      </c>
      <c r="B8" s="6" t="s">
        <v>18</v>
      </c>
      <c r="C8" s="1" t="s">
        <v>19</v>
      </c>
      <c r="D8" s="1">
        <v>60</v>
      </c>
      <c r="E8" s="1">
        <v>5</v>
      </c>
      <c r="F8" s="1">
        <v>51</v>
      </c>
      <c r="G8" s="1">
        <v>4</v>
      </c>
      <c r="I8" s="27" t="s">
        <v>110</v>
      </c>
      <c r="J8" s="28" t="s">
        <v>18</v>
      </c>
      <c r="K8" s="29" t="s">
        <v>78</v>
      </c>
      <c r="M8" s="40" t="s">
        <v>178</v>
      </c>
      <c r="N8" s="41" t="s">
        <v>18</v>
      </c>
      <c r="O8" s="36" t="s">
        <v>78</v>
      </c>
    </row>
    <row r="9" spans="1:16" ht="17.25" thickBot="1" x14ac:dyDescent="0.3">
      <c r="A9" s="5" t="s">
        <v>20</v>
      </c>
      <c r="B9" s="6" t="s">
        <v>21</v>
      </c>
      <c r="C9" s="1" t="s">
        <v>13</v>
      </c>
      <c r="D9" s="1">
        <v>75</v>
      </c>
      <c r="E9" s="1">
        <v>36</v>
      </c>
      <c r="F9" s="1">
        <v>35</v>
      </c>
      <c r="G9" s="1">
        <v>4</v>
      </c>
      <c r="I9" s="27" t="s">
        <v>111</v>
      </c>
      <c r="J9" s="28" t="s">
        <v>112</v>
      </c>
      <c r="K9" s="29" t="s">
        <v>53</v>
      </c>
      <c r="M9" s="40" t="s">
        <v>179</v>
      </c>
      <c r="N9" s="41" t="s">
        <v>180</v>
      </c>
      <c r="O9" s="36" t="s">
        <v>78</v>
      </c>
    </row>
    <row r="10" spans="1:16" ht="17.25" thickBot="1" x14ac:dyDescent="0.3">
      <c r="A10" s="5" t="s">
        <v>22</v>
      </c>
      <c r="B10" s="6" t="s">
        <v>23</v>
      </c>
      <c r="C10" s="1" t="s">
        <v>24</v>
      </c>
      <c r="D10" s="1">
        <v>75</v>
      </c>
      <c r="E10" s="1">
        <v>15</v>
      </c>
      <c r="F10" s="1">
        <v>58</v>
      </c>
      <c r="G10" s="1">
        <v>2</v>
      </c>
      <c r="I10" s="27" t="s">
        <v>113</v>
      </c>
      <c r="J10" s="28" t="s">
        <v>23</v>
      </c>
      <c r="K10" s="29" t="s">
        <v>27</v>
      </c>
      <c r="M10" s="40" t="s">
        <v>181</v>
      </c>
      <c r="N10" s="41" t="s">
        <v>23</v>
      </c>
      <c r="O10" s="36" t="s">
        <v>78</v>
      </c>
    </row>
    <row r="11" spans="1:16" ht="17.25" thickBot="1" x14ac:dyDescent="0.3">
      <c r="A11" s="5" t="s">
        <v>25</v>
      </c>
      <c r="B11" s="6" t="s">
        <v>26</v>
      </c>
      <c r="C11" s="1" t="s">
        <v>27</v>
      </c>
      <c r="D11" s="1">
        <v>40</v>
      </c>
      <c r="E11" s="1">
        <v>14</v>
      </c>
      <c r="F11" s="1">
        <v>24</v>
      </c>
      <c r="G11" s="1">
        <v>2</v>
      </c>
      <c r="I11" s="27" t="s">
        <v>114</v>
      </c>
      <c r="J11" s="28" t="s">
        <v>26</v>
      </c>
      <c r="K11" s="29" t="s">
        <v>27</v>
      </c>
      <c r="M11" s="40" t="s">
        <v>182</v>
      </c>
      <c r="N11" s="41" t="s">
        <v>183</v>
      </c>
      <c r="O11" s="36" t="s">
        <v>27</v>
      </c>
    </row>
    <row r="12" spans="1:16" ht="17.25" thickBot="1" x14ac:dyDescent="0.3">
      <c r="A12" s="5" t="s">
        <v>28</v>
      </c>
      <c r="B12" s="6" t="s">
        <v>29</v>
      </c>
      <c r="C12" s="1" t="s">
        <v>27</v>
      </c>
      <c r="D12" s="1">
        <v>40</v>
      </c>
      <c r="E12" s="1">
        <v>14</v>
      </c>
      <c r="F12" s="1">
        <v>24</v>
      </c>
      <c r="G12" s="1">
        <v>2</v>
      </c>
      <c r="I12" s="27" t="s">
        <v>115</v>
      </c>
      <c r="J12" s="28" t="s">
        <v>29</v>
      </c>
      <c r="K12" s="29" t="s">
        <v>32</v>
      </c>
    </row>
    <row r="13" spans="1:16" ht="17.25" thickBot="1" x14ac:dyDescent="0.3">
      <c r="A13" s="5" t="s">
        <v>30</v>
      </c>
      <c r="B13" s="6" t="s">
        <v>31</v>
      </c>
      <c r="C13" s="1" t="s">
        <v>32</v>
      </c>
      <c r="D13" s="1">
        <v>40</v>
      </c>
      <c r="E13" s="1">
        <v>14</v>
      </c>
      <c r="F13" s="1">
        <v>24</v>
      </c>
      <c r="G13" s="1">
        <v>2</v>
      </c>
      <c r="I13" s="27" t="s">
        <v>116</v>
      </c>
      <c r="J13" s="28" t="s">
        <v>34</v>
      </c>
      <c r="K13" s="29" t="s">
        <v>35</v>
      </c>
      <c r="P13" s="89"/>
    </row>
    <row r="14" spans="1:16" ht="17.25" thickBot="1" x14ac:dyDescent="0.3">
      <c r="A14" s="5" t="s">
        <v>33</v>
      </c>
      <c r="B14" s="6" t="s">
        <v>34</v>
      </c>
      <c r="C14" s="1" t="s">
        <v>35</v>
      </c>
      <c r="D14" s="1">
        <v>60</v>
      </c>
      <c r="E14" s="1">
        <v>55</v>
      </c>
      <c r="F14" s="1"/>
      <c r="G14" s="1">
        <v>5</v>
      </c>
      <c r="I14" s="25"/>
      <c r="J14" s="26"/>
      <c r="K14" s="24"/>
      <c r="P14" s="89"/>
    </row>
    <row r="15" spans="1:16" ht="29.25" customHeight="1" thickBot="1" x14ac:dyDescent="0.3">
      <c r="A15" s="3" t="s">
        <v>36</v>
      </c>
      <c r="B15" s="7" t="s">
        <v>37</v>
      </c>
      <c r="C15" s="2">
        <v>62</v>
      </c>
      <c r="D15" s="8">
        <v>1635</v>
      </c>
      <c r="E15" s="2">
        <v>487</v>
      </c>
      <c r="F15" s="8">
        <v>1110</v>
      </c>
      <c r="G15" s="2">
        <v>38</v>
      </c>
      <c r="H15" s="81">
        <f>H16+H24+H44</f>
        <v>62</v>
      </c>
      <c r="I15" s="25" t="s">
        <v>155</v>
      </c>
      <c r="J15" s="26" t="s">
        <v>37</v>
      </c>
      <c r="K15" s="24">
        <v>46</v>
      </c>
      <c r="L15" s="81">
        <f>L16+L24+L44</f>
        <v>46</v>
      </c>
      <c r="M15" s="58" t="s">
        <v>36</v>
      </c>
      <c r="N15" s="59" t="s">
        <v>37</v>
      </c>
      <c r="O15" s="58">
        <v>36</v>
      </c>
      <c r="P15" s="92">
        <f>P16+P24+P44</f>
        <v>36</v>
      </c>
    </row>
    <row r="16" spans="1:16" ht="18" thickBot="1" x14ac:dyDescent="0.3">
      <c r="A16" s="9" t="s">
        <v>38</v>
      </c>
      <c r="B16" s="10" t="s">
        <v>39</v>
      </c>
      <c r="C16" s="11">
        <v>18</v>
      </c>
      <c r="D16" s="2">
        <v>300</v>
      </c>
      <c r="E16" s="11">
        <v>228</v>
      </c>
      <c r="F16" s="11">
        <v>60</v>
      </c>
      <c r="G16" s="11">
        <v>12</v>
      </c>
      <c r="H16" s="77">
        <f>SUM(H17:H22)</f>
        <v>18</v>
      </c>
      <c r="I16" s="30" t="s">
        <v>156</v>
      </c>
      <c r="J16" s="31" t="s">
        <v>39</v>
      </c>
      <c r="K16" s="32">
        <v>12</v>
      </c>
      <c r="L16" s="77">
        <f>SUM(L17:L20)</f>
        <v>12</v>
      </c>
      <c r="M16" s="42" t="s">
        <v>38</v>
      </c>
      <c r="N16" s="43" t="s">
        <v>184</v>
      </c>
      <c r="O16" s="48">
        <v>9</v>
      </c>
      <c r="P16" s="90">
        <f>SUM(P17:P23)</f>
        <v>9</v>
      </c>
    </row>
    <row r="17" spans="1:16" ht="17.25" thickBot="1" x14ac:dyDescent="0.3">
      <c r="A17" s="5" t="s">
        <v>40</v>
      </c>
      <c r="B17" s="6" t="s">
        <v>41</v>
      </c>
      <c r="C17" s="1" t="s">
        <v>42</v>
      </c>
      <c r="D17" s="1">
        <v>45</v>
      </c>
      <c r="E17" s="1">
        <v>43</v>
      </c>
      <c r="F17" s="1"/>
      <c r="G17" s="1">
        <v>2</v>
      </c>
      <c r="H17" s="78">
        <v>3</v>
      </c>
      <c r="I17" s="27" t="s">
        <v>157</v>
      </c>
      <c r="J17" s="28" t="s">
        <v>41</v>
      </c>
      <c r="K17" s="29" t="s">
        <v>42</v>
      </c>
      <c r="L17" s="78">
        <v>3</v>
      </c>
      <c r="M17" s="5"/>
      <c r="N17" s="6"/>
      <c r="O17" s="1"/>
      <c r="P17" s="89"/>
    </row>
    <row r="18" spans="1:16" ht="17.25" thickBot="1" x14ac:dyDescent="0.3">
      <c r="A18" s="5" t="s">
        <v>43</v>
      </c>
      <c r="B18" s="6" t="s">
        <v>44</v>
      </c>
      <c r="C18" s="29" t="s">
        <v>35</v>
      </c>
      <c r="D18" s="1">
        <v>60</v>
      </c>
      <c r="E18" s="1">
        <v>58</v>
      </c>
      <c r="F18" s="1"/>
      <c r="G18" s="1">
        <v>2</v>
      </c>
      <c r="H18" s="78">
        <v>4</v>
      </c>
      <c r="I18" s="27" t="s">
        <v>158</v>
      </c>
      <c r="J18" s="28" t="s">
        <v>44</v>
      </c>
      <c r="K18" s="29" t="s">
        <v>35</v>
      </c>
      <c r="L18" s="78">
        <v>4</v>
      </c>
      <c r="M18" s="12"/>
      <c r="N18" s="13"/>
      <c r="O18" s="14"/>
      <c r="P18" s="89"/>
    </row>
    <row r="19" spans="1:16" ht="21.75" customHeight="1" thickBot="1" x14ac:dyDescent="0.3">
      <c r="A19" s="27" t="s">
        <v>203</v>
      </c>
      <c r="B19" s="28" t="s">
        <v>101</v>
      </c>
      <c r="C19" s="29" t="s">
        <v>32</v>
      </c>
      <c r="D19" s="1">
        <v>45</v>
      </c>
      <c r="E19" s="1">
        <v>43</v>
      </c>
      <c r="F19" s="1"/>
      <c r="G19" s="1">
        <v>2</v>
      </c>
      <c r="H19" s="78">
        <v>2</v>
      </c>
      <c r="I19" s="27" t="s">
        <v>172</v>
      </c>
      <c r="J19" s="28" t="s">
        <v>101</v>
      </c>
      <c r="K19" s="29" t="s">
        <v>32</v>
      </c>
      <c r="L19" s="78">
        <v>2</v>
      </c>
      <c r="M19" s="107"/>
      <c r="N19" s="108"/>
      <c r="O19" s="109"/>
      <c r="P19" s="89"/>
    </row>
    <row r="20" spans="1:16" ht="17.25" thickBot="1" x14ac:dyDescent="0.3">
      <c r="A20" s="5" t="s">
        <v>93</v>
      </c>
      <c r="B20" s="6" t="s">
        <v>94</v>
      </c>
      <c r="C20" s="1" t="s">
        <v>53</v>
      </c>
      <c r="D20" s="1">
        <v>45</v>
      </c>
      <c r="E20" s="1">
        <v>13</v>
      </c>
      <c r="F20" s="1">
        <v>30</v>
      </c>
      <c r="G20" s="1">
        <v>2</v>
      </c>
      <c r="H20" s="78">
        <v>3</v>
      </c>
      <c r="I20" s="5" t="s">
        <v>217</v>
      </c>
      <c r="J20" s="6" t="s">
        <v>94</v>
      </c>
      <c r="K20" s="1" t="s">
        <v>53</v>
      </c>
      <c r="L20" s="78">
        <v>3</v>
      </c>
      <c r="M20" s="120"/>
      <c r="N20" s="110"/>
      <c r="O20" s="110"/>
      <c r="P20" s="89"/>
    </row>
    <row r="21" spans="1:16" ht="17.25" thickBot="1" x14ac:dyDescent="0.3">
      <c r="A21" s="5" t="s">
        <v>45</v>
      </c>
      <c r="B21" s="6" t="s">
        <v>46</v>
      </c>
      <c r="C21" s="1" t="s">
        <v>42</v>
      </c>
      <c r="D21" s="1"/>
      <c r="E21" s="1"/>
      <c r="F21" s="1"/>
      <c r="G21" s="1"/>
      <c r="H21" s="78">
        <v>3</v>
      </c>
      <c r="M21" s="5" t="s">
        <v>185</v>
      </c>
      <c r="N21" s="6" t="s">
        <v>46</v>
      </c>
      <c r="O21" s="1" t="s">
        <v>42</v>
      </c>
      <c r="P21" s="89">
        <v>3</v>
      </c>
    </row>
    <row r="22" spans="1:16" ht="22.5" customHeight="1" thickBot="1" x14ac:dyDescent="0.3">
      <c r="A22" s="12" t="s">
        <v>49</v>
      </c>
      <c r="B22" s="13" t="s">
        <v>50</v>
      </c>
      <c r="C22" s="14" t="s">
        <v>42</v>
      </c>
      <c r="D22" s="76">
        <v>60</v>
      </c>
      <c r="E22" s="76">
        <v>58</v>
      </c>
      <c r="F22" s="76"/>
      <c r="G22" s="76">
        <v>2</v>
      </c>
      <c r="H22" s="78">
        <v>3</v>
      </c>
      <c r="M22" s="12" t="s">
        <v>206</v>
      </c>
      <c r="N22" s="13" t="s">
        <v>50</v>
      </c>
      <c r="O22" s="14" t="s">
        <v>42</v>
      </c>
      <c r="P22" s="89">
        <v>3</v>
      </c>
    </row>
    <row r="23" spans="1:16" ht="22.5" customHeight="1" thickBot="1" x14ac:dyDescent="0.3">
      <c r="A23" s="104"/>
      <c r="B23" s="105"/>
      <c r="C23" s="104"/>
      <c r="D23" s="14"/>
      <c r="E23" s="14"/>
      <c r="F23" s="14"/>
      <c r="G23" s="14"/>
      <c r="H23" s="78"/>
      <c r="M23" s="5" t="s">
        <v>186</v>
      </c>
      <c r="N23" s="6" t="s">
        <v>52</v>
      </c>
      <c r="O23" s="1" t="s">
        <v>53</v>
      </c>
      <c r="P23" s="89">
        <v>3</v>
      </c>
    </row>
    <row r="24" spans="1:16" ht="30" customHeight="1" thickBot="1" x14ac:dyDescent="0.3">
      <c r="A24" s="111" t="s">
        <v>54</v>
      </c>
      <c r="B24" s="112" t="s">
        <v>55</v>
      </c>
      <c r="C24" s="111">
        <v>36</v>
      </c>
      <c r="D24" s="16">
        <v>1155</v>
      </c>
      <c r="E24" s="11">
        <v>207</v>
      </c>
      <c r="F24" s="16">
        <v>930</v>
      </c>
      <c r="G24" s="11">
        <v>18</v>
      </c>
      <c r="H24" s="77">
        <f>SUM(H25:H38)</f>
        <v>36</v>
      </c>
      <c r="I24" s="52" t="s">
        <v>160</v>
      </c>
      <c r="J24" s="53" t="s">
        <v>161</v>
      </c>
      <c r="K24" s="54">
        <v>30</v>
      </c>
      <c r="L24" s="77">
        <f>SUM(L25:L43)</f>
        <v>30</v>
      </c>
      <c r="M24" s="9" t="s">
        <v>54</v>
      </c>
      <c r="N24" s="15" t="s">
        <v>55</v>
      </c>
      <c r="O24" s="11">
        <v>23</v>
      </c>
      <c r="P24" s="90">
        <f>SUM(P25:P43)</f>
        <v>23</v>
      </c>
    </row>
    <row r="25" spans="1:16" ht="26.25" customHeight="1" thickBot="1" x14ac:dyDescent="0.3">
      <c r="A25" s="5" t="s">
        <v>47</v>
      </c>
      <c r="B25" s="6" t="s">
        <v>48</v>
      </c>
      <c r="C25" s="76" t="s">
        <v>32</v>
      </c>
      <c r="D25" s="16"/>
      <c r="E25" s="11"/>
      <c r="F25" s="16"/>
      <c r="G25" s="11"/>
      <c r="H25" s="78">
        <v>2</v>
      </c>
      <c r="I25" s="27" t="s">
        <v>159</v>
      </c>
      <c r="J25" s="28" t="s">
        <v>48</v>
      </c>
      <c r="K25" s="76" t="s">
        <v>32</v>
      </c>
      <c r="L25" s="78">
        <v>2</v>
      </c>
      <c r="M25" s="5"/>
      <c r="N25" s="6"/>
      <c r="O25" s="76"/>
      <c r="P25" s="89"/>
    </row>
    <row r="26" spans="1:16" ht="17.25" thickBot="1" x14ac:dyDescent="0.3">
      <c r="A26" s="5" t="s">
        <v>56</v>
      </c>
      <c r="B26" s="82" t="s">
        <v>57</v>
      </c>
      <c r="C26" s="1" t="s">
        <v>53</v>
      </c>
      <c r="D26" s="1">
        <v>60</v>
      </c>
      <c r="E26" s="1">
        <v>28</v>
      </c>
      <c r="F26" s="1">
        <v>30</v>
      </c>
      <c r="G26" s="1">
        <v>2</v>
      </c>
      <c r="H26" s="78">
        <v>3</v>
      </c>
      <c r="I26" s="55"/>
      <c r="J26" s="56"/>
      <c r="K26" s="57"/>
      <c r="M26" s="5" t="s">
        <v>187</v>
      </c>
      <c r="N26" s="6" t="s">
        <v>57</v>
      </c>
      <c r="O26" s="1" t="s">
        <v>53</v>
      </c>
      <c r="P26" s="89">
        <v>3</v>
      </c>
    </row>
    <row r="27" spans="1:16" ht="23.25" customHeight="1" thickBot="1" x14ac:dyDescent="0.3">
      <c r="A27" s="97" t="s">
        <v>195</v>
      </c>
      <c r="B27" s="98" t="s">
        <v>196</v>
      </c>
      <c r="C27" s="76" t="s">
        <v>32</v>
      </c>
      <c r="D27" s="1"/>
      <c r="E27" s="1"/>
      <c r="F27" s="1"/>
      <c r="G27" s="1"/>
      <c r="H27" s="78">
        <v>2</v>
      </c>
      <c r="I27" s="97"/>
      <c r="J27" s="98"/>
      <c r="K27" s="76"/>
      <c r="M27" s="97" t="s">
        <v>218</v>
      </c>
      <c r="N27" s="98" t="s">
        <v>196</v>
      </c>
      <c r="O27" s="76" t="s">
        <v>32</v>
      </c>
      <c r="P27" s="89">
        <v>2</v>
      </c>
    </row>
    <row r="28" spans="1:16" ht="23.25" customHeight="1" thickBot="1" x14ac:dyDescent="0.3">
      <c r="A28" s="97" t="s">
        <v>198</v>
      </c>
      <c r="B28" s="98" t="s">
        <v>199</v>
      </c>
      <c r="C28" s="76" t="s">
        <v>32</v>
      </c>
      <c r="D28" s="1"/>
      <c r="E28" s="1"/>
      <c r="F28" s="1"/>
      <c r="G28" s="1"/>
      <c r="H28" s="78">
        <v>2</v>
      </c>
      <c r="I28" s="97" t="s">
        <v>219</v>
      </c>
      <c r="J28" s="98" t="s">
        <v>199</v>
      </c>
      <c r="K28" s="76" t="s">
        <v>32</v>
      </c>
      <c r="L28" s="78">
        <v>2</v>
      </c>
      <c r="M28" s="5"/>
      <c r="N28" s="6"/>
      <c r="O28" s="1"/>
      <c r="P28" s="89"/>
    </row>
    <row r="29" spans="1:16" ht="17.25" thickBot="1" x14ac:dyDescent="0.3">
      <c r="A29" s="5" t="s">
        <v>58</v>
      </c>
      <c r="B29" s="6" t="s">
        <v>59</v>
      </c>
      <c r="C29" s="1" t="s">
        <v>32</v>
      </c>
      <c r="D29" s="1">
        <v>45</v>
      </c>
      <c r="E29" s="1">
        <v>13</v>
      </c>
      <c r="F29" s="1">
        <v>30</v>
      </c>
      <c r="G29" s="1">
        <v>2</v>
      </c>
      <c r="H29" s="78">
        <v>2</v>
      </c>
      <c r="I29" s="27"/>
      <c r="J29" s="28"/>
      <c r="K29" s="29"/>
      <c r="M29" s="5" t="s">
        <v>188</v>
      </c>
      <c r="N29" s="6" t="s">
        <v>59</v>
      </c>
      <c r="O29" s="1" t="s">
        <v>32</v>
      </c>
      <c r="P29" s="89">
        <v>2</v>
      </c>
    </row>
    <row r="30" spans="1:16" ht="17.25" thickBot="1" x14ac:dyDescent="0.3">
      <c r="A30" s="5" t="s">
        <v>60</v>
      </c>
      <c r="B30" s="6" t="s">
        <v>61</v>
      </c>
      <c r="C30" s="1" t="s">
        <v>32</v>
      </c>
      <c r="D30" s="1">
        <v>45</v>
      </c>
      <c r="E30" s="1">
        <v>13</v>
      </c>
      <c r="F30" s="1">
        <v>30</v>
      </c>
      <c r="G30" s="1">
        <v>2</v>
      </c>
      <c r="H30" s="78">
        <v>2</v>
      </c>
      <c r="I30" s="27"/>
      <c r="J30" s="28"/>
      <c r="K30" s="29"/>
      <c r="M30" s="5" t="s">
        <v>189</v>
      </c>
      <c r="N30" s="6" t="s">
        <v>61</v>
      </c>
      <c r="O30" s="1" t="s">
        <v>32</v>
      </c>
      <c r="P30" s="89">
        <v>2</v>
      </c>
    </row>
    <row r="31" spans="1:16" ht="17.25" thickBot="1" x14ac:dyDescent="0.3">
      <c r="A31" s="5" t="s">
        <v>63</v>
      </c>
      <c r="B31" s="6" t="s">
        <v>64</v>
      </c>
      <c r="C31" s="1" t="s">
        <v>53</v>
      </c>
      <c r="D31" s="1">
        <v>60</v>
      </c>
      <c r="E31" s="1">
        <v>28</v>
      </c>
      <c r="F31" s="1">
        <v>30</v>
      </c>
      <c r="G31" s="1">
        <v>2</v>
      </c>
      <c r="H31" s="78">
        <v>3</v>
      </c>
      <c r="I31" s="5" t="s">
        <v>162</v>
      </c>
      <c r="J31" s="6" t="s">
        <v>64</v>
      </c>
      <c r="K31" s="1" t="s">
        <v>53</v>
      </c>
      <c r="L31" s="78">
        <v>3</v>
      </c>
      <c r="M31" s="5"/>
      <c r="N31" s="6"/>
      <c r="O31" s="1"/>
      <c r="P31" s="89"/>
    </row>
    <row r="32" spans="1:16" ht="17.25" thickBot="1" x14ac:dyDescent="0.3">
      <c r="A32" s="5" t="s">
        <v>65</v>
      </c>
      <c r="B32" s="6" t="s">
        <v>66</v>
      </c>
      <c r="C32" s="1" t="s">
        <v>53</v>
      </c>
      <c r="D32" s="1">
        <v>60</v>
      </c>
      <c r="E32" s="1">
        <v>28</v>
      </c>
      <c r="F32" s="1">
        <v>30</v>
      </c>
      <c r="G32" s="1">
        <v>2</v>
      </c>
      <c r="H32" s="78">
        <v>3</v>
      </c>
      <c r="I32" s="5" t="s">
        <v>163</v>
      </c>
      <c r="J32" s="6" t="s">
        <v>66</v>
      </c>
      <c r="K32" s="1" t="s">
        <v>53</v>
      </c>
      <c r="L32" s="78">
        <v>3</v>
      </c>
      <c r="M32" s="5"/>
      <c r="N32" s="6"/>
      <c r="O32" s="1"/>
      <c r="P32" s="89"/>
    </row>
    <row r="33" spans="1:16" ht="17.25" thickBot="1" x14ac:dyDescent="0.3">
      <c r="A33" s="5" t="s">
        <v>67</v>
      </c>
      <c r="B33" s="6" t="s">
        <v>68</v>
      </c>
      <c r="C33" s="1" t="s">
        <v>53</v>
      </c>
      <c r="D33" s="1">
        <v>60</v>
      </c>
      <c r="E33" s="1">
        <v>28</v>
      </c>
      <c r="F33" s="1">
        <v>30</v>
      </c>
      <c r="G33" s="1">
        <v>2</v>
      </c>
      <c r="H33" s="78">
        <v>3</v>
      </c>
      <c r="I33" s="49"/>
      <c r="J33" s="50"/>
      <c r="K33" s="51"/>
      <c r="M33" s="5" t="s">
        <v>190</v>
      </c>
      <c r="N33" s="6" t="s">
        <v>68</v>
      </c>
      <c r="O33" s="1" t="s">
        <v>53</v>
      </c>
      <c r="P33" s="89">
        <v>3</v>
      </c>
    </row>
    <row r="34" spans="1:16" ht="17.25" thickBot="1" x14ac:dyDescent="0.3">
      <c r="A34" s="5" t="s">
        <v>69</v>
      </c>
      <c r="B34" s="6" t="s">
        <v>70</v>
      </c>
      <c r="C34" s="1" t="s">
        <v>53</v>
      </c>
      <c r="D34" s="1">
        <v>90</v>
      </c>
      <c r="E34" s="1"/>
      <c r="F34" s="1">
        <v>90</v>
      </c>
      <c r="G34" s="1"/>
      <c r="H34" s="78">
        <v>3</v>
      </c>
      <c r="I34" s="124" t="s">
        <v>164</v>
      </c>
      <c r="J34" s="158" t="s">
        <v>70</v>
      </c>
      <c r="K34" s="125" t="s">
        <v>71</v>
      </c>
      <c r="L34" s="78">
        <v>3</v>
      </c>
      <c r="M34" s="5"/>
      <c r="N34" s="6"/>
      <c r="O34" s="1"/>
      <c r="P34" s="89"/>
    </row>
    <row r="35" spans="1:16" ht="17.25" thickBot="1" x14ac:dyDescent="0.3">
      <c r="A35" s="5" t="s">
        <v>74</v>
      </c>
      <c r="B35" s="6" t="s">
        <v>75</v>
      </c>
      <c r="C35" s="1" t="s">
        <v>53</v>
      </c>
      <c r="D35" s="1">
        <v>75</v>
      </c>
      <c r="E35" s="1">
        <v>13</v>
      </c>
      <c r="F35" s="1">
        <v>60</v>
      </c>
      <c r="G35" s="1">
        <v>2</v>
      </c>
      <c r="H35" s="78">
        <v>3</v>
      </c>
      <c r="I35" s="5" t="s">
        <v>166</v>
      </c>
      <c r="J35" s="6" t="s">
        <v>75</v>
      </c>
      <c r="K35" s="1" t="s">
        <v>53</v>
      </c>
      <c r="L35" s="78">
        <v>3</v>
      </c>
      <c r="M35" s="5"/>
      <c r="N35" s="6"/>
      <c r="O35" s="1"/>
      <c r="P35" s="89"/>
    </row>
    <row r="36" spans="1:16" ht="17.25" thickBot="1" x14ac:dyDescent="0.3">
      <c r="A36" s="5" t="s">
        <v>76</v>
      </c>
      <c r="B36" s="6" t="s">
        <v>77</v>
      </c>
      <c r="C36" s="1" t="s">
        <v>78</v>
      </c>
      <c r="D36" s="1">
        <v>45</v>
      </c>
      <c r="E36" s="1"/>
      <c r="F36" s="1">
        <v>45</v>
      </c>
      <c r="G36" s="1"/>
      <c r="H36" s="78">
        <v>1</v>
      </c>
      <c r="I36" s="5" t="s">
        <v>167</v>
      </c>
      <c r="J36" s="6" t="s">
        <v>77</v>
      </c>
      <c r="K36" s="1" t="s">
        <v>78</v>
      </c>
      <c r="L36" s="78">
        <v>1</v>
      </c>
      <c r="M36" s="5"/>
      <c r="N36" s="6"/>
      <c r="O36" s="1"/>
      <c r="P36" s="89"/>
    </row>
    <row r="37" spans="1:16" ht="17.25" thickBot="1" x14ac:dyDescent="0.3">
      <c r="A37" s="5" t="s">
        <v>79</v>
      </c>
      <c r="B37" s="6" t="s">
        <v>80</v>
      </c>
      <c r="C37" s="1" t="s">
        <v>78</v>
      </c>
      <c r="D37" s="1">
        <v>45</v>
      </c>
      <c r="E37" s="1"/>
      <c r="F37" s="1">
        <v>45</v>
      </c>
      <c r="G37" s="1"/>
      <c r="H37" s="78">
        <v>1</v>
      </c>
      <c r="I37" s="110"/>
      <c r="J37" s="110"/>
      <c r="K37" s="110"/>
      <c r="M37" s="5" t="s">
        <v>192</v>
      </c>
      <c r="N37" s="6" t="s">
        <v>80</v>
      </c>
      <c r="O37" s="1" t="s">
        <v>78</v>
      </c>
      <c r="P37" s="89">
        <v>1</v>
      </c>
    </row>
    <row r="38" spans="1:16" ht="17.25" thickBot="1" x14ac:dyDescent="0.3">
      <c r="A38" s="5" t="s">
        <v>81</v>
      </c>
      <c r="B38" s="6" t="s">
        <v>82</v>
      </c>
      <c r="C38" s="1" t="s">
        <v>83</v>
      </c>
      <c r="D38" s="1">
        <v>270</v>
      </c>
      <c r="E38" s="1"/>
      <c r="F38" s="1">
        <v>270</v>
      </c>
      <c r="G38" s="1"/>
      <c r="H38" s="78">
        <v>6</v>
      </c>
      <c r="I38" s="5" t="s">
        <v>168</v>
      </c>
      <c r="J38" s="6" t="s">
        <v>82</v>
      </c>
      <c r="K38" s="1" t="s">
        <v>83</v>
      </c>
      <c r="L38" s="78">
        <v>6</v>
      </c>
      <c r="M38" s="5"/>
      <c r="N38" s="6"/>
      <c r="O38" s="1"/>
      <c r="P38" s="89"/>
    </row>
    <row r="39" spans="1:16" ht="17.25" thickBot="1" x14ac:dyDescent="0.3">
      <c r="A39" s="17" t="s">
        <v>84</v>
      </c>
      <c r="B39" s="18" t="s">
        <v>85</v>
      </c>
      <c r="C39" s="19" t="s">
        <v>86</v>
      </c>
      <c r="D39" s="19">
        <v>180</v>
      </c>
      <c r="E39" s="19"/>
      <c r="F39" s="19">
        <v>180</v>
      </c>
      <c r="G39" s="19"/>
      <c r="I39" s="17" t="s">
        <v>169</v>
      </c>
      <c r="J39" s="18" t="s">
        <v>85</v>
      </c>
      <c r="K39" s="19" t="s">
        <v>86</v>
      </c>
      <c r="M39" s="17" t="s">
        <v>211</v>
      </c>
      <c r="N39" s="18" t="s">
        <v>85</v>
      </c>
      <c r="O39" s="19" t="s">
        <v>86</v>
      </c>
      <c r="P39" s="89"/>
    </row>
    <row r="40" spans="1:16" ht="17.25" thickBot="1" x14ac:dyDescent="0.3">
      <c r="A40" s="17"/>
      <c r="B40" s="18"/>
      <c r="C40" s="19"/>
      <c r="D40" s="19"/>
      <c r="E40" s="19"/>
      <c r="F40" s="19"/>
      <c r="G40" s="19"/>
      <c r="I40" s="94" t="s">
        <v>171</v>
      </c>
      <c r="J40" s="95" t="s">
        <v>98</v>
      </c>
      <c r="K40" s="96" t="s">
        <v>32</v>
      </c>
      <c r="L40" s="78">
        <v>2</v>
      </c>
      <c r="M40" s="99" t="s">
        <v>207</v>
      </c>
      <c r="N40" s="100" t="s">
        <v>194</v>
      </c>
      <c r="O40" s="93" t="s">
        <v>53</v>
      </c>
      <c r="P40" s="89">
        <v>3</v>
      </c>
    </row>
    <row r="41" spans="1:16" ht="17.25" thickBot="1" x14ac:dyDescent="0.3">
      <c r="A41" s="17"/>
      <c r="B41" s="18"/>
      <c r="C41" s="19"/>
      <c r="D41" s="19"/>
      <c r="E41" s="19"/>
      <c r="F41" s="19"/>
      <c r="G41" s="19"/>
      <c r="I41" s="102" t="s">
        <v>210</v>
      </c>
      <c r="J41" s="103" t="s">
        <v>202</v>
      </c>
      <c r="K41" s="96" t="s">
        <v>53</v>
      </c>
      <c r="L41" s="78">
        <v>3</v>
      </c>
      <c r="M41" s="119" t="s">
        <v>212</v>
      </c>
      <c r="N41" s="100" t="s">
        <v>197</v>
      </c>
      <c r="O41" s="93" t="s">
        <v>53</v>
      </c>
      <c r="P41" s="89">
        <v>3</v>
      </c>
    </row>
    <row r="42" spans="1:16" ht="26.25" customHeight="1" thickBot="1" x14ac:dyDescent="0.3">
      <c r="A42" s="17"/>
      <c r="B42" s="18"/>
      <c r="C42" s="19"/>
      <c r="D42" s="19"/>
      <c r="E42" s="19"/>
      <c r="F42" s="19"/>
      <c r="G42" s="19"/>
      <c r="I42" s="159" t="s">
        <v>242</v>
      </c>
      <c r="J42" s="160" t="s">
        <v>200</v>
      </c>
      <c r="K42" s="161" t="s">
        <v>32</v>
      </c>
      <c r="L42" s="78">
        <v>2</v>
      </c>
      <c r="M42" s="99" t="s">
        <v>213</v>
      </c>
      <c r="N42" s="100" t="s">
        <v>200</v>
      </c>
      <c r="O42" s="101" t="s">
        <v>32</v>
      </c>
      <c r="P42" s="89">
        <v>2</v>
      </c>
    </row>
    <row r="43" spans="1:16" ht="17.25" thickBot="1" x14ac:dyDescent="0.3">
      <c r="A43" s="17"/>
      <c r="B43" s="18"/>
      <c r="C43" s="19"/>
      <c r="D43" s="19"/>
      <c r="E43" s="19"/>
      <c r="F43" s="19"/>
      <c r="G43" s="19"/>
      <c r="I43" s="117"/>
      <c r="J43" s="118"/>
      <c r="K43" s="84"/>
      <c r="M43" s="72" t="s">
        <v>191</v>
      </c>
      <c r="N43" s="71" t="s">
        <v>62</v>
      </c>
      <c r="O43" s="93" t="s">
        <v>32</v>
      </c>
      <c r="P43" s="89">
        <v>2</v>
      </c>
    </row>
    <row r="44" spans="1:16" ht="18" thickBot="1" x14ac:dyDescent="0.3">
      <c r="A44" s="9" t="s">
        <v>87</v>
      </c>
      <c r="B44" s="10" t="s">
        <v>88</v>
      </c>
      <c r="C44" s="11">
        <v>8</v>
      </c>
      <c r="D44" s="11">
        <v>180</v>
      </c>
      <c r="E44" s="11">
        <v>52</v>
      </c>
      <c r="F44" s="11">
        <v>120</v>
      </c>
      <c r="G44" s="11">
        <v>8</v>
      </c>
      <c r="H44" s="77">
        <f>SUM(H45:H48)</f>
        <v>8</v>
      </c>
      <c r="I44" s="9" t="s">
        <v>87</v>
      </c>
      <c r="J44" s="10" t="s">
        <v>88</v>
      </c>
      <c r="K44" s="11">
        <v>4</v>
      </c>
      <c r="L44" s="77">
        <f>L45+L46</f>
        <v>4</v>
      </c>
      <c r="M44" s="9"/>
      <c r="N44" s="10" t="s">
        <v>88</v>
      </c>
      <c r="O44" s="11">
        <v>4</v>
      </c>
      <c r="P44" s="90">
        <f>P45+P46</f>
        <v>4</v>
      </c>
    </row>
    <row r="45" spans="1:16" ht="33.75" thickBot="1" x14ac:dyDescent="0.3">
      <c r="A45" s="5" t="s">
        <v>89</v>
      </c>
      <c r="B45" s="6" t="s">
        <v>90</v>
      </c>
      <c r="C45" s="1" t="s">
        <v>32</v>
      </c>
      <c r="D45" s="1">
        <v>45</v>
      </c>
      <c r="E45" s="1">
        <v>13</v>
      </c>
      <c r="F45" s="1">
        <v>30</v>
      </c>
      <c r="G45" s="1">
        <v>2</v>
      </c>
      <c r="H45" s="78">
        <v>2</v>
      </c>
      <c r="I45" s="5" t="s">
        <v>220</v>
      </c>
      <c r="J45" s="6" t="s">
        <v>90</v>
      </c>
      <c r="K45" s="1" t="s">
        <v>32</v>
      </c>
      <c r="L45" s="78">
        <v>2</v>
      </c>
      <c r="M45" s="73" t="s">
        <v>214</v>
      </c>
      <c r="N45" s="74" t="s">
        <v>209</v>
      </c>
      <c r="O45" s="75" t="s">
        <v>32</v>
      </c>
      <c r="P45" s="89">
        <v>2</v>
      </c>
    </row>
    <row r="46" spans="1:16" ht="17.25" thickBot="1" x14ac:dyDescent="0.3">
      <c r="A46" s="12" t="s">
        <v>91</v>
      </c>
      <c r="B46" s="13" t="s">
        <v>92</v>
      </c>
      <c r="C46" s="14" t="s">
        <v>32</v>
      </c>
      <c r="D46" s="14">
        <v>45</v>
      </c>
      <c r="E46" s="14">
        <v>13</v>
      </c>
      <c r="F46" s="14">
        <v>30</v>
      </c>
      <c r="G46" s="14">
        <v>2</v>
      </c>
      <c r="H46" s="78">
        <v>2</v>
      </c>
      <c r="I46" s="12" t="s">
        <v>221</v>
      </c>
      <c r="J46" s="13" t="s">
        <v>92</v>
      </c>
      <c r="K46" s="14" t="s">
        <v>32</v>
      </c>
      <c r="L46" s="78">
        <v>2</v>
      </c>
      <c r="M46" s="5" t="s">
        <v>215</v>
      </c>
      <c r="N46" s="6" t="s">
        <v>96</v>
      </c>
      <c r="O46" s="1" t="s">
        <v>32</v>
      </c>
      <c r="P46" s="89">
        <v>2</v>
      </c>
    </row>
    <row r="47" spans="1:16" ht="17.25" thickBot="1" x14ac:dyDescent="0.3">
      <c r="A47" s="5" t="s">
        <v>51</v>
      </c>
      <c r="B47" s="6" t="s">
        <v>52</v>
      </c>
      <c r="C47" s="14" t="s">
        <v>32</v>
      </c>
      <c r="D47" s="1">
        <v>45</v>
      </c>
      <c r="E47" s="1">
        <v>13</v>
      </c>
      <c r="F47" s="1">
        <v>30</v>
      </c>
      <c r="G47" s="1">
        <v>2</v>
      </c>
      <c r="H47" s="78">
        <v>2</v>
      </c>
      <c r="I47" s="5"/>
      <c r="J47" s="6"/>
      <c r="K47" s="14"/>
      <c r="M47" s="5"/>
      <c r="N47" s="6"/>
      <c r="O47" s="14"/>
      <c r="P47" s="89"/>
    </row>
    <row r="48" spans="1:16" ht="17.25" thickBot="1" x14ac:dyDescent="0.3">
      <c r="A48" s="5" t="s">
        <v>95</v>
      </c>
      <c r="B48" s="6" t="s">
        <v>96</v>
      </c>
      <c r="C48" s="1" t="s">
        <v>32</v>
      </c>
      <c r="D48" s="1">
        <v>45</v>
      </c>
      <c r="E48" s="1">
        <v>13</v>
      </c>
      <c r="F48" s="1">
        <v>30</v>
      </c>
      <c r="G48" s="1">
        <v>2</v>
      </c>
      <c r="H48" s="78">
        <v>2</v>
      </c>
      <c r="I48" s="5"/>
      <c r="J48" s="6"/>
      <c r="K48" s="1"/>
      <c r="M48" s="5"/>
      <c r="N48" s="6"/>
      <c r="O48" s="1"/>
      <c r="P48" s="89"/>
    </row>
    <row r="49" spans="1:16" ht="30" customHeight="1" thickBot="1" x14ac:dyDescent="0.3">
      <c r="A49" s="5" t="s">
        <v>97</v>
      </c>
      <c r="B49" s="20" t="s">
        <v>98</v>
      </c>
      <c r="C49" s="1" t="s">
        <v>32</v>
      </c>
      <c r="D49" s="1">
        <v>45</v>
      </c>
      <c r="E49" s="1">
        <v>13</v>
      </c>
      <c r="F49" s="1">
        <v>30</v>
      </c>
      <c r="G49" s="1">
        <v>2</v>
      </c>
      <c r="H49" s="78">
        <v>2</v>
      </c>
      <c r="I49" s="83" t="s">
        <v>165</v>
      </c>
      <c r="J49" s="82" t="s">
        <v>73</v>
      </c>
      <c r="K49" s="84" t="s">
        <v>32</v>
      </c>
      <c r="M49" s="83" t="s">
        <v>216</v>
      </c>
      <c r="N49" s="82" t="s">
        <v>73</v>
      </c>
      <c r="O49" s="84" t="s">
        <v>32</v>
      </c>
      <c r="P49" s="89"/>
    </row>
    <row r="50" spans="1:16" ht="17.25" thickBot="1" x14ac:dyDescent="0.3">
      <c r="A50" s="5" t="s">
        <v>99</v>
      </c>
      <c r="B50" s="6" t="s">
        <v>100</v>
      </c>
      <c r="C50" s="1" t="s">
        <v>32</v>
      </c>
      <c r="D50" s="1">
        <v>45</v>
      </c>
      <c r="E50" s="1">
        <v>13</v>
      </c>
      <c r="F50" s="1">
        <v>30</v>
      </c>
      <c r="G50" s="1">
        <v>2</v>
      </c>
      <c r="H50" s="78">
        <v>2</v>
      </c>
      <c r="I50" s="5" t="s">
        <v>222</v>
      </c>
      <c r="J50" s="6" t="s">
        <v>100</v>
      </c>
      <c r="K50" s="1" t="s">
        <v>32</v>
      </c>
      <c r="M50" s="5" t="s">
        <v>193</v>
      </c>
      <c r="N50" s="6" t="s">
        <v>100</v>
      </c>
      <c r="O50" s="1" t="s">
        <v>32</v>
      </c>
    </row>
    <row r="51" spans="1:16" s="86" customFormat="1" ht="17.25" thickBot="1" x14ac:dyDescent="0.3">
      <c r="A51" s="83" t="s">
        <v>72</v>
      </c>
      <c r="B51" s="82" t="s">
        <v>73</v>
      </c>
      <c r="C51" s="84" t="s">
        <v>32</v>
      </c>
      <c r="D51" s="84">
        <v>45</v>
      </c>
      <c r="E51" s="84">
        <v>13</v>
      </c>
      <c r="F51" s="84">
        <v>30</v>
      </c>
      <c r="G51" s="84">
        <v>2</v>
      </c>
      <c r="H51" s="85">
        <v>2</v>
      </c>
      <c r="I51" s="83"/>
      <c r="J51" s="82"/>
      <c r="K51" s="84"/>
      <c r="L51" s="85"/>
      <c r="M51" s="83"/>
      <c r="N51" s="82"/>
      <c r="O51" s="84"/>
      <c r="P51" s="85"/>
    </row>
    <row r="52" spans="1:16" ht="17.25" thickBot="1" x14ac:dyDescent="0.3">
      <c r="A52" s="97" t="s">
        <v>201</v>
      </c>
      <c r="B52" s="98" t="s">
        <v>202</v>
      </c>
      <c r="C52" s="76" t="s">
        <v>32</v>
      </c>
      <c r="D52" s="1">
        <v>45</v>
      </c>
      <c r="E52" s="1">
        <v>13</v>
      </c>
      <c r="F52" s="1">
        <v>30</v>
      </c>
      <c r="G52" s="1">
        <v>2</v>
      </c>
      <c r="H52" s="78">
        <v>2</v>
      </c>
      <c r="I52" s="97"/>
      <c r="J52" s="98"/>
      <c r="K52" s="76"/>
      <c r="M52" s="97"/>
      <c r="N52" s="98"/>
      <c r="O52" s="76"/>
    </row>
    <row r="53" spans="1:16" ht="17.25" thickBot="1" x14ac:dyDescent="0.3">
      <c r="A53" s="21"/>
      <c r="B53" s="4" t="s">
        <v>102</v>
      </c>
      <c r="C53" s="2">
        <v>90</v>
      </c>
      <c r="D53" s="8">
        <v>2130</v>
      </c>
      <c r="E53" s="2">
        <v>699</v>
      </c>
      <c r="F53" s="8">
        <v>1365</v>
      </c>
      <c r="G53" s="2">
        <v>66</v>
      </c>
      <c r="H53" s="80">
        <f>H5+H15</f>
        <v>90</v>
      </c>
      <c r="I53" s="21"/>
      <c r="J53" s="4" t="s">
        <v>102</v>
      </c>
      <c r="K53" s="2">
        <v>65</v>
      </c>
      <c r="L53" s="77">
        <f>L5+L15</f>
        <v>65</v>
      </c>
      <c r="M53" s="21"/>
      <c r="N53" s="4" t="s">
        <v>102</v>
      </c>
      <c r="O53" s="2">
        <v>45</v>
      </c>
      <c r="P53" s="77">
        <f>P5+P15</f>
        <v>45</v>
      </c>
    </row>
    <row r="55" spans="1:16" ht="16.5" hidden="1" x14ac:dyDescent="0.25">
      <c r="A55" s="87"/>
      <c r="B55" s="88"/>
      <c r="C55" s="87"/>
      <c r="D55" s="47"/>
      <c r="E55" s="47"/>
      <c r="F55" s="47"/>
      <c r="G55" s="47"/>
      <c r="H55" s="47"/>
      <c r="I55" s="47"/>
      <c r="J55" s="47"/>
      <c r="K55" s="47"/>
      <c r="L55" s="89"/>
      <c r="M55" s="89"/>
      <c r="N55" s="47"/>
      <c r="O55" s="47"/>
      <c r="P55" s="89"/>
    </row>
    <row r="56" spans="1:16" ht="25.5" hidden="1" customHeight="1" x14ac:dyDescent="0.25">
      <c r="A56" s="104"/>
      <c r="B56" s="105"/>
      <c r="C56" s="104"/>
      <c r="D56" s="104"/>
      <c r="E56" s="104"/>
      <c r="F56" s="104"/>
      <c r="G56" s="104"/>
      <c r="H56" s="47"/>
      <c r="I56" s="47"/>
      <c r="J56" s="47"/>
      <c r="K56" s="47"/>
      <c r="L56" s="89"/>
      <c r="M56" s="104"/>
      <c r="N56" s="105"/>
      <c r="O56" s="104"/>
      <c r="P56" s="89"/>
    </row>
    <row r="57" spans="1:16" ht="16.5" hidden="1" x14ac:dyDescent="0.25">
      <c r="A57" s="104"/>
      <c r="B57" s="105"/>
      <c r="C57" s="104"/>
      <c r="D57" s="104"/>
      <c r="E57" s="104"/>
      <c r="F57" s="104"/>
      <c r="G57" s="104"/>
      <c r="H57" s="47"/>
      <c r="I57" s="47"/>
      <c r="J57" s="47"/>
      <c r="K57" s="47"/>
      <c r="L57" s="89"/>
      <c r="M57" s="104"/>
      <c r="N57" s="105"/>
      <c r="O57" s="104"/>
      <c r="P57" s="89"/>
    </row>
    <row r="58" spans="1:16" ht="16.5" hidden="1" x14ac:dyDescent="0.25">
      <c r="A58" s="87"/>
      <c r="B58" s="88"/>
      <c r="C58" s="87"/>
      <c r="D58" s="87"/>
      <c r="E58" s="87"/>
      <c r="F58" s="87"/>
      <c r="G58" s="87"/>
      <c r="H58" s="89"/>
      <c r="I58" s="47"/>
      <c r="J58" s="47"/>
      <c r="K58" s="47"/>
      <c r="L58" s="89"/>
      <c r="M58" s="87"/>
      <c r="N58" s="88"/>
      <c r="O58" s="87"/>
      <c r="P58" s="89"/>
    </row>
    <row r="59" spans="1:16" hidden="1" x14ac:dyDescent="0.25">
      <c r="A59" s="47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89"/>
      <c r="M59" s="89"/>
      <c r="N59" s="47"/>
      <c r="O59" s="47"/>
      <c r="P59" s="89"/>
    </row>
    <row r="60" spans="1:16" ht="75" x14ac:dyDescent="0.25">
      <c r="B60" s="79" t="s">
        <v>204</v>
      </c>
      <c r="J60" s="79" t="s">
        <v>205</v>
      </c>
    </row>
  </sheetData>
  <mergeCells count="15">
    <mergeCell ref="M1:O1"/>
    <mergeCell ref="M2:M4"/>
    <mergeCell ref="N2:N4"/>
    <mergeCell ref="O2:O4"/>
    <mergeCell ref="A1:G1"/>
    <mergeCell ref="I2:I4"/>
    <mergeCell ref="J2:J4"/>
    <mergeCell ref="K2:K4"/>
    <mergeCell ref="A2:A4"/>
    <mergeCell ref="B2:B4"/>
    <mergeCell ref="C2:C4"/>
    <mergeCell ref="D2:G2"/>
    <mergeCell ref="D3:D4"/>
    <mergeCell ref="E3:G3"/>
    <mergeCell ref="I1:K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25" zoomScale="93" zoomScaleNormal="93" workbookViewId="0">
      <selection activeCell="K46" sqref="K46"/>
    </sheetView>
  </sheetViews>
  <sheetFormatPr defaultRowHeight="15" x14ac:dyDescent="0.25"/>
  <cols>
    <col min="1" max="1" width="13.140625" style="22" customWidth="1"/>
    <col min="2" max="2" width="51.42578125" style="22" customWidth="1"/>
    <col min="3" max="4" width="9.140625" style="22"/>
    <col min="5" max="5" width="11.7109375" style="22" customWidth="1"/>
    <col min="6" max="6" width="12.85546875" style="22" customWidth="1"/>
    <col min="7" max="7" width="12.28515625" style="22" customWidth="1"/>
    <col min="8" max="16384" width="9.140625" style="22"/>
  </cols>
  <sheetData>
    <row r="1" spans="1:8" ht="15.75" thickBot="1" x14ac:dyDescent="0.3">
      <c r="A1" s="144" t="s">
        <v>173</v>
      </c>
      <c r="B1" s="144"/>
      <c r="C1" s="144"/>
      <c r="D1" s="144"/>
      <c r="E1" s="144"/>
      <c r="F1" s="144"/>
      <c r="G1" s="144"/>
    </row>
    <row r="2" spans="1:8" ht="17.25" thickBot="1" x14ac:dyDescent="0.3">
      <c r="A2" s="138" t="s">
        <v>0</v>
      </c>
      <c r="B2" s="138" t="s">
        <v>1</v>
      </c>
      <c r="C2" s="138" t="s">
        <v>2</v>
      </c>
      <c r="D2" s="141" t="s">
        <v>3</v>
      </c>
      <c r="E2" s="142"/>
      <c r="F2" s="142"/>
      <c r="G2" s="143"/>
    </row>
    <row r="3" spans="1:8" ht="17.25" thickBot="1" x14ac:dyDescent="0.3">
      <c r="A3" s="139"/>
      <c r="B3" s="139"/>
      <c r="C3" s="139"/>
      <c r="D3" s="138" t="s">
        <v>4</v>
      </c>
      <c r="E3" s="141" t="s">
        <v>5</v>
      </c>
      <c r="F3" s="142"/>
      <c r="G3" s="143"/>
    </row>
    <row r="4" spans="1:8" ht="17.25" thickBot="1" x14ac:dyDescent="0.3">
      <c r="A4" s="140"/>
      <c r="B4" s="140"/>
      <c r="C4" s="140"/>
      <c r="D4" s="140"/>
      <c r="E4" s="2" t="s">
        <v>6</v>
      </c>
      <c r="F4" s="2" t="s">
        <v>7</v>
      </c>
      <c r="G4" s="2" t="s">
        <v>8</v>
      </c>
    </row>
    <row r="5" spans="1:8" ht="17.25" thickBot="1" x14ac:dyDescent="0.3">
      <c r="A5" s="3" t="s">
        <v>9</v>
      </c>
      <c r="B5" s="4" t="s">
        <v>10</v>
      </c>
      <c r="C5" s="2">
        <v>28</v>
      </c>
      <c r="D5" s="2">
        <v>495</v>
      </c>
      <c r="E5" s="2">
        <v>212</v>
      </c>
      <c r="F5" s="2">
        <v>255</v>
      </c>
      <c r="G5" s="2">
        <v>28</v>
      </c>
    </row>
    <row r="6" spans="1:8" ht="17.25" thickBot="1" x14ac:dyDescent="0.3">
      <c r="A6" s="5" t="s">
        <v>11</v>
      </c>
      <c r="B6" s="6" t="s">
        <v>12</v>
      </c>
      <c r="C6" s="1" t="s">
        <v>13</v>
      </c>
      <c r="D6" s="1">
        <v>75</v>
      </c>
      <c r="E6" s="1">
        <v>41</v>
      </c>
      <c r="F6" s="1">
        <v>29</v>
      </c>
      <c r="G6" s="1">
        <v>5</v>
      </c>
    </row>
    <row r="7" spans="1:8" ht="17.25" thickBot="1" x14ac:dyDescent="0.3">
      <c r="A7" s="5" t="s">
        <v>14</v>
      </c>
      <c r="B7" s="6" t="s">
        <v>15</v>
      </c>
      <c r="C7" s="1" t="s">
        <v>16</v>
      </c>
      <c r="D7" s="1">
        <v>30</v>
      </c>
      <c r="E7" s="1">
        <v>18</v>
      </c>
      <c r="F7" s="1">
        <v>10</v>
      </c>
      <c r="G7" s="1">
        <v>2</v>
      </c>
    </row>
    <row r="8" spans="1:8" ht="17.25" thickBot="1" x14ac:dyDescent="0.3">
      <c r="A8" s="5" t="s">
        <v>17</v>
      </c>
      <c r="B8" s="6" t="s">
        <v>18</v>
      </c>
      <c r="C8" s="1" t="s">
        <v>19</v>
      </c>
      <c r="D8" s="1">
        <v>60</v>
      </c>
      <c r="E8" s="1">
        <v>5</v>
      </c>
      <c r="F8" s="1">
        <v>51</v>
      </c>
      <c r="G8" s="1">
        <v>4</v>
      </c>
    </row>
    <row r="9" spans="1:8" ht="17.25" thickBot="1" x14ac:dyDescent="0.3">
      <c r="A9" s="5" t="s">
        <v>20</v>
      </c>
      <c r="B9" s="6" t="s">
        <v>21</v>
      </c>
      <c r="C9" s="1" t="s">
        <v>13</v>
      </c>
      <c r="D9" s="1">
        <v>75</v>
      </c>
      <c r="E9" s="1">
        <v>36</v>
      </c>
      <c r="F9" s="1">
        <v>35</v>
      </c>
      <c r="G9" s="1">
        <v>4</v>
      </c>
    </row>
    <row r="10" spans="1:8" ht="17.25" thickBot="1" x14ac:dyDescent="0.3">
      <c r="A10" s="5" t="s">
        <v>22</v>
      </c>
      <c r="B10" s="6" t="s">
        <v>23</v>
      </c>
      <c r="C10" s="1" t="s">
        <v>24</v>
      </c>
      <c r="D10" s="1">
        <v>75</v>
      </c>
      <c r="E10" s="1">
        <v>15</v>
      </c>
      <c r="F10" s="1">
        <v>58</v>
      </c>
      <c r="G10" s="1">
        <v>2</v>
      </c>
    </row>
    <row r="11" spans="1:8" ht="17.25" thickBot="1" x14ac:dyDescent="0.3">
      <c r="A11" s="5" t="s">
        <v>25</v>
      </c>
      <c r="B11" s="6" t="s">
        <v>26</v>
      </c>
      <c r="C11" s="1" t="s">
        <v>27</v>
      </c>
      <c r="D11" s="1">
        <v>40</v>
      </c>
      <c r="E11" s="1">
        <v>14</v>
      </c>
      <c r="F11" s="1">
        <v>24</v>
      </c>
      <c r="G11" s="1">
        <v>2</v>
      </c>
    </row>
    <row r="12" spans="1:8" ht="17.25" thickBot="1" x14ac:dyDescent="0.3">
      <c r="A12" s="5" t="s">
        <v>28</v>
      </c>
      <c r="B12" s="6" t="s">
        <v>29</v>
      </c>
      <c r="C12" s="1" t="s">
        <v>27</v>
      </c>
      <c r="D12" s="1">
        <v>40</v>
      </c>
      <c r="E12" s="1">
        <v>14</v>
      </c>
      <c r="F12" s="1">
        <v>24</v>
      </c>
      <c r="G12" s="1">
        <v>2</v>
      </c>
    </row>
    <row r="13" spans="1:8" ht="17.25" thickBot="1" x14ac:dyDescent="0.3">
      <c r="A13" s="5" t="s">
        <v>30</v>
      </c>
      <c r="B13" s="6" t="s">
        <v>31</v>
      </c>
      <c r="C13" s="1" t="s">
        <v>32</v>
      </c>
      <c r="D13" s="1">
        <v>40</v>
      </c>
      <c r="E13" s="1">
        <v>14</v>
      </c>
      <c r="F13" s="1">
        <v>24</v>
      </c>
      <c r="G13" s="1">
        <v>2</v>
      </c>
    </row>
    <row r="14" spans="1:8" ht="17.25" thickBot="1" x14ac:dyDescent="0.3">
      <c r="A14" s="5" t="s">
        <v>33</v>
      </c>
      <c r="B14" s="6" t="s">
        <v>34</v>
      </c>
      <c r="C14" s="1" t="s">
        <v>35</v>
      </c>
      <c r="D14" s="1">
        <v>60</v>
      </c>
      <c r="E14" s="1">
        <v>55</v>
      </c>
      <c r="F14" s="1"/>
      <c r="G14" s="1">
        <v>5</v>
      </c>
    </row>
    <row r="15" spans="1:8" ht="29.25" customHeight="1" thickBot="1" x14ac:dyDescent="0.3">
      <c r="A15" s="3" t="s">
        <v>36</v>
      </c>
      <c r="B15" s="7" t="s">
        <v>37</v>
      </c>
      <c r="C15" s="2">
        <v>62</v>
      </c>
      <c r="D15" s="8">
        <f>SUM(E15:G15)</f>
        <v>1605</v>
      </c>
      <c r="E15" s="2">
        <f>E16+E24+E41</f>
        <v>513</v>
      </c>
      <c r="F15" s="2">
        <f t="shared" ref="F15:G15" si="0">F16+F24+F41</f>
        <v>1050</v>
      </c>
      <c r="G15" s="2">
        <f t="shared" si="0"/>
        <v>42</v>
      </c>
      <c r="H15" s="22">
        <f>D16+D24+D41</f>
        <v>1605</v>
      </c>
    </row>
    <row r="16" spans="1:8" ht="18" thickBot="1" x14ac:dyDescent="0.3">
      <c r="A16" s="9" t="s">
        <v>38</v>
      </c>
      <c r="B16" s="10" t="s">
        <v>39</v>
      </c>
      <c r="C16" s="11">
        <v>18</v>
      </c>
      <c r="D16" s="2">
        <f>SUM(D17:D22)</f>
        <v>300</v>
      </c>
      <c r="E16" s="2">
        <f t="shared" ref="E16:G16" si="1">SUM(E17:E22)</f>
        <v>228</v>
      </c>
      <c r="F16" s="2">
        <f t="shared" si="1"/>
        <v>60</v>
      </c>
      <c r="G16" s="2">
        <f t="shared" si="1"/>
        <v>12</v>
      </c>
    </row>
    <row r="17" spans="1:8" ht="17.25" thickBot="1" x14ac:dyDescent="0.3">
      <c r="A17" s="5" t="s">
        <v>40</v>
      </c>
      <c r="B17" s="6" t="s">
        <v>41</v>
      </c>
      <c r="C17" s="1" t="s">
        <v>42</v>
      </c>
      <c r="D17" s="62">
        <v>45</v>
      </c>
      <c r="E17" s="62">
        <v>43</v>
      </c>
      <c r="F17" s="62">
        <v>0</v>
      </c>
      <c r="G17" s="62">
        <v>2</v>
      </c>
    </row>
    <row r="18" spans="1:8" ht="17.25" thickBot="1" x14ac:dyDescent="0.3">
      <c r="A18" s="5" t="s">
        <v>43</v>
      </c>
      <c r="B18" s="6" t="s">
        <v>44</v>
      </c>
      <c r="C18" s="29" t="s">
        <v>35</v>
      </c>
      <c r="D18" s="1">
        <f>15*4</f>
        <v>60</v>
      </c>
      <c r="E18" s="1">
        <v>58</v>
      </c>
      <c r="F18" s="1">
        <v>0</v>
      </c>
      <c r="G18" s="1">
        <v>2</v>
      </c>
    </row>
    <row r="19" spans="1:8" ht="17.25" thickBot="1" x14ac:dyDescent="0.3">
      <c r="A19" s="27" t="s">
        <v>203</v>
      </c>
      <c r="B19" s="28" t="s">
        <v>101</v>
      </c>
      <c r="C19" s="29" t="s">
        <v>32</v>
      </c>
      <c r="D19" s="1">
        <f>E19+F19+G19</f>
        <v>45</v>
      </c>
      <c r="E19" s="1">
        <v>13</v>
      </c>
      <c r="F19" s="1">
        <v>30</v>
      </c>
      <c r="G19" s="1">
        <v>2</v>
      </c>
    </row>
    <row r="20" spans="1:8" ht="17.25" thickBot="1" x14ac:dyDescent="0.3">
      <c r="A20" s="5" t="s">
        <v>93</v>
      </c>
      <c r="B20" s="6" t="s">
        <v>94</v>
      </c>
      <c r="C20" s="1" t="s">
        <v>53</v>
      </c>
      <c r="D20" s="1">
        <f t="shared" ref="D20:D22" si="2">E20+F20+G20</f>
        <v>60</v>
      </c>
      <c r="E20" s="1">
        <v>28</v>
      </c>
      <c r="F20" s="1">
        <v>30</v>
      </c>
      <c r="G20" s="1">
        <v>2</v>
      </c>
    </row>
    <row r="21" spans="1:8" ht="17.25" thickBot="1" x14ac:dyDescent="0.3">
      <c r="A21" s="5" t="s">
        <v>45</v>
      </c>
      <c r="B21" s="6" t="s">
        <v>46</v>
      </c>
      <c r="C21" s="1" t="s">
        <v>42</v>
      </c>
      <c r="D21" s="1">
        <f t="shared" si="2"/>
        <v>45</v>
      </c>
      <c r="E21" s="14">
        <v>43</v>
      </c>
      <c r="F21" s="14">
        <v>0</v>
      </c>
      <c r="G21" s="1">
        <v>2</v>
      </c>
    </row>
    <row r="22" spans="1:8" ht="17.25" thickBot="1" x14ac:dyDescent="0.3">
      <c r="A22" s="12" t="s">
        <v>49</v>
      </c>
      <c r="B22" s="13" t="s">
        <v>50</v>
      </c>
      <c r="C22" s="14" t="s">
        <v>42</v>
      </c>
      <c r="D22" s="1">
        <f t="shared" si="2"/>
        <v>45</v>
      </c>
      <c r="E22" s="125">
        <v>43</v>
      </c>
      <c r="F22" s="125">
        <v>0</v>
      </c>
      <c r="G22" s="1">
        <v>2</v>
      </c>
    </row>
    <row r="23" spans="1:8" ht="26.25" customHeight="1" thickBot="1" x14ac:dyDescent="0.3">
      <c r="A23" s="104"/>
      <c r="B23" s="105"/>
      <c r="C23" s="104"/>
      <c r="D23" s="122"/>
      <c r="E23" s="123"/>
      <c r="F23" s="122"/>
      <c r="G23" s="123"/>
      <c r="H23" s="47"/>
    </row>
    <row r="24" spans="1:8" ht="18" thickBot="1" x14ac:dyDescent="0.3">
      <c r="A24" s="111" t="s">
        <v>54</v>
      </c>
      <c r="B24" s="112" t="s">
        <v>55</v>
      </c>
      <c r="C24" s="111">
        <v>36</v>
      </c>
      <c r="D24" s="151">
        <f>SUM(E24:G24)</f>
        <v>1125</v>
      </c>
      <c r="E24" s="60">
        <f>SUM(E25:E39)</f>
        <v>233</v>
      </c>
      <c r="F24" s="60">
        <f t="shared" ref="F24:G24" si="3">SUM(F25:F39)</f>
        <v>870</v>
      </c>
      <c r="G24" s="60">
        <f t="shared" si="3"/>
        <v>22</v>
      </c>
    </row>
    <row r="25" spans="1:8" ht="17.25" thickBot="1" x14ac:dyDescent="0.3">
      <c r="A25" s="5" t="s">
        <v>47</v>
      </c>
      <c r="B25" s="6" t="s">
        <v>48</v>
      </c>
      <c r="C25" s="76" t="s">
        <v>32</v>
      </c>
      <c r="D25" s="5">
        <f>SUM(E25:G25)</f>
        <v>45</v>
      </c>
      <c r="E25" s="1">
        <v>13</v>
      </c>
      <c r="F25" s="1">
        <v>30</v>
      </c>
      <c r="G25" s="1">
        <v>2</v>
      </c>
    </row>
    <row r="26" spans="1:8" ht="17.25" thickBot="1" x14ac:dyDescent="0.3">
      <c r="A26" s="5" t="s">
        <v>56</v>
      </c>
      <c r="B26" s="82" t="s">
        <v>57</v>
      </c>
      <c r="C26" s="1" t="s">
        <v>53</v>
      </c>
      <c r="D26" s="5">
        <f t="shared" ref="D26:D39" si="4">SUM(E26:G26)</f>
        <v>60</v>
      </c>
      <c r="E26" s="1">
        <v>28</v>
      </c>
      <c r="F26" s="1">
        <v>30</v>
      </c>
      <c r="G26" s="1">
        <v>2</v>
      </c>
    </row>
    <row r="27" spans="1:8" ht="17.25" thickBot="1" x14ac:dyDescent="0.3">
      <c r="A27" s="97" t="s">
        <v>195</v>
      </c>
      <c r="B27" s="98" t="s">
        <v>196</v>
      </c>
      <c r="C27" s="76" t="s">
        <v>32</v>
      </c>
      <c r="D27" s="5">
        <f t="shared" si="4"/>
        <v>45</v>
      </c>
      <c r="E27" s="1">
        <v>13</v>
      </c>
      <c r="F27" s="1">
        <v>30</v>
      </c>
      <c r="G27" s="1">
        <v>2</v>
      </c>
    </row>
    <row r="28" spans="1:8" ht="17.25" thickBot="1" x14ac:dyDescent="0.3">
      <c r="A28" s="97" t="s">
        <v>198</v>
      </c>
      <c r="B28" s="98" t="s">
        <v>199</v>
      </c>
      <c r="C28" s="76" t="s">
        <v>32</v>
      </c>
      <c r="D28" s="5">
        <f t="shared" si="4"/>
        <v>45</v>
      </c>
      <c r="E28" s="1">
        <v>13</v>
      </c>
      <c r="F28" s="1">
        <v>30</v>
      </c>
      <c r="G28" s="1">
        <v>2</v>
      </c>
    </row>
    <row r="29" spans="1:8" ht="17.25" thickBot="1" x14ac:dyDescent="0.3">
      <c r="A29" s="5" t="s">
        <v>58</v>
      </c>
      <c r="B29" s="6" t="s">
        <v>59</v>
      </c>
      <c r="C29" s="1" t="s">
        <v>32</v>
      </c>
      <c r="D29" s="5">
        <f t="shared" si="4"/>
        <v>45</v>
      </c>
      <c r="E29" s="1">
        <v>13</v>
      </c>
      <c r="F29" s="1">
        <v>30</v>
      </c>
      <c r="G29" s="1">
        <v>2</v>
      </c>
    </row>
    <row r="30" spans="1:8" ht="17.25" thickBot="1" x14ac:dyDescent="0.3">
      <c r="A30" s="5" t="s">
        <v>60</v>
      </c>
      <c r="B30" s="6" t="s">
        <v>61</v>
      </c>
      <c r="C30" s="1" t="s">
        <v>32</v>
      </c>
      <c r="D30" s="5">
        <f t="shared" si="4"/>
        <v>45</v>
      </c>
      <c r="E30" s="1">
        <v>13</v>
      </c>
      <c r="F30" s="1">
        <v>30</v>
      </c>
      <c r="G30" s="1">
        <v>2</v>
      </c>
    </row>
    <row r="31" spans="1:8" ht="17.25" thickBot="1" x14ac:dyDescent="0.3">
      <c r="A31" s="5" t="s">
        <v>63</v>
      </c>
      <c r="B31" s="6" t="s">
        <v>64</v>
      </c>
      <c r="C31" s="1" t="s">
        <v>53</v>
      </c>
      <c r="D31" s="5">
        <f t="shared" si="4"/>
        <v>60</v>
      </c>
      <c r="E31" s="1">
        <v>28</v>
      </c>
      <c r="F31" s="1">
        <v>30</v>
      </c>
      <c r="G31" s="1">
        <v>2</v>
      </c>
    </row>
    <row r="32" spans="1:8" ht="17.25" thickBot="1" x14ac:dyDescent="0.3">
      <c r="A32" s="5" t="s">
        <v>65</v>
      </c>
      <c r="B32" s="6" t="s">
        <v>66</v>
      </c>
      <c r="C32" s="1" t="s">
        <v>53</v>
      </c>
      <c r="D32" s="5">
        <f t="shared" si="4"/>
        <v>60</v>
      </c>
      <c r="E32" s="1">
        <v>28</v>
      </c>
      <c r="F32" s="1">
        <v>30</v>
      </c>
      <c r="G32" s="1">
        <v>2</v>
      </c>
    </row>
    <row r="33" spans="1:7" ht="17.25" thickBot="1" x14ac:dyDescent="0.3">
      <c r="A33" s="5" t="s">
        <v>67</v>
      </c>
      <c r="B33" s="6" t="s">
        <v>68</v>
      </c>
      <c r="C33" s="1" t="s">
        <v>53</v>
      </c>
      <c r="D33" s="5">
        <f t="shared" si="4"/>
        <v>60</v>
      </c>
      <c r="E33" s="1">
        <v>28</v>
      </c>
      <c r="F33" s="1">
        <v>30</v>
      </c>
      <c r="G33" s="1">
        <v>2</v>
      </c>
    </row>
    <row r="34" spans="1:7" ht="17.25" thickBot="1" x14ac:dyDescent="0.3">
      <c r="A34" s="5" t="s">
        <v>69</v>
      </c>
      <c r="B34" s="6" t="s">
        <v>70</v>
      </c>
      <c r="C34" s="1" t="s">
        <v>53</v>
      </c>
      <c r="D34" s="5">
        <f t="shared" si="4"/>
        <v>60</v>
      </c>
      <c r="E34" s="1">
        <v>28</v>
      </c>
      <c r="F34" s="1">
        <v>30</v>
      </c>
      <c r="G34" s="1">
        <v>2</v>
      </c>
    </row>
    <row r="35" spans="1:7" ht="17.25" thickBot="1" x14ac:dyDescent="0.3">
      <c r="A35" s="5" t="s">
        <v>74</v>
      </c>
      <c r="B35" s="6" t="s">
        <v>75</v>
      </c>
      <c r="C35" s="1" t="s">
        <v>53</v>
      </c>
      <c r="D35" s="5">
        <f t="shared" si="4"/>
        <v>60</v>
      </c>
      <c r="E35" s="1">
        <v>28</v>
      </c>
      <c r="F35" s="1">
        <v>30</v>
      </c>
      <c r="G35" s="1">
        <v>2</v>
      </c>
    </row>
    <row r="36" spans="1:7" ht="17.25" thickBot="1" x14ac:dyDescent="0.3">
      <c r="A36" s="5" t="s">
        <v>76</v>
      </c>
      <c r="B36" s="6" t="s">
        <v>228</v>
      </c>
      <c r="C36" s="1" t="s">
        <v>78</v>
      </c>
      <c r="D36" s="5">
        <f t="shared" si="4"/>
        <v>45</v>
      </c>
      <c r="E36" s="1"/>
      <c r="F36" s="1">
        <f>1*45</f>
        <v>45</v>
      </c>
      <c r="G36" s="1"/>
    </row>
    <row r="37" spans="1:7" ht="17.25" thickBot="1" x14ac:dyDescent="0.3">
      <c r="A37" s="5" t="s">
        <v>79</v>
      </c>
      <c r="B37" s="6" t="s">
        <v>229</v>
      </c>
      <c r="C37" s="124" t="s">
        <v>78</v>
      </c>
      <c r="D37" s="5">
        <f t="shared" si="4"/>
        <v>45</v>
      </c>
      <c r="E37" s="126"/>
      <c r="F37" s="127">
        <f>1*45</f>
        <v>45</v>
      </c>
      <c r="G37" s="127"/>
    </row>
    <row r="38" spans="1:7" ht="17.25" thickBot="1" x14ac:dyDescent="0.3">
      <c r="A38" s="5" t="s">
        <v>81</v>
      </c>
      <c r="B38" s="6" t="s">
        <v>82</v>
      </c>
      <c r="C38" s="5" t="s">
        <v>83</v>
      </c>
      <c r="D38" s="5">
        <f t="shared" si="4"/>
        <v>270</v>
      </c>
      <c r="E38" s="106"/>
      <c r="F38" s="120">
        <f>45*6</f>
        <v>270</v>
      </c>
      <c r="G38" s="110"/>
    </row>
    <row r="39" spans="1:7" ht="17.25" thickBot="1" x14ac:dyDescent="0.3">
      <c r="A39" s="131" t="s">
        <v>84</v>
      </c>
      <c r="B39" s="132" t="s">
        <v>85</v>
      </c>
      <c r="C39" s="128" t="s">
        <v>86</v>
      </c>
      <c r="D39" s="5">
        <f t="shared" si="4"/>
        <v>180</v>
      </c>
      <c r="E39" s="106"/>
      <c r="F39" s="120">
        <f>45*4</f>
        <v>180</v>
      </c>
      <c r="G39" s="110"/>
    </row>
    <row r="40" spans="1:7" ht="17.25" thickBot="1" x14ac:dyDescent="0.3">
      <c r="A40" s="46"/>
      <c r="B40" s="129"/>
      <c r="C40" s="130"/>
      <c r="D40" s="47"/>
      <c r="E40" s="47"/>
      <c r="F40" s="47"/>
      <c r="G40" s="47"/>
    </row>
    <row r="41" spans="1:7" ht="18" thickBot="1" x14ac:dyDescent="0.3">
      <c r="A41" s="111" t="s">
        <v>87</v>
      </c>
      <c r="B41" s="133" t="s">
        <v>88</v>
      </c>
      <c r="C41" s="121">
        <v>8</v>
      </c>
      <c r="D41" s="111">
        <v>180</v>
      </c>
      <c r="E41" s="121">
        <f>SUM(E42:E45)</f>
        <v>52</v>
      </c>
      <c r="F41" s="121">
        <f t="shared" ref="F41:G41" si="5">SUM(F42:F45)</f>
        <v>120</v>
      </c>
      <c r="G41" s="121">
        <f t="shared" si="5"/>
        <v>8</v>
      </c>
    </row>
    <row r="42" spans="1:7" ht="17.25" thickBot="1" x14ac:dyDescent="0.3">
      <c r="A42" s="5" t="s">
        <v>89</v>
      </c>
      <c r="B42" s="6" t="s">
        <v>90</v>
      </c>
      <c r="C42" s="1" t="s">
        <v>32</v>
      </c>
      <c r="D42" s="1">
        <v>45</v>
      </c>
      <c r="E42" s="1">
        <v>13</v>
      </c>
      <c r="F42" s="1">
        <v>30</v>
      </c>
      <c r="G42" s="1">
        <v>2</v>
      </c>
    </row>
    <row r="43" spans="1:7" ht="17.25" thickBot="1" x14ac:dyDescent="0.3">
      <c r="A43" s="12" t="s">
        <v>91</v>
      </c>
      <c r="B43" s="13" t="s">
        <v>92</v>
      </c>
      <c r="C43" s="14" t="s">
        <v>32</v>
      </c>
      <c r="D43" s="1">
        <v>45</v>
      </c>
      <c r="E43" s="1">
        <v>13</v>
      </c>
      <c r="F43" s="1">
        <v>30</v>
      </c>
      <c r="G43" s="1">
        <v>2</v>
      </c>
    </row>
    <row r="44" spans="1:7" ht="17.25" thickBot="1" x14ac:dyDescent="0.3">
      <c r="A44" s="5" t="s">
        <v>51</v>
      </c>
      <c r="B44" s="6" t="s">
        <v>52</v>
      </c>
      <c r="C44" s="14" t="s">
        <v>32</v>
      </c>
      <c r="D44" s="1">
        <v>45</v>
      </c>
      <c r="E44" s="1">
        <v>13</v>
      </c>
      <c r="F44" s="1">
        <v>30</v>
      </c>
      <c r="G44" s="1">
        <v>2</v>
      </c>
    </row>
    <row r="45" spans="1:7" ht="17.25" thickBot="1" x14ac:dyDescent="0.3">
      <c r="A45" s="5" t="s">
        <v>95</v>
      </c>
      <c r="B45" s="6" t="s">
        <v>96</v>
      </c>
      <c r="C45" s="1" t="s">
        <v>32</v>
      </c>
      <c r="D45" s="1">
        <v>45</v>
      </c>
      <c r="E45" s="1">
        <v>13</v>
      </c>
      <c r="F45" s="1">
        <v>30</v>
      </c>
      <c r="G45" s="1">
        <v>2</v>
      </c>
    </row>
    <row r="46" spans="1:7" ht="17.25" thickBot="1" x14ac:dyDescent="0.3">
      <c r="A46" s="5" t="s">
        <v>97</v>
      </c>
      <c r="B46" s="20" t="s">
        <v>227</v>
      </c>
      <c r="C46" s="1" t="s">
        <v>32</v>
      </c>
      <c r="D46" s="1">
        <v>45</v>
      </c>
      <c r="E46" s="1">
        <v>13</v>
      </c>
      <c r="F46" s="1">
        <v>30</v>
      </c>
      <c r="G46" s="1">
        <v>2</v>
      </c>
    </row>
    <row r="47" spans="1:7" ht="17.25" thickBot="1" x14ac:dyDescent="0.3">
      <c r="A47" s="5" t="s">
        <v>99</v>
      </c>
      <c r="B47" s="6" t="s">
        <v>230</v>
      </c>
      <c r="C47" s="1" t="s">
        <v>32</v>
      </c>
      <c r="D47" s="1">
        <v>45</v>
      </c>
      <c r="E47" s="1">
        <v>13</v>
      </c>
      <c r="F47" s="1">
        <v>30</v>
      </c>
      <c r="G47" s="1">
        <v>2</v>
      </c>
    </row>
    <row r="48" spans="1:7" ht="17.25" thickBot="1" x14ac:dyDescent="0.3">
      <c r="A48" s="83" t="s">
        <v>72</v>
      </c>
      <c r="B48" s="82" t="s">
        <v>73</v>
      </c>
      <c r="C48" s="84" t="s">
        <v>32</v>
      </c>
      <c r="D48" s="1">
        <v>45</v>
      </c>
      <c r="E48" s="1">
        <v>13</v>
      </c>
      <c r="F48" s="1">
        <v>30</v>
      </c>
      <c r="G48" s="1">
        <v>2</v>
      </c>
    </row>
    <row r="49" spans="1:7" ht="17.25" thickBot="1" x14ac:dyDescent="0.3">
      <c r="A49" s="97" t="s">
        <v>201</v>
      </c>
      <c r="B49" s="98" t="s">
        <v>202</v>
      </c>
      <c r="C49" s="76" t="s">
        <v>32</v>
      </c>
      <c r="D49" s="1">
        <v>45</v>
      </c>
      <c r="E49" s="1">
        <v>13</v>
      </c>
      <c r="F49" s="1">
        <v>30</v>
      </c>
      <c r="G49" s="1">
        <v>2</v>
      </c>
    </row>
    <row r="50" spans="1:7" ht="17.25" thickBot="1" x14ac:dyDescent="0.3">
      <c r="A50" s="21"/>
      <c r="B50" s="4" t="s">
        <v>102</v>
      </c>
      <c r="C50" s="2">
        <v>90</v>
      </c>
      <c r="D50" s="8">
        <f>D5+D15</f>
        <v>2100</v>
      </c>
      <c r="E50" s="8">
        <f t="shared" ref="E50:G50" si="6">E5+E15</f>
        <v>725</v>
      </c>
      <c r="F50" s="8">
        <f t="shared" si="6"/>
        <v>1305</v>
      </c>
      <c r="G50" s="8">
        <f t="shared" si="6"/>
        <v>70</v>
      </c>
    </row>
    <row r="52" spans="1:7" x14ac:dyDescent="0.25">
      <c r="B52" s="22" t="s">
        <v>225</v>
      </c>
      <c r="C52" s="153">
        <f>F50/D50*100%</f>
        <v>0.62142857142857144</v>
      </c>
    </row>
    <row r="53" spans="1:7" x14ac:dyDescent="0.25">
      <c r="B53" s="22" t="s">
        <v>226</v>
      </c>
      <c r="C53" s="22">
        <f>SUM(D34:D39)</f>
        <v>660</v>
      </c>
      <c r="D53" s="153">
        <f>C53/F50</f>
        <v>0.50574712643678166</v>
      </c>
    </row>
  </sheetData>
  <mergeCells count="7">
    <mergeCell ref="A1:G1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A51" workbookViewId="0">
      <selection activeCell="G62" sqref="G62"/>
    </sheetView>
  </sheetViews>
  <sheetFormatPr defaultRowHeight="15" x14ac:dyDescent="0.25"/>
  <cols>
    <col min="1" max="1" width="13.140625" customWidth="1"/>
    <col min="2" max="2" width="53.5703125" customWidth="1"/>
    <col min="9" max="9" width="12.85546875" customWidth="1"/>
  </cols>
  <sheetData>
    <row r="1" spans="1:7" ht="16.5" thickBot="1" x14ac:dyDescent="0.3">
      <c r="A1" s="147" t="s">
        <v>174</v>
      </c>
      <c r="B1" s="147"/>
      <c r="C1" s="147"/>
      <c r="D1" s="147"/>
      <c r="E1" s="147"/>
      <c r="F1" s="147"/>
      <c r="G1" s="147"/>
    </row>
    <row r="2" spans="1:7" ht="16.5" thickBot="1" x14ac:dyDescent="0.3">
      <c r="A2" s="135" t="s">
        <v>103</v>
      </c>
      <c r="B2" s="135" t="s">
        <v>1</v>
      </c>
      <c r="C2" s="135" t="s">
        <v>2</v>
      </c>
      <c r="D2" s="148" t="s">
        <v>3</v>
      </c>
      <c r="E2" s="149"/>
      <c r="F2" s="149"/>
      <c r="G2" s="150"/>
    </row>
    <row r="3" spans="1:7" ht="16.5" thickBot="1" x14ac:dyDescent="0.3">
      <c r="A3" s="136"/>
      <c r="B3" s="136"/>
      <c r="C3" s="136"/>
      <c r="D3" s="23" t="s">
        <v>104</v>
      </c>
      <c r="E3" s="148" t="s">
        <v>5</v>
      </c>
      <c r="F3" s="149"/>
      <c r="G3" s="150"/>
    </row>
    <row r="4" spans="1:7" ht="16.5" thickBot="1" x14ac:dyDescent="0.3">
      <c r="A4" s="137"/>
      <c r="B4" s="137"/>
      <c r="C4" s="137"/>
      <c r="D4" s="24" t="s">
        <v>105</v>
      </c>
      <c r="E4" s="24" t="s">
        <v>6</v>
      </c>
      <c r="F4" s="24" t="s">
        <v>106</v>
      </c>
      <c r="G4" s="24" t="s">
        <v>8</v>
      </c>
    </row>
    <row r="5" spans="1:7" ht="16.5" thickBot="1" x14ac:dyDescent="0.3">
      <c r="A5" s="25" t="s">
        <v>9</v>
      </c>
      <c r="B5" s="26" t="s">
        <v>10</v>
      </c>
      <c r="C5" s="24">
        <v>19</v>
      </c>
      <c r="D5" s="24">
        <v>315</v>
      </c>
      <c r="E5" s="24">
        <v>149</v>
      </c>
      <c r="F5" s="24">
        <v>148</v>
      </c>
      <c r="G5" s="24">
        <v>18</v>
      </c>
    </row>
    <row r="6" spans="1:7" ht="16.5" thickBot="1" x14ac:dyDescent="0.3">
      <c r="A6" s="27" t="s">
        <v>107</v>
      </c>
      <c r="B6" s="28" t="s">
        <v>12</v>
      </c>
      <c r="C6" s="29" t="s">
        <v>32</v>
      </c>
      <c r="D6" s="29">
        <v>30</v>
      </c>
      <c r="E6" s="29">
        <v>15</v>
      </c>
      <c r="F6" s="29">
        <v>13</v>
      </c>
      <c r="G6" s="29">
        <v>2</v>
      </c>
    </row>
    <row r="7" spans="1:7" ht="16.5" thickBot="1" x14ac:dyDescent="0.3">
      <c r="A7" s="27" t="s">
        <v>108</v>
      </c>
      <c r="B7" s="28" t="s">
        <v>15</v>
      </c>
      <c r="C7" s="29" t="s">
        <v>109</v>
      </c>
      <c r="D7" s="29">
        <v>15</v>
      </c>
      <c r="E7" s="29">
        <v>9</v>
      </c>
      <c r="F7" s="29">
        <v>5</v>
      </c>
      <c r="G7" s="29">
        <v>1</v>
      </c>
    </row>
    <row r="8" spans="1:7" ht="16.5" thickBot="1" x14ac:dyDescent="0.3">
      <c r="A8" s="27" t="s">
        <v>110</v>
      </c>
      <c r="B8" s="28" t="s">
        <v>18</v>
      </c>
      <c r="C8" s="29" t="s">
        <v>78</v>
      </c>
      <c r="D8" s="29">
        <v>30</v>
      </c>
      <c r="E8" s="29">
        <v>4</v>
      </c>
      <c r="F8" s="29">
        <v>24</v>
      </c>
      <c r="G8" s="29">
        <v>2</v>
      </c>
    </row>
    <row r="9" spans="1:7" ht="16.5" thickBot="1" x14ac:dyDescent="0.3">
      <c r="A9" s="27" t="s">
        <v>111</v>
      </c>
      <c r="B9" s="28" t="s">
        <v>112</v>
      </c>
      <c r="C9" s="29" t="s">
        <v>53</v>
      </c>
      <c r="D9" s="29">
        <v>45</v>
      </c>
      <c r="E9" s="29">
        <v>21</v>
      </c>
      <c r="F9" s="29">
        <v>21</v>
      </c>
      <c r="G9" s="29">
        <v>3</v>
      </c>
    </row>
    <row r="10" spans="1:7" ht="16.5" thickBot="1" x14ac:dyDescent="0.3">
      <c r="A10" s="27" t="s">
        <v>113</v>
      </c>
      <c r="B10" s="28" t="s">
        <v>23</v>
      </c>
      <c r="C10" s="29" t="s">
        <v>27</v>
      </c>
      <c r="D10" s="29">
        <v>45</v>
      </c>
      <c r="E10" s="29">
        <v>15</v>
      </c>
      <c r="F10" s="29">
        <v>29</v>
      </c>
      <c r="G10" s="29">
        <v>1</v>
      </c>
    </row>
    <row r="11" spans="1:7" ht="16.5" thickBot="1" x14ac:dyDescent="0.3">
      <c r="A11" s="27" t="s">
        <v>114</v>
      </c>
      <c r="B11" s="28" t="s">
        <v>26</v>
      </c>
      <c r="C11" s="29" t="s">
        <v>27</v>
      </c>
      <c r="D11" s="29">
        <v>60</v>
      </c>
      <c r="E11" s="29">
        <v>20</v>
      </c>
      <c r="F11" s="29">
        <v>30</v>
      </c>
      <c r="G11" s="29">
        <v>2</v>
      </c>
    </row>
    <row r="12" spans="1:7" ht="16.5" thickBot="1" x14ac:dyDescent="0.3">
      <c r="A12" s="27" t="s">
        <v>115</v>
      </c>
      <c r="B12" s="28" t="s">
        <v>29</v>
      </c>
      <c r="C12" s="29" t="s">
        <v>32</v>
      </c>
      <c r="D12" s="29">
        <v>30</v>
      </c>
      <c r="E12" s="29">
        <v>10</v>
      </c>
      <c r="F12" s="29">
        <v>26</v>
      </c>
      <c r="G12" s="29">
        <v>2</v>
      </c>
    </row>
    <row r="13" spans="1:7" ht="16.5" thickBot="1" x14ac:dyDescent="0.3">
      <c r="A13" s="27" t="s">
        <v>116</v>
      </c>
      <c r="B13" s="28" t="s">
        <v>34</v>
      </c>
      <c r="C13" s="29" t="s">
        <v>35</v>
      </c>
      <c r="D13" s="29">
        <v>60</v>
      </c>
      <c r="E13" s="29">
        <v>55</v>
      </c>
      <c r="F13" s="29"/>
      <c r="G13" s="29">
        <v>5</v>
      </c>
    </row>
    <row r="14" spans="1:7" ht="16.5" thickBot="1" x14ac:dyDescent="0.3">
      <c r="A14" s="25" t="s">
        <v>36</v>
      </c>
      <c r="B14" s="26" t="s">
        <v>117</v>
      </c>
      <c r="C14" s="24">
        <v>74</v>
      </c>
      <c r="D14" s="24">
        <v>1110</v>
      </c>
      <c r="E14" s="24">
        <v>1074</v>
      </c>
      <c r="F14" s="24"/>
      <c r="G14" s="24">
        <v>36</v>
      </c>
    </row>
    <row r="15" spans="1:7" ht="16.5" thickBot="1" x14ac:dyDescent="0.3">
      <c r="A15" s="27" t="s">
        <v>118</v>
      </c>
      <c r="B15" s="28" t="s">
        <v>119</v>
      </c>
      <c r="C15" s="29" t="s">
        <v>35</v>
      </c>
      <c r="D15" s="29">
        <v>60</v>
      </c>
      <c r="E15" s="29">
        <v>58</v>
      </c>
      <c r="F15" s="29"/>
      <c r="G15" s="29">
        <v>2</v>
      </c>
    </row>
    <row r="16" spans="1:7" ht="16.5" thickBot="1" x14ac:dyDescent="0.3">
      <c r="A16" s="27" t="s">
        <v>120</v>
      </c>
      <c r="B16" s="28" t="s">
        <v>121</v>
      </c>
      <c r="C16" s="29" t="s">
        <v>35</v>
      </c>
      <c r="D16" s="29">
        <v>60</v>
      </c>
      <c r="E16" s="29">
        <v>58</v>
      </c>
      <c r="F16" s="29"/>
      <c r="G16" s="29">
        <v>2</v>
      </c>
    </row>
    <row r="17" spans="1:7" ht="16.5" thickBot="1" x14ac:dyDescent="0.3">
      <c r="A17" s="27" t="s">
        <v>122</v>
      </c>
      <c r="B17" s="28" t="s">
        <v>123</v>
      </c>
      <c r="C17" s="29" t="s">
        <v>35</v>
      </c>
      <c r="D17" s="29">
        <v>60</v>
      </c>
      <c r="E17" s="29">
        <v>58</v>
      </c>
      <c r="F17" s="29"/>
      <c r="G17" s="29">
        <v>2</v>
      </c>
    </row>
    <row r="18" spans="1:7" ht="16.5" thickBot="1" x14ac:dyDescent="0.3">
      <c r="A18" s="27" t="s">
        <v>124</v>
      </c>
      <c r="B18" s="28" t="s">
        <v>125</v>
      </c>
      <c r="C18" s="29" t="s">
        <v>35</v>
      </c>
      <c r="D18" s="29">
        <v>60</v>
      </c>
      <c r="E18" s="29">
        <v>58</v>
      </c>
      <c r="F18" s="29"/>
      <c r="G18" s="29">
        <v>2</v>
      </c>
    </row>
    <row r="19" spans="1:7" ht="16.5" thickBot="1" x14ac:dyDescent="0.3">
      <c r="A19" s="27" t="s">
        <v>126</v>
      </c>
      <c r="B19" s="28" t="s">
        <v>127</v>
      </c>
      <c r="C19" s="29" t="s">
        <v>128</v>
      </c>
      <c r="D19" s="29">
        <v>75</v>
      </c>
      <c r="E19" s="29">
        <v>73</v>
      </c>
      <c r="F19" s="29"/>
      <c r="G19" s="29">
        <v>2</v>
      </c>
    </row>
    <row r="20" spans="1:7" ht="16.5" thickBot="1" x14ac:dyDescent="0.3">
      <c r="A20" s="27" t="s">
        <v>129</v>
      </c>
      <c r="B20" s="28" t="s">
        <v>130</v>
      </c>
      <c r="C20" s="29" t="s">
        <v>128</v>
      </c>
      <c r="D20" s="29">
        <v>75</v>
      </c>
      <c r="E20" s="29">
        <v>73</v>
      </c>
      <c r="F20" s="29"/>
      <c r="G20" s="29">
        <v>2</v>
      </c>
    </row>
    <row r="21" spans="1:7" ht="16.5" thickBot="1" x14ac:dyDescent="0.3">
      <c r="A21" s="27" t="s">
        <v>131</v>
      </c>
      <c r="B21" s="28" t="s">
        <v>132</v>
      </c>
      <c r="C21" s="29" t="s">
        <v>35</v>
      </c>
      <c r="D21" s="29">
        <v>60</v>
      </c>
      <c r="E21" s="29">
        <v>58</v>
      </c>
      <c r="F21" s="29"/>
      <c r="G21" s="29">
        <v>2</v>
      </c>
    </row>
    <row r="22" spans="1:7" ht="16.5" thickBot="1" x14ac:dyDescent="0.3">
      <c r="A22" s="27" t="s">
        <v>133</v>
      </c>
      <c r="B22" s="28" t="s">
        <v>134</v>
      </c>
      <c r="C22" s="29" t="s">
        <v>35</v>
      </c>
      <c r="D22" s="29">
        <v>60</v>
      </c>
      <c r="E22" s="29">
        <v>58</v>
      </c>
      <c r="F22" s="29"/>
      <c r="G22" s="29">
        <v>2</v>
      </c>
    </row>
    <row r="23" spans="1:7" ht="16.5" thickBot="1" x14ac:dyDescent="0.3">
      <c r="A23" s="27" t="s">
        <v>135</v>
      </c>
      <c r="B23" s="28" t="s">
        <v>136</v>
      </c>
      <c r="C23" s="29" t="s">
        <v>35</v>
      </c>
      <c r="D23" s="29">
        <v>60</v>
      </c>
      <c r="E23" s="29">
        <v>58</v>
      </c>
      <c r="F23" s="29"/>
      <c r="G23" s="29">
        <v>2</v>
      </c>
    </row>
    <row r="24" spans="1:7" ht="16.5" thickBot="1" x14ac:dyDescent="0.3">
      <c r="A24" s="27" t="s">
        <v>137</v>
      </c>
      <c r="B24" s="28" t="s">
        <v>138</v>
      </c>
      <c r="C24" s="29" t="s">
        <v>35</v>
      </c>
      <c r="D24" s="29">
        <v>60</v>
      </c>
      <c r="E24" s="29">
        <v>58</v>
      </c>
      <c r="F24" s="29"/>
      <c r="G24" s="29">
        <v>2</v>
      </c>
    </row>
    <row r="25" spans="1:7" ht="16.5" thickBot="1" x14ac:dyDescent="0.3">
      <c r="A25" s="27" t="s">
        <v>139</v>
      </c>
      <c r="B25" s="28" t="s">
        <v>140</v>
      </c>
      <c r="C25" s="29" t="s">
        <v>35</v>
      </c>
      <c r="D25" s="29">
        <v>60</v>
      </c>
      <c r="E25" s="29">
        <v>58</v>
      </c>
      <c r="F25" s="29"/>
      <c r="G25" s="29">
        <v>2</v>
      </c>
    </row>
    <row r="26" spans="1:7" ht="16.5" thickBot="1" x14ac:dyDescent="0.3">
      <c r="A26" s="27" t="s">
        <v>141</v>
      </c>
      <c r="B26" s="28" t="s">
        <v>142</v>
      </c>
      <c r="C26" s="29" t="s">
        <v>35</v>
      </c>
      <c r="D26" s="29">
        <v>60</v>
      </c>
      <c r="E26" s="29">
        <v>58</v>
      </c>
      <c r="F26" s="29"/>
      <c r="G26" s="29">
        <v>2</v>
      </c>
    </row>
    <row r="27" spans="1:7" ht="16.5" thickBot="1" x14ac:dyDescent="0.3">
      <c r="A27" s="27" t="s">
        <v>143</v>
      </c>
      <c r="B27" s="28" t="s">
        <v>144</v>
      </c>
      <c r="C27" s="29" t="s">
        <v>35</v>
      </c>
      <c r="D27" s="29">
        <v>60</v>
      </c>
      <c r="E27" s="29">
        <v>58</v>
      </c>
      <c r="F27" s="29"/>
      <c r="G27" s="29">
        <v>2</v>
      </c>
    </row>
    <row r="28" spans="1:7" ht="16.5" thickBot="1" x14ac:dyDescent="0.3">
      <c r="A28" s="27" t="s">
        <v>145</v>
      </c>
      <c r="B28" s="28" t="s">
        <v>146</v>
      </c>
      <c r="C28" s="29" t="s">
        <v>35</v>
      </c>
      <c r="D28" s="29">
        <v>60</v>
      </c>
      <c r="E28" s="29">
        <v>58</v>
      </c>
      <c r="F28" s="29"/>
      <c r="G28" s="29">
        <v>2</v>
      </c>
    </row>
    <row r="29" spans="1:7" ht="16.5" thickBot="1" x14ac:dyDescent="0.3">
      <c r="A29" s="27" t="s">
        <v>147</v>
      </c>
      <c r="B29" s="28" t="s">
        <v>148</v>
      </c>
      <c r="C29" s="29" t="s">
        <v>35</v>
      </c>
      <c r="D29" s="29">
        <v>60</v>
      </c>
      <c r="E29" s="29">
        <v>58</v>
      </c>
      <c r="F29" s="29"/>
      <c r="G29" s="29">
        <v>2</v>
      </c>
    </row>
    <row r="30" spans="1:7" ht="16.5" thickBot="1" x14ac:dyDescent="0.3">
      <c r="A30" s="27" t="s">
        <v>149</v>
      </c>
      <c r="B30" s="28" t="s">
        <v>150</v>
      </c>
      <c r="C30" s="29" t="s">
        <v>35</v>
      </c>
      <c r="D30" s="29">
        <v>60</v>
      </c>
      <c r="E30" s="29">
        <v>58</v>
      </c>
      <c r="F30" s="29"/>
      <c r="G30" s="29">
        <v>2</v>
      </c>
    </row>
    <row r="31" spans="1:7" ht="16.5" thickBot="1" x14ac:dyDescent="0.3">
      <c r="A31" s="27" t="s">
        <v>151</v>
      </c>
      <c r="B31" s="28" t="s">
        <v>152</v>
      </c>
      <c r="C31" s="29" t="s">
        <v>35</v>
      </c>
      <c r="D31" s="29">
        <v>60</v>
      </c>
      <c r="E31" s="29">
        <v>58</v>
      </c>
      <c r="F31" s="29"/>
      <c r="G31" s="29">
        <v>2</v>
      </c>
    </row>
    <row r="32" spans="1:7" ht="16.5" thickBot="1" x14ac:dyDescent="0.3">
      <c r="A32" s="27" t="s">
        <v>153</v>
      </c>
      <c r="B32" s="28" t="s">
        <v>154</v>
      </c>
      <c r="C32" s="29" t="s">
        <v>35</v>
      </c>
      <c r="D32" s="29">
        <v>60</v>
      </c>
      <c r="E32" s="29">
        <v>58</v>
      </c>
      <c r="F32" s="29"/>
      <c r="G32" s="29">
        <v>2</v>
      </c>
    </row>
    <row r="33" spans="1:8" ht="17.25" thickBot="1" x14ac:dyDescent="0.3">
      <c r="A33" s="113" t="s">
        <v>155</v>
      </c>
      <c r="B33" s="114" t="s">
        <v>37</v>
      </c>
      <c r="C33" s="115">
        <v>46</v>
      </c>
      <c r="D33" s="116">
        <f>SUM(E33:G33)</f>
        <v>1335</v>
      </c>
      <c r="E33" s="116">
        <f>E34+E39+E53</f>
        <v>358</v>
      </c>
      <c r="F33" s="116">
        <f>F34+F39+F53</f>
        <v>945</v>
      </c>
      <c r="G33" s="116">
        <f>G34+G39+G53</f>
        <v>32</v>
      </c>
      <c r="H33">
        <f>D34+D39+D53</f>
        <v>1335</v>
      </c>
    </row>
    <row r="34" spans="1:8" ht="18" thickBot="1" x14ac:dyDescent="0.3">
      <c r="A34" s="64" t="s">
        <v>156</v>
      </c>
      <c r="B34" s="65" t="s">
        <v>39</v>
      </c>
      <c r="C34" s="66">
        <v>17</v>
      </c>
      <c r="D34" s="116">
        <f>SUM(E34:G34)</f>
        <v>210</v>
      </c>
      <c r="E34" s="66">
        <f>SUM(E35:E38)</f>
        <v>142</v>
      </c>
      <c r="F34" s="66">
        <f t="shared" ref="F34:G34" si="0">SUM(F35:F38)</f>
        <v>60</v>
      </c>
      <c r="G34" s="66">
        <f t="shared" si="0"/>
        <v>8</v>
      </c>
    </row>
    <row r="35" spans="1:8" ht="17.25" thickBot="1" x14ac:dyDescent="0.3">
      <c r="A35" s="27" t="s">
        <v>157</v>
      </c>
      <c r="B35" s="28" t="s">
        <v>41</v>
      </c>
      <c r="C35" s="29" t="s">
        <v>42</v>
      </c>
      <c r="D35" s="62">
        <f>SUM(E35:G35)</f>
        <v>45</v>
      </c>
      <c r="E35" s="62">
        <v>43</v>
      </c>
      <c r="F35" s="62"/>
      <c r="G35" s="62">
        <v>2</v>
      </c>
    </row>
    <row r="36" spans="1:8" ht="17.25" thickBot="1" x14ac:dyDescent="0.3">
      <c r="A36" s="27" t="s">
        <v>158</v>
      </c>
      <c r="B36" s="28" t="s">
        <v>44</v>
      </c>
      <c r="C36" s="29" t="s">
        <v>35</v>
      </c>
      <c r="D36" s="62">
        <f t="shared" ref="D36:D52" si="1">SUM(E36:G36)</f>
        <v>60</v>
      </c>
      <c r="E36" s="62">
        <v>58</v>
      </c>
      <c r="F36" s="62"/>
      <c r="G36" s="62">
        <v>2</v>
      </c>
    </row>
    <row r="37" spans="1:8" ht="17.25" thickBot="1" x14ac:dyDescent="0.3">
      <c r="A37" s="27" t="s">
        <v>172</v>
      </c>
      <c r="B37" s="28" t="s">
        <v>101</v>
      </c>
      <c r="C37" s="29" t="s">
        <v>32</v>
      </c>
      <c r="D37" s="62">
        <f t="shared" si="1"/>
        <v>45</v>
      </c>
      <c r="E37" s="62">
        <v>13</v>
      </c>
      <c r="F37" s="62">
        <v>30</v>
      </c>
      <c r="G37" s="62">
        <v>2</v>
      </c>
    </row>
    <row r="38" spans="1:8" ht="17.25" thickBot="1" x14ac:dyDescent="0.3">
      <c r="A38" s="5" t="s">
        <v>217</v>
      </c>
      <c r="B38" s="6" t="s">
        <v>94</v>
      </c>
      <c r="C38" s="1" t="s">
        <v>53</v>
      </c>
      <c r="D38" s="62">
        <f t="shared" si="1"/>
        <v>60</v>
      </c>
      <c r="E38" s="62">
        <v>28</v>
      </c>
      <c r="F38" s="62">
        <v>30</v>
      </c>
      <c r="G38" s="62">
        <v>2</v>
      </c>
    </row>
    <row r="39" spans="1:8" ht="18" thickBot="1" x14ac:dyDescent="0.3">
      <c r="A39" s="64" t="s">
        <v>160</v>
      </c>
      <c r="B39" s="65" t="s">
        <v>161</v>
      </c>
      <c r="C39" s="66">
        <v>25</v>
      </c>
      <c r="D39" s="63">
        <f t="shared" si="1"/>
        <v>1035</v>
      </c>
      <c r="E39" s="67">
        <f>SUM(E40:E52)</f>
        <v>190</v>
      </c>
      <c r="F39" s="67">
        <f t="shared" ref="F39:G39" si="2">SUM(F40:F52)</f>
        <v>825</v>
      </c>
      <c r="G39" s="67">
        <f t="shared" si="2"/>
        <v>20</v>
      </c>
    </row>
    <row r="40" spans="1:8" ht="17.25" thickBot="1" x14ac:dyDescent="0.3">
      <c r="A40" s="27" t="s">
        <v>159</v>
      </c>
      <c r="B40" s="28" t="s">
        <v>48</v>
      </c>
      <c r="C40" s="76" t="s">
        <v>32</v>
      </c>
      <c r="D40" s="62">
        <f t="shared" si="1"/>
        <v>45</v>
      </c>
      <c r="E40" s="62">
        <v>13</v>
      </c>
      <c r="F40" s="62">
        <v>30</v>
      </c>
      <c r="G40" s="62">
        <v>2</v>
      </c>
    </row>
    <row r="41" spans="1:8" ht="17.25" thickBot="1" x14ac:dyDescent="0.3">
      <c r="A41" s="97" t="s">
        <v>218</v>
      </c>
      <c r="B41" s="98" t="s">
        <v>196</v>
      </c>
      <c r="C41" s="76" t="s">
        <v>32</v>
      </c>
      <c r="D41" s="62">
        <f t="shared" si="1"/>
        <v>45</v>
      </c>
      <c r="E41" s="62">
        <v>13</v>
      </c>
      <c r="F41" s="62">
        <v>30</v>
      </c>
      <c r="G41" s="62">
        <v>2</v>
      </c>
    </row>
    <row r="42" spans="1:8" ht="17.25" thickBot="1" x14ac:dyDescent="0.3">
      <c r="A42" s="97" t="s">
        <v>219</v>
      </c>
      <c r="B42" s="98" t="s">
        <v>199</v>
      </c>
      <c r="C42" s="76" t="s">
        <v>32</v>
      </c>
      <c r="D42" s="62">
        <f t="shared" si="1"/>
        <v>45</v>
      </c>
      <c r="E42" s="62">
        <v>13</v>
      </c>
      <c r="F42" s="62">
        <v>30</v>
      </c>
      <c r="G42" s="62">
        <v>2</v>
      </c>
    </row>
    <row r="43" spans="1:8" ht="17.25" thickBot="1" x14ac:dyDescent="0.3">
      <c r="A43" s="5" t="s">
        <v>162</v>
      </c>
      <c r="B43" s="6" t="s">
        <v>64</v>
      </c>
      <c r="C43" s="1" t="s">
        <v>53</v>
      </c>
      <c r="D43" s="62">
        <f t="shared" si="1"/>
        <v>60</v>
      </c>
      <c r="E43" s="62">
        <v>28</v>
      </c>
      <c r="F43" s="62">
        <v>30</v>
      </c>
      <c r="G43" s="62">
        <v>2</v>
      </c>
    </row>
    <row r="44" spans="1:8" ht="17.25" thickBot="1" x14ac:dyDescent="0.3">
      <c r="A44" s="5" t="s">
        <v>163</v>
      </c>
      <c r="B44" s="6" t="s">
        <v>66</v>
      </c>
      <c r="C44" s="1" t="s">
        <v>53</v>
      </c>
      <c r="D44" s="62">
        <f t="shared" si="1"/>
        <v>60</v>
      </c>
      <c r="E44" s="62">
        <v>28</v>
      </c>
      <c r="F44" s="62">
        <v>30</v>
      </c>
      <c r="G44" s="62">
        <v>2</v>
      </c>
    </row>
    <row r="45" spans="1:8" ht="17.25" thickBot="1" x14ac:dyDescent="0.3">
      <c r="A45" s="5" t="s">
        <v>164</v>
      </c>
      <c r="B45" s="6" t="s">
        <v>70</v>
      </c>
      <c r="C45" s="1" t="s">
        <v>231</v>
      </c>
      <c r="D45" s="62">
        <f t="shared" si="1"/>
        <v>75</v>
      </c>
      <c r="E45" s="62">
        <v>13</v>
      </c>
      <c r="F45" s="62">
        <v>60</v>
      </c>
      <c r="G45" s="62">
        <v>2</v>
      </c>
    </row>
    <row r="46" spans="1:8" ht="17.25" thickBot="1" x14ac:dyDescent="0.3">
      <c r="A46" s="5" t="s">
        <v>166</v>
      </c>
      <c r="B46" s="6" t="s">
        <v>75</v>
      </c>
      <c r="C46" s="1" t="s">
        <v>53</v>
      </c>
      <c r="D46" s="62">
        <f t="shared" si="1"/>
        <v>60</v>
      </c>
      <c r="E46" s="62">
        <v>28</v>
      </c>
      <c r="F46" s="62">
        <v>30</v>
      </c>
      <c r="G46" s="62">
        <v>2</v>
      </c>
    </row>
    <row r="47" spans="1:8" ht="17.25" thickBot="1" x14ac:dyDescent="0.3">
      <c r="A47" s="94" t="s">
        <v>171</v>
      </c>
      <c r="B47" s="95" t="s">
        <v>98</v>
      </c>
      <c r="C47" s="96" t="s">
        <v>32</v>
      </c>
      <c r="D47" s="62">
        <f t="shared" si="1"/>
        <v>45</v>
      </c>
      <c r="E47" s="62">
        <v>13</v>
      </c>
      <c r="F47" s="62">
        <v>30</v>
      </c>
      <c r="G47" s="62">
        <v>2</v>
      </c>
    </row>
    <row r="48" spans="1:8" ht="17.25" thickBot="1" x14ac:dyDescent="0.3">
      <c r="A48" s="102" t="s">
        <v>210</v>
      </c>
      <c r="B48" s="103" t="s">
        <v>202</v>
      </c>
      <c r="C48" s="96" t="s">
        <v>53</v>
      </c>
      <c r="D48" s="62">
        <f t="shared" si="1"/>
        <v>60</v>
      </c>
      <c r="E48" s="62">
        <v>28</v>
      </c>
      <c r="F48" s="62">
        <v>30</v>
      </c>
      <c r="G48" s="62">
        <v>2</v>
      </c>
    </row>
    <row r="49" spans="1:7" ht="24.75" customHeight="1" thickBot="1" x14ac:dyDescent="0.3">
      <c r="A49" s="159" t="s">
        <v>241</v>
      </c>
      <c r="B49" s="160" t="s">
        <v>200</v>
      </c>
      <c r="C49" s="161" t="s">
        <v>32</v>
      </c>
      <c r="D49" s="62">
        <f t="shared" si="1"/>
        <v>45</v>
      </c>
      <c r="E49" s="62">
        <v>13</v>
      </c>
      <c r="F49" s="62">
        <v>30</v>
      </c>
      <c r="G49" s="62">
        <v>2</v>
      </c>
    </row>
    <row r="50" spans="1:7" ht="17.25" thickBot="1" x14ac:dyDescent="0.3">
      <c r="A50" s="5" t="s">
        <v>167</v>
      </c>
      <c r="B50" s="6" t="s">
        <v>228</v>
      </c>
      <c r="C50" s="1" t="s">
        <v>78</v>
      </c>
      <c r="D50" s="62">
        <f t="shared" si="1"/>
        <v>45</v>
      </c>
      <c r="E50" s="62"/>
      <c r="F50" s="62">
        <v>45</v>
      </c>
      <c r="G50" s="62"/>
    </row>
    <row r="51" spans="1:7" ht="17.25" thickBot="1" x14ac:dyDescent="0.3">
      <c r="A51" s="5" t="s">
        <v>168</v>
      </c>
      <c r="B51" s="6" t="s">
        <v>82</v>
      </c>
      <c r="C51" s="1" t="s">
        <v>83</v>
      </c>
      <c r="D51" s="62">
        <f t="shared" si="1"/>
        <v>270</v>
      </c>
      <c r="E51" s="62"/>
      <c r="F51" s="62">
        <f>45*6</f>
        <v>270</v>
      </c>
      <c r="G51" s="62"/>
    </row>
    <row r="52" spans="1:7" ht="23.25" customHeight="1" thickBot="1" x14ac:dyDescent="0.3">
      <c r="A52" s="68" t="s">
        <v>169</v>
      </c>
      <c r="B52" s="69" t="s">
        <v>85</v>
      </c>
      <c r="C52" s="70" t="s">
        <v>86</v>
      </c>
      <c r="D52" s="62">
        <f t="shared" si="1"/>
        <v>180</v>
      </c>
      <c r="E52" s="70"/>
      <c r="F52" s="70">
        <v>180</v>
      </c>
      <c r="G52" s="70"/>
    </row>
    <row r="53" spans="1:7" ht="18" thickBot="1" x14ac:dyDescent="0.3">
      <c r="A53" s="64" t="s">
        <v>170</v>
      </c>
      <c r="B53" s="65" t="s">
        <v>88</v>
      </c>
      <c r="C53" s="66">
        <v>4</v>
      </c>
      <c r="D53" s="67">
        <v>90</v>
      </c>
      <c r="E53" s="67">
        <v>26</v>
      </c>
      <c r="F53" s="67">
        <v>60</v>
      </c>
      <c r="G53" s="67">
        <v>4</v>
      </c>
    </row>
    <row r="54" spans="1:7" ht="17.25" thickBot="1" x14ac:dyDescent="0.3">
      <c r="A54" s="5" t="s">
        <v>220</v>
      </c>
      <c r="B54" s="6" t="s">
        <v>90</v>
      </c>
      <c r="C54" s="1" t="s">
        <v>32</v>
      </c>
      <c r="D54" s="62">
        <v>45</v>
      </c>
      <c r="E54" s="62">
        <v>13</v>
      </c>
      <c r="F54" s="62">
        <v>30</v>
      </c>
      <c r="G54" s="62">
        <v>2</v>
      </c>
    </row>
    <row r="55" spans="1:7" ht="17.25" thickBot="1" x14ac:dyDescent="0.3">
      <c r="A55" s="12" t="s">
        <v>221</v>
      </c>
      <c r="B55" s="13" t="s">
        <v>92</v>
      </c>
      <c r="C55" s="14" t="s">
        <v>32</v>
      </c>
      <c r="D55" s="62">
        <v>45</v>
      </c>
      <c r="E55" s="62">
        <v>13</v>
      </c>
      <c r="F55" s="62">
        <v>30</v>
      </c>
      <c r="G55" s="62">
        <v>2</v>
      </c>
    </row>
    <row r="56" spans="1:7" ht="17.25" thickBot="1" x14ac:dyDescent="0.3">
      <c r="A56" s="83" t="s">
        <v>216</v>
      </c>
      <c r="B56" s="82" t="s">
        <v>73</v>
      </c>
      <c r="C56" s="84" t="s">
        <v>32</v>
      </c>
      <c r="D56" s="62">
        <v>45</v>
      </c>
      <c r="E56" s="62">
        <v>13</v>
      </c>
      <c r="F56" s="62">
        <v>30</v>
      </c>
      <c r="G56" s="62">
        <v>2</v>
      </c>
    </row>
    <row r="57" spans="1:7" ht="17.25" thickBot="1" x14ac:dyDescent="0.3">
      <c r="A57" s="5" t="s">
        <v>193</v>
      </c>
      <c r="B57" s="6" t="s">
        <v>230</v>
      </c>
      <c r="C57" s="1" t="s">
        <v>32</v>
      </c>
      <c r="D57" s="62">
        <v>45</v>
      </c>
      <c r="E57" s="62">
        <v>13</v>
      </c>
      <c r="F57" s="62">
        <v>30</v>
      </c>
      <c r="G57" s="62">
        <v>2</v>
      </c>
    </row>
    <row r="58" spans="1:7" ht="17.25" thickBot="1" x14ac:dyDescent="0.3">
      <c r="A58" s="145" t="s">
        <v>102</v>
      </c>
      <c r="B58" s="146"/>
      <c r="C58" s="61">
        <v>139</v>
      </c>
      <c r="D58" s="63">
        <f>D33+D14+D5</f>
        <v>2760</v>
      </c>
      <c r="E58" s="63">
        <f>E5+E14+E33</f>
        <v>1581</v>
      </c>
      <c r="F58" s="63">
        <f>F5+F14+F33</f>
        <v>1093</v>
      </c>
      <c r="G58" s="63">
        <f>G5+G14+G33</f>
        <v>86</v>
      </c>
    </row>
    <row r="60" spans="1:7" x14ac:dyDescent="0.25">
      <c r="B60" t="s">
        <v>233</v>
      </c>
      <c r="C60" s="154">
        <f>F33/D33</f>
        <v>0.7078651685393258</v>
      </c>
      <c r="E60" s="154">
        <f>F58/D58</f>
        <v>0.39601449275362322</v>
      </c>
    </row>
    <row r="61" spans="1:7" x14ac:dyDescent="0.25">
      <c r="B61" t="s">
        <v>232</v>
      </c>
      <c r="C61">
        <f>SUM(D45:D52)-D48-D49</f>
        <v>675</v>
      </c>
      <c r="E61" s="154">
        <f>C61/E64</f>
        <v>0.6175663311985361</v>
      </c>
    </row>
    <row r="63" spans="1:7" ht="45" x14ac:dyDescent="0.25">
      <c r="B63" s="156" t="s">
        <v>237</v>
      </c>
      <c r="C63" s="155" t="s">
        <v>234</v>
      </c>
      <c r="D63" t="s">
        <v>6</v>
      </c>
      <c r="E63" t="s">
        <v>235</v>
      </c>
      <c r="F63" t="s">
        <v>236</v>
      </c>
    </row>
    <row r="64" spans="1:7" x14ac:dyDescent="0.25">
      <c r="C64">
        <f>SUM(D64:F64)</f>
        <v>1650</v>
      </c>
      <c r="D64">
        <f>E33+E5</f>
        <v>507</v>
      </c>
      <c r="E64">
        <f>F33+F5</f>
        <v>1093</v>
      </c>
      <c r="F64">
        <f>G33+G5</f>
        <v>50</v>
      </c>
    </row>
    <row r="65" spans="2:3" x14ac:dyDescent="0.25">
      <c r="B65" s="156" t="s">
        <v>225</v>
      </c>
      <c r="C65" s="157">
        <f>E64/C64</f>
        <v>0.66242424242424247</v>
      </c>
    </row>
  </sheetData>
  <mergeCells count="7">
    <mergeCell ref="A58:B58"/>
    <mergeCell ref="A1:G1"/>
    <mergeCell ref="A2:A4"/>
    <mergeCell ref="B2:B4"/>
    <mergeCell ref="C2:C4"/>
    <mergeCell ref="D2:G2"/>
    <mergeCell ref="E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>
      <selection activeCell="K13" sqref="K13"/>
    </sheetView>
  </sheetViews>
  <sheetFormatPr defaultRowHeight="15" x14ac:dyDescent="0.25"/>
  <cols>
    <col min="1" max="1" width="14.7109375" style="22" customWidth="1"/>
    <col min="2" max="2" width="38.5703125" style="22" customWidth="1"/>
    <col min="3" max="16384" width="9.140625" style="22"/>
  </cols>
  <sheetData>
    <row r="1" spans="1:7" ht="15.75" thickBot="1" x14ac:dyDescent="0.3">
      <c r="A1" s="144" t="s">
        <v>208</v>
      </c>
      <c r="B1" s="144"/>
      <c r="C1" s="144"/>
      <c r="D1" s="144"/>
      <c r="E1" s="144"/>
      <c r="F1" s="144"/>
      <c r="G1" s="144"/>
    </row>
    <row r="2" spans="1:7" ht="16.5" customHeight="1" thickBot="1" x14ac:dyDescent="0.3">
      <c r="A2" s="135" t="s">
        <v>175</v>
      </c>
      <c r="B2" s="135" t="s">
        <v>1</v>
      </c>
      <c r="C2" s="135" t="s">
        <v>2</v>
      </c>
      <c r="D2" s="148" t="s">
        <v>3</v>
      </c>
      <c r="E2" s="149"/>
      <c r="F2" s="149"/>
      <c r="G2" s="150"/>
    </row>
    <row r="3" spans="1:7" ht="16.5" customHeight="1" thickBot="1" x14ac:dyDescent="0.3">
      <c r="A3" s="136"/>
      <c r="B3" s="136"/>
      <c r="C3" s="136"/>
      <c r="D3" s="135" t="s">
        <v>4</v>
      </c>
      <c r="E3" s="148" t="s">
        <v>5</v>
      </c>
      <c r="F3" s="149"/>
      <c r="G3" s="150"/>
    </row>
    <row r="4" spans="1:7" ht="16.5" thickBot="1" x14ac:dyDescent="0.3">
      <c r="A4" s="137"/>
      <c r="B4" s="137"/>
      <c r="C4" s="137"/>
      <c r="D4" s="137"/>
      <c r="E4" s="24" t="s">
        <v>6</v>
      </c>
      <c r="F4" s="24" t="s">
        <v>7</v>
      </c>
      <c r="G4" s="24" t="s">
        <v>8</v>
      </c>
    </row>
    <row r="5" spans="1:7" ht="17.25" thickBot="1" x14ac:dyDescent="0.3">
      <c r="A5" s="37" t="s">
        <v>9</v>
      </c>
      <c r="B5" s="38" t="s">
        <v>10</v>
      </c>
      <c r="C5" s="39">
        <v>9</v>
      </c>
      <c r="D5" s="39">
        <v>190</v>
      </c>
      <c r="E5" s="39">
        <v>65</v>
      </c>
      <c r="F5" s="39">
        <v>115</v>
      </c>
      <c r="G5" s="39">
        <v>10</v>
      </c>
    </row>
    <row r="6" spans="1:7" ht="17.25" thickBot="1" x14ac:dyDescent="0.3">
      <c r="A6" s="40" t="s">
        <v>176</v>
      </c>
      <c r="B6" s="41" t="s">
        <v>12</v>
      </c>
      <c r="C6" s="36" t="s">
        <v>16</v>
      </c>
      <c r="D6" s="36">
        <v>45</v>
      </c>
      <c r="E6" s="36">
        <v>26</v>
      </c>
      <c r="F6" s="36">
        <v>16</v>
      </c>
      <c r="G6" s="36">
        <v>3</v>
      </c>
    </row>
    <row r="7" spans="1:7" ht="17.25" thickBot="1" x14ac:dyDescent="0.3">
      <c r="A7" s="40" t="s">
        <v>177</v>
      </c>
      <c r="B7" s="41" t="s">
        <v>15</v>
      </c>
      <c r="C7" s="36" t="s">
        <v>109</v>
      </c>
      <c r="D7" s="36">
        <v>15</v>
      </c>
      <c r="E7" s="36">
        <v>9</v>
      </c>
      <c r="F7" s="36">
        <v>5</v>
      </c>
      <c r="G7" s="36">
        <v>1</v>
      </c>
    </row>
    <row r="8" spans="1:7" ht="17.25" thickBot="1" x14ac:dyDescent="0.3">
      <c r="A8" s="40" t="s">
        <v>178</v>
      </c>
      <c r="B8" s="41" t="s">
        <v>18</v>
      </c>
      <c r="C8" s="36" t="s">
        <v>78</v>
      </c>
      <c r="D8" s="36">
        <v>30</v>
      </c>
      <c r="E8" s="36">
        <v>1</v>
      </c>
      <c r="F8" s="36">
        <v>27</v>
      </c>
      <c r="G8" s="36">
        <v>2</v>
      </c>
    </row>
    <row r="9" spans="1:7" ht="17.25" thickBot="1" x14ac:dyDescent="0.3">
      <c r="A9" s="40" t="s">
        <v>179</v>
      </c>
      <c r="B9" s="41" t="s">
        <v>180</v>
      </c>
      <c r="C9" s="36" t="s">
        <v>78</v>
      </c>
      <c r="D9" s="36">
        <v>30</v>
      </c>
      <c r="E9" s="36">
        <v>15</v>
      </c>
      <c r="F9" s="36">
        <v>14</v>
      </c>
      <c r="G9" s="36">
        <v>1</v>
      </c>
    </row>
    <row r="10" spans="1:7" ht="17.25" thickBot="1" x14ac:dyDescent="0.3">
      <c r="A10" s="40" t="s">
        <v>181</v>
      </c>
      <c r="B10" s="41" t="s">
        <v>23</v>
      </c>
      <c r="C10" s="36" t="s">
        <v>78</v>
      </c>
      <c r="D10" s="36">
        <v>30</v>
      </c>
      <c r="E10" s="36"/>
      <c r="F10" s="36">
        <v>29</v>
      </c>
      <c r="G10" s="36">
        <v>1</v>
      </c>
    </row>
    <row r="11" spans="1:7" ht="17.25" thickBot="1" x14ac:dyDescent="0.3">
      <c r="A11" s="40" t="s">
        <v>182</v>
      </c>
      <c r="B11" s="41" t="s">
        <v>183</v>
      </c>
      <c r="C11" s="36" t="s">
        <v>27</v>
      </c>
      <c r="D11" s="36">
        <v>40</v>
      </c>
      <c r="E11" s="36">
        <v>14</v>
      </c>
      <c r="F11" s="36">
        <v>24</v>
      </c>
      <c r="G11" s="36">
        <v>2</v>
      </c>
    </row>
    <row r="12" spans="1:7" ht="17.25" thickBot="1" x14ac:dyDescent="0.3">
      <c r="A12" s="37" t="s">
        <v>36</v>
      </c>
      <c r="B12" s="38" t="s">
        <v>37</v>
      </c>
      <c r="C12" s="39">
        <v>36</v>
      </c>
      <c r="D12" s="39">
        <v>975</v>
      </c>
      <c r="E12" s="39">
        <v>276</v>
      </c>
      <c r="F12" s="39">
        <v>675</v>
      </c>
      <c r="G12" s="39">
        <v>24</v>
      </c>
    </row>
    <row r="13" spans="1:7" ht="18" thickBot="1" x14ac:dyDescent="0.3">
      <c r="A13" s="42" t="s">
        <v>38</v>
      </c>
      <c r="B13" s="43" t="s">
        <v>184</v>
      </c>
      <c r="C13" s="44">
        <v>11</v>
      </c>
      <c r="D13" s="44">
        <f>SUM(E13:G13)</f>
        <v>150</v>
      </c>
      <c r="E13" s="44">
        <f>SUM(E14:E16)</f>
        <v>114</v>
      </c>
      <c r="F13" s="44">
        <f>SUM(F14:F16)</f>
        <v>30</v>
      </c>
      <c r="G13" s="44">
        <f>SUM(G14:G16)</f>
        <v>6</v>
      </c>
    </row>
    <row r="14" spans="1:7" ht="17.25" thickBot="1" x14ac:dyDescent="0.3">
      <c r="A14" s="5" t="s">
        <v>185</v>
      </c>
      <c r="B14" s="6" t="s">
        <v>46</v>
      </c>
      <c r="C14" s="1" t="s">
        <v>42</v>
      </c>
      <c r="D14" s="36">
        <v>45</v>
      </c>
      <c r="E14" s="36">
        <v>43</v>
      </c>
      <c r="F14" s="36"/>
      <c r="G14" s="36">
        <v>2</v>
      </c>
    </row>
    <row r="15" spans="1:7" ht="17.25" thickBot="1" x14ac:dyDescent="0.3">
      <c r="A15" s="12" t="s">
        <v>206</v>
      </c>
      <c r="B15" s="13" t="s">
        <v>50</v>
      </c>
      <c r="C15" s="14" t="s">
        <v>42</v>
      </c>
      <c r="D15" s="35">
        <v>45</v>
      </c>
      <c r="E15" s="36">
        <v>43</v>
      </c>
      <c r="F15" s="36"/>
      <c r="G15" s="36">
        <v>2</v>
      </c>
    </row>
    <row r="16" spans="1:7" ht="17.25" thickBot="1" x14ac:dyDescent="0.3">
      <c r="A16" s="5" t="s">
        <v>186</v>
      </c>
      <c r="B16" s="6" t="s">
        <v>52</v>
      </c>
      <c r="C16" s="1" t="s">
        <v>53</v>
      </c>
      <c r="D16" s="35">
        <v>60</v>
      </c>
      <c r="E16" s="35">
        <v>28</v>
      </c>
      <c r="F16" s="35">
        <v>30</v>
      </c>
      <c r="G16" s="35">
        <v>2</v>
      </c>
    </row>
    <row r="17" spans="1:7" ht="18" thickBot="1" x14ac:dyDescent="0.3">
      <c r="A17" s="42" t="s">
        <v>54</v>
      </c>
      <c r="B17" s="43" t="s">
        <v>55</v>
      </c>
      <c r="C17" s="44">
        <v>21</v>
      </c>
      <c r="D17" s="44">
        <f>SUM(D18:D28)</f>
        <v>720</v>
      </c>
      <c r="E17" s="44">
        <f t="shared" ref="E17:G17" si="0">SUM(E18:E28)</f>
        <v>207</v>
      </c>
      <c r="F17" s="44">
        <f t="shared" si="0"/>
        <v>495</v>
      </c>
      <c r="G17" s="44">
        <f t="shared" si="0"/>
        <v>18</v>
      </c>
    </row>
    <row r="18" spans="1:7" ht="17.25" thickBot="1" x14ac:dyDescent="0.3">
      <c r="A18" s="5" t="s">
        <v>187</v>
      </c>
      <c r="B18" s="6" t="s">
        <v>57</v>
      </c>
      <c r="C18" s="1" t="s">
        <v>53</v>
      </c>
      <c r="D18" s="36">
        <f>SUM(E18:G18)</f>
        <v>60</v>
      </c>
      <c r="E18" s="36">
        <v>28</v>
      </c>
      <c r="F18" s="36">
        <v>30</v>
      </c>
      <c r="G18" s="36">
        <v>2</v>
      </c>
    </row>
    <row r="19" spans="1:7" ht="17.25" thickBot="1" x14ac:dyDescent="0.3">
      <c r="A19" s="97" t="s">
        <v>218</v>
      </c>
      <c r="B19" s="98" t="s">
        <v>196</v>
      </c>
      <c r="C19" s="76" t="s">
        <v>32</v>
      </c>
      <c r="D19" s="36">
        <f t="shared" ref="D19:D28" si="1">SUM(E19:G19)</f>
        <v>45</v>
      </c>
      <c r="E19" s="36">
        <v>13</v>
      </c>
      <c r="F19" s="36">
        <v>30</v>
      </c>
      <c r="G19" s="36">
        <v>2</v>
      </c>
    </row>
    <row r="20" spans="1:7" ht="17.25" thickBot="1" x14ac:dyDescent="0.3">
      <c r="A20" s="5" t="s">
        <v>188</v>
      </c>
      <c r="B20" s="6" t="s">
        <v>59</v>
      </c>
      <c r="C20" s="1" t="s">
        <v>32</v>
      </c>
      <c r="D20" s="36">
        <f t="shared" si="1"/>
        <v>45</v>
      </c>
      <c r="E20" s="36">
        <v>13</v>
      </c>
      <c r="F20" s="36">
        <v>30</v>
      </c>
      <c r="G20" s="36">
        <v>2</v>
      </c>
    </row>
    <row r="21" spans="1:7" ht="17.25" thickBot="1" x14ac:dyDescent="0.3">
      <c r="A21" s="5" t="s">
        <v>189</v>
      </c>
      <c r="B21" s="6" t="s">
        <v>61</v>
      </c>
      <c r="C21" s="1" t="s">
        <v>32</v>
      </c>
      <c r="D21" s="36">
        <f t="shared" si="1"/>
        <v>45</v>
      </c>
      <c r="E21" s="36">
        <v>13</v>
      </c>
      <c r="F21" s="36">
        <v>30</v>
      </c>
      <c r="G21" s="36">
        <v>2</v>
      </c>
    </row>
    <row r="22" spans="1:7" ht="17.25" thickBot="1" x14ac:dyDescent="0.3">
      <c r="A22" s="5" t="s">
        <v>190</v>
      </c>
      <c r="B22" s="6" t="s">
        <v>68</v>
      </c>
      <c r="C22" s="1" t="s">
        <v>53</v>
      </c>
      <c r="D22" s="36">
        <f t="shared" si="1"/>
        <v>60</v>
      </c>
      <c r="E22" s="35">
        <v>28</v>
      </c>
      <c r="F22" s="35">
        <v>30</v>
      </c>
      <c r="G22" s="35">
        <v>2</v>
      </c>
    </row>
    <row r="23" spans="1:7" ht="17.25" thickBot="1" x14ac:dyDescent="0.3">
      <c r="A23" s="5" t="s">
        <v>192</v>
      </c>
      <c r="B23" s="6" t="s">
        <v>80</v>
      </c>
      <c r="C23" s="1" t="s">
        <v>78</v>
      </c>
      <c r="D23" s="36">
        <f t="shared" si="1"/>
        <v>45</v>
      </c>
      <c r="E23" s="36"/>
      <c r="F23" s="36">
        <v>45</v>
      </c>
      <c r="G23" s="36"/>
    </row>
    <row r="24" spans="1:7" ht="17.25" thickBot="1" x14ac:dyDescent="0.3">
      <c r="A24" s="99" t="s">
        <v>207</v>
      </c>
      <c r="B24" s="100" t="s">
        <v>194</v>
      </c>
      <c r="C24" s="93" t="s">
        <v>53</v>
      </c>
      <c r="D24" s="36">
        <f t="shared" si="1"/>
        <v>60</v>
      </c>
      <c r="E24" s="35">
        <v>28</v>
      </c>
      <c r="F24" s="35">
        <v>30</v>
      </c>
      <c r="G24" s="35">
        <v>2</v>
      </c>
    </row>
    <row r="25" spans="1:7" ht="17.25" thickBot="1" x14ac:dyDescent="0.3">
      <c r="A25" s="119" t="s">
        <v>212</v>
      </c>
      <c r="B25" s="100" t="s">
        <v>197</v>
      </c>
      <c r="C25" s="93" t="s">
        <v>53</v>
      </c>
      <c r="D25" s="36">
        <f t="shared" si="1"/>
        <v>60</v>
      </c>
      <c r="E25" s="35">
        <v>28</v>
      </c>
      <c r="F25" s="35">
        <v>30</v>
      </c>
      <c r="G25" s="35">
        <v>2</v>
      </c>
    </row>
    <row r="26" spans="1:7" ht="17.25" thickBot="1" x14ac:dyDescent="0.3">
      <c r="A26" s="99" t="s">
        <v>213</v>
      </c>
      <c r="B26" s="100" t="s">
        <v>200</v>
      </c>
      <c r="C26" s="101" t="s">
        <v>32</v>
      </c>
      <c r="D26" s="36">
        <f t="shared" si="1"/>
        <v>75</v>
      </c>
      <c r="E26" s="35">
        <v>13</v>
      </c>
      <c r="F26" s="35">
        <v>60</v>
      </c>
      <c r="G26" s="35">
        <v>2</v>
      </c>
    </row>
    <row r="27" spans="1:7" ht="17.25" thickBot="1" x14ac:dyDescent="0.3">
      <c r="A27" s="72" t="s">
        <v>191</v>
      </c>
      <c r="B27" s="71" t="s">
        <v>62</v>
      </c>
      <c r="C27" s="93" t="s">
        <v>32</v>
      </c>
      <c r="D27" s="36">
        <f t="shared" si="1"/>
        <v>45</v>
      </c>
      <c r="E27" s="36">
        <v>43</v>
      </c>
      <c r="F27" s="36"/>
      <c r="G27" s="36">
        <v>2</v>
      </c>
    </row>
    <row r="28" spans="1:7" ht="17.25" thickBot="1" x14ac:dyDescent="0.3">
      <c r="A28" s="17" t="s">
        <v>223</v>
      </c>
      <c r="B28" s="33" t="s">
        <v>224</v>
      </c>
      <c r="C28" s="34" t="s">
        <v>86</v>
      </c>
      <c r="D28" s="36">
        <f t="shared" si="1"/>
        <v>180</v>
      </c>
      <c r="E28" s="36"/>
      <c r="F28" s="36">
        <v>180</v>
      </c>
      <c r="G28" s="36"/>
    </row>
    <row r="29" spans="1:7" ht="18" thickBot="1" x14ac:dyDescent="0.3">
      <c r="A29" s="42" t="s">
        <v>87</v>
      </c>
      <c r="B29" s="43" t="s">
        <v>88</v>
      </c>
      <c r="C29" s="44">
        <v>4</v>
      </c>
      <c r="D29" s="44">
        <v>90</v>
      </c>
      <c r="E29" s="44">
        <v>26</v>
      </c>
      <c r="F29" s="44">
        <v>60</v>
      </c>
      <c r="G29" s="44">
        <v>4</v>
      </c>
    </row>
    <row r="30" spans="1:7" ht="27" customHeight="1" thickBot="1" x14ac:dyDescent="0.3">
      <c r="A30" s="73" t="s">
        <v>214</v>
      </c>
      <c r="B30" s="74" t="s">
        <v>209</v>
      </c>
      <c r="C30" s="75" t="s">
        <v>32</v>
      </c>
      <c r="D30" s="36">
        <v>45</v>
      </c>
      <c r="E30" s="36">
        <v>13</v>
      </c>
      <c r="F30" s="36">
        <v>30</v>
      </c>
      <c r="G30" s="36">
        <v>2</v>
      </c>
    </row>
    <row r="31" spans="1:7" ht="17.25" thickBot="1" x14ac:dyDescent="0.3">
      <c r="A31" s="5" t="s">
        <v>215</v>
      </c>
      <c r="B31" s="6" t="s">
        <v>96</v>
      </c>
      <c r="C31" s="1" t="s">
        <v>32</v>
      </c>
      <c r="D31" s="36">
        <v>45</v>
      </c>
      <c r="E31" s="36">
        <v>13</v>
      </c>
      <c r="F31" s="36">
        <v>30</v>
      </c>
      <c r="G31" s="36">
        <v>2</v>
      </c>
    </row>
    <row r="32" spans="1:7" ht="17.25" thickBot="1" x14ac:dyDescent="0.3">
      <c r="A32" s="83" t="s">
        <v>216</v>
      </c>
      <c r="B32" s="82" t="s">
        <v>73</v>
      </c>
      <c r="C32" s="84" t="s">
        <v>32</v>
      </c>
      <c r="D32" s="36">
        <v>45</v>
      </c>
      <c r="E32" s="36">
        <v>13</v>
      </c>
      <c r="F32" s="36">
        <v>30</v>
      </c>
      <c r="G32" s="36">
        <v>2</v>
      </c>
    </row>
    <row r="33" spans="1:7" ht="17.25" thickBot="1" x14ac:dyDescent="0.3">
      <c r="A33" s="5" t="s">
        <v>193</v>
      </c>
      <c r="B33" s="6" t="s">
        <v>100</v>
      </c>
      <c r="C33" s="1" t="s">
        <v>32</v>
      </c>
      <c r="D33" s="36">
        <v>45</v>
      </c>
      <c r="E33" s="36">
        <v>13</v>
      </c>
      <c r="F33" s="36">
        <v>30</v>
      </c>
      <c r="G33" s="36">
        <v>2</v>
      </c>
    </row>
    <row r="34" spans="1:7" ht="17.25" thickBot="1" x14ac:dyDescent="0.3">
      <c r="A34" s="45"/>
      <c r="B34" s="38" t="s">
        <v>102</v>
      </c>
      <c r="C34" s="39">
        <v>45</v>
      </c>
      <c r="D34" s="39">
        <v>1165</v>
      </c>
      <c r="E34" s="39">
        <v>341</v>
      </c>
      <c r="F34" s="39">
        <v>790</v>
      </c>
      <c r="G34" s="39">
        <v>34</v>
      </c>
    </row>
    <row r="37" spans="1:7" x14ac:dyDescent="0.25">
      <c r="B37" s="22" t="s">
        <v>225</v>
      </c>
      <c r="C37" s="152">
        <f>F34/D34</f>
        <v>0.67811158798283266</v>
      </c>
    </row>
    <row r="38" spans="1:7" x14ac:dyDescent="0.25">
      <c r="B38" s="22" t="s">
        <v>232</v>
      </c>
    </row>
  </sheetData>
  <mergeCells count="7">
    <mergeCell ref="D3:D4"/>
    <mergeCell ref="E3:G3"/>
    <mergeCell ref="A1:G1"/>
    <mergeCell ref="A2:A4"/>
    <mergeCell ref="B2:B4"/>
    <mergeCell ref="C2:C4"/>
    <mergeCell ref="D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TONG HOP CAC HE</vt:lpstr>
      <vt:lpstr>C1-FULL</vt:lpstr>
      <vt:lpstr>T4-FULL</vt:lpstr>
      <vt:lpstr>C2-FULL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2021-12-17T07:35:26Z</dcterms:created>
  <dcterms:modified xsi:type="dcterms:W3CDTF">2021-12-18T07:38:23Z</dcterms:modified>
</cp:coreProperties>
</file>