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4" activeTab="4"/>
  </bookViews>
  <sheets>
    <sheet name="RL.Cá nhân" sheetId="24" state="hidden" r:id="rId1"/>
    <sheet name="19T4-CNÔ1" sheetId="26" state="hidden" r:id="rId2"/>
    <sheet name="19T4-CNÔ2" sheetId="25" state="hidden" r:id="rId3"/>
    <sheet name="00000000" sheetId="10" state="veryHidden" r:id="rId4"/>
    <sheet name="19T4-CNÔ3" sheetId="27" r:id="rId5"/>
    <sheet name="19T4-CNÔ4" sheetId="28" state="hidden" r:id="rId6"/>
    <sheet name="19T4-CNÔ5" sheetId="29" state="hidden" r:id="rId7"/>
    <sheet name="MẪU" sheetId="30" state="hidden" r:id="rId8"/>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E65" i="27" s="1"/>
  <c r="F65" i="27" s="1"/>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G65" i="27" l="1"/>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75" i="24"/>
  <c r="D98" i="24"/>
  <c r="D76" i="24"/>
  <c r="D56" i="24"/>
  <c r="D57" i="24"/>
  <c r="D33" i="24"/>
  <c r="D34" i="24"/>
</calcChain>
</file>

<file path=xl/sharedStrings.xml><?xml version="1.0" encoding="utf-8"?>
<sst xmlns="http://schemas.openxmlformats.org/spreadsheetml/2006/main" count="1160" uniqueCount="670">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</sst>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34" fillId="4" borderId="4" xfId="0" applyFont="1" applyFill="1" applyBorder="1" applyAlignment="1" applyProtection="1">
      <alignment horizontal="left"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29"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5" fillId="0" borderId="0" xfId="0" applyFont="1" applyAlignment="1">
      <alignment horizontal="center"/>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5"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4"/>
      <c r="B2" s="134"/>
      <c r="C2" s="135"/>
      <c r="D2" s="135"/>
      <c r="E2" s="135"/>
      <c r="F2" s="135"/>
      <c r="G2" s="135"/>
      <c r="H2" s="3"/>
      <c r="I2" s="3"/>
      <c r="J2" s="3"/>
      <c r="K2" s="3"/>
      <c r="L2" s="3"/>
      <c r="M2" s="3"/>
      <c r="N2" s="3"/>
      <c r="O2" s="3"/>
      <c r="P2" s="3"/>
      <c r="Q2" s="3"/>
      <c r="R2" s="3"/>
      <c r="S2" s="3"/>
      <c r="T2" s="3"/>
    </row>
    <row r="3" spans="1:20" ht="9.9499999999999993" customHeight="1">
      <c r="A3" s="135"/>
      <c r="B3" s="135"/>
      <c r="C3" s="136"/>
      <c r="D3" s="136"/>
      <c r="E3" s="136"/>
      <c r="F3" s="136"/>
      <c r="G3" s="136"/>
      <c r="H3" s="3"/>
      <c r="I3" s="3"/>
      <c r="J3" s="3"/>
      <c r="K3" s="3"/>
      <c r="L3" s="3"/>
      <c r="M3" s="3"/>
      <c r="N3" s="3"/>
      <c r="O3" s="3"/>
      <c r="P3" s="3"/>
      <c r="Q3" s="3"/>
      <c r="R3" s="3"/>
      <c r="S3" s="3"/>
      <c r="T3" s="3"/>
    </row>
    <row r="4" spans="1:20" ht="21.95" customHeight="1">
      <c r="A4" s="137" t="s">
        <v>61</v>
      </c>
      <c r="B4" s="137"/>
      <c r="C4" s="137"/>
      <c r="D4" s="137"/>
      <c r="E4" s="137"/>
      <c r="F4" s="137"/>
      <c r="G4" s="137"/>
      <c r="H4" s="5"/>
      <c r="I4" s="5"/>
      <c r="J4" s="5"/>
      <c r="K4" s="5"/>
      <c r="L4" s="5"/>
      <c r="M4" s="5"/>
      <c r="N4" s="5"/>
      <c r="O4" s="5"/>
      <c r="P4" s="5"/>
      <c r="Q4" s="5"/>
      <c r="R4" s="5"/>
      <c r="S4" s="5"/>
      <c r="T4" s="5"/>
    </row>
    <row r="5" spans="1:20" s="8" customFormat="1" ht="15" customHeight="1">
      <c r="A5" s="6"/>
      <c r="B5" s="130" t="s">
        <v>9</v>
      </c>
      <c r="C5" s="130"/>
      <c r="D5" s="6"/>
      <c r="E5" s="6"/>
      <c r="F5" s="6"/>
      <c r="G5" s="39"/>
      <c r="H5" s="7"/>
      <c r="I5" s="7"/>
      <c r="J5" s="7"/>
      <c r="K5" s="7"/>
      <c r="L5" s="7"/>
      <c r="M5" s="7"/>
      <c r="N5" s="7"/>
      <c r="O5" s="7"/>
      <c r="P5" s="7"/>
      <c r="Q5" s="7"/>
      <c r="R5" s="7"/>
      <c r="S5" s="7"/>
      <c r="T5" s="7"/>
    </row>
    <row r="6" spans="1:20" s="8" customFormat="1" ht="15" customHeight="1">
      <c r="A6" s="9"/>
      <c r="B6" s="131" t="s">
        <v>49</v>
      </c>
      <c r="C6" s="13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3"/>
      <c r="B10" s="22" t="s">
        <v>50</v>
      </c>
      <c r="C10" s="28">
        <v>10</v>
      </c>
      <c r="D10" s="40"/>
      <c r="E10" s="14"/>
      <c r="F10" s="14"/>
      <c r="G10" s="14"/>
    </row>
    <row r="11" spans="1:20" s="12" customFormat="1" ht="14.1" customHeight="1">
      <c r="A11" s="124"/>
      <c r="B11" s="29" t="s">
        <v>96</v>
      </c>
      <c r="C11" s="28" t="s">
        <v>70</v>
      </c>
      <c r="D11" s="40"/>
      <c r="E11" s="14"/>
      <c r="F11" s="14"/>
      <c r="G11" s="14"/>
    </row>
    <row r="12" spans="1:20" s="12" customFormat="1" ht="14.1" customHeight="1">
      <c r="A12" s="124"/>
      <c r="B12" s="29" t="s">
        <v>72</v>
      </c>
      <c r="C12" s="28" t="s">
        <v>71</v>
      </c>
      <c r="D12" s="40"/>
      <c r="E12" s="14"/>
      <c r="F12" s="14"/>
      <c r="G12" s="14"/>
    </row>
    <row r="13" spans="1:20" s="12" customFormat="1" ht="14.1" customHeight="1">
      <c r="A13" s="124"/>
      <c r="B13" s="29" t="s">
        <v>97</v>
      </c>
      <c r="C13" s="28">
        <v>-2</v>
      </c>
      <c r="D13" s="40"/>
      <c r="E13" s="14"/>
      <c r="F13" s="14"/>
      <c r="G13" s="14"/>
    </row>
    <row r="14" spans="1:20" s="12" customFormat="1" ht="14.1" customHeight="1">
      <c r="A14" s="124"/>
      <c r="B14" s="21" t="s">
        <v>20</v>
      </c>
      <c r="C14" s="13">
        <v>-3</v>
      </c>
      <c r="D14" s="40"/>
      <c r="E14" s="14"/>
      <c r="F14" s="14"/>
      <c r="G14" s="14"/>
    </row>
    <row r="15" spans="1:20" s="12" customFormat="1" ht="14.1" customHeight="1">
      <c r="A15" s="12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3"/>
      <c r="B17" s="30" t="s">
        <v>86</v>
      </c>
      <c r="C17" s="28">
        <v>5</v>
      </c>
      <c r="D17" s="40"/>
      <c r="E17" s="14"/>
      <c r="F17" s="14"/>
      <c r="G17" s="14"/>
    </row>
    <row r="18" spans="1:7" s="12" customFormat="1" ht="14.1" customHeight="1">
      <c r="A18" s="124"/>
      <c r="B18" s="30" t="s">
        <v>87</v>
      </c>
      <c r="C18" s="28">
        <v>5</v>
      </c>
      <c r="D18" s="40"/>
      <c r="E18" s="14"/>
      <c r="F18" s="14"/>
      <c r="G18" s="14"/>
    </row>
    <row r="19" spans="1:7" s="12" customFormat="1" ht="14.1" customHeight="1">
      <c r="A19" s="12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3"/>
      <c r="B21" s="22" t="s">
        <v>22</v>
      </c>
      <c r="C21" s="28">
        <v>5</v>
      </c>
      <c r="D21" s="40"/>
      <c r="E21" s="14"/>
      <c r="F21" s="14"/>
      <c r="G21" s="14"/>
    </row>
    <row r="22" spans="1:7" s="12" customFormat="1" ht="14.1" customHeight="1">
      <c r="A22" s="12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3"/>
      <c r="B26" s="21" t="s">
        <v>25</v>
      </c>
      <c r="C26" s="13">
        <v>10</v>
      </c>
      <c r="D26" s="40"/>
      <c r="E26" s="14"/>
      <c r="F26" s="14"/>
      <c r="G26" s="14"/>
    </row>
    <row r="27" spans="1:7" s="12" customFormat="1" ht="14.1" customHeight="1">
      <c r="A27" s="124"/>
      <c r="B27" s="21" t="s">
        <v>26</v>
      </c>
      <c r="C27" s="13">
        <v>9</v>
      </c>
      <c r="D27" s="40"/>
      <c r="E27" s="14"/>
      <c r="F27" s="14"/>
      <c r="G27" s="14"/>
    </row>
    <row r="28" spans="1:7" s="12" customFormat="1" ht="14.1" customHeight="1">
      <c r="A28" s="124"/>
      <c r="B28" s="21" t="s">
        <v>27</v>
      </c>
      <c r="C28" s="13">
        <v>8</v>
      </c>
      <c r="D28" s="40"/>
      <c r="E28" s="14"/>
      <c r="F28" s="14"/>
      <c r="G28" s="14"/>
    </row>
    <row r="29" spans="1:7" s="12" customFormat="1" ht="14.1" customHeight="1">
      <c r="A29" s="124"/>
      <c r="B29" s="21" t="s">
        <v>28</v>
      </c>
      <c r="C29" s="13">
        <v>7</v>
      </c>
      <c r="D29" s="40"/>
      <c r="E29" s="14"/>
      <c r="F29" s="14"/>
      <c r="G29" s="14"/>
    </row>
    <row r="30" spans="1:7" s="12" customFormat="1" ht="14.1" customHeight="1">
      <c r="A30" s="124"/>
      <c r="B30" s="21" t="s">
        <v>29</v>
      </c>
      <c r="C30" s="13">
        <v>6</v>
      </c>
      <c r="D30" s="40"/>
      <c r="E30" s="14"/>
      <c r="F30" s="14"/>
      <c r="G30" s="14"/>
    </row>
    <row r="31" spans="1:7" s="12" customFormat="1" ht="14.1" customHeight="1">
      <c r="A31" s="12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3"/>
      <c r="B37" s="29" t="s">
        <v>125</v>
      </c>
      <c r="C37" s="28">
        <v>5</v>
      </c>
      <c r="D37" s="40"/>
      <c r="E37" s="14"/>
      <c r="F37" s="14"/>
      <c r="G37" s="14"/>
    </row>
    <row r="38" spans="1:7" s="12" customFormat="1" ht="14.1" customHeight="1">
      <c r="A38" s="124"/>
      <c r="B38" s="35" t="s">
        <v>109</v>
      </c>
      <c r="C38" s="28">
        <v>5</v>
      </c>
      <c r="D38" s="40"/>
      <c r="E38" s="14"/>
      <c r="F38" s="14"/>
      <c r="G38" s="14"/>
    </row>
    <row r="39" spans="1:7" s="12" customFormat="1" ht="14.1" customHeight="1">
      <c r="A39" s="124"/>
      <c r="B39" s="29" t="s">
        <v>76</v>
      </c>
      <c r="C39" s="28">
        <v>5</v>
      </c>
      <c r="D39" s="40"/>
      <c r="E39" s="14"/>
      <c r="F39" s="14"/>
      <c r="G39" s="14"/>
    </row>
    <row r="40" spans="1:7" s="12" customFormat="1" ht="14.1" customHeight="1">
      <c r="A40" s="124"/>
      <c r="B40" s="29" t="s">
        <v>65</v>
      </c>
      <c r="C40" s="28">
        <v>5</v>
      </c>
      <c r="D40" s="40"/>
      <c r="E40" s="14"/>
      <c r="F40" s="14"/>
      <c r="G40" s="14"/>
    </row>
    <row r="41" spans="1:7" s="12" customFormat="1" ht="14.1" customHeight="1">
      <c r="A41" s="124"/>
      <c r="B41" s="29" t="s">
        <v>77</v>
      </c>
      <c r="C41" s="28">
        <v>5</v>
      </c>
      <c r="D41" s="40"/>
      <c r="E41" s="14"/>
      <c r="F41" s="14"/>
      <c r="G41" s="14"/>
    </row>
    <row r="42" spans="1:7" s="12" customFormat="1" ht="14.1" customHeight="1">
      <c r="A42" s="124"/>
      <c r="B42" s="29" t="s">
        <v>66</v>
      </c>
      <c r="C42" s="28">
        <v>5</v>
      </c>
      <c r="D42" s="40"/>
      <c r="E42" s="14"/>
      <c r="F42" s="14"/>
      <c r="G42" s="14"/>
    </row>
    <row r="43" spans="1:7" s="12" customFormat="1" ht="25.5">
      <c r="A43" s="124"/>
      <c r="B43" s="31" t="s">
        <v>80</v>
      </c>
      <c r="C43" s="28">
        <v>5</v>
      </c>
      <c r="D43" s="40"/>
      <c r="E43" s="14"/>
      <c r="F43" s="14"/>
      <c r="G43" s="14"/>
    </row>
    <row r="44" spans="1:7" s="12" customFormat="1" ht="14.1" customHeight="1">
      <c r="A44" s="124"/>
      <c r="B44" s="32" t="s">
        <v>89</v>
      </c>
      <c r="C44" s="13">
        <v>5</v>
      </c>
      <c r="D44" s="40"/>
      <c r="E44" s="14"/>
      <c r="F44" s="14"/>
      <c r="G44" s="14"/>
    </row>
    <row r="45" spans="1:7" s="12" customFormat="1" ht="14.1" customHeight="1">
      <c r="A45" s="12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3"/>
      <c r="B47" s="36" t="s">
        <v>99</v>
      </c>
      <c r="C47" s="37">
        <v>-1</v>
      </c>
      <c r="D47" s="40"/>
      <c r="E47" s="14"/>
      <c r="F47" s="14"/>
      <c r="G47" s="14"/>
    </row>
    <row r="48" spans="1:7" s="12" customFormat="1" ht="14.1" customHeight="1">
      <c r="A48" s="124"/>
      <c r="B48" s="21" t="s">
        <v>33</v>
      </c>
      <c r="C48" s="13">
        <v>-2</v>
      </c>
      <c r="D48" s="40"/>
      <c r="E48" s="14"/>
      <c r="F48" s="14"/>
      <c r="G48" s="14"/>
    </row>
    <row r="49" spans="1:7" s="12" customFormat="1" ht="14.1" customHeight="1">
      <c r="A49" s="124"/>
      <c r="B49" s="21" t="s">
        <v>34</v>
      </c>
      <c r="C49" s="13">
        <v>-5</v>
      </c>
      <c r="D49" s="40"/>
      <c r="E49" s="14"/>
      <c r="F49" s="14"/>
      <c r="G49" s="14"/>
    </row>
    <row r="50" spans="1:7" s="12" customFormat="1" ht="14.1" customHeight="1">
      <c r="A50" s="124"/>
      <c r="B50" s="36" t="s">
        <v>110</v>
      </c>
      <c r="C50" s="13">
        <v>-5</v>
      </c>
      <c r="D50" s="40"/>
      <c r="E50" s="14"/>
      <c r="F50" s="14"/>
      <c r="G50" s="14"/>
    </row>
    <row r="51" spans="1:7" s="12" customFormat="1" ht="14.1" customHeight="1">
      <c r="A51" s="124"/>
      <c r="B51" s="21" t="s">
        <v>35</v>
      </c>
      <c r="C51" s="13">
        <v>-5</v>
      </c>
      <c r="D51" s="40"/>
      <c r="E51" s="14"/>
      <c r="F51" s="14"/>
      <c r="G51" s="14"/>
    </row>
    <row r="52" spans="1:7" s="12" customFormat="1" ht="14.1" customHeight="1">
      <c r="A52" s="124"/>
      <c r="B52" s="21" t="s">
        <v>36</v>
      </c>
      <c r="C52" s="13">
        <v>-2</v>
      </c>
      <c r="D52" s="40"/>
      <c r="E52" s="14"/>
      <c r="F52" s="14"/>
      <c r="G52" s="14"/>
    </row>
    <row r="53" spans="1:7" s="12" customFormat="1" ht="14.1" customHeight="1">
      <c r="A53" s="124"/>
      <c r="B53" s="21" t="s">
        <v>37</v>
      </c>
      <c r="C53" s="13">
        <v>-10</v>
      </c>
      <c r="D53" s="40"/>
      <c r="E53" s="14"/>
      <c r="F53" s="14"/>
      <c r="G53" s="14"/>
    </row>
    <row r="54" spans="1:7" s="12" customFormat="1" ht="14.1" customHeight="1">
      <c r="A54" s="12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3"/>
      <c r="B58" s="30" t="s">
        <v>111</v>
      </c>
      <c r="C58" s="13">
        <v>4</v>
      </c>
      <c r="D58" s="40"/>
      <c r="E58" s="14"/>
      <c r="F58" s="14"/>
      <c r="G58" s="14"/>
    </row>
    <row r="59" spans="1:7" s="12" customFormat="1" ht="24.95" customHeight="1">
      <c r="A59" s="133"/>
      <c r="B59" s="30" t="s">
        <v>90</v>
      </c>
      <c r="C59" s="13">
        <v>5</v>
      </c>
      <c r="D59" s="40"/>
      <c r="E59" s="14"/>
      <c r="F59" s="14"/>
      <c r="G59" s="14"/>
    </row>
    <row r="60" spans="1:7" s="12" customFormat="1" ht="24.95" customHeight="1">
      <c r="A60" s="133"/>
      <c r="B60" s="30" t="s">
        <v>91</v>
      </c>
      <c r="C60" s="13">
        <v>10</v>
      </c>
      <c r="D60" s="40"/>
      <c r="E60" s="14"/>
      <c r="F60" s="14"/>
      <c r="G60" s="14"/>
    </row>
    <row r="61" spans="1:7" s="12" customFormat="1" ht="24.95" customHeight="1">
      <c r="A61" s="13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3"/>
      <c r="B63" s="36" t="s">
        <v>100</v>
      </c>
      <c r="C63" s="37">
        <v>5</v>
      </c>
      <c r="D63" s="40"/>
      <c r="E63" s="14"/>
      <c r="F63" s="14"/>
      <c r="G63" s="14"/>
    </row>
    <row r="64" spans="1:7" s="12" customFormat="1" ht="14.1" customHeight="1">
      <c r="A64" s="124"/>
      <c r="B64" s="29" t="s">
        <v>40</v>
      </c>
      <c r="C64" s="28">
        <v>5</v>
      </c>
      <c r="D64" s="40"/>
      <c r="E64" s="14"/>
      <c r="F64" s="14"/>
      <c r="G64" s="14"/>
    </row>
    <row r="65" spans="1:7" s="12" customFormat="1" ht="14.1" customHeight="1">
      <c r="A65" s="124"/>
      <c r="B65" s="21" t="s">
        <v>43</v>
      </c>
      <c r="C65" s="13">
        <v>5</v>
      </c>
      <c r="D65" s="40"/>
      <c r="E65" s="14"/>
      <c r="F65" s="14"/>
      <c r="G65" s="14"/>
    </row>
    <row r="66" spans="1:7" s="12" customFormat="1" ht="14.1" customHeight="1">
      <c r="A66" s="124"/>
      <c r="B66" s="32" t="s">
        <v>92</v>
      </c>
      <c r="C66" s="13">
        <v>5</v>
      </c>
      <c r="D66" s="40"/>
      <c r="E66" s="14"/>
      <c r="F66" s="14"/>
      <c r="G66" s="14"/>
    </row>
    <row r="67" spans="1:7" s="12" customFormat="1" ht="14.1" customHeight="1">
      <c r="A67" s="124"/>
      <c r="B67" s="32" t="s">
        <v>112</v>
      </c>
      <c r="C67" s="13">
        <v>5</v>
      </c>
      <c r="D67" s="40"/>
      <c r="E67" s="14"/>
      <c r="F67" s="14"/>
      <c r="G67" s="14"/>
    </row>
    <row r="68" spans="1:7" s="12" customFormat="1" ht="14.1" customHeight="1">
      <c r="A68" s="124"/>
      <c r="B68" s="21" t="s">
        <v>95</v>
      </c>
      <c r="C68" s="37">
        <v>5</v>
      </c>
      <c r="D68" s="40"/>
      <c r="E68" s="14"/>
      <c r="F68" s="14"/>
      <c r="G68" s="14"/>
    </row>
    <row r="69" spans="1:7" s="12" customFormat="1" ht="25.5">
      <c r="A69" s="12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3"/>
      <c r="B77" s="30" t="s">
        <v>93</v>
      </c>
      <c r="C77" s="13">
        <v>10</v>
      </c>
      <c r="D77" s="40"/>
      <c r="E77" s="14"/>
      <c r="F77" s="14"/>
      <c r="G77" s="14"/>
    </row>
    <row r="78" spans="1:7" s="12" customFormat="1" ht="24.95" customHeight="1">
      <c r="A78" s="124"/>
      <c r="B78" s="30" t="s">
        <v>94</v>
      </c>
      <c r="C78" s="13">
        <v>8</v>
      </c>
      <c r="D78" s="40"/>
      <c r="E78" s="14"/>
      <c r="F78" s="14"/>
      <c r="G78" s="14"/>
    </row>
    <row r="79" spans="1:7" s="12" customFormat="1" ht="14.1" customHeight="1">
      <c r="A79" s="124"/>
      <c r="B79" s="21" t="s">
        <v>54</v>
      </c>
      <c r="C79" s="13">
        <v>6</v>
      </c>
      <c r="D79" s="40"/>
      <c r="E79" s="14"/>
      <c r="F79" s="14"/>
      <c r="G79" s="14"/>
    </row>
    <row r="80" spans="1:7" s="12" customFormat="1" ht="14.1" customHeight="1">
      <c r="A80" s="124"/>
      <c r="B80" s="21" t="s">
        <v>44</v>
      </c>
      <c r="C80" s="13">
        <v>4</v>
      </c>
      <c r="D80" s="40"/>
      <c r="E80" s="14"/>
      <c r="F80" s="14"/>
      <c r="G80" s="14"/>
    </row>
    <row r="81" spans="1:7" s="12" customFormat="1" ht="24.95" customHeight="1">
      <c r="A81" s="124"/>
      <c r="B81" s="22" t="s">
        <v>55</v>
      </c>
      <c r="C81" s="13">
        <v>5</v>
      </c>
      <c r="D81" s="40"/>
      <c r="E81" s="14"/>
      <c r="F81" s="14"/>
      <c r="G81" s="14"/>
    </row>
    <row r="82" spans="1:7" s="12" customFormat="1" ht="14.1" customHeight="1">
      <c r="A82" s="124"/>
      <c r="B82" s="31" t="s">
        <v>81</v>
      </c>
      <c r="C82" s="28">
        <v>5</v>
      </c>
      <c r="D82" s="40"/>
      <c r="E82" s="14"/>
      <c r="F82" s="14"/>
      <c r="G82" s="14"/>
    </row>
    <row r="83" spans="1:7" s="12" customFormat="1" ht="14.1" customHeight="1">
      <c r="A83" s="124"/>
      <c r="B83" s="31" t="s">
        <v>45</v>
      </c>
      <c r="C83" s="28">
        <v>10</v>
      </c>
      <c r="D83" s="40"/>
      <c r="E83" s="14"/>
      <c r="F83" s="14"/>
      <c r="G83" s="14"/>
    </row>
    <row r="84" spans="1:7" s="12" customFormat="1" ht="14.1" customHeight="1">
      <c r="A84" s="124"/>
      <c r="B84" s="29" t="s">
        <v>53</v>
      </c>
      <c r="C84" s="28">
        <v>5</v>
      </c>
      <c r="D84" s="40"/>
      <c r="E84" s="14"/>
      <c r="F84" s="14"/>
      <c r="G84" s="14"/>
    </row>
    <row r="85" spans="1:7" s="12" customFormat="1" ht="14.1" customHeight="1">
      <c r="A85" s="124"/>
      <c r="B85" s="29" t="s">
        <v>63</v>
      </c>
      <c r="C85" s="28">
        <v>5</v>
      </c>
      <c r="D85" s="40"/>
      <c r="E85" s="14"/>
      <c r="F85" s="14"/>
      <c r="G85" s="14"/>
    </row>
    <row r="86" spans="1:7" s="12" customFormat="1" ht="25.5">
      <c r="A86" s="124"/>
      <c r="B86" s="38" t="s">
        <v>120</v>
      </c>
      <c r="C86" s="28">
        <v>5</v>
      </c>
      <c r="D86" s="40"/>
      <c r="E86" s="14"/>
      <c r="F86" s="14"/>
      <c r="G86" s="14"/>
    </row>
    <row r="87" spans="1:7" s="12" customFormat="1" ht="14.1" customHeight="1">
      <c r="A87" s="124"/>
      <c r="B87" s="29" t="s">
        <v>46</v>
      </c>
      <c r="C87" s="28">
        <v>5</v>
      </c>
      <c r="D87" s="40"/>
      <c r="E87" s="14"/>
      <c r="F87" s="14"/>
      <c r="G87" s="14"/>
    </row>
    <row r="88" spans="1:7" s="12" customFormat="1" ht="14.1" customHeight="1">
      <c r="A88" s="124"/>
      <c r="B88" s="31" t="s">
        <v>56</v>
      </c>
      <c r="C88" s="28">
        <v>5</v>
      </c>
      <c r="D88" s="40"/>
      <c r="E88" s="14"/>
      <c r="F88" s="14"/>
      <c r="G88" s="14"/>
    </row>
    <row r="89" spans="1:7" s="12" customFormat="1" ht="14.1" customHeight="1">
      <c r="A89" s="124"/>
      <c r="B89" s="31" t="s">
        <v>57</v>
      </c>
      <c r="C89" s="28">
        <v>3</v>
      </c>
      <c r="D89" s="40"/>
      <c r="E89" s="14"/>
      <c r="F89" s="14"/>
      <c r="G89" s="14"/>
    </row>
    <row r="90" spans="1:7" s="12" customFormat="1" ht="14.1" customHeight="1">
      <c r="A90" s="124"/>
      <c r="B90" s="31" t="s">
        <v>47</v>
      </c>
      <c r="C90" s="28">
        <v>5</v>
      </c>
      <c r="D90" s="40"/>
      <c r="E90" s="14"/>
      <c r="F90" s="14"/>
      <c r="G90" s="14"/>
    </row>
    <row r="91" spans="1:7" s="12" customFormat="1" ht="14.1" customHeight="1">
      <c r="A91" s="124"/>
      <c r="B91" s="31" t="s">
        <v>58</v>
      </c>
      <c r="C91" s="28">
        <v>3</v>
      </c>
      <c r="D91" s="40"/>
      <c r="E91" s="14"/>
      <c r="F91" s="14"/>
      <c r="G91" s="14"/>
    </row>
    <row r="92" spans="1:7" s="12" customFormat="1" ht="14.1" customHeight="1">
      <c r="A92" s="12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3"/>
      <c r="B94" s="36" t="s">
        <v>114</v>
      </c>
      <c r="C94" s="28">
        <v>5</v>
      </c>
      <c r="D94" s="40"/>
      <c r="E94" s="14"/>
      <c r="F94" s="14"/>
      <c r="G94" s="14"/>
    </row>
    <row r="95" spans="1:7" s="12" customFormat="1" ht="14.1" customHeight="1">
      <c r="A95" s="124"/>
      <c r="B95" s="36" t="s">
        <v>115</v>
      </c>
      <c r="C95" s="28">
        <v>5</v>
      </c>
      <c r="D95" s="40"/>
      <c r="E95" s="14"/>
      <c r="F95" s="14"/>
      <c r="G95" s="14"/>
    </row>
    <row r="96" spans="1:7" s="12" customFormat="1" ht="14.1" customHeight="1">
      <c r="A96" s="124"/>
      <c r="B96" s="36" t="s">
        <v>116</v>
      </c>
      <c r="C96" s="28">
        <v>10</v>
      </c>
      <c r="D96" s="40"/>
      <c r="E96" s="14"/>
      <c r="F96" s="14"/>
      <c r="G96" s="14"/>
    </row>
    <row r="97" spans="1:7" s="12" customFormat="1" ht="14.1" customHeight="1">
      <c r="A97" s="12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3"/>
      <c r="B99" s="36" t="s">
        <v>117</v>
      </c>
      <c r="C99" s="28">
        <v>5</v>
      </c>
      <c r="D99" s="40"/>
      <c r="E99" s="14"/>
      <c r="F99" s="14"/>
      <c r="G99" s="14"/>
    </row>
    <row r="100" spans="1:7" s="12" customFormat="1" ht="14.1" customHeight="1">
      <c r="A100" s="12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6"/>
      <c r="B103" s="32" t="s">
        <v>122</v>
      </c>
      <c r="C103" s="28">
        <v>20</v>
      </c>
      <c r="D103" s="40"/>
      <c r="E103" s="14"/>
      <c r="F103" s="14"/>
      <c r="G103" s="14"/>
    </row>
    <row r="104" spans="1:7" s="12" customFormat="1" ht="14.1" customHeight="1">
      <c r="A104" s="127"/>
      <c r="B104" s="32" t="s">
        <v>121</v>
      </c>
      <c r="C104" s="28">
        <v>10</v>
      </c>
      <c r="D104" s="40"/>
      <c r="E104" s="14"/>
      <c r="F104" s="14"/>
      <c r="G104" s="14"/>
    </row>
    <row r="105" spans="1:7" s="12" customFormat="1" ht="14.1" customHeight="1">
      <c r="A105" s="127"/>
      <c r="B105" s="36" t="s">
        <v>119</v>
      </c>
      <c r="C105" s="37">
        <v>10</v>
      </c>
      <c r="D105" s="40"/>
      <c r="E105" s="14"/>
      <c r="F105" s="14"/>
      <c r="G105" s="14"/>
    </row>
    <row r="106" spans="1:7" s="12" customFormat="1" ht="14.1" customHeight="1">
      <c r="A106" s="127"/>
      <c r="B106" s="36" t="s">
        <v>105</v>
      </c>
      <c r="C106" s="37">
        <v>10</v>
      </c>
      <c r="D106" s="40"/>
      <c r="E106" s="14"/>
      <c r="F106" s="14"/>
      <c r="G106" s="14"/>
    </row>
    <row r="107" spans="1:7" s="12" customFormat="1" ht="14.1" customHeight="1">
      <c r="A107" s="127"/>
      <c r="B107" s="36" t="s">
        <v>126</v>
      </c>
      <c r="C107" s="37">
        <v>5</v>
      </c>
      <c r="D107" s="40"/>
      <c r="E107" s="14"/>
      <c r="F107" s="14"/>
      <c r="G107" s="14"/>
    </row>
    <row r="108" spans="1:7" s="12" customFormat="1" ht="14.1" customHeight="1">
      <c r="A108" s="127"/>
      <c r="B108" s="36" t="s">
        <v>106</v>
      </c>
      <c r="C108" s="37">
        <v>5</v>
      </c>
      <c r="D108" s="40"/>
      <c r="E108" s="14"/>
      <c r="F108" s="14"/>
      <c r="G108" s="14"/>
    </row>
    <row r="109" spans="1:7" s="12" customFormat="1" ht="14.1" customHeight="1">
      <c r="A109" s="127"/>
      <c r="B109" s="36" t="s">
        <v>107</v>
      </c>
      <c r="C109" s="37">
        <v>10</v>
      </c>
      <c r="D109" s="40"/>
      <c r="E109" s="14"/>
      <c r="F109" s="14"/>
      <c r="G109" s="14"/>
    </row>
    <row r="110" spans="1:7" s="12" customFormat="1" ht="14.1" customHeight="1">
      <c r="A110" s="12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2" t="s">
        <v>60</v>
      </c>
      <c r="D113" s="132"/>
      <c r="E113" s="132"/>
      <c r="F113" s="132"/>
      <c r="G113" s="132"/>
    </row>
    <row r="114" spans="1:7" ht="15" customHeight="1">
      <c r="B114" s="23" t="s">
        <v>16</v>
      </c>
      <c r="C114" s="129" t="s">
        <v>128</v>
      </c>
      <c r="D114" s="129"/>
      <c r="E114" s="129"/>
      <c r="F114" s="129"/>
      <c r="G114" s="12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3" t="s">
        <v>146</v>
      </c>
      <c r="D55" s="153"/>
      <c r="E55" s="153"/>
      <c r="F55" s="153"/>
      <c r="G55" s="153"/>
      <c r="H55" s="153"/>
      <c r="I55" s="153"/>
    </row>
    <row r="56" spans="1:9">
      <c r="C56" s="154" t="s">
        <v>147</v>
      </c>
      <c r="D56" s="155"/>
      <c r="E56" s="158" t="s">
        <v>142</v>
      </c>
      <c r="F56" s="159"/>
      <c r="G56" s="158" t="s">
        <v>143</v>
      </c>
      <c r="H56" s="159"/>
      <c r="I56" s="160" t="s">
        <v>13</v>
      </c>
    </row>
    <row r="57" spans="1:9" s="12" customFormat="1">
      <c r="C57" s="156"/>
      <c r="D57" s="157"/>
      <c r="E57" s="52" t="s">
        <v>148</v>
      </c>
      <c r="F57" s="19" t="s">
        <v>149</v>
      </c>
      <c r="G57" s="52" t="s">
        <v>148</v>
      </c>
      <c r="H57" s="19" t="s">
        <v>149</v>
      </c>
      <c r="I57" s="161"/>
    </row>
    <row r="58" spans="1:9">
      <c r="C58" s="139" t="s">
        <v>150</v>
      </c>
      <c r="D58" s="139"/>
      <c r="E58" s="58">
        <f>COUNTIF(F12:F54,"Xuất sắc")</f>
        <v>0</v>
      </c>
      <c r="F58" s="59">
        <f>E58*100/$A$54</f>
        <v>0</v>
      </c>
      <c r="G58" s="58">
        <f>COUNTIF(H12:H54,"Xuất sắc")</f>
        <v>0</v>
      </c>
      <c r="H58" s="59">
        <f>G58*100/$A$54</f>
        <v>0</v>
      </c>
      <c r="I58" s="68"/>
    </row>
    <row r="59" spans="1:9">
      <c r="C59" s="139" t="s">
        <v>151</v>
      </c>
      <c r="D59" s="139"/>
      <c r="E59" s="58">
        <f>COUNTIF(F12:F54,"Tốt")</f>
        <v>0</v>
      </c>
      <c r="F59" s="59">
        <f t="shared" ref="F59:F63" si="2">E59*100/$A$54</f>
        <v>0</v>
      </c>
      <c r="G59" s="58">
        <f>COUNTIF(H12:H54,"Tốt")</f>
        <v>0</v>
      </c>
      <c r="H59" s="59">
        <f t="shared" ref="H59:H63" si="3">G59*100/$A$54</f>
        <v>0</v>
      </c>
      <c r="I59" s="68"/>
    </row>
    <row r="60" spans="1:9">
      <c r="C60" s="139" t="s">
        <v>152</v>
      </c>
      <c r="D60" s="139"/>
      <c r="E60" s="58">
        <f>COUNTIF(F12:F54,"Khá")</f>
        <v>0</v>
      </c>
      <c r="F60" s="59">
        <f t="shared" si="2"/>
        <v>0</v>
      </c>
      <c r="G60" s="58">
        <f>COUNTIF(H12:H54,"Khá")</f>
        <v>0</v>
      </c>
      <c r="H60" s="59">
        <f t="shared" si="3"/>
        <v>0</v>
      </c>
      <c r="I60" s="68"/>
    </row>
    <row r="61" spans="1:9">
      <c r="C61" s="139" t="s">
        <v>153</v>
      </c>
      <c r="D61" s="139"/>
      <c r="E61" s="58">
        <f>COUNTIF(F12:F54,"TB")</f>
        <v>0</v>
      </c>
      <c r="F61" s="59">
        <f t="shared" si="2"/>
        <v>0</v>
      </c>
      <c r="G61" s="58">
        <f>COUNTIF(H12:H54,"TB")</f>
        <v>0</v>
      </c>
      <c r="H61" s="59">
        <f t="shared" si="3"/>
        <v>0</v>
      </c>
      <c r="I61" s="68"/>
    </row>
    <row r="62" spans="1:9">
      <c r="C62" s="139" t="s">
        <v>154</v>
      </c>
      <c r="D62" s="139"/>
      <c r="E62" s="58">
        <f>COUNTIF(F12:F54,"Yếu")</f>
        <v>0</v>
      </c>
      <c r="F62" s="59">
        <f t="shared" si="2"/>
        <v>0</v>
      </c>
      <c r="G62" s="58">
        <f>COUNTIF(H12:H54,"Yếu")</f>
        <v>1</v>
      </c>
      <c r="H62" s="59">
        <f t="shared" si="3"/>
        <v>2.3255813953488373</v>
      </c>
      <c r="I62" s="68"/>
    </row>
    <row r="63" spans="1:9">
      <c r="C63" s="139" t="s">
        <v>155</v>
      </c>
      <c r="D63" s="139"/>
      <c r="E63" s="58">
        <f>COUNTIF(F12:F54,"Không XL")</f>
        <v>43</v>
      </c>
      <c r="F63" s="59">
        <f t="shared" si="2"/>
        <v>100</v>
      </c>
      <c r="G63" s="58">
        <f>COUNTIF(H12:H54,"Không XL")</f>
        <v>42</v>
      </c>
      <c r="H63" s="59">
        <f t="shared" si="3"/>
        <v>97.674418604651166</v>
      </c>
      <c r="I63" s="68"/>
    </row>
    <row r="64" spans="1:9">
      <c r="C64" s="44"/>
      <c r="D64" s="44"/>
      <c r="F64" s="64"/>
    </row>
    <row r="65" spans="1:10" ht="15.75">
      <c r="E65" s="162" t="s">
        <v>156</v>
      </c>
      <c r="F65" s="162"/>
      <c r="G65" s="162"/>
      <c r="H65" s="162"/>
      <c r="I65" s="162"/>
    </row>
    <row r="66" spans="1:10">
      <c r="A66" s="135" t="s">
        <v>157</v>
      </c>
      <c r="B66" s="135"/>
      <c r="C66" s="135"/>
      <c r="D66" s="135"/>
      <c r="E66" s="135"/>
      <c r="F66" s="135" t="s">
        <v>142</v>
      </c>
      <c r="G66" s="135"/>
      <c r="H66" s="135"/>
      <c r="I66" s="65" t="s">
        <v>158</v>
      </c>
      <c r="J66" s="65"/>
    </row>
  </sheetData>
  <mergeCells count="30">
    <mergeCell ref="A66:E66"/>
    <mergeCell ref="F66:H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38" zoomScaleNormal="100" zoomScaleSheetLayoutView="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377</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279</v>
      </c>
      <c r="C12" s="85" t="s">
        <v>280</v>
      </c>
      <c r="D12" s="85" t="s">
        <v>281</v>
      </c>
      <c r="E12" s="83"/>
      <c r="F12" s="86" t="str">
        <f>IF(AND(E12&gt;=90),"Xuất sắc",IF(AND(E12&gt;=80),"Tốt",IF(AND(E12&gt;=70),"Khá",IF(AND(E12&gt;=60),"TB",IF(AND(E12&gt;=50),"TB",IF(AND(E12&lt;50),IF(AND(E12&gt;0),"Yếu",IF(AND(E12=0),"Không XL"," "))))))))</f>
        <v>Không XL</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c r="F13" s="86" t="str">
        <f t="shared" ref="F13:F49" si="0">IF(AND(E13&gt;=90),"Xuất sắc",IF(AND(E13&gt;=80),"Tốt",IF(AND(E13&gt;=70),"Khá",IF(AND(E13&gt;=60),"TB",IF(AND(E13&gt;=50),"TB",IF(AND(E13&lt;50),IF(AND(E13&gt;0),"Yếu",IF(AND(E13=0),"Không XL"," "))))))))</f>
        <v>Không XL</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c r="F14" s="86" t="str">
        <f t="shared" si="0"/>
        <v>Không XL</v>
      </c>
      <c r="G14" s="69">
        <v>90</v>
      </c>
      <c r="H14" s="86" t="str">
        <f t="shared" si="1"/>
        <v>Xuất sắc</v>
      </c>
      <c r="I14" s="87"/>
    </row>
    <row r="15" spans="1:20" s="81" customFormat="1" ht="17.45" customHeight="1">
      <c r="A15" s="83">
        <v>4</v>
      </c>
      <c r="B15" s="84" t="s">
        <v>287</v>
      </c>
      <c r="C15" s="85" t="s">
        <v>288</v>
      </c>
      <c r="D15" s="85" t="s">
        <v>289</v>
      </c>
      <c r="E15" s="83"/>
      <c r="F15" s="86" t="str">
        <f t="shared" si="0"/>
        <v>Không XL</v>
      </c>
      <c r="G15" s="69">
        <v>82</v>
      </c>
      <c r="H15" s="86" t="str">
        <f t="shared" si="1"/>
        <v>Tốt</v>
      </c>
      <c r="I15" s="88"/>
    </row>
    <row r="16" spans="1:20" s="81" customFormat="1" ht="17.45" customHeight="1">
      <c r="A16" s="83">
        <v>5</v>
      </c>
      <c r="B16" s="84" t="s">
        <v>290</v>
      </c>
      <c r="C16" s="85" t="s">
        <v>291</v>
      </c>
      <c r="D16" s="85" t="s">
        <v>292</v>
      </c>
      <c r="E16" s="83"/>
      <c r="F16" s="86" t="str">
        <f t="shared" si="0"/>
        <v>Không XL</v>
      </c>
      <c r="G16" s="69">
        <v>83</v>
      </c>
      <c r="H16" s="86" t="str">
        <f t="shared" si="1"/>
        <v>Tốt</v>
      </c>
      <c r="I16" s="88"/>
    </row>
    <row r="17" spans="1:9" s="81" customFormat="1" ht="17.45" customHeight="1">
      <c r="A17" s="83">
        <v>6</v>
      </c>
      <c r="B17" s="84" t="s">
        <v>293</v>
      </c>
      <c r="C17" s="85" t="s">
        <v>294</v>
      </c>
      <c r="D17" s="85" t="s">
        <v>184</v>
      </c>
      <c r="E17" s="83"/>
      <c r="F17" s="86" t="str">
        <f t="shared" si="0"/>
        <v>Không XL</v>
      </c>
      <c r="G17" s="69">
        <v>63</v>
      </c>
      <c r="H17" s="86" t="str">
        <f t="shared" si="1"/>
        <v>TB</v>
      </c>
      <c r="I17" s="88"/>
    </row>
    <row r="18" spans="1:9" s="81" customFormat="1" ht="17.45" customHeight="1">
      <c r="A18" s="83">
        <v>7</v>
      </c>
      <c r="B18" s="84" t="s">
        <v>295</v>
      </c>
      <c r="C18" s="85" t="s">
        <v>296</v>
      </c>
      <c r="D18" s="85" t="s">
        <v>184</v>
      </c>
      <c r="E18" s="83"/>
      <c r="F18" s="86" t="str">
        <f t="shared" si="0"/>
        <v>Không XL</v>
      </c>
      <c r="G18" s="69">
        <v>71</v>
      </c>
      <c r="H18" s="86" t="str">
        <f t="shared" si="1"/>
        <v>Khá</v>
      </c>
      <c r="I18" s="88"/>
    </row>
    <row r="19" spans="1:9" s="81" customFormat="1" ht="17.45" customHeight="1">
      <c r="A19" s="83">
        <v>8</v>
      </c>
      <c r="B19" s="84" t="s">
        <v>297</v>
      </c>
      <c r="C19" s="85" t="s">
        <v>298</v>
      </c>
      <c r="D19" s="85" t="s">
        <v>299</v>
      </c>
      <c r="E19" s="83"/>
      <c r="F19" s="86" t="str">
        <f t="shared" si="0"/>
        <v>Không XL</v>
      </c>
      <c r="G19" s="69">
        <v>77</v>
      </c>
      <c r="H19" s="86" t="str">
        <f t="shared" si="1"/>
        <v>Khá</v>
      </c>
      <c r="I19" s="88"/>
    </row>
    <row r="20" spans="1:9" s="81" customFormat="1" ht="17.45" customHeight="1">
      <c r="A20" s="83">
        <v>9</v>
      </c>
      <c r="B20" s="84" t="s">
        <v>300</v>
      </c>
      <c r="C20" s="85" t="s">
        <v>301</v>
      </c>
      <c r="D20" s="85" t="s">
        <v>302</v>
      </c>
      <c r="E20" s="83"/>
      <c r="F20" s="86" t="str">
        <f t="shared" si="0"/>
        <v>Không XL</v>
      </c>
      <c r="G20" s="69">
        <v>75</v>
      </c>
      <c r="H20" s="86" t="str">
        <f t="shared" si="1"/>
        <v>Khá</v>
      </c>
      <c r="I20" s="87"/>
    </row>
    <row r="21" spans="1:9" s="81" customFormat="1" ht="17.45" customHeight="1">
      <c r="A21" s="83">
        <v>10</v>
      </c>
      <c r="B21" s="84" t="s">
        <v>303</v>
      </c>
      <c r="C21" s="85" t="s">
        <v>304</v>
      </c>
      <c r="D21" s="85" t="s">
        <v>189</v>
      </c>
      <c r="E21" s="83"/>
      <c r="F21" s="86" t="str">
        <f t="shared" si="0"/>
        <v>Không XL</v>
      </c>
      <c r="G21" s="69">
        <v>71</v>
      </c>
      <c r="H21" s="86" t="str">
        <f t="shared" si="1"/>
        <v>Khá</v>
      </c>
      <c r="I21" s="87"/>
    </row>
    <row r="22" spans="1:9" s="81" customFormat="1" ht="17.45" customHeight="1">
      <c r="A22" s="83">
        <v>11</v>
      </c>
      <c r="B22" s="84" t="s">
        <v>305</v>
      </c>
      <c r="C22" s="85" t="s">
        <v>306</v>
      </c>
      <c r="D22" s="85" t="s">
        <v>189</v>
      </c>
      <c r="E22" s="83"/>
      <c r="F22" s="86" t="str">
        <f t="shared" si="0"/>
        <v>Không XL</v>
      </c>
      <c r="G22" s="69">
        <v>62</v>
      </c>
      <c r="H22" s="86" t="str">
        <f t="shared" si="1"/>
        <v>TB</v>
      </c>
      <c r="I22" s="87"/>
    </row>
    <row r="23" spans="1:9" s="81" customFormat="1" ht="17.45" customHeight="1">
      <c r="A23" s="83">
        <v>12</v>
      </c>
      <c r="B23" s="84" t="s">
        <v>307</v>
      </c>
      <c r="C23" s="85" t="s">
        <v>308</v>
      </c>
      <c r="D23" s="85" t="s">
        <v>309</v>
      </c>
      <c r="E23" s="83"/>
      <c r="F23" s="86" t="str">
        <f t="shared" si="0"/>
        <v>Không XL</v>
      </c>
      <c r="G23" s="69">
        <v>77</v>
      </c>
      <c r="H23" s="86" t="str">
        <f t="shared" si="1"/>
        <v>Khá</v>
      </c>
      <c r="I23" s="88"/>
    </row>
    <row r="24" spans="1:9" s="81" customFormat="1" ht="17.45" customHeight="1">
      <c r="A24" s="83">
        <v>13</v>
      </c>
      <c r="B24" s="84" t="s">
        <v>310</v>
      </c>
      <c r="C24" s="85" t="s">
        <v>311</v>
      </c>
      <c r="D24" s="85" t="s">
        <v>192</v>
      </c>
      <c r="E24" s="83"/>
      <c r="F24" s="86" t="str">
        <f t="shared" si="0"/>
        <v>Không XL</v>
      </c>
      <c r="G24" s="69">
        <v>69</v>
      </c>
      <c r="H24" s="86" t="str">
        <f t="shared" si="1"/>
        <v>TB</v>
      </c>
      <c r="I24" s="88"/>
    </row>
    <row r="25" spans="1:9" s="81" customFormat="1" ht="17.45" customHeight="1">
      <c r="A25" s="83">
        <v>14</v>
      </c>
      <c r="B25" s="84" t="s">
        <v>312</v>
      </c>
      <c r="C25" s="85" t="s">
        <v>313</v>
      </c>
      <c r="D25" s="85" t="s">
        <v>314</v>
      </c>
      <c r="E25" s="83"/>
      <c r="F25" s="86" t="str">
        <f t="shared" si="0"/>
        <v>Không XL</v>
      </c>
      <c r="G25" s="69">
        <v>74</v>
      </c>
      <c r="H25" s="86" t="str">
        <f t="shared" si="1"/>
        <v>Khá</v>
      </c>
      <c r="I25" s="88"/>
    </row>
    <row r="26" spans="1:9" s="81" customFormat="1" ht="17.45" customHeight="1">
      <c r="A26" s="83">
        <v>15</v>
      </c>
      <c r="B26" s="84" t="s">
        <v>315</v>
      </c>
      <c r="C26" s="85" t="s">
        <v>316</v>
      </c>
      <c r="D26" s="85" t="s">
        <v>317</v>
      </c>
      <c r="E26" s="83"/>
      <c r="F26" s="86" t="str">
        <f t="shared" si="0"/>
        <v>Không XL</v>
      </c>
      <c r="G26" s="69">
        <v>56</v>
      </c>
      <c r="H26" s="86" t="str">
        <f t="shared" si="1"/>
        <v>TB</v>
      </c>
      <c r="I26" s="88"/>
    </row>
    <row r="27" spans="1:9" s="81" customFormat="1" ht="17.45" customHeight="1">
      <c r="A27" s="83">
        <v>16</v>
      </c>
      <c r="B27" s="84" t="s">
        <v>318</v>
      </c>
      <c r="C27" s="85" t="s">
        <v>319</v>
      </c>
      <c r="D27" s="85" t="s">
        <v>203</v>
      </c>
      <c r="E27" s="83"/>
      <c r="F27" s="86" t="str">
        <f t="shared" si="0"/>
        <v>Không XL</v>
      </c>
      <c r="G27" s="69">
        <v>64</v>
      </c>
      <c r="H27" s="86" t="str">
        <f t="shared" si="1"/>
        <v>TB</v>
      </c>
      <c r="I27" s="88"/>
    </row>
    <row r="28" spans="1:9" s="81" customFormat="1" ht="17.45" customHeight="1">
      <c r="A28" s="83">
        <v>17</v>
      </c>
      <c r="B28" s="84" t="s">
        <v>320</v>
      </c>
      <c r="C28" s="85" t="s">
        <v>321</v>
      </c>
      <c r="D28" s="85" t="s">
        <v>203</v>
      </c>
      <c r="E28" s="83"/>
      <c r="F28" s="86" t="str">
        <f t="shared" si="0"/>
        <v>Không XL</v>
      </c>
      <c r="G28" s="69">
        <v>62</v>
      </c>
      <c r="H28" s="86" t="str">
        <f t="shared" si="1"/>
        <v>TB</v>
      </c>
      <c r="I28" s="88"/>
    </row>
    <row r="29" spans="1:9" s="81" customFormat="1" ht="17.45" customHeight="1">
      <c r="A29" s="83">
        <v>18</v>
      </c>
      <c r="B29" s="84" t="s">
        <v>322</v>
      </c>
      <c r="C29" s="85" t="s">
        <v>323</v>
      </c>
      <c r="D29" s="85" t="s">
        <v>221</v>
      </c>
      <c r="E29" s="83"/>
      <c r="F29" s="86" t="str">
        <f t="shared" si="0"/>
        <v>Không XL</v>
      </c>
      <c r="G29" s="69">
        <v>51</v>
      </c>
      <c r="H29" s="86" t="str">
        <f t="shared" si="1"/>
        <v>TB</v>
      </c>
      <c r="I29" s="88"/>
    </row>
    <row r="30" spans="1:9" s="81" customFormat="1" ht="17.45" customHeight="1">
      <c r="A30" s="83">
        <v>19</v>
      </c>
      <c r="B30" s="84" t="s">
        <v>324</v>
      </c>
      <c r="C30" s="85" t="s">
        <v>325</v>
      </c>
      <c r="D30" s="85" t="s">
        <v>221</v>
      </c>
      <c r="E30" s="83"/>
      <c r="F30" s="86" t="str">
        <f t="shared" si="0"/>
        <v>Không XL</v>
      </c>
      <c r="G30" s="69">
        <v>67</v>
      </c>
      <c r="H30" s="86" t="str">
        <f t="shared" si="1"/>
        <v>TB</v>
      </c>
      <c r="I30" s="88"/>
    </row>
    <row r="31" spans="1:9" s="81" customFormat="1" ht="17.45" customHeight="1">
      <c r="A31" s="83">
        <v>20</v>
      </c>
      <c r="B31" s="84" t="s">
        <v>326</v>
      </c>
      <c r="C31" s="85" t="s">
        <v>327</v>
      </c>
      <c r="D31" s="85" t="s">
        <v>328</v>
      </c>
      <c r="E31" s="83"/>
      <c r="F31" s="86" t="str">
        <f t="shared" si="0"/>
        <v>Không XL</v>
      </c>
      <c r="G31" s="69">
        <v>67</v>
      </c>
      <c r="H31" s="86" t="str">
        <f t="shared" si="1"/>
        <v>TB</v>
      </c>
      <c r="I31" s="87"/>
    </row>
    <row r="32" spans="1:9" s="81" customFormat="1" ht="17.45" customHeight="1">
      <c r="A32" s="83">
        <v>21</v>
      </c>
      <c r="B32" s="84" t="s">
        <v>329</v>
      </c>
      <c r="C32" s="85" t="s">
        <v>330</v>
      </c>
      <c r="D32" s="85" t="s">
        <v>328</v>
      </c>
      <c r="E32" s="83"/>
      <c r="F32" s="86" t="str">
        <f t="shared" si="0"/>
        <v>Không XL</v>
      </c>
      <c r="G32" s="69">
        <v>71</v>
      </c>
      <c r="H32" s="86" t="str">
        <f t="shared" si="1"/>
        <v>Khá</v>
      </c>
      <c r="I32" s="88"/>
    </row>
    <row r="33" spans="1:9" s="81" customFormat="1" ht="17.45" customHeight="1">
      <c r="A33" s="83">
        <v>22</v>
      </c>
      <c r="B33" s="84" t="s">
        <v>331</v>
      </c>
      <c r="C33" s="85" t="s">
        <v>332</v>
      </c>
      <c r="D33" s="85" t="s">
        <v>333</v>
      </c>
      <c r="E33" s="83"/>
      <c r="F33" s="86" t="str">
        <f t="shared" si="0"/>
        <v>Không XL</v>
      </c>
      <c r="G33" s="69">
        <v>76</v>
      </c>
      <c r="H33" s="86" t="str">
        <f t="shared" si="1"/>
        <v>Khá</v>
      </c>
      <c r="I33" s="88"/>
    </row>
    <row r="34" spans="1:9" s="81" customFormat="1" ht="17.45" customHeight="1">
      <c r="A34" s="83">
        <v>23</v>
      </c>
      <c r="B34" s="84" t="s">
        <v>334</v>
      </c>
      <c r="C34" s="85" t="s">
        <v>335</v>
      </c>
      <c r="D34" s="85" t="s">
        <v>336</v>
      </c>
      <c r="E34" s="83"/>
      <c r="F34" s="86" t="str">
        <f t="shared" si="0"/>
        <v>Không XL</v>
      </c>
      <c r="G34" s="69">
        <v>72</v>
      </c>
      <c r="H34" s="86" t="str">
        <f t="shared" si="1"/>
        <v>Khá</v>
      </c>
      <c r="I34" s="88"/>
    </row>
    <row r="35" spans="1:9" s="81" customFormat="1" ht="17.45" customHeight="1">
      <c r="A35" s="83">
        <v>24</v>
      </c>
      <c r="B35" s="84" t="s">
        <v>337</v>
      </c>
      <c r="C35" s="85" t="s">
        <v>338</v>
      </c>
      <c r="D35" s="85" t="s">
        <v>339</v>
      </c>
      <c r="E35" s="83"/>
      <c r="F35" s="86" t="str">
        <f t="shared" si="0"/>
        <v>Không XL</v>
      </c>
      <c r="G35" s="69">
        <v>62</v>
      </c>
      <c r="H35" s="86" t="str">
        <f t="shared" si="1"/>
        <v>TB</v>
      </c>
      <c r="I35" s="88"/>
    </row>
    <row r="36" spans="1:9" s="81" customFormat="1" ht="17.45" customHeight="1">
      <c r="A36" s="83">
        <v>25</v>
      </c>
      <c r="B36" s="84" t="s">
        <v>340</v>
      </c>
      <c r="C36" s="85" t="s">
        <v>197</v>
      </c>
      <c r="D36" s="85" t="s">
        <v>341</v>
      </c>
      <c r="E36" s="83"/>
      <c r="F36" s="86" t="str">
        <f t="shared" si="0"/>
        <v>Không XL</v>
      </c>
      <c r="G36" s="69">
        <v>54</v>
      </c>
      <c r="H36" s="86" t="str">
        <f t="shared" si="1"/>
        <v>TB</v>
      </c>
      <c r="I36" s="88"/>
    </row>
    <row r="37" spans="1:9" s="81" customFormat="1" ht="17.45" customHeight="1">
      <c r="A37" s="83">
        <v>26</v>
      </c>
      <c r="B37" s="84" t="s">
        <v>342</v>
      </c>
      <c r="C37" s="85" t="s">
        <v>343</v>
      </c>
      <c r="D37" s="85" t="s">
        <v>344</v>
      </c>
      <c r="E37" s="83"/>
      <c r="F37" s="86" t="str">
        <f t="shared" si="0"/>
        <v>Không XL</v>
      </c>
      <c r="G37" s="69">
        <v>72</v>
      </c>
      <c r="H37" s="86" t="str">
        <f t="shared" si="1"/>
        <v>Khá</v>
      </c>
      <c r="I37" s="88"/>
    </row>
    <row r="38" spans="1:9" s="81" customFormat="1" ht="17.45" customHeight="1">
      <c r="A38" s="83">
        <v>27</v>
      </c>
      <c r="B38" s="84" t="s">
        <v>345</v>
      </c>
      <c r="C38" s="85" t="s">
        <v>346</v>
      </c>
      <c r="D38" s="85" t="s">
        <v>347</v>
      </c>
      <c r="E38" s="83"/>
      <c r="F38" s="86" t="str">
        <f t="shared" si="0"/>
        <v>Không XL</v>
      </c>
      <c r="G38" s="69">
        <v>52</v>
      </c>
      <c r="H38" s="86" t="str">
        <f t="shared" si="1"/>
        <v>TB</v>
      </c>
      <c r="I38" s="87"/>
    </row>
    <row r="39" spans="1:9" s="81" customFormat="1" ht="17.45" customHeight="1">
      <c r="A39" s="83">
        <v>28</v>
      </c>
      <c r="B39" s="84" t="s">
        <v>348</v>
      </c>
      <c r="C39" s="85" t="s">
        <v>349</v>
      </c>
      <c r="D39" s="85" t="s">
        <v>259</v>
      </c>
      <c r="E39" s="83"/>
      <c r="F39" s="86" t="str">
        <f t="shared" si="0"/>
        <v>Không XL</v>
      </c>
      <c r="G39" s="69">
        <v>52</v>
      </c>
      <c r="H39" s="86" t="str">
        <f t="shared" si="1"/>
        <v>TB</v>
      </c>
      <c r="I39" s="88"/>
    </row>
    <row r="40" spans="1:9" s="81" customFormat="1" ht="17.45" customHeight="1">
      <c r="A40" s="83">
        <v>29</v>
      </c>
      <c r="B40" s="84" t="s">
        <v>350</v>
      </c>
      <c r="C40" s="85" t="s">
        <v>351</v>
      </c>
      <c r="D40" s="85" t="s">
        <v>259</v>
      </c>
      <c r="E40" s="83"/>
      <c r="F40" s="86" t="str">
        <f t="shared" si="0"/>
        <v>Không XL</v>
      </c>
      <c r="G40" s="69">
        <v>51</v>
      </c>
      <c r="H40" s="86" t="str">
        <f t="shared" si="1"/>
        <v>TB</v>
      </c>
      <c r="I40" s="87"/>
    </row>
    <row r="41" spans="1:9" s="81" customFormat="1" ht="17.45" customHeight="1">
      <c r="A41" s="83">
        <v>30</v>
      </c>
      <c r="B41" s="84" t="s">
        <v>352</v>
      </c>
      <c r="C41" s="85" t="s">
        <v>353</v>
      </c>
      <c r="D41" s="85" t="s">
        <v>354</v>
      </c>
      <c r="E41" s="83"/>
      <c r="F41" s="86" t="str">
        <f t="shared" si="0"/>
        <v>Không XL</v>
      </c>
      <c r="G41" s="69">
        <v>64</v>
      </c>
      <c r="H41" s="86" t="str">
        <f t="shared" si="1"/>
        <v>TB</v>
      </c>
      <c r="I41" s="87"/>
    </row>
    <row r="42" spans="1:9" s="81" customFormat="1" ht="17.45" customHeight="1">
      <c r="A42" s="83">
        <v>31</v>
      </c>
      <c r="B42" s="84" t="s">
        <v>355</v>
      </c>
      <c r="C42" s="85" t="s">
        <v>356</v>
      </c>
      <c r="D42" s="85" t="s">
        <v>267</v>
      </c>
      <c r="E42" s="83"/>
      <c r="F42" s="86" t="str">
        <f t="shared" si="0"/>
        <v>Không XL</v>
      </c>
      <c r="G42" s="69">
        <v>57</v>
      </c>
      <c r="H42" s="86" t="str">
        <f t="shared" si="1"/>
        <v>TB</v>
      </c>
      <c r="I42" s="87"/>
    </row>
    <row r="43" spans="1:9" s="81" customFormat="1" ht="17.45" customHeight="1">
      <c r="A43" s="83">
        <v>32</v>
      </c>
      <c r="B43" s="84" t="s">
        <v>357</v>
      </c>
      <c r="C43" s="85" t="s">
        <v>358</v>
      </c>
      <c r="D43" s="85" t="s">
        <v>267</v>
      </c>
      <c r="E43" s="83"/>
      <c r="F43" s="86" t="str">
        <f t="shared" si="0"/>
        <v>Không XL</v>
      </c>
      <c r="G43" s="69">
        <v>72</v>
      </c>
      <c r="H43" s="86" t="str">
        <f t="shared" si="1"/>
        <v>Khá</v>
      </c>
      <c r="I43" s="88"/>
    </row>
    <row r="44" spans="1:9" s="81" customFormat="1" ht="17.45" customHeight="1">
      <c r="A44" s="83">
        <v>33</v>
      </c>
      <c r="B44" s="84" t="s">
        <v>359</v>
      </c>
      <c r="C44" s="85" t="s">
        <v>360</v>
      </c>
      <c r="D44" s="85" t="s">
        <v>361</v>
      </c>
      <c r="E44" s="83"/>
      <c r="F44" s="86" t="str">
        <f t="shared" si="0"/>
        <v>Không XL</v>
      </c>
      <c r="G44" s="69">
        <v>68</v>
      </c>
      <c r="H44" s="86" t="str">
        <f t="shared" si="1"/>
        <v>TB</v>
      </c>
      <c r="I44" s="88"/>
    </row>
    <row r="45" spans="1:9" s="81" customFormat="1" ht="17.45" customHeight="1">
      <c r="A45" s="83">
        <v>34</v>
      </c>
      <c r="B45" s="84" t="s">
        <v>362</v>
      </c>
      <c r="C45" s="85" t="s">
        <v>363</v>
      </c>
      <c r="D45" s="85" t="s">
        <v>364</v>
      </c>
      <c r="E45" s="83"/>
      <c r="F45" s="86" t="str">
        <f t="shared" si="0"/>
        <v>Không XL</v>
      </c>
      <c r="G45" s="69">
        <v>62</v>
      </c>
      <c r="H45" s="86" t="str">
        <f t="shared" si="1"/>
        <v>TB</v>
      </c>
      <c r="I45" s="88"/>
    </row>
    <row r="46" spans="1:9" s="81" customFormat="1" ht="17.45" customHeight="1">
      <c r="A46" s="83">
        <v>35</v>
      </c>
      <c r="B46" s="84" t="s">
        <v>365</v>
      </c>
      <c r="C46" s="85" t="s">
        <v>366</v>
      </c>
      <c r="D46" s="85" t="s">
        <v>367</v>
      </c>
      <c r="E46" s="83"/>
      <c r="F46" s="86" t="str">
        <f t="shared" si="0"/>
        <v>Không XL</v>
      </c>
      <c r="G46" s="69">
        <v>69</v>
      </c>
      <c r="H46" s="86" t="str">
        <f t="shared" si="1"/>
        <v>TB</v>
      </c>
      <c r="I46" s="88"/>
    </row>
    <row r="47" spans="1:9" s="81" customFormat="1" ht="17.45" customHeight="1">
      <c r="A47" s="83">
        <v>36</v>
      </c>
      <c r="B47" s="84" t="s">
        <v>368</v>
      </c>
      <c r="C47" s="85" t="s">
        <v>369</v>
      </c>
      <c r="D47" s="85" t="s">
        <v>370</v>
      </c>
      <c r="E47" s="83"/>
      <c r="F47" s="86" t="str">
        <f t="shared" si="0"/>
        <v>Không XL</v>
      </c>
      <c r="G47" s="69">
        <v>50</v>
      </c>
      <c r="H47" s="86" t="str">
        <f t="shared" si="1"/>
        <v>TB</v>
      </c>
      <c r="I47" s="88"/>
    </row>
    <row r="48" spans="1:9" s="81" customFormat="1" ht="17.45" customHeight="1">
      <c r="A48" s="83">
        <v>37</v>
      </c>
      <c r="B48" s="84" t="s">
        <v>371</v>
      </c>
      <c r="C48" s="85" t="s">
        <v>372</v>
      </c>
      <c r="D48" s="85" t="s">
        <v>373</v>
      </c>
      <c r="E48" s="83"/>
      <c r="F48" s="86" t="str">
        <f t="shared" si="0"/>
        <v>Không XL</v>
      </c>
      <c r="G48" s="69">
        <v>63</v>
      </c>
      <c r="H48" s="86" t="str">
        <f t="shared" si="1"/>
        <v>TB</v>
      </c>
      <c r="I48" s="88"/>
    </row>
    <row r="49" spans="1:10" s="81" customFormat="1" ht="17.45" customHeight="1">
      <c r="A49" s="83">
        <v>38</v>
      </c>
      <c r="B49" s="84" t="s">
        <v>374</v>
      </c>
      <c r="C49" s="85" t="s">
        <v>375</v>
      </c>
      <c r="D49" s="85" t="s">
        <v>376</v>
      </c>
      <c r="E49" s="83"/>
      <c r="F49" s="86" t="str">
        <f t="shared" si="0"/>
        <v>Không XL</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79" t="s">
        <v>146</v>
      </c>
      <c r="D52" s="179"/>
      <c r="E52" s="179"/>
      <c r="F52" s="179"/>
      <c r="G52" s="179"/>
      <c r="H52" s="179"/>
      <c r="I52" s="179"/>
    </row>
    <row r="53" spans="1:10" ht="18" customHeight="1">
      <c r="C53" s="180" t="s">
        <v>147</v>
      </c>
      <c r="D53" s="180"/>
      <c r="E53" s="181" t="s">
        <v>142</v>
      </c>
      <c r="F53" s="181"/>
      <c r="G53" s="181" t="s">
        <v>143</v>
      </c>
      <c r="H53" s="181"/>
      <c r="I53" s="180" t="s">
        <v>13</v>
      </c>
    </row>
    <row r="54" spans="1:10" s="81" customFormat="1" ht="18" customHeight="1">
      <c r="C54" s="180"/>
      <c r="D54" s="180"/>
      <c r="E54" s="82" t="s">
        <v>148</v>
      </c>
      <c r="F54" s="99" t="s">
        <v>149</v>
      </c>
      <c r="G54" s="82" t="s">
        <v>148</v>
      </c>
      <c r="H54" s="99" t="s">
        <v>149</v>
      </c>
      <c r="I54" s="180"/>
    </row>
    <row r="55" spans="1:10" ht="18" customHeight="1">
      <c r="C55" s="164" t="s">
        <v>150</v>
      </c>
      <c r="D55" s="164"/>
      <c r="E55" s="100">
        <f>COUNTIF(F12:F49,"Xuất sắc")</f>
        <v>0</v>
      </c>
      <c r="F55" s="101">
        <f>E55*100/$A$49</f>
        <v>0</v>
      </c>
      <c r="G55" s="100">
        <f>COUNTIF(H12:H49,"Xuất sắc")</f>
        <v>1</v>
      </c>
      <c r="H55" s="101">
        <f>G55*100/$A$49</f>
        <v>2.6315789473684212</v>
      </c>
      <c r="I55" s="102"/>
    </row>
    <row r="56" spans="1:10" ht="18" customHeight="1">
      <c r="C56" s="164" t="s">
        <v>151</v>
      </c>
      <c r="D56" s="164"/>
      <c r="E56" s="100">
        <f>COUNTIF(F12:F49,"Tốt")</f>
        <v>0</v>
      </c>
      <c r="F56" s="101">
        <f t="shared" ref="F56:F60" si="2">E56*100/$A$49</f>
        <v>0</v>
      </c>
      <c r="G56" s="100">
        <f>COUNTIF(H12:H49,"Tốt")</f>
        <v>2</v>
      </c>
      <c r="H56" s="101">
        <f t="shared" ref="H56:H60" si="3">G56*100/$A$49</f>
        <v>5.2631578947368425</v>
      </c>
      <c r="I56" s="102"/>
    </row>
    <row r="57" spans="1:10" ht="18" customHeight="1">
      <c r="C57" s="164" t="s">
        <v>152</v>
      </c>
      <c r="D57" s="164"/>
      <c r="E57" s="100">
        <f>COUNTIF(F12:F49,"Khá")</f>
        <v>0</v>
      </c>
      <c r="F57" s="101">
        <f t="shared" si="2"/>
        <v>0</v>
      </c>
      <c r="G57" s="100">
        <f>COUNTIF(H12:H49,"Khá")</f>
        <v>12</v>
      </c>
      <c r="H57" s="101">
        <f t="shared" si="3"/>
        <v>31.578947368421051</v>
      </c>
      <c r="I57" s="102"/>
    </row>
    <row r="58" spans="1:10" ht="18" customHeight="1">
      <c r="C58" s="164" t="s">
        <v>153</v>
      </c>
      <c r="D58" s="164"/>
      <c r="E58" s="100">
        <f>COUNTIF(F12:F49,"TB")</f>
        <v>0</v>
      </c>
      <c r="F58" s="101">
        <f t="shared" si="2"/>
        <v>0</v>
      </c>
      <c r="G58" s="100">
        <f>COUNTIF(H12:H49,"TB")</f>
        <v>23</v>
      </c>
      <c r="H58" s="101">
        <f t="shared" si="3"/>
        <v>60.526315789473685</v>
      </c>
      <c r="I58" s="102"/>
    </row>
    <row r="59" spans="1:10" ht="18" customHeight="1">
      <c r="C59" s="164" t="s">
        <v>154</v>
      </c>
      <c r="D59" s="164"/>
      <c r="E59" s="100">
        <f>COUNTIF(F12:F49,"Yếu")</f>
        <v>0</v>
      </c>
      <c r="F59" s="101">
        <f t="shared" si="2"/>
        <v>0</v>
      </c>
      <c r="G59" s="100">
        <f>COUNTIF(H12:H49,"Yếu")</f>
        <v>0</v>
      </c>
      <c r="H59" s="101">
        <f t="shared" si="3"/>
        <v>0</v>
      </c>
      <c r="I59" s="102"/>
    </row>
    <row r="60" spans="1:10" ht="18" customHeight="1">
      <c r="C60" s="164" t="s">
        <v>155</v>
      </c>
      <c r="D60" s="164"/>
      <c r="E60" s="100">
        <f>COUNTIF(F12:F49,"Không XL")</f>
        <v>38</v>
      </c>
      <c r="F60" s="101">
        <f t="shared" si="2"/>
        <v>100</v>
      </c>
      <c r="G60" s="100">
        <f>COUNTIF(H12:H49,"Không XL")</f>
        <v>0</v>
      </c>
      <c r="H60" s="101">
        <f t="shared" si="3"/>
        <v>0</v>
      </c>
      <c r="I60" s="102"/>
    </row>
    <row r="61" spans="1:10">
      <c r="C61" s="103"/>
      <c r="D61" s="103"/>
      <c r="F61" s="104"/>
    </row>
    <row r="62" spans="1:10" ht="18" customHeight="1">
      <c r="E62" s="165" t="s">
        <v>156</v>
      </c>
      <c r="F62" s="165"/>
      <c r="G62" s="165"/>
      <c r="H62" s="165"/>
      <c r="I62" s="165"/>
    </row>
    <row r="63" spans="1:10" ht="18" customHeight="1">
      <c r="A63" s="163" t="s">
        <v>157</v>
      </c>
      <c r="B63" s="163"/>
      <c r="C63" s="163"/>
      <c r="D63" s="163"/>
      <c r="E63" s="163"/>
      <c r="F63" s="163" t="s">
        <v>142</v>
      </c>
      <c r="G63" s="163"/>
      <c r="H63" s="163"/>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abSelected="1" topLeftCell="A2" zoomScaleNormal="100" workbookViewId="0">
      <selection activeCell="G13" sqref="G13"/>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479</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378</v>
      </c>
      <c r="C12" s="85" t="s">
        <v>379</v>
      </c>
      <c r="D12" s="85" t="s">
        <v>380</v>
      </c>
      <c r="E12" s="83"/>
      <c r="F12" s="86" t="str">
        <f>IF(AND(E12&gt;=90),"Xuất sắc",IF(AND(E12&gt;=80),"Tốt",IF(AND(E12&gt;=70),"Khá",IF(AND(E12&gt;=60),"TB",IF(AND(E12&gt;=50),"TB",IF(AND(E12&lt;50),IF(AND(E12&gt;0),"Yếu",IF(AND(E12=0),"Không XL"," "))))))))</f>
        <v>Không XL</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c r="F14" s="86" t="str">
        <f t="shared" si="0"/>
        <v>Không XL</v>
      </c>
      <c r="G14" s="69">
        <v>50</v>
      </c>
      <c r="H14" s="86" t="str">
        <f t="shared" si="1"/>
        <v>TB</v>
      </c>
      <c r="I14" s="106"/>
    </row>
    <row r="15" spans="1:20" s="81" customFormat="1" ht="17.45" customHeight="1">
      <c r="A15" s="83">
        <v>4</v>
      </c>
      <c r="B15" s="84" t="s">
        <v>385</v>
      </c>
      <c r="C15" s="85" t="s">
        <v>386</v>
      </c>
      <c r="D15" s="85" t="s">
        <v>387</v>
      </c>
      <c r="E15" s="83"/>
      <c r="F15" s="86" t="str">
        <f t="shared" si="0"/>
        <v>Không XL</v>
      </c>
      <c r="G15" s="69">
        <v>90</v>
      </c>
      <c r="H15" s="86" t="str">
        <f t="shared" si="1"/>
        <v>Xuất sắc</v>
      </c>
      <c r="I15" s="88"/>
    </row>
    <row r="16" spans="1:20" s="81" customFormat="1" ht="17.45" customHeight="1">
      <c r="A16" s="83">
        <v>5</v>
      </c>
      <c r="B16" s="84" t="s">
        <v>388</v>
      </c>
      <c r="C16" s="85" t="s">
        <v>389</v>
      </c>
      <c r="D16" s="85" t="s">
        <v>387</v>
      </c>
      <c r="E16" s="83"/>
      <c r="F16" s="86" t="str">
        <f t="shared" si="0"/>
        <v>Không XL</v>
      </c>
      <c r="G16" s="69">
        <v>65</v>
      </c>
      <c r="H16" s="86" t="str">
        <f t="shared" si="1"/>
        <v>TB</v>
      </c>
      <c r="I16" s="88"/>
    </row>
    <row r="17" spans="1:9" s="81" customFormat="1">
      <c r="A17" s="83">
        <v>6</v>
      </c>
      <c r="B17" s="84" t="s">
        <v>390</v>
      </c>
      <c r="C17" s="85" t="s">
        <v>391</v>
      </c>
      <c r="D17" s="85" t="s">
        <v>387</v>
      </c>
      <c r="E17" s="83"/>
      <c r="F17" s="86" t="str">
        <f t="shared" si="0"/>
        <v>Không XL</v>
      </c>
      <c r="G17" s="69">
        <v>64</v>
      </c>
      <c r="H17" s="86" t="str">
        <f t="shared" si="1"/>
        <v>TB</v>
      </c>
      <c r="I17" s="88"/>
    </row>
    <row r="18" spans="1:9" s="81" customFormat="1">
      <c r="A18" s="83">
        <v>7</v>
      </c>
      <c r="B18" s="84" t="s">
        <v>392</v>
      </c>
      <c r="C18" s="85" t="s">
        <v>393</v>
      </c>
      <c r="D18" s="85" t="s">
        <v>167</v>
      </c>
      <c r="E18" s="83"/>
      <c r="F18" s="86" t="str">
        <f t="shared" si="0"/>
        <v>Không XL</v>
      </c>
      <c r="G18" s="69">
        <v>90</v>
      </c>
      <c r="H18" s="86" t="str">
        <f t="shared" si="1"/>
        <v>Xuất sắc</v>
      </c>
      <c r="I18" s="88"/>
    </row>
    <row r="19" spans="1:9" s="81" customFormat="1">
      <c r="A19" s="83">
        <v>8</v>
      </c>
      <c r="B19" s="84" t="s">
        <v>394</v>
      </c>
      <c r="C19" s="85" t="s">
        <v>395</v>
      </c>
      <c r="D19" s="85" t="s">
        <v>167</v>
      </c>
      <c r="E19" s="83"/>
      <c r="F19" s="86" t="str">
        <f t="shared" si="0"/>
        <v>Không XL</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c r="F21" s="86" t="str">
        <f t="shared" si="0"/>
        <v>Không XL</v>
      </c>
      <c r="G21" s="69">
        <v>77</v>
      </c>
      <c r="H21" s="86" t="str">
        <f t="shared" si="1"/>
        <v>Khá</v>
      </c>
      <c r="I21" s="87"/>
    </row>
    <row r="22" spans="1:9" s="112" customFormat="1">
      <c r="A22" s="107">
        <v>11</v>
      </c>
      <c r="B22" s="108" t="s">
        <v>401</v>
      </c>
      <c r="C22" s="109" t="s">
        <v>266</v>
      </c>
      <c r="D22" s="109" t="s">
        <v>172</v>
      </c>
      <c r="E22" s="107"/>
      <c r="F22" s="110" t="str">
        <f t="shared" si="0"/>
        <v>Không XL</v>
      </c>
      <c r="G22" s="114"/>
      <c r="H22" s="110" t="str">
        <f t="shared" si="1"/>
        <v>Không XL</v>
      </c>
      <c r="I22" s="111"/>
    </row>
    <row r="23" spans="1:9" s="81" customFormat="1">
      <c r="A23" s="83">
        <v>12</v>
      </c>
      <c r="B23" s="84" t="s">
        <v>402</v>
      </c>
      <c r="C23" s="85" t="s">
        <v>403</v>
      </c>
      <c r="D23" s="85" t="s">
        <v>404</v>
      </c>
      <c r="E23" s="83"/>
      <c r="F23" s="86" t="str">
        <f t="shared" si="0"/>
        <v>Không XL</v>
      </c>
      <c r="G23" s="69">
        <v>66</v>
      </c>
      <c r="H23" s="86" t="str">
        <f t="shared" si="1"/>
        <v>TB</v>
      </c>
      <c r="I23" s="88"/>
    </row>
    <row r="24" spans="1:9" s="81" customFormat="1">
      <c r="A24" s="83">
        <v>13</v>
      </c>
      <c r="B24" s="84" t="s">
        <v>405</v>
      </c>
      <c r="C24" s="85" t="s">
        <v>379</v>
      </c>
      <c r="D24" s="85" t="s">
        <v>406</v>
      </c>
      <c r="E24" s="83"/>
      <c r="F24" s="86" t="str">
        <f t="shared" si="0"/>
        <v>Không XL</v>
      </c>
      <c r="G24" s="69">
        <v>78</v>
      </c>
      <c r="H24" s="86" t="str">
        <f t="shared" si="1"/>
        <v>Khá</v>
      </c>
      <c r="I24" s="88"/>
    </row>
    <row r="25" spans="1:9" s="81" customFormat="1">
      <c r="A25" s="83">
        <v>14</v>
      </c>
      <c r="B25" s="84" t="s">
        <v>407</v>
      </c>
      <c r="C25" s="85" t="s">
        <v>408</v>
      </c>
      <c r="D25" s="85" t="s">
        <v>181</v>
      </c>
      <c r="E25" s="83"/>
      <c r="F25" s="86" t="str">
        <f t="shared" si="0"/>
        <v>Không XL</v>
      </c>
      <c r="G25" s="69">
        <v>77</v>
      </c>
      <c r="H25" s="86" t="str">
        <f t="shared" si="1"/>
        <v>Khá</v>
      </c>
      <c r="I25" s="88"/>
    </row>
    <row r="26" spans="1:9" s="81" customFormat="1">
      <c r="A26" s="83">
        <v>15</v>
      </c>
      <c r="B26" s="84" t="s">
        <v>409</v>
      </c>
      <c r="C26" s="85" t="s">
        <v>410</v>
      </c>
      <c r="D26" s="85" t="s">
        <v>194</v>
      </c>
      <c r="E26" s="83"/>
      <c r="F26" s="86" t="str">
        <f t="shared" si="0"/>
        <v>Không XL</v>
      </c>
      <c r="G26" s="69">
        <v>82</v>
      </c>
      <c r="H26" s="86" t="str">
        <f t="shared" si="1"/>
        <v>Tốt</v>
      </c>
      <c r="I26" s="88"/>
    </row>
    <row r="27" spans="1:9" s="81" customFormat="1">
      <c r="A27" s="83">
        <v>16</v>
      </c>
      <c r="B27" s="84" t="s">
        <v>411</v>
      </c>
      <c r="C27" s="85" t="s">
        <v>412</v>
      </c>
      <c r="D27" s="85" t="s">
        <v>413</v>
      </c>
      <c r="E27" s="83"/>
      <c r="F27" s="86" t="str">
        <f t="shared" si="0"/>
        <v>Không XL</v>
      </c>
      <c r="G27" s="69">
        <v>50</v>
      </c>
      <c r="H27" s="86" t="str">
        <f t="shared" si="1"/>
        <v>TB</v>
      </c>
      <c r="I27" s="88"/>
    </row>
    <row r="28" spans="1:9" s="112" customFormat="1">
      <c r="A28" s="107">
        <v>17</v>
      </c>
      <c r="B28" s="108" t="s">
        <v>414</v>
      </c>
      <c r="C28" s="109" t="s">
        <v>415</v>
      </c>
      <c r="D28" s="109" t="s">
        <v>314</v>
      </c>
      <c r="E28" s="107"/>
      <c r="F28" s="110" t="str">
        <f t="shared" si="0"/>
        <v>Không XL</v>
      </c>
      <c r="G28" s="114"/>
      <c r="H28" s="110" t="str">
        <f t="shared" si="1"/>
        <v>Không XL</v>
      </c>
      <c r="I28" s="113"/>
    </row>
    <row r="29" spans="1:9" s="81" customFormat="1">
      <c r="A29" s="83">
        <v>18</v>
      </c>
      <c r="B29" s="84" t="s">
        <v>416</v>
      </c>
      <c r="C29" s="85" t="s">
        <v>417</v>
      </c>
      <c r="D29" s="85" t="s">
        <v>418</v>
      </c>
      <c r="E29" s="83"/>
      <c r="F29" s="86" t="str">
        <f t="shared" si="0"/>
        <v>Không XL</v>
      </c>
      <c r="G29" s="69">
        <v>68</v>
      </c>
      <c r="H29" s="86" t="str">
        <f t="shared" si="1"/>
        <v>TB</v>
      </c>
      <c r="I29" s="88"/>
    </row>
    <row r="30" spans="1:9" s="81" customFormat="1">
      <c r="A30" s="83">
        <v>19</v>
      </c>
      <c r="B30" s="84" t="s">
        <v>419</v>
      </c>
      <c r="C30" s="85" t="s">
        <v>420</v>
      </c>
      <c r="D30" s="85" t="s">
        <v>421</v>
      </c>
      <c r="E30" s="83"/>
      <c r="F30" s="86" t="str">
        <f t="shared" si="0"/>
        <v>Không XL</v>
      </c>
      <c r="G30" s="69">
        <v>64</v>
      </c>
      <c r="H30" s="86" t="str">
        <f t="shared" si="1"/>
        <v>TB</v>
      </c>
      <c r="I30" s="88"/>
    </row>
    <row r="31" spans="1:9" s="81" customFormat="1">
      <c r="A31" s="83">
        <v>20</v>
      </c>
      <c r="B31" s="84" t="s">
        <v>422</v>
      </c>
      <c r="C31" s="85" t="s">
        <v>423</v>
      </c>
      <c r="D31" s="85" t="s">
        <v>424</v>
      </c>
      <c r="E31" s="83"/>
      <c r="F31" s="86" t="str">
        <f t="shared" si="0"/>
        <v>Không XL</v>
      </c>
      <c r="G31" s="69">
        <v>67</v>
      </c>
      <c r="H31" s="86" t="str">
        <f t="shared" si="1"/>
        <v>TB</v>
      </c>
      <c r="I31" s="87"/>
    </row>
    <row r="32" spans="1:9" s="112" customFormat="1">
      <c r="A32" s="107">
        <v>21</v>
      </c>
      <c r="B32" s="108" t="s">
        <v>425</v>
      </c>
      <c r="C32" s="109" t="s">
        <v>426</v>
      </c>
      <c r="D32" s="109" t="s">
        <v>427</v>
      </c>
      <c r="E32" s="107"/>
      <c r="F32" s="110" t="str">
        <f t="shared" si="0"/>
        <v>Không XL</v>
      </c>
      <c r="G32" s="114"/>
      <c r="H32" s="110" t="str">
        <f t="shared" si="1"/>
        <v>Không XL</v>
      </c>
      <c r="I32" s="113"/>
    </row>
    <row r="33" spans="1:9" s="81" customFormat="1">
      <c r="A33" s="83">
        <v>22</v>
      </c>
      <c r="B33" s="84" t="s">
        <v>428</v>
      </c>
      <c r="C33" s="85" t="s">
        <v>429</v>
      </c>
      <c r="D33" s="85" t="s">
        <v>203</v>
      </c>
      <c r="E33" s="83"/>
      <c r="F33" s="86" t="str">
        <f t="shared" si="0"/>
        <v>Không XL</v>
      </c>
      <c r="G33" s="69">
        <v>50</v>
      </c>
      <c r="H33" s="86" t="str">
        <f t="shared" si="1"/>
        <v>TB</v>
      </c>
      <c r="I33" s="88"/>
    </row>
    <row r="34" spans="1:9" s="81" customFormat="1">
      <c r="A34" s="83">
        <v>23</v>
      </c>
      <c r="B34" s="84" t="s">
        <v>430</v>
      </c>
      <c r="C34" s="85" t="s">
        <v>171</v>
      </c>
      <c r="D34" s="85" t="s">
        <v>203</v>
      </c>
      <c r="E34" s="83"/>
      <c r="F34" s="86" t="str">
        <f t="shared" si="0"/>
        <v>Không XL</v>
      </c>
      <c r="G34" s="69">
        <v>62</v>
      </c>
      <c r="H34" s="86" t="str">
        <f t="shared" si="1"/>
        <v>TB</v>
      </c>
      <c r="I34" s="88"/>
    </row>
    <row r="35" spans="1:9" s="81" customFormat="1">
      <c r="A35" s="83">
        <v>24</v>
      </c>
      <c r="B35" s="84" t="s">
        <v>431</v>
      </c>
      <c r="C35" s="85" t="s">
        <v>432</v>
      </c>
      <c r="D35" s="85" t="s">
        <v>216</v>
      </c>
      <c r="E35" s="83"/>
      <c r="F35" s="86" t="str">
        <f t="shared" si="0"/>
        <v>Không XL</v>
      </c>
      <c r="G35" s="69">
        <v>66</v>
      </c>
      <c r="H35" s="86" t="str">
        <f t="shared" si="1"/>
        <v>TB</v>
      </c>
      <c r="I35" s="88"/>
    </row>
    <row r="36" spans="1:9" s="81" customFormat="1">
      <c r="A36" s="83">
        <v>25</v>
      </c>
      <c r="B36" s="84" t="s">
        <v>433</v>
      </c>
      <c r="C36" s="85" t="s">
        <v>434</v>
      </c>
      <c r="D36" s="85" t="s">
        <v>216</v>
      </c>
      <c r="E36" s="83"/>
      <c r="F36" s="86" t="str">
        <f t="shared" si="0"/>
        <v>Không XL</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c r="F38" s="86" t="str">
        <f t="shared" si="0"/>
        <v>Không XL</v>
      </c>
      <c r="G38" s="69">
        <v>65</v>
      </c>
      <c r="H38" s="86" t="str">
        <f t="shared" si="1"/>
        <v>TB</v>
      </c>
      <c r="I38" s="87"/>
    </row>
    <row r="39" spans="1:9" s="81" customFormat="1">
      <c r="A39" s="83">
        <v>28</v>
      </c>
      <c r="B39" s="84" t="s">
        <v>440</v>
      </c>
      <c r="C39" s="85" t="s">
        <v>441</v>
      </c>
      <c r="D39" s="85" t="s">
        <v>442</v>
      </c>
      <c r="E39" s="83"/>
      <c r="F39" s="86" t="str">
        <f t="shared" si="0"/>
        <v>Không XL</v>
      </c>
      <c r="G39" s="69">
        <v>87</v>
      </c>
      <c r="H39" s="86" t="str">
        <f t="shared" si="1"/>
        <v>Tốt</v>
      </c>
      <c r="I39" s="88"/>
    </row>
    <row r="40" spans="1:9" s="112" customFormat="1">
      <c r="A40" s="107">
        <v>29</v>
      </c>
      <c r="B40" s="108" t="s">
        <v>443</v>
      </c>
      <c r="C40" s="109" t="s">
        <v>266</v>
      </c>
      <c r="D40" s="109" t="s">
        <v>333</v>
      </c>
      <c r="E40" s="107"/>
      <c r="F40" s="110" t="str">
        <f t="shared" si="0"/>
        <v>Không XL</v>
      </c>
      <c r="G40" s="114"/>
      <c r="H40" s="110" t="str">
        <f t="shared" si="1"/>
        <v>Không XL</v>
      </c>
      <c r="I40" s="111"/>
    </row>
    <row r="41" spans="1:9" s="81" customFormat="1">
      <c r="A41" s="83">
        <v>30</v>
      </c>
      <c r="B41" s="84" t="s">
        <v>444</v>
      </c>
      <c r="C41" s="85" t="s">
        <v>272</v>
      </c>
      <c r="D41" s="85" t="s">
        <v>230</v>
      </c>
      <c r="E41" s="83"/>
      <c r="F41" s="86" t="str">
        <f t="shared" si="0"/>
        <v>Không XL</v>
      </c>
      <c r="G41" s="69">
        <v>75</v>
      </c>
      <c r="H41" s="86" t="str">
        <f t="shared" si="1"/>
        <v>Khá</v>
      </c>
      <c r="I41" s="87"/>
    </row>
    <row r="42" spans="1:9" s="81" customFormat="1">
      <c r="A42" s="83">
        <v>31</v>
      </c>
      <c r="B42" s="84" t="s">
        <v>445</v>
      </c>
      <c r="C42" s="85" t="s">
        <v>446</v>
      </c>
      <c r="D42" s="85" t="s">
        <v>240</v>
      </c>
      <c r="E42" s="83"/>
      <c r="F42" s="86" t="str">
        <f t="shared" si="0"/>
        <v>Không XL</v>
      </c>
      <c r="G42" s="69">
        <v>76</v>
      </c>
      <c r="H42" s="86" t="str">
        <f t="shared" si="1"/>
        <v>Khá</v>
      </c>
      <c r="I42" s="87"/>
    </row>
    <row r="43" spans="1:9" s="81" customFormat="1">
      <c r="A43" s="83">
        <v>32</v>
      </c>
      <c r="B43" s="84" t="s">
        <v>447</v>
      </c>
      <c r="C43" s="85" t="s">
        <v>448</v>
      </c>
      <c r="D43" s="85" t="s">
        <v>243</v>
      </c>
      <c r="E43" s="83"/>
      <c r="F43" s="86" t="str">
        <f t="shared" si="0"/>
        <v>Không XL</v>
      </c>
      <c r="G43" s="69">
        <v>65</v>
      </c>
      <c r="H43" s="86" t="str">
        <f t="shared" si="1"/>
        <v>TB</v>
      </c>
      <c r="I43" s="88"/>
    </row>
    <row r="44" spans="1:9" s="81" customFormat="1">
      <c r="A44" s="83">
        <v>33</v>
      </c>
      <c r="B44" s="84" t="s">
        <v>449</v>
      </c>
      <c r="C44" s="85" t="s">
        <v>450</v>
      </c>
      <c r="D44" s="85" t="s">
        <v>451</v>
      </c>
      <c r="E44" s="83"/>
      <c r="F44" s="86" t="str">
        <f t="shared" si="0"/>
        <v>Không XL</v>
      </c>
      <c r="G44" s="69">
        <v>52</v>
      </c>
      <c r="H44" s="86" t="str">
        <f t="shared" si="1"/>
        <v>TB</v>
      </c>
      <c r="I44" s="88"/>
    </row>
    <row r="45" spans="1:9" s="81" customFormat="1">
      <c r="A45" s="83">
        <v>34</v>
      </c>
      <c r="B45" s="84" t="s">
        <v>452</v>
      </c>
      <c r="C45" s="85" t="s">
        <v>453</v>
      </c>
      <c r="D45" s="85" t="s">
        <v>454</v>
      </c>
      <c r="E45" s="83"/>
      <c r="F45" s="86" t="str">
        <f t="shared" si="0"/>
        <v>Không XL</v>
      </c>
      <c r="G45" s="69">
        <v>60</v>
      </c>
      <c r="H45" s="86" t="str">
        <f t="shared" si="1"/>
        <v>TB</v>
      </c>
      <c r="I45" s="88"/>
    </row>
    <row r="46" spans="1:9" s="81" customFormat="1">
      <c r="A46" s="83">
        <v>35</v>
      </c>
      <c r="B46" s="84" t="s">
        <v>455</v>
      </c>
      <c r="C46" s="85" t="s">
        <v>456</v>
      </c>
      <c r="D46" s="85" t="s">
        <v>457</v>
      </c>
      <c r="E46" s="83"/>
      <c r="F46" s="86" t="str">
        <f t="shared" si="0"/>
        <v>Không XL</v>
      </c>
      <c r="G46" s="69">
        <v>95</v>
      </c>
      <c r="H46" s="86" t="str">
        <f t="shared" si="1"/>
        <v>Xuất sắc</v>
      </c>
      <c r="I46" s="88"/>
    </row>
    <row r="47" spans="1:9" s="81" customFormat="1">
      <c r="A47" s="83">
        <v>36</v>
      </c>
      <c r="B47" s="84" t="s">
        <v>458</v>
      </c>
      <c r="C47" s="85" t="s">
        <v>459</v>
      </c>
      <c r="D47" s="85" t="s">
        <v>460</v>
      </c>
      <c r="E47" s="83"/>
      <c r="F47" s="86" t="str">
        <f t="shared" si="0"/>
        <v>Không XL</v>
      </c>
      <c r="G47" s="69">
        <v>74</v>
      </c>
      <c r="H47" s="86" t="str">
        <f t="shared" si="1"/>
        <v>Khá</v>
      </c>
      <c r="I47" s="88"/>
    </row>
    <row r="48" spans="1:9" s="81" customFormat="1">
      <c r="A48" s="83">
        <v>37</v>
      </c>
      <c r="B48" s="84" t="s">
        <v>461</v>
      </c>
      <c r="C48" s="85" t="s">
        <v>462</v>
      </c>
      <c r="D48" s="85" t="s">
        <v>354</v>
      </c>
      <c r="E48" s="83"/>
      <c r="F48" s="86" t="str">
        <f t="shared" si="0"/>
        <v>Không XL</v>
      </c>
      <c r="G48" s="69">
        <v>64</v>
      </c>
      <c r="H48" s="86" t="str">
        <f t="shared" si="1"/>
        <v>TB</v>
      </c>
      <c r="I48" s="88"/>
    </row>
    <row r="49" spans="1:9" s="81" customFormat="1">
      <c r="A49" s="83">
        <v>38</v>
      </c>
      <c r="B49" s="84" t="s">
        <v>463</v>
      </c>
      <c r="C49" s="85" t="s">
        <v>464</v>
      </c>
      <c r="D49" s="85" t="s">
        <v>354</v>
      </c>
      <c r="E49" s="83"/>
      <c r="F49" s="86" t="str">
        <f t="shared" si="0"/>
        <v>Không XL</v>
      </c>
      <c r="G49" s="69">
        <v>64</v>
      </c>
      <c r="H49" s="86" t="str">
        <f t="shared" si="1"/>
        <v>TB</v>
      </c>
      <c r="I49" s="88"/>
    </row>
    <row r="50" spans="1:9" s="81" customFormat="1">
      <c r="A50" s="83">
        <v>39</v>
      </c>
      <c r="B50" s="84" t="s">
        <v>465</v>
      </c>
      <c r="C50" s="85" t="s">
        <v>466</v>
      </c>
      <c r="D50" s="85" t="s">
        <v>262</v>
      </c>
      <c r="E50" s="83"/>
      <c r="F50" s="86" t="str">
        <f t="shared" si="0"/>
        <v>Không XL</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c r="F52" s="86" t="str">
        <f t="shared" si="0"/>
        <v>Không XL</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c r="F54" s="86" t="str">
        <f t="shared" si="0"/>
        <v>Không XL</v>
      </c>
      <c r="G54" s="69">
        <v>76</v>
      </c>
      <c r="H54" s="86" t="str">
        <f t="shared" si="1"/>
        <v>Khá</v>
      </c>
      <c r="I54" s="88"/>
    </row>
    <row r="55" spans="1:9" s="81" customFormat="1">
      <c r="A55" s="83">
        <v>44</v>
      </c>
      <c r="B55" s="84" t="s">
        <v>475</v>
      </c>
      <c r="C55" s="85" t="s">
        <v>476</v>
      </c>
      <c r="D55" s="85" t="s">
        <v>276</v>
      </c>
      <c r="E55" s="83"/>
      <c r="F55" s="86" t="str">
        <f t="shared" si="0"/>
        <v>Không XL</v>
      </c>
      <c r="G55" s="69">
        <v>72</v>
      </c>
      <c r="H55" s="86" t="str">
        <f t="shared" si="1"/>
        <v>Khá</v>
      </c>
      <c r="I55" s="88"/>
    </row>
    <row r="56" spans="1:9" s="81" customFormat="1">
      <c r="A56" s="83">
        <v>45</v>
      </c>
      <c r="B56" s="84" t="s">
        <v>477</v>
      </c>
      <c r="C56" s="85" t="s">
        <v>478</v>
      </c>
      <c r="D56" s="85" t="s">
        <v>373</v>
      </c>
      <c r="E56" s="83"/>
      <c r="F56" s="86" t="str">
        <f t="shared" si="0"/>
        <v>Không XL</v>
      </c>
      <c r="G56" s="69">
        <v>60</v>
      </c>
      <c r="H56" s="86" t="str">
        <f t="shared" si="1"/>
        <v>TB</v>
      </c>
      <c r="I56" s="88"/>
    </row>
    <row r="57" spans="1:9" ht="15.75">
      <c r="A57" s="70"/>
      <c r="B57" s="70"/>
      <c r="C57" s="179" t="s">
        <v>146</v>
      </c>
      <c r="D57" s="179"/>
      <c r="E57" s="179"/>
      <c r="F57" s="179"/>
      <c r="G57" s="179"/>
      <c r="H57" s="179"/>
      <c r="I57" s="179"/>
    </row>
    <row r="58" spans="1:9">
      <c r="C58" s="185" t="s">
        <v>147</v>
      </c>
      <c r="D58" s="186"/>
      <c r="E58" s="189" t="s">
        <v>142</v>
      </c>
      <c r="F58" s="190"/>
      <c r="G58" s="189" t="s">
        <v>143</v>
      </c>
      <c r="H58" s="190"/>
      <c r="I58" s="191" t="s">
        <v>13</v>
      </c>
    </row>
    <row r="59" spans="1:9" s="81" customFormat="1">
      <c r="C59" s="187"/>
      <c r="D59" s="188"/>
      <c r="E59" s="82" t="s">
        <v>148</v>
      </c>
      <c r="F59" s="99" t="s">
        <v>149</v>
      </c>
      <c r="G59" s="82" t="s">
        <v>148</v>
      </c>
      <c r="H59" s="99" t="s">
        <v>149</v>
      </c>
      <c r="I59" s="192"/>
    </row>
    <row r="60" spans="1:9">
      <c r="C60" s="164" t="s">
        <v>150</v>
      </c>
      <c r="D60" s="164"/>
      <c r="E60" s="100">
        <f>COUNTIF(F12:F56,"Xuất sắc")</f>
        <v>0</v>
      </c>
      <c r="F60" s="101">
        <f>E60*100/$A$56</f>
        <v>0</v>
      </c>
      <c r="G60" s="100">
        <f>COUNTIF(H12:H56,"Xuất sắc")</f>
        <v>4</v>
      </c>
      <c r="H60" s="101">
        <f>G60*100/$A$56</f>
        <v>8.8888888888888893</v>
      </c>
      <c r="I60" s="102"/>
    </row>
    <row r="61" spans="1:9">
      <c r="C61" s="164" t="s">
        <v>151</v>
      </c>
      <c r="D61" s="164"/>
      <c r="E61" s="100">
        <f>COUNTIF(F12:F56,"Tốt")</f>
        <v>0</v>
      </c>
      <c r="F61" s="101">
        <f t="shared" ref="F61:F65" si="2">E61*100/$A$56</f>
        <v>0</v>
      </c>
      <c r="G61" s="100">
        <f>COUNTIF(H12:H56,"Tốt")</f>
        <v>3</v>
      </c>
      <c r="H61" s="101">
        <f t="shared" ref="H61:H65" si="3">G61*100/$A$56</f>
        <v>6.666666666666667</v>
      </c>
      <c r="I61" s="102"/>
    </row>
    <row r="62" spans="1:9">
      <c r="C62" s="164" t="s">
        <v>152</v>
      </c>
      <c r="D62" s="164"/>
      <c r="E62" s="100">
        <f>COUNTIF(F12:F56,"Khá")</f>
        <v>0</v>
      </c>
      <c r="F62" s="101">
        <f t="shared" si="2"/>
        <v>0</v>
      </c>
      <c r="G62" s="100">
        <f>COUNTIF(H12:H56,"Khá")</f>
        <v>10</v>
      </c>
      <c r="H62" s="101">
        <f t="shared" si="3"/>
        <v>22.222222222222221</v>
      </c>
      <c r="I62" s="102"/>
    </row>
    <row r="63" spans="1:9">
      <c r="C63" s="164" t="s">
        <v>153</v>
      </c>
      <c r="D63" s="164"/>
      <c r="E63" s="100">
        <f>COUNTIF(F12:F56,"TB")</f>
        <v>0</v>
      </c>
      <c r="F63" s="101">
        <f t="shared" si="2"/>
        <v>0</v>
      </c>
      <c r="G63" s="100">
        <f>COUNTIF(H12:H56,"TB")</f>
        <v>19</v>
      </c>
      <c r="H63" s="101">
        <f t="shared" si="3"/>
        <v>42.222222222222221</v>
      </c>
      <c r="I63" s="102"/>
    </row>
    <row r="64" spans="1:9">
      <c r="C64" s="164" t="s">
        <v>154</v>
      </c>
      <c r="D64" s="164"/>
      <c r="E64" s="100">
        <f>COUNTIF(F12:F56,"Yếu")</f>
        <v>0</v>
      </c>
      <c r="F64" s="101">
        <f t="shared" si="2"/>
        <v>0</v>
      </c>
      <c r="G64" s="100">
        <f>COUNTIF(H12:H56,"Yếu")</f>
        <v>0</v>
      </c>
      <c r="H64" s="101">
        <f t="shared" si="3"/>
        <v>0</v>
      </c>
      <c r="I64" s="102"/>
    </row>
    <row r="65" spans="1:10">
      <c r="C65" s="164" t="s">
        <v>155</v>
      </c>
      <c r="D65" s="164"/>
      <c r="E65" s="100">
        <f>COUNTIF(F12:F56,"Không XL")</f>
        <v>45</v>
      </c>
      <c r="F65" s="101">
        <f t="shared" si="2"/>
        <v>100</v>
      </c>
      <c r="G65" s="100">
        <f>COUNTIF(H12:H56,"Không XL")</f>
        <v>9</v>
      </c>
      <c r="H65" s="101">
        <f t="shared" si="3"/>
        <v>20</v>
      </c>
      <c r="I65" s="102"/>
    </row>
    <row r="66" spans="1:10">
      <c r="C66" s="103"/>
      <c r="D66" s="103"/>
      <c r="F66" s="104"/>
    </row>
    <row r="67" spans="1:10" ht="15.75">
      <c r="E67" s="165" t="s">
        <v>156</v>
      </c>
      <c r="F67" s="165"/>
      <c r="G67" s="165"/>
      <c r="H67" s="165"/>
      <c r="I67" s="165"/>
    </row>
    <row r="68" spans="1:10">
      <c r="A68" s="163" t="s">
        <v>157</v>
      </c>
      <c r="B68" s="163"/>
      <c r="C68" s="163"/>
      <c r="D68" s="163"/>
      <c r="E68" s="163"/>
      <c r="F68" s="163" t="s">
        <v>142</v>
      </c>
      <c r="G68" s="163"/>
      <c r="H68" s="163"/>
      <c r="I68" s="105" t="s">
        <v>158</v>
      </c>
      <c r="J68" s="105"/>
    </row>
  </sheetData>
  <sheetProtection password="C4C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8"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574</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20" customFormat="1" ht="17.45" customHeight="1">
      <c r="A15" s="115">
        <v>4</v>
      </c>
      <c r="B15" s="116" t="s">
        <v>486</v>
      </c>
      <c r="C15" s="117" t="s">
        <v>487</v>
      </c>
      <c r="D15" s="117" t="s">
        <v>387</v>
      </c>
      <c r="E15" s="115"/>
      <c r="F15" s="118" t="str">
        <f t="shared" si="0"/>
        <v>Không XL</v>
      </c>
      <c r="G15" s="122"/>
      <c r="H15" s="118" t="str">
        <f t="shared" si="1"/>
        <v>Không XL</v>
      </c>
      <c r="I15" s="119"/>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20" customFormat="1">
      <c r="A19" s="115">
        <v>8</v>
      </c>
      <c r="B19" s="116" t="s">
        <v>495</v>
      </c>
      <c r="C19" s="117" t="s">
        <v>496</v>
      </c>
      <c r="D19" s="117" t="s">
        <v>181</v>
      </c>
      <c r="E19" s="115"/>
      <c r="F19" s="118" t="str">
        <f t="shared" si="0"/>
        <v>Không XL</v>
      </c>
      <c r="G19" s="122"/>
      <c r="H19" s="118" t="str">
        <f t="shared" si="1"/>
        <v>Không XL</v>
      </c>
      <c r="I19" s="119"/>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20" customFormat="1">
      <c r="A24" s="115">
        <v>13</v>
      </c>
      <c r="B24" s="116" t="s">
        <v>503</v>
      </c>
      <c r="C24" s="117" t="s">
        <v>504</v>
      </c>
      <c r="D24" s="117" t="s">
        <v>192</v>
      </c>
      <c r="E24" s="115"/>
      <c r="F24" s="118" t="str">
        <f t="shared" si="0"/>
        <v>Không XL</v>
      </c>
      <c r="G24" s="122"/>
      <c r="H24" s="118" t="str">
        <f t="shared" si="1"/>
        <v>Không XL</v>
      </c>
      <c r="I24" s="119"/>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20" customFormat="1">
      <c r="A36" s="115">
        <v>25</v>
      </c>
      <c r="B36" s="116" t="s">
        <v>529</v>
      </c>
      <c r="C36" s="117" t="s">
        <v>530</v>
      </c>
      <c r="D36" s="117" t="s">
        <v>213</v>
      </c>
      <c r="E36" s="115"/>
      <c r="F36" s="118" t="str">
        <f t="shared" si="0"/>
        <v>Không XL</v>
      </c>
      <c r="G36" s="122"/>
      <c r="H36" s="118" t="str">
        <f t="shared" si="1"/>
        <v>Không XL</v>
      </c>
      <c r="I36" s="119"/>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20" customFormat="1">
      <c r="A42" s="115">
        <v>31</v>
      </c>
      <c r="B42" s="116" t="s">
        <v>540</v>
      </c>
      <c r="C42" s="117" t="s">
        <v>541</v>
      </c>
      <c r="D42" s="117" t="s">
        <v>233</v>
      </c>
      <c r="E42" s="115"/>
      <c r="F42" s="118" t="str">
        <f t="shared" si="0"/>
        <v>Không XL</v>
      </c>
      <c r="G42" s="122"/>
      <c r="H42" s="118" t="str">
        <f t="shared" si="1"/>
        <v>Không XL</v>
      </c>
      <c r="I42" s="121"/>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2</v>
      </c>
      <c r="H61" s="101">
        <f>G61*100/$A$57</f>
        <v>4.3478260869565215</v>
      </c>
      <c r="I61" s="102"/>
    </row>
    <row r="62" spans="1:9">
      <c r="C62" s="164" t="s">
        <v>151</v>
      </c>
      <c r="D62" s="164"/>
      <c r="E62" s="100">
        <f>COUNTIF(F12:F57,"Tốt")</f>
        <v>0</v>
      </c>
      <c r="F62" s="101">
        <f t="shared" ref="F62:F66" si="2">E62*100/$A$57</f>
        <v>0</v>
      </c>
      <c r="G62" s="100">
        <f>COUNTIF(H12:H57,"Tốt")</f>
        <v>8</v>
      </c>
      <c r="H62" s="101">
        <f t="shared" ref="H62:H66" si="3">G62*100/$A$57</f>
        <v>17.391304347826086</v>
      </c>
      <c r="I62" s="102"/>
    </row>
    <row r="63" spans="1:9">
      <c r="C63" s="164" t="s">
        <v>152</v>
      </c>
      <c r="D63" s="164"/>
      <c r="E63" s="100">
        <f>COUNTIF(F12:F57,"Khá")</f>
        <v>0</v>
      </c>
      <c r="F63" s="101">
        <f t="shared" si="2"/>
        <v>0</v>
      </c>
      <c r="G63" s="100">
        <f>COUNTIF(H12:H57,"Khá")</f>
        <v>10</v>
      </c>
      <c r="H63" s="101">
        <f t="shared" si="3"/>
        <v>21.739130434782609</v>
      </c>
      <c r="I63" s="102"/>
    </row>
    <row r="64" spans="1:9">
      <c r="C64" s="164" t="s">
        <v>153</v>
      </c>
      <c r="D64" s="164"/>
      <c r="E64" s="100">
        <f>COUNTIF(F12:F57,"TB")</f>
        <v>0</v>
      </c>
      <c r="F64" s="101">
        <f t="shared" si="2"/>
        <v>0</v>
      </c>
      <c r="G64" s="100">
        <f>COUNTIF(H12:H57,"TB")</f>
        <v>20</v>
      </c>
      <c r="H64" s="101">
        <f t="shared" si="3"/>
        <v>43.478260869565219</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5</v>
      </c>
      <c r="H66" s="101">
        <f t="shared" si="3"/>
        <v>10.869565217391305</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34"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668</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575</v>
      </c>
      <c r="C12" s="85" t="s">
        <v>576</v>
      </c>
      <c r="D12" s="85" t="s">
        <v>482</v>
      </c>
      <c r="E12" s="83"/>
      <c r="F12" s="86" t="str">
        <f>IF(AND(E12&gt;=90),"Xuất sắc",IF(AND(E12&gt;=80),"Tốt",IF(AND(E12&gt;=70),"Khá",IF(AND(E12&gt;=60),"TB",IF(AND(E12&gt;=50),"TB",IF(AND(E12&lt;50),IF(AND(E12&gt;0),"Yếu",IF(AND(E12=0),"Không XL"," "))))))))</f>
        <v>Không XL</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c r="F13" s="86" t="str">
        <f t="shared" ref="F13:F57" si="0">IF(AND(E13&gt;=90),"Xuất sắc",IF(AND(E13&gt;=80),"Tốt",IF(AND(E13&gt;=70),"Khá",IF(AND(E13&gt;=60),"TB",IF(AND(E13&gt;=50),"TB",IF(AND(E13&lt;50),IF(AND(E13&gt;0),"Yếu",IF(AND(E13=0),"Không XL"," "))))))))</f>
        <v>Không XL</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c r="F14" s="86" t="str">
        <f t="shared" si="0"/>
        <v>Không XL</v>
      </c>
      <c r="G14" s="69">
        <v>51</v>
      </c>
      <c r="H14" s="86" t="str">
        <f t="shared" si="1"/>
        <v>TB</v>
      </c>
      <c r="I14" s="87"/>
    </row>
    <row r="15" spans="1:20" s="81" customFormat="1" ht="17.45" customHeight="1">
      <c r="A15" s="83">
        <v>4</v>
      </c>
      <c r="B15" s="84" t="s">
        <v>581</v>
      </c>
      <c r="C15" s="85" t="s">
        <v>582</v>
      </c>
      <c r="D15" s="85" t="s">
        <v>583</v>
      </c>
      <c r="E15" s="83"/>
      <c r="F15" s="86" t="str">
        <f t="shared" si="0"/>
        <v>Không XL</v>
      </c>
      <c r="G15" s="69">
        <v>61</v>
      </c>
      <c r="H15" s="86" t="str">
        <f t="shared" si="1"/>
        <v>TB</v>
      </c>
      <c r="I15" s="88"/>
    </row>
    <row r="16" spans="1:20" s="81" customFormat="1" ht="17.45" customHeight="1">
      <c r="A16" s="83">
        <v>5</v>
      </c>
      <c r="B16" s="84" t="s">
        <v>584</v>
      </c>
      <c r="C16" s="85" t="s">
        <v>426</v>
      </c>
      <c r="D16" s="85" t="s">
        <v>585</v>
      </c>
      <c r="E16" s="83"/>
      <c r="F16" s="86" t="str">
        <f t="shared" si="0"/>
        <v>Không XL</v>
      </c>
      <c r="G16" s="69">
        <v>70</v>
      </c>
      <c r="H16" s="86" t="str">
        <f t="shared" si="1"/>
        <v>Khá</v>
      </c>
      <c r="I16" s="88"/>
    </row>
    <row r="17" spans="1:9" s="81" customFormat="1">
      <c r="A17" s="83">
        <v>6</v>
      </c>
      <c r="B17" s="84" t="s">
        <v>586</v>
      </c>
      <c r="C17" s="85" t="s">
        <v>587</v>
      </c>
      <c r="D17" s="85" t="s">
        <v>289</v>
      </c>
      <c r="E17" s="83"/>
      <c r="F17" s="86" t="str">
        <f t="shared" si="0"/>
        <v>Không XL</v>
      </c>
      <c r="G17" s="69">
        <v>58</v>
      </c>
      <c r="H17" s="86" t="str">
        <f t="shared" si="1"/>
        <v>TB</v>
      </c>
      <c r="I17" s="88"/>
    </row>
    <row r="18" spans="1:9" s="81" customFormat="1">
      <c r="A18" s="83">
        <v>7</v>
      </c>
      <c r="B18" s="84" t="s">
        <v>588</v>
      </c>
      <c r="C18" s="85" t="s">
        <v>589</v>
      </c>
      <c r="D18" s="85" t="s">
        <v>590</v>
      </c>
      <c r="E18" s="83"/>
      <c r="F18" s="86" t="str">
        <f t="shared" si="0"/>
        <v>Không XL</v>
      </c>
      <c r="G18" s="69">
        <v>60</v>
      </c>
      <c r="H18" s="86" t="str">
        <f t="shared" si="1"/>
        <v>TB</v>
      </c>
      <c r="I18" s="88"/>
    </row>
    <row r="19" spans="1:9" s="81" customFormat="1">
      <c r="A19" s="83">
        <v>8</v>
      </c>
      <c r="B19" s="84" t="s">
        <v>591</v>
      </c>
      <c r="C19" s="85" t="s">
        <v>592</v>
      </c>
      <c r="D19" s="85" t="s">
        <v>172</v>
      </c>
      <c r="E19" s="83"/>
      <c r="F19" s="86" t="str">
        <f t="shared" si="0"/>
        <v>Không XL</v>
      </c>
      <c r="G19" s="69">
        <v>65</v>
      </c>
      <c r="H19" s="86" t="str">
        <f t="shared" si="1"/>
        <v>TB</v>
      </c>
      <c r="I19" s="88"/>
    </row>
    <row r="20" spans="1:9" s="81" customFormat="1">
      <c r="A20" s="83">
        <v>9</v>
      </c>
      <c r="B20" s="84" t="s">
        <v>593</v>
      </c>
      <c r="C20" s="85" t="s">
        <v>594</v>
      </c>
      <c r="D20" s="85" t="s">
        <v>404</v>
      </c>
      <c r="E20" s="83"/>
      <c r="F20" s="86" t="str">
        <f t="shared" si="0"/>
        <v>Không XL</v>
      </c>
      <c r="G20" s="69">
        <v>78</v>
      </c>
      <c r="H20" s="86" t="str">
        <f t="shared" si="1"/>
        <v>Khá</v>
      </c>
      <c r="I20" s="87"/>
    </row>
    <row r="21" spans="1:9" s="81" customFormat="1">
      <c r="A21" s="83">
        <v>10</v>
      </c>
      <c r="B21" s="84" t="s">
        <v>595</v>
      </c>
      <c r="C21" s="85" t="s">
        <v>194</v>
      </c>
      <c r="D21" s="85" t="s">
        <v>175</v>
      </c>
      <c r="E21" s="83"/>
      <c r="F21" s="86" t="str">
        <f t="shared" si="0"/>
        <v>Không XL</v>
      </c>
      <c r="G21" s="69">
        <v>70</v>
      </c>
      <c r="H21" s="86" t="str">
        <f t="shared" si="1"/>
        <v>Khá</v>
      </c>
      <c r="I21" s="87"/>
    </row>
    <row r="22" spans="1:9" s="81" customFormat="1">
      <c r="A22" s="83">
        <v>11</v>
      </c>
      <c r="B22" s="84" t="s">
        <v>596</v>
      </c>
      <c r="C22" s="85" t="s">
        <v>537</v>
      </c>
      <c r="D22" s="85" t="s">
        <v>175</v>
      </c>
      <c r="E22" s="83"/>
      <c r="F22" s="86" t="str">
        <f t="shared" si="0"/>
        <v>Không XL</v>
      </c>
      <c r="G22" s="69">
        <v>61</v>
      </c>
      <c r="H22" s="86" t="str">
        <f t="shared" si="1"/>
        <v>TB</v>
      </c>
      <c r="I22" s="87"/>
    </row>
    <row r="23" spans="1:9" s="81" customFormat="1">
      <c r="A23" s="83">
        <v>12</v>
      </c>
      <c r="B23" s="84" t="s">
        <v>597</v>
      </c>
      <c r="C23" s="85" t="s">
        <v>266</v>
      </c>
      <c r="D23" s="85" t="s">
        <v>598</v>
      </c>
      <c r="E23" s="83"/>
      <c r="F23" s="86" t="str">
        <f t="shared" si="0"/>
        <v>Không XL</v>
      </c>
      <c r="G23" s="69">
        <v>50</v>
      </c>
      <c r="H23" s="86" t="str">
        <f t="shared" si="1"/>
        <v>TB</v>
      </c>
      <c r="I23" s="88"/>
    </row>
    <row r="24" spans="1:9" s="81" customFormat="1">
      <c r="A24" s="83">
        <v>13</v>
      </c>
      <c r="B24" s="84" t="s">
        <v>599</v>
      </c>
      <c r="C24" s="85" t="s">
        <v>534</v>
      </c>
      <c r="D24" s="85" t="s">
        <v>309</v>
      </c>
      <c r="E24" s="83"/>
      <c r="F24" s="86" t="str">
        <f t="shared" si="0"/>
        <v>Không XL</v>
      </c>
      <c r="G24" s="69">
        <v>55</v>
      </c>
      <c r="H24" s="86" t="str">
        <f t="shared" si="1"/>
        <v>TB</v>
      </c>
      <c r="I24" s="88"/>
    </row>
    <row r="25" spans="1:9" s="81" customFormat="1">
      <c r="A25" s="83">
        <v>14</v>
      </c>
      <c r="B25" s="84" t="s">
        <v>600</v>
      </c>
      <c r="C25" s="85" t="s">
        <v>601</v>
      </c>
      <c r="D25" s="85" t="s">
        <v>602</v>
      </c>
      <c r="E25" s="83"/>
      <c r="F25" s="86" t="str">
        <f t="shared" si="0"/>
        <v>Không XL</v>
      </c>
      <c r="G25" s="69">
        <v>77</v>
      </c>
      <c r="H25" s="86" t="str">
        <f t="shared" si="1"/>
        <v>Khá</v>
      </c>
      <c r="I25" s="88"/>
    </row>
    <row r="26" spans="1:9" s="81" customFormat="1">
      <c r="A26" s="83">
        <v>15</v>
      </c>
      <c r="B26" s="84" t="s">
        <v>603</v>
      </c>
      <c r="C26" s="85" t="s">
        <v>604</v>
      </c>
      <c r="D26" s="85" t="s">
        <v>192</v>
      </c>
      <c r="E26" s="83"/>
      <c r="F26" s="86" t="str">
        <f t="shared" si="0"/>
        <v>Không XL</v>
      </c>
      <c r="G26" s="69">
        <v>72</v>
      </c>
      <c r="H26" s="86" t="str">
        <f t="shared" si="1"/>
        <v>Khá</v>
      </c>
      <c r="I26" s="88"/>
    </row>
    <row r="27" spans="1:9" s="81" customFormat="1">
      <c r="A27" s="83">
        <v>16</v>
      </c>
      <c r="B27" s="84" t="s">
        <v>605</v>
      </c>
      <c r="C27" s="85" t="s">
        <v>606</v>
      </c>
      <c r="D27" s="85" t="s">
        <v>192</v>
      </c>
      <c r="E27" s="83"/>
      <c r="F27" s="86" t="str">
        <f t="shared" si="0"/>
        <v>Không XL</v>
      </c>
      <c r="G27" s="69">
        <v>72</v>
      </c>
      <c r="H27" s="86" t="str">
        <f t="shared" si="1"/>
        <v>Khá</v>
      </c>
      <c r="I27" s="88"/>
    </row>
    <row r="28" spans="1:9" s="81" customFormat="1">
      <c r="A28" s="83">
        <v>17</v>
      </c>
      <c r="B28" s="84" t="s">
        <v>607</v>
      </c>
      <c r="C28" s="85" t="s">
        <v>608</v>
      </c>
      <c r="D28" s="85" t="s">
        <v>192</v>
      </c>
      <c r="E28" s="83"/>
      <c r="F28" s="86" t="str">
        <f t="shared" si="0"/>
        <v>Không XL</v>
      </c>
      <c r="G28" s="69">
        <v>70</v>
      </c>
      <c r="H28" s="86" t="str">
        <f t="shared" si="1"/>
        <v>Khá</v>
      </c>
      <c r="I28" s="88"/>
    </row>
    <row r="29" spans="1:9" s="81" customFormat="1">
      <c r="A29" s="83">
        <v>18</v>
      </c>
      <c r="B29" s="84" t="s">
        <v>609</v>
      </c>
      <c r="C29" s="85" t="s">
        <v>306</v>
      </c>
      <c r="D29" s="85" t="s">
        <v>192</v>
      </c>
      <c r="E29" s="83"/>
      <c r="F29" s="86" t="str">
        <f t="shared" si="0"/>
        <v>Không XL</v>
      </c>
      <c r="G29" s="69">
        <v>50</v>
      </c>
      <c r="H29" s="86" t="str">
        <f t="shared" si="1"/>
        <v>TB</v>
      </c>
      <c r="I29" s="88"/>
    </row>
    <row r="30" spans="1:9" s="81" customFormat="1">
      <c r="A30" s="83">
        <v>19</v>
      </c>
      <c r="B30" s="84" t="s">
        <v>610</v>
      </c>
      <c r="C30" s="85" t="s">
        <v>611</v>
      </c>
      <c r="D30" s="85" t="s">
        <v>192</v>
      </c>
      <c r="E30" s="83"/>
      <c r="F30" s="86" t="str">
        <f t="shared" si="0"/>
        <v>Không XL</v>
      </c>
      <c r="G30" s="69">
        <v>65</v>
      </c>
      <c r="H30" s="86" t="str">
        <f t="shared" si="1"/>
        <v>TB</v>
      </c>
      <c r="I30" s="88"/>
    </row>
    <row r="31" spans="1:9" s="81" customFormat="1">
      <c r="A31" s="83">
        <v>20</v>
      </c>
      <c r="B31" s="84" t="s">
        <v>612</v>
      </c>
      <c r="C31" s="85" t="s">
        <v>613</v>
      </c>
      <c r="D31" s="85" t="s">
        <v>192</v>
      </c>
      <c r="E31" s="83"/>
      <c r="F31" s="86" t="str">
        <f t="shared" si="0"/>
        <v>Không XL</v>
      </c>
      <c r="G31" s="69">
        <v>69</v>
      </c>
      <c r="H31" s="86" t="str">
        <f t="shared" si="1"/>
        <v>TB</v>
      </c>
      <c r="I31" s="87"/>
    </row>
    <row r="32" spans="1:9" s="81" customFormat="1">
      <c r="A32" s="83">
        <v>21</v>
      </c>
      <c r="B32" s="84" t="s">
        <v>614</v>
      </c>
      <c r="C32" s="85" t="s">
        <v>615</v>
      </c>
      <c r="D32" s="85" t="s">
        <v>616</v>
      </c>
      <c r="E32" s="83"/>
      <c r="F32" s="86" t="str">
        <f t="shared" si="0"/>
        <v>Không XL</v>
      </c>
      <c r="G32" s="69">
        <v>71</v>
      </c>
      <c r="H32" s="86" t="str">
        <f t="shared" si="1"/>
        <v>Khá</v>
      </c>
      <c r="I32" s="88"/>
    </row>
    <row r="33" spans="1:9" s="81" customFormat="1">
      <c r="A33" s="83">
        <v>22</v>
      </c>
      <c r="B33" s="84" t="s">
        <v>617</v>
      </c>
      <c r="C33" s="85" t="s">
        <v>618</v>
      </c>
      <c r="D33" s="85" t="s">
        <v>195</v>
      </c>
      <c r="E33" s="83"/>
      <c r="F33" s="86" t="str">
        <f t="shared" si="0"/>
        <v>Không XL</v>
      </c>
      <c r="G33" s="69">
        <v>50</v>
      </c>
      <c r="H33" s="86" t="str">
        <f t="shared" si="1"/>
        <v>TB</v>
      </c>
      <c r="I33" s="88"/>
    </row>
    <row r="34" spans="1:9" s="81" customFormat="1">
      <c r="A34" s="83">
        <v>23</v>
      </c>
      <c r="B34" s="84" t="s">
        <v>619</v>
      </c>
      <c r="C34" s="85" t="s">
        <v>620</v>
      </c>
      <c r="D34" s="85" t="s">
        <v>621</v>
      </c>
      <c r="E34" s="83"/>
      <c r="F34" s="86" t="str">
        <f t="shared" si="0"/>
        <v>Không XL</v>
      </c>
      <c r="G34" s="69">
        <v>73</v>
      </c>
      <c r="H34" s="86" t="str">
        <f t="shared" si="1"/>
        <v>Khá</v>
      </c>
      <c r="I34" s="88"/>
    </row>
    <row r="35" spans="1:9" s="81" customFormat="1">
      <c r="A35" s="83">
        <v>24</v>
      </c>
      <c r="B35" s="84" t="s">
        <v>622</v>
      </c>
      <c r="C35" s="85" t="s">
        <v>623</v>
      </c>
      <c r="D35" s="85" t="s">
        <v>200</v>
      </c>
      <c r="E35" s="83"/>
      <c r="F35" s="86" t="str">
        <f t="shared" si="0"/>
        <v>Không XL</v>
      </c>
      <c r="G35" s="69">
        <v>78</v>
      </c>
      <c r="H35" s="86" t="str">
        <f t="shared" si="1"/>
        <v>Khá</v>
      </c>
      <c r="I35" s="88"/>
    </row>
    <row r="36" spans="1:9" s="81" customFormat="1">
      <c r="A36" s="83">
        <v>25</v>
      </c>
      <c r="B36" s="84" t="s">
        <v>624</v>
      </c>
      <c r="C36" s="85" t="s">
        <v>625</v>
      </c>
      <c r="D36" s="85" t="s">
        <v>519</v>
      </c>
      <c r="E36" s="83"/>
      <c r="F36" s="86" t="str">
        <f t="shared" si="0"/>
        <v>Không XL</v>
      </c>
      <c r="G36" s="69">
        <v>79</v>
      </c>
      <c r="H36" s="86" t="str">
        <f t="shared" si="1"/>
        <v>Khá</v>
      </c>
      <c r="I36" s="88"/>
    </row>
    <row r="37" spans="1:9" s="81" customFormat="1">
      <c r="A37" s="83">
        <v>26</v>
      </c>
      <c r="B37" s="84" t="s">
        <v>626</v>
      </c>
      <c r="C37" s="85" t="s">
        <v>613</v>
      </c>
      <c r="D37" s="85" t="s">
        <v>519</v>
      </c>
      <c r="E37" s="83"/>
      <c r="F37" s="86" t="str">
        <f t="shared" si="0"/>
        <v>Không XL</v>
      </c>
      <c r="G37" s="69">
        <v>63</v>
      </c>
      <c r="H37" s="86" t="str">
        <f t="shared" si="1"/>
        <v>TB</v>
      </c>
      <c r="I37" s="88"/>
    </row>
    <row r="38" spans="1:9" s="81" customFormat="1">
      <c r="A38" s="83">
        <v>27</v>
      </c>
      <c r="B38" s="84" t="s">
        <v>627</v>
      </c>
      <c r="C38" s="85" t="s">
        <v>628</v>
      </c>
      <c r="D38" s="85" t="s">
        <v>424</v>
      </c>
      <c r="E38" s="83"/>
      <c r="F38" s="86" t="str">
        <f t="shared" si="0"/>
        <v>Không XL</v>
      </c>
      <c r="G38" s="69">
        <v>71</v>
      </c>
      <c r="H38" s="86" t="str">
        <f t="shared" si="1"/>
        <v>Khá</v>
      </c>
      <c r="I38" s="87"/>
    </row>
    <row r="39" spans="1:9" s="81" customFormat="1">
      <c r="A39" s="83">
        <v>28</v>
      </c>
      <c r="B39" s="84" t="s">
        <v>629</v>
      </c>
      <c r="C39" s="85" t="s">
        <v>630</v>
      </c>
      <c r="D39" s="85" t="s">
        <v>631</v>
      </c>
      <c r="E39" s="83"/>
      <c r="F39" s="86" t="str">
        <f t="shared" si="0"/>
        <v>Không XL</v>
      </c>
      <c r="G39" s="69">
        <v>40</v>
      </c>
      <c r="H39" s="86" t="str">
        <f t="shared" si="1"/>
        <v>Yếu</v>
      </c>
      <c r="I39" s="88"/>
    </row>
    <row r="40" spans="1:9" s="81" customFormat="1">
      <c r="A40" s="83">
        <v>29</v>
      </c>
      <c r="B40" s="84" t="s">
        <v>632</v>
      </c>
      <c r="C40" s="85" t="s">
        <v>633</v>
      </c>
      <c r="D40" s="85" t="s">
        <v>634</v>
      </c>
      <c r="E40" s="83"/>
      <c r="F40" s="86" t="str">
        <f t="shared" si="0"/>
        <v>Không XL</v>
      </c>
      <c r="G40" s="69">
        <v>59</v>
      </c>
      <c r="H40" s="86" t="str">
        <f t="shared" si="1"/>
        <v>TB</v>
      </c>
      <c r="I40" s="87"/>
    </row>
    <row r="41" spans="1:9" s="81" customFormat="1">
      <c r="A41" s="83">
        <v>30</v>
      </c>
      <c r="B41" s="84" t="s">
        <v>635</v>
      </c>
      <c r="C41" s="85" t="s">
        <v>636</v>
      </c>
      <c r="D41" s="85" t="s">
        <v>216</v>
      </c>
      <c r="E41" s="83"/>
      <c r="F41" s="86" t="str">
        <f t="shared" si="0"/>
        <v>Không XL</v>
      </c>
      <c r="G41" s="69">
        <v>65</v>
      </c>
      <c r="H41" s="86" t="str">
        <f t="shared" si="1"/>
        <v>TB</v>
      </c>
      <c r="I41" s="87"/>
    </row>
    <row r="42" spans="1:9" s="81" customFormat="1">
      <c r="A42" s="83">
        <v>31</v>
      </c>
      <c r="B42" s="84" t="s">
        <v>637</v>
      </c>
      <c r="C42" s="85" t="s">
        <v>537</v>
      </c>
      <c r="D42" s="85" t="s">
        <v>328</v>
      </c>
      <c r="E42" s="83"/>
      <c r="F42" s="86" t="str">
        <f t="shared" si="0"/>
        <v>Không XL</v>
      </c>
      <c r="G42" s="69">
        <v>83</v>
      </c>
      <c r="H42" s="86" t="str">
        <f t="shared" si="1"/>
        <v>Tốt</v>
      </c>
      <c r="I42" s="87"/>
    </row>
    <row r="43" spans="1:9" s="81" customFormat="1">
      <c r="A43" s="83">
        <v>32</v>
      </c>
      <c r="B43" s="84" t="s">
        <v>638</v>
      </c>
      <c r="C43" s="85" t="s">
        <v>197</v>
      </c>
      <c r="D43" s="85" t="s">
        <v>639</v>
      </c>
      <c r="E43" s="83"/>
      <c r="F43" s="86" t="str">
        <f t="shared" si="0"/>
        <v>Không XL</v>
      </c>
      <c r="G43" s="69">
        <v>70</v>
      </c>
      <c r="H43" s="86" t="str">
        <f t="shared" si="1"/>
        <v>Khá</v>
      </c>
      <c r="I43" s="88"/>
    </row>
    <row r="44" spans="1:9" s="81" customFormat="1">
      <c r="A44" s="83">
        <v>33</v>
      </c>
      <c r="B44" s="84" t="s">
        <v>640</v>
      </c>
      <c r="C44" s="85" t="s">
        <v>641</v>
      </c>
      <c r="D44" s="85" t="s">
        <v>642</v>
      </c>
      <c r="E44" s="83"/>
      <c r="F44" s="86" t="str">
        <f t="shared" si="0"/>
        <v>Không XL</v>
      </c>
      <c r="G44" s="69">
        <v>75</v>
      </c>
      <c r="H44" s="86" t="str">
        <f t="shared" si="1"/>
        <v>Khá</v>
      </c>
      <c r="I44" s="88"/>
    </row>
    <row r="45" spans="1:9" s="81" customFormat="1">
      <c r="A45" s="83">
        <v>34</v>
      </c>
      <c r="B45" s="84" t="s">
        <v>643</v>
      </c>
      <c r="C45" s="85" t="s">
        <v>644</v>
      </c>
      <c r="D45" s="85" t="s">
        <v>230</v>
      </c>
      <c r="E45" s="83"/>
      <c r="F45" s="86" t="str">
        <f t="shared" si="0"/>
        <v>Không XL</v>
      </c>
      <c r="G45" s="69">
        <v>64</v>
      </c>
      <c r="H45" s="86" t="str">
        <f t="shared" si="1"/>
        <v>TB</v>
      </c>
      <c r="I45" s="88"/>
    </row>
    <row r="46" spans="1:9" s="81" customFormat="1">
      <c r="A46" s="83">
        <v>35</v>
      </c>
      <c r="B46" s="84" t="s">
        <v>645</v>
      </c>
      <c r="C46" s="85" t="s">
        <v>646</v>
      </c>
      <c r="D46" s="85" t="s">
        <v>233</v>
      </c>
      <c r="E46" s="83"/>
      <c r="F46" s="86" t="str">
        <f t="shared" si="0"/>
        <v>Không XL</v>
      </c>
      <c r="G46" s="69">
        <v>84</v>
      </c>
      <c r="H46" s="86" t="str">
        <f t="shared" si="1"/>
        <v>Tốt</v>
      </c>
      <c r="I46" s="88"/>
    </row>
    <row r="47" spans="1:9" s="81" customFormat="1">
      <c r="A47" s="83">
        <v>36</v>
      </c>
      <c r="B47" s="84" t="s">
        <v>647</v>
      </c>
      <c r="C47" s="85" t="s">
        <v>648</v>
      </c>
      <c r="D47" s="85" t="s">
        <v>233</v>
      </c>
      <c r="E47" s="83"/>
      <c r="F47" s="86" t="str">
        <f t="shared" si="0"/>
        <v>Không XL</v>
      </c>
      <c r="G47" s="69">
        <v>67</v>
      </c>
      <c r="H47" s="86" t="str">
        <f t="shared" si="1"/>
        <v>TB</v>
      </c>
      <c r="I47" s="88"/>
    </row>
    <row r="48" spans="1:9" s="81" customFormat="1">
      <c r="A48" s="83">
        <v>37</v>
      </c>
      <c r="B48" s="84" t="s">
        <v>649</v>
      </c>
      <c r="C48" s="85" t="s">
        <v>650</v>
      </c>
      <c r="D48" s="85" t="s">
        <v>233</v>
      </c>
      <c r="E48" s="83"/>
      <c r="F48" s="86" t="str">
        <f t="shared" si="0"/>
        <v>Không XL</v>
      </c>
      <c r="G48" s="69">
        <v>79</v>
      </c>
      <c r="H48" s="86" t="str">
        <f t="shared" si="1"/>
        <v>Khá</v>
      </c>
      <c r="I48" s="88"/>
    </row>
    <row r="49" spans="1:9" s="81" customFormat="1">
      <c r="A49" s="83">
        <v>38</v>
      </c>
      <c r="B49" s="84" t="s">
        <v>651</v>
      </c>
      <c r="C49" s="85" t="s">
        <v>652</v>
      </c>
      <c r="D49" s="85" t="s">
        <v>653</v>
      </c>
      <c r="E49" s="83"/>
      <c r="F49" s="86" t="str">
        <f t="shared" si="0"/>
        <v>Không XL</v>
      </c>
      <c r="G49" s="69">
        <v>64</v>
      </c>
      <c r="H49" s="86" t="str">
        <f t="shared" si="1"/>
        <v>TB</v>
      </c>
      <c r="I49" s="88"/>
    </row>
    <row r="50" spans="1:9" s="81" customFormat="1">
      <c r="A50" s="83">
        <v>39</v>
      </c>
      <c r="B50" s="84" t="s">
        <v>654</v>
      </c>
      <c r="C50" s="85" t="s">
        <v>261</v>
      </c>
      <c r="D50" s="85" t="s">
        <v>262</v>
      </c>
      <c r="E50" s="83"/>
      <c r="F50" s="86" t="str">
        <f t="shared" si="0"/>
        <v>Không XL</v>
      </c>
      <c r="G50" s="69">
        <v>58</v>
      </c>
      <c r="H50" s="86" t="str">
        <f t="shared" si="1"/>
        <v>TB</v>
      </c>
      <c r="I50" s="88"/>
    </row>
    <row r="51" spans="1:9" s="81" customFormat="1">
      <c r="A51" s="83">
        <v>40</v>
      </c>
      <c r="B51" s="84" t="s">
        <v>655</v>
      </c>
      <c r="C51" s="85" t="s">
        <v>656</v>
      </c>
      <c r="D51" s="85" t="s">
        <v>262</v>
      </c>
      <c r="E51" s="83"/>
      <c r="F51" s="86" t="str">
        <f t="shared" si="0"/>
        <v>Không XL</v>
      </c>
      <c r="G51" s="69">
        <v>50</v>
      </c>
      <c r="H51" s="86" t="str">
        <f t="shared" si="1"/>
        <v>TB</v>
      </c>
      <c r="I51" s="87"/>
    </row>
    <row r="52" spans="1:9" s="81" customFormat="1">
      <c r="A52" s="83">
        <v>41</v>
      </c>
      <c r="B52" s="84" t="s">
        <v>657</v>
      </c>
      <c r="C52" s="85" t="s">
        <v>197</v>
      </c>
      <c r="D52" s="85" t="s">
        <v>267</v>
      </c>
      <c r="E52" s="83"/>
      <c r="F52" s="86" t="str">
        <f t="shared" si="0"/>
        <v>Không XL</v>
      </c>
      <c r="G52" s="69">
        <v>50</v>
      </c>
      <c r="H52" s="86" t="str">
        <f t="shared" si="1"/>
        <v>TB</v>
      </c>
      <c r="I52" s="88"/>
    </row>
    <row r="53" spans="1:9" s="81" customFormat="1">
      <c r="A53" s="83">
        <v>42</v>
      </c>
      <c r="B53" s="84" t="s">
        <v>658</v>
      </c>
      <c r="C53" s="85" t="s">
        <v>659</v>
      </c>
      <c r="D53" s="85" t="s">
        <v>660</v>
      </c>
      <c r="E53" s="83"/>
      <c r="F53" s="86" t="str">
        <f t="shared" si="0"/>
        <v>Không XL</v>
      </c>
      <c r="G53" s="69">
        <v>68</v>
      </c>
      <c r="H53" s="86" t="str">
        <f t="shared" si="1"/>
        <v>TB</v>
      </c>
      <c r="I53" s="88"/>
    </row>
    <row r="54" spans="1:9" s="81" customFormat="1">
      <c r="A54" s="83">
        <v>43</v>
      </c>
      <c r="B54" s="84" t="s">
        <v>661</v>
      </c>
      <c r="C54" s="85" t="s">
        <v>496</v>
      </c>
      <c r="D54" s="85" t="s">
        <v>367</v>
      </c>
      <c r="E54" s="83"/>
      <c r="F54" s="86" t="str">
        <f t="shared" si="0"/>
        <v>Không XL</v>
      </c>
      <c r="G54" s="69">
        <v>57</v>
      </c>
      <c r="H54" s="86" t="str">
        <f t="shared" si="1"/>
        <v>TB</v>
      </c>
      <c r="I54" s="88"/>
    </row>
    <row r="55" spans="1:9" s="81" customFormat="1">
      <c r="A55" s="83">
        <v>44</v>
      </c>
      <c r="B55" s="84" t="s">
        <v>662</v>
      </c>
      <c r="C55" s="85" t="s">
        <v>663</v>
      </c>
      <c r="D55" s="85" t="s">
        <v>367</v>
      </c>
      <c r="E55" s="83"/>
      <c r="F55" s="86" t="str">
        <f t="shared" si="0"/>
        <v>Không XL</v>
      </c>
      <c r="G55" s="69">
        <v>62</v>
      </c>
      <c r="H55" s="86" t="str">
        <f t="shared" si="1"/>
        <v>TB</v>
      </c>
      <c r="I55" s="88"/>
    </row>
    <row r="56" spans="1:9" s="81" customFormat="1">
      <c r="A56" s="83">
        <v>45</v>
      </c>
      <c r="B56" s="84" t="s">
        <v>664</v>
      </c>
      <c r="C56" s="85" t="s">
        <v>665</v>
      </c>
      <c r="D56" s="85" t="s">
        <v>367</v>
      </c>
      <c r="E56" s="83"/>
      <c r="F56" s="86" t="str">
        <f t="shared" si="0"/>
        <v>Không XL</v>
      </c>
      <c r="G56" s="69">
        <v>58</v>
      </c>
      <c r="H56" s="86" t="str">
        <f t="shared" si="1"/>
        <v>TB</v>
      </c>
      <c r="I56" s="88"/>
    </row>
    <row r="57" spans="1:9" s="81" customFormat="1">
      <c r="A57" s="83">
        <v>46</v>
      </c>
      <c r="B57" s="84" t="s">
        <v>666</v>
      </c>
      <c r="C57" s="85" t="s">
        <v>667</v>
      </c>
      <c r="D57" s="85" t="s">
        <v>472</v>
      </c>
      <c r="E57" s="83"/>
      <c r="F57" s="86" t="str">
        <f t="shared" si="0"/>
        <v>Không XL</v>
      </c>
      <c r="G57" s="69">
        <v>72</v>
      </c>
      <c r="H57" s="86" t="str">
        <f t="shared" si="1"/>
        <v>Khá</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0</v>
      </c>
      <c r="H61" s="101">
        <f>G61*100/$A$57</f>
        <v>0</v>
      </c>
      <c r="I61" s="102"/>
    </row>
    <row r="62" spans="1:9">
      <c r="C62" s="164" t="s">
        <v>151</v>
      </c>
      <c r="D62" s="164"/>
      <c r="E62" s="100">
        <f>COUNTIF(F12:F57,"Tốt")</f>
        <v>0</v>
      </c>
      <c r="F62" s="101">
        <f t="shared" ref="F62:F66" si="2">E62*100/$A$57</f>
        <v>0</v>
      </c>
      <c r="G62" s="100">
        <f>COUNTIF(H12:H57,"Tốt")</f>
        <v>4</v>
      </c>
      <c r="H62" s="101">
        <f t="shared" ref="H62:H66" si="3">G62*100/$A$57</f>
        <v>8.695652173913043</v>
      </c>
      <c r="I62" s="102"/>
    </row>
    <row r="63" spans="1:9">
      <c r="C63" s="164" t="s">
        <v>152</v>
      </c>
      <c r="D63" s="164"/>
      <c r="E63" s="100">
        <f>COUNTIF(F12:F57,"Khá")</f>
        <v>0</v>
      </c>
      <c r="F63" s="101">
        <f t="shared" si="2"/>
        <v>0</v>
      </c>
      <c r="G63" s="100">
        <f>COUNTIF(H12:H57,"Khá")</f>
        <v>16</v>
      </c>
      <c r="H63" s="101">
        <f t="shared" si="3"/>
        <v>34.782608695652172</v>
      </c>
      <c r="I63" s="102"/>
    </row>
    <row r="64" spans="1:9">
      <c r="C64" s="164" t="s">
        <v>153</v>
      </c>
      <c r="D64" s="164"/>
      <c r="E64" s="100">
        <f>COUNTIF(F12:F57,"TB")</f>
        <v>0</v>
      </c>
      <c r="F64" s="101">
        <f t="shared" si="2"/>
        <v>0</v>
      </c>
      <c r="G64" s="100">
        <f>COUNTIF(H12:H57,"TB")</f>
        <v>25</v>
      </c>
      <c r="H64" s="101">
        <f t="shared" si="3"/>
        <v>54.347826086956523</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0</v>
      </c>
      <c r="H66" s="101">
        <f t="shared" si="3"/>
        <v>0</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3" t="s">
        <v>146</v>
      </c>
      <c r="D78" s="153"/>
      <c r="E78" s="153"/>
      <c r="F78" s="153"/>
      <c r="G78" s="153"/>
      <c r="H78" s="153"/>
      <c r="I78" s="153"/>
    </row>
    <row r="79" spans="1:9">
      <c r="C79" s="154" t="s">
        <v>147</v>
      </c>
      <c r="D79" s="155"/>
      <c r="E79" s="158" t="s">
        <v>142</v>
      </c>
      <c r="F79" s="159"/>
      <c r="G79" s="158" t="s">
        <v>143</v>
      </c>
      <c r="H79" s="159"/>
      <c r="I79" s="160" t="s">
        <v>13</v>
      </c>
    </row>
    <row r="80" spans="1:9" s="12" customFormat="1">
      <c r="C80" s="156"/>
      <c r="D80" s="157"/>
      <c r="E80" s="52" t="s">
        <v>148</v>
      </c>
      <c r="F80" s="19" t="s">
        <v>149</v>
      </c>
      <c r="G80" s="52" t="s">
        <v>148</v>
      </c>
      <c r="H80" s="19" t="s">
        <v>149</v>
      </c>
      <c r="I80" s="161"/>
    </row>
    <row r="81" spans="1:10">
      <c r="C81" s="193" t="s">
        <v>150</v>
      </c>
      <c r="D81" s="194"/>
      <c r="E81" s="58">
        <f>COUNTIF(F12:F77,"Xuất sắc")</f>
        <v>2</v>
      </c>
      <c r="F81" s="59">
        <f t="shared" ref="F81:F86" si="4">E81*100/$A$77</f>
        <v>3.0303030303030303</v>
      </c>
      <c r="G81" s="58">
        <f>COUNTIF(H12:H77,"Xuất sắc")</f>
        <v>2</v>
      </c>
      <c r="H81" s="59">
        <f t="shared" ref="H81:H86" si="5">G81*100/$A$77</f>
        <v>3.0303030303030303</v>
      </c>
      <c r="I81" s="60"/>
    </row>
    <row r="82" spans="1:10">
      <c r="C82" s="193" t="s">
        <v>151</v>
      </c>
      <c r="D82" s="194"/>
      <c r="E82" s="58">
        <f>COUNTIF(F12:F77,"Tốt")</f>
        <v>2</v>
      </c>
      <c r="F82" s="59">
        <f t="shared" si="4"/>
        <v>3.0303030303030303</v>
      </c>
      <c r="G82" s="58">
        <f>COUNTIF(H12:H77,"Tốt")</f>
        <v>2</v>
      </c>
      <c r="H82" s="59">
        <f t="shared" si="5"/>
        <v>3.0303030303030303</v>
      </c>
      <c r="I82" s="60"/>
    </row>
    <row r="83" spans="1:10">
      <c r="C83" s="193" t="s">
        <v>152</v>
      </c>
      <c r="D83" s="194"/>
      <c r="E83" s="58">
        <f>COUNTIF(F12:F77,"Khá")</f>
        <v>1</v>
      </c>
      <c r="F83" s="59">
        <f t="shared" si="4"/>
        <v>1.5151515151515151</v>
      </c>
      <c r="G83" s="58">
        <f>COUNTIF(H12:H77,"Khá")</f>
        <v>1</v>
      </c>
      <c r="H83" s="59">
        <f t="shared" si="5"/>
        <v>1.5151515151515151</v>
      </c>
      <c r="I83" s="60"/>
    </row>
    <row r="84" spans="1:10">
      <c r="C84" s="193" t="s">
        <v>153</v>
      </c>
      <c r="D84" s="194"/>
      <c r="E84" s="58">
        <f>COUNTIF(F12:F77,"TB")</f>
        <v>2</v>
      </c>
      <c r="F84" s="59">
        <f t="shared" si="4"/>
        <v>3.0303030303030303</v>
      </c>
      <c r="G84" s="58">
        <f>COUNTIF(H12:H77,"TB")</f>
        <v>2</v>
      </c>
      <c r="H84" s="59">
        <f t="shared" si="5"/>
        <v>3.0303030303030303</v>
      </c>
      <c r="I84" s="60"/>
    </row>
    <row r="85" spans="1:10">
      <c r="C85" s="193" t="s">
        <v>154</v>
      </c>
      <c r="D85" s="194"/>
      <c r="E85" s="58">
        <f>COUNTIF(F12:F77,"Yếu")</f>
        <v>3</v>
      </c>
      <c r="F85" s="59">
        <f t="shared" si="4"/>
        <v>4.5454545454545459</v>
      </c>
      <c r="G85" s="58">
        <f>COUNTIF(H12:H77,"Yếu")</f>
        <v>3</v>
      </c>
      <c r="H85" s="59">
        <f t="shared" si="5"/>
        <v>4.5454545454545459</v>
      </c>
      <c r="I85" s="60"/>
    </row>
    <row r="86" spans="1:10" ht="15.75" thickBot="1">
      <c r="C86" s="195" t="s">
        <v>155</v>
      </c>
      <c r="D86" s="196"/>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62" t="s">
        <v>156</v>
      </c>
      <c r="F88" s="162"/>
      <c r="G88" s="162"/>
      <c r="H88" s="162"/>
      <c r="I88" s="162"/>
    </row>
    <row r="89" spans="1:10">
      <c r="A89" s="135" t="s">
        <v>157</v>
      </c>
      <c r="B89" s="135"/>
      <c r="C89" s="135"/>
      <c r="D89" s="135"/>
      <c r="E89" s="135"/>
      <c r="F89" s="135" t="s">
        <v>142</v>
      </c>
      <c r="G89" s="135"/>
      <c r="H89" s="135"/>
      <c r="I89" s="65" t="s">
        <v>158</v>
      </c>
      <c r="J89" s="65"/>
    </row>
    <row r="93" spans="1:10">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HOANG</cp:lastModifiedBy>
  <cp:lastPrinted>2022-02-11T01:30:58Z</cp:lastPrinted>
  <dcterms:created xsi:type="dcterms:W3CDTF">1999-12-31T18:49:42Z</dcterms:created>
  <dcterms:modified xsi:type="dcterms:W3CDTF">2022-03-04T07:11:42Z</dcterms:modified>
</cp:coreProperties>
</file>