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5" activeTab="5"/>
  </bookViews>
  <sheets>
    <sheet name="RL.Cá nhân" sheetId="24" state="hidden" r:id="rId1"/>
    <sheet name="19T4-CNÔ1" sheetId="26" state="hidden" r:id="rId2"/>
    <sheet name="19T4-CNÔ2" sheetId="25" state="hidden" r:id="rId3"/>
    <sheet name="00000000" sheetId="10" state="veryHidden" r:id="rId4"/>
    <sheet name="19T4-CNÔ3" sheetId="27" state="hidden" r:id="rId5"/>
    <sheet name="19T4-CNÔ4" sheetId="28" r:id="rId6"/>
    <sheet name="19T4-CNÔ5" sheetId="29" state="hidden" r:id="rId7"/>
    <sheet name="MẪU" sheetId="30" state="hidden" r:id="rId8"/>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77" i="30" l="1"/>
  <c r="F77" i="30"/>
  <c r="H76" i="30"/>
  <c r="F76" i="30"/>
  <c r="H75" i="30"/>
  <c r="F75" i="30"/>
  <c r="H74" i="30"/>
  <c r="F74" i="30"/>
  <c r="H73" i="30"/>
  <c r="F73" i="30"/>
  <c r="H72" i="30"/>
  <c r="F72" i="30"/>
  <c r="H71" i="30"/>
  <c r="F71" i="30"/>
  <c r="H70" i="30"/>
  <c r="F70" i="30"/>
  <c r="H69" i="30"/>
  <c r="F69" i="30"/>
  <c r="H68" i="30"/>
  <c r="F68" i="30"/>
  <c r="H67" i="30"/>
  <c r="F67" i="30"/>
  <c r="H66" i="30"/>
  <c r="F66" i="30"/>
  <c r="H65" i="30"/>
  <c r="F65" i="30"/>
  <c r="H64" i="30"/>
  <c r="F64" i="30"/>
  <c r="H63" i="30"/>
  <c r="F63" i="30"/>
  <c r="H62" i="30"/>
  <c r="F62" i="30"/>
  <c r="H61" i="30"/>
  <c r="F61" i="30"/>
  <c r="H60" i="30"/>
  <c r="F60" i="30"/>
  <c r="H59" i="30"/>
  <c r="F59" i="30"/>
  <c r="H58" i="30"/>
  <c r="F58" i="30"/>
  <c r="H57" i="30"/>
  <c r="F57" i="30"/>
  <c r="H56" i="30"/>
  <c r="F56" i="30"/>
  <c r="H55" i="30"/>
  <c r="F55" i="30"/>
  <c r="H54" i="30"/>
  <c r="F54"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H12" i="30"/>
  <c r="G86" i="30" s="1"/>
  <c r="H86" i="30" s="1"/>
  <c r="F12" i="30"/>
  <c r="E86" i="30" s="1"/>
  <c r="F86" i="30" s="1"/>
  <c r="H57" i="29"/>
  <c r="F57" i="29"/>
  <c r="H56" i="29"/>
  <c r="F56" i="29"/>
  <c r="H55" i="29"/>
  <c r="F55" i="29"/>
  <c r="H54" i="29"/>
  <c r="F54" i="29"/>
  <c r="H53" i="29"/>
  <c r="F53" i="29"/>
  <c r="H52" i="29"/>
  <c r="F52" i="29"/>
  <c r="H51" i="29"/>
  <c r="F51" i="29"/>
  <c r="H50" i="29"/>
  <c r="F50" i="29"/>
  <c r="H49" i="29"/>
  <c r="F49" i="29"/>
  <c r="H48" i="29"/>
  <c r="F48"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G66" i="29" s="1"/>
  <c r="H66" i="29" s="1"/>
  <c r="F12" i="29"/>
  <c r="E66" i="29" s="1"/>
  <c r="F66" i="29" s="1"/>
  <c r="H57" i="28"/>
  <c r="F57" i="28"/>
  <c r="H56" i="28"/>
  <c r="F56" i="28"/>
  <c r="H55" i="28"/>
  <c r="F55" i="28"/>
  <c r="H54" i="28"/>
  <c r="F54" i="28"/>
  <c r="H53" i="28"/>
  <c r="F53" i="28"/>
  <c r="H52" i="28"/>
  <c r="F52" i="28"/>
  <c r="H51" i="28"/>
  <c r="F51" i="28"/>
  <c r="H50" i="28"/>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G66" i="28" s="1"/>
  <c r="H66" i="28" s="1"/>
  <c r="F12" i="28"/>
  <c r="E66" i="28" s="1"/>
  <c r="F66" i="28" s="1"/>
  <c r="H56" i="27"/>
  <c r="F56" i="27"/>
  <c r="H55" i="27"/>
  <c r="F55" i="27"/>
  <c r="H54" i="27"/>
  <c r="F54" i="27"/>
  <c r="H53" i="27"/>
  <c r="F53" i="27"/>
  <c r="H52" i="27"/>
  <c r="F52" i="27"/>
  <c r="H51" i="27"/>
  <c r="F51" i="27"/>
  <c r="H50" i="27"/>
  <c r="F50" i="27"/>
  <c r="H49" i="27"/>
  <c r="F49" i="27"/>
  <c r="H48" i="27"/>
  <c r="F48" i="27"/>
  <c r="H47" i="27"/>
  <c r="F47" i="27"/>
  <c r="H46" i="27"/>
  <c r="F46" i="27"/>
  <c r="H45" i="27"/>
  <c r="F45" i="27"/>
  <c r="H44" i="27"/>
  <c r="F44" i="27"/>
  <c r="H43" i="27"/>
  <c r="F43" i="27"/>
  <c r="H42" i="27"/>
  <c r="F42" i="27"/>
  <c r="H41" i="27"/>
  <c r="F41" i="27"/>
  <c r="H40" i="27"/>
  <c r="F40" i="27"/>
  <c r="H39" i="27"/>
  <c r="F39" i="27"/>
  <c r="H38" i="27"/>
  <c r="F38" i="27"/>
  <c r="H37" i="27"/>
  <c r="F37" i="27"/>
  <c r="H36" i="27"/>
  <c r="F36" i="27"/>
  <c r="H35" i="27"/>
  <c r="F35" i="27"/>
  <c r="H34" i="27"/>
  <c r="F34" i="27"/>
  <c r="H33" i="27"/>
  <c r="F33" i="27"/>
  <c r="H32" i="27"/>
  <c r="F32" i="27"/>
  <c r="H31" i="27"/>
  <c r="F31" i="27"/>
  <c r="H30" i="27"/>
  <c r="F30" i="27"/>
  <c r="H29" i="27"/>
  <c r="F29" i="27"/>
  <c r="H28" i="27"/>
  <c r="F28" i="27"/>
  <c r="H27" i="27"/>
  <c r="F27" i="27"/>
  <c r="H26" i="27"/>
  <c r="F26" i="27"/>
  <c r="H25" i="27"/>
  <c r="F25" i="27"/>
  <c r="H24" i="27"/>
  <c r="F24" i="27"/>
  <c r="H23" i="27"/>
  <c r="F23" i="27"/>
  <c r="H22" i="27"/>
  <c r="F22" i="27"/>
  <c r="H21" i="27"/>
  <c r="F21" i="27"/>
  <c r="H20" i="27"/>
  <c r="F20" i="27"/>
  <c r="H19" i="27"/>
  <c r="F19" i="27"/>
  <c r="H18" i="27"/>
  <c r="F18" i="27"/>
  <c r="H17" i="27"/>
  <c r="F17" i="27"/>
  <c r="H16" i="27"/>
  <c r="F16" i="27"/>
  <c r="H15" i="27"/>
  <c r="F15" i="27"/>
  <c r="H14" i="27"/>
  <c r="F14" i="27"/>
  <c r="H13" i="27"/>
  <c r="F13" i="27"/>
  <c r="H12" i="27"/>
  <c r="F12" i="27"/>
  <c r="E65" i="27" s="1"/>
  <c r="F65" i="27" s="1"/>
  <c r="H54" i="26"/>
  <c r="F54" i="26"/>
  <c r="H53" i="26"/>
  <c r="F53" i="26"/>
  <c r="H52" i="26"/>
  <c r="F52" i="26"/>
  <c r="H51" i="26"/>
  <c r="F51" i="26"/>
  <c r="H50" i="26"/>
  <c r="F50" i="26"/>
  <c r="H49" i="26"/>
  <c r="F49" i="26"/>
  <c r="H48" i="26"/>
  <c r="F48" i="26"/>
  <c r="H47" i="26"/>
  <c r="F47" i="26"/>
  <c r="H46" i="26"/>
  <c r="F46" i="26"/>
  <c r="H45" i="26"/>
  <c r="F45" i="26"/>
  <c r="H44" i="26"/>
  <c r="F44" i="26"/>
  <c r="H43" i="26"/>
  <c r="F43" i="26"/>
  <c r="H42" i="26"/>
  <c r="F42" i="26"/>
  <c r="H41" i="26"/>
  <c r="F41" i="26"/>
  <c r="H40" i="26"/>
  <c r="F40" i="26"/>
  <c r="H39" i="26"/>
  <c r="F39" i="26"/>
  <c r="H38" i="26"/>
  <c r="F38" i="26"/>
  <c r="H37" i="26"/>
  <c r="F37" i="26"/>
  <c r="H36" i="26"/>
  <c r="F36" i="26"/>
  <c r="H35" i="26"/>
  <c r="F35" i="26"/>
  <c r="H34" i="26"/>
  <c r="F34" i="26"/>
  <c r="H33" i="26"/>
  <c r="F33" i="26"/>
  <c r="H32" i="26"/>
  <c r="F32" i="26"/>
  <c r="H31" i="26"/>
  <c r="F31" i="26"/>
  <c r="H30" i="26"/>
  <c r="F30" i="26"/>
  <c r="H29" i="26"/>
  <c r="F29" i="26"/>
  <c r="H28" i="26"/>
  <c r="F28" i="26"/>
  <c r="H27" i="26"/>
  <c r="F27" i="26"/>
  <c r="H26" i="26"/>
  <c r="F26" i="26"/>
  <c r="H25" i="26"/>
  <c r="F25" i="26"/>
  <c r="H24" i="26"/>
  <c r="F24" i="26"/>
  <c r="H23" i="26"/>
  <c r="F23" i="26"/>
  <c r="H22" i="26"/>
  <c r="F22" i="26"/>
  <c r="H21" i="26"/>
  <c r="F21" i="26"/>
  <c r="H20" i="26"/>
  <c r="F20" i="26"/>
  <c r="H19" i="26"/>
  <c r="F19" i="26"/>
  <c r="H18" i="26"/>
  <c r="F18" i="26"/>
  <c r="H17" i="26"/>
  <c r="F17" i="26"/>
  <c r="H16" i="26"/>
  <c r="F16" i="26"/>
  <c r="H15" i="26"/>
  <c r="F15" i="26"/>
  <c r="H14" i="26"/>
  <c r="F14" i="26"/>
  <c r="H13" i="26"/>
  <c r="F13" i="26"/>
  <c r="H12" i="26"/>
  <c r="G63" i="26" s="1"/>
  <c r="H63" i="26" s="1"/>
  <c r="F12" i="26"/>
  <c r="E63" i="26" s="1"/>
  <c r="F63" i="26" s="1"/>
  <c r="H13" i="25"/>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G65" i="27" l="1"/>
  <c r="H65" i="27" s="1"/>
  <c r="E81" i="30"/>
  <c r="F81" i="30" s="1"/>
  <c r="E82" i="30"/>
  <c r="F82" i="30" s="1"/>
  <c r="E83" i="30"/>
  <c r="F83" i="30" s="1"/>
  <c r="E84" i="30"/>
  <c r="F84" i="30" s="1"/>
  <c r="E85" i="30"/>
  <c r="F85" i="30" s="1"/>
  <c r="G81" i="30"/>
  <c r="H81" i="30" s="1"/>
  <c r="G82" i="30"/>
  <c r="H82" i="30" s="1"/>
  <c r="G83" i="30"/>
  <c r="H83" i="30" s="1"/>
  <c r="G84" i="30"/>
  <c r="H84" i="30" s="1"/>
  <c r="G85" i="30"/>
  <c r="H85" i="30" s="1"/>
  <c r="E61" i="29"/>
  <c r="F61" i="29" s="1"/>
  <c r="E62" i="29"/>
  <c r="F62" i="29" s="1"/>
  <c r="E63" i="29"/>
  <c r="F63" i="29" s="1"/>
  <c r="E64" i="29"/>
  <c r="F64" i="29" s="1"/>
  <c r="E65" i="29"/>
  <c r="F65" i="29" s="1"/>
  <c r="G61" i="29"/>
  <c r="H61" i="29" s="1"/>
  <c r="G62" i="29"/>
  <c r="H62" i="29" s="1"/>
  <c r="G63" i="29"/>
  <c r="H63" i="29" s="1"/>
  <c r="G64" i="29"/>
  <c r="H64" i="29" s="1"/>
  <c r="G65" i="29"/>
  <c r="H65" i="29" s="1"/>
  <c r="E61" i="28"/>
  <c r="F61" i="28" s="1"/>
  <c r="E62" i="28"/>
  <c r="F62" i="28" s="1"/>
  <c r="E63" i="28"/>
  <c r="F63" i="28" s="1"/>
  <c r="E64" i="28"/>
  <c r="F64" i="28" s="1"/>
  <c r="E65" i="28"/>
  <c r="F65" i="28" s="1"/>
  <c r="G61" i="28"/>
  <c r="H61" i="28" s="1"/>
  <c r="G62" i="28"/>
  <c r="H62" i="28" s="1"/>
  <c r="G63" i="28"/>
  <c r="H63" i="28" s="1"/>
  <c r="G64" i="28"/>
  <c r="H64" i="28" s="1"/>
  <c r="G65" i="28"/>
  <c r="H65" i="28" s="1"/>
  <c r="E60" i="27"/>
  <c r="F60" i="27" s="1"/>
  <c r="E61" i="27"/>
  <c r="F61" i="27" s="1"/>
  <c r="E62" i="27"/>
  <c r="F62" i="27" s="1"/>
  <c r="E63" i="27"/>
  <c r="F63" i="27" s="1"/>
  <c r="E64" i="27"/>
  <c r="F64" i="27" s="1"/>
  <c r="G60" i="27"/>
  <c r="H60" i="27" s="1"/>
  <c r="G61" i="27"/>
  <c r="H61" i="27" s="1"/>
  <c r="G62" i="27"/>
  <c r="H62" i="27" s="1"/>
  <c r="G63" i="27"/>
  <c r="H63" i="27" s="1"/>
  <c r="G64" i="27"/>
  <c r="H64" i="27" s="1"/>
  <c r="E58" i="26"/>
  <c r="F58" i="26" s="1"/>
  <c r="E59" i="26"/>
  <c r="F59" i="26" s="1"/>
  <c r="E60" i="26"/>
  <c r="F60" i="26" s="1"/>
  <c r="E61" i="26"/>
  <c r="F61" i="26" s="1"/>
  <c r="E62" i="26"/>
  <c r="F62" i="26" s="1"/>
  <c r="G58" i="26"/>
  <c r="H58" i="26" s="1"/>
  <c r="G59" i="26"/>
  <c r="H59" i="26" s="1"/>
  <c r="G60" i="26"/>
  <c r="H60" i="26" s="1"/>
  <c r="G61" i="26"/>
  <c r="H61" i="26" s="1"/>
  <c r="G62" i="26"/>
  <c r="H62" i="26" s="1"/>
  <c r="H12" i="25"/>
  <c r="G60" i="25" s="1"/>
  <c r="H60" i="25" s="1"/>
  <c r="F12" i="25"/>
  <c r="E60" i="25" l="1"/>
  <c r="F60" i="25" s="1"/>
  <c r="E55" i="25"/>
  <c r="F55" i="25" s="1"/>
  <c r="G55" i="25"/>
  <c r="H55" i="25" s="1"/>
  <c r="E56" i="25"/>
  <c r="F56" i="25" s="1"/>
  <c r="G56" i="25"/>
  <c r="H56" i="25" s="1"/>
  <c r="E57" i="25"/>
  <c r="F57" i="25" s="1"/>
  <c r="G57" i="25"/>
  <c r="H57" i="25" s="1"/>
  <c r="E58" i="25"/>
  <c r="F58" i="25" s="1"/>
  <c r="G58" i="25"/>
  <c r="H58" i="25" s="1"/>
  <c r="E59" i="25"/>
  <c r="F59" i="25" s="1"/>
  <c r="G59" i="25"/>
  <c r="H59" i="25" s="1"/>
  <c r="D93" i="24"/>
  <c r="D8" i="24" l="1"/>
  <c r="E8" i="24"/>
  <c r="F8" i="24" l="1"/>
  <c r="D102" i="24"/>
  <c r="D75" i="24"/>
  <c r="D98" i="24"/>
  <c r="D76" i="24"/>
  <c r="D56" i="24"/>
  <c r="D57" i="24"/>
  <c r="D33" i="24"/>
  <c r="D34" i="24"/>
</calcChain>
</file>

<file path=xl/sharedStrings.xml><?xml version="1.0" encoding="utf-8"?>
<sst xmlns="http://schemas.openxmlformats.org/spreadsheetml/2006/main" count="1160" uniqueCount="670">
  <si>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</si>
  <si>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</si>
  <si>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</si>
  <si>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</si>
  <si>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</si>
  <si>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</si>
  <si>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</si>
  <si>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</si>
  <si>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</si>
  <si>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</si>
  <si>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</si>
  <si>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</si>
  <si>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</si>
  <si>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</si>
  <si>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</si>
  <si>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</si>
  <si>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</si>
  <si>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</si>
  <si>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</si>
  <si>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</si>
  <si>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</si>
  <si>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</si>
  <si>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</si>
  <si>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</si>
  <si>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</si>
  <si>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</si>
  <si>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</si>
  <si>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</si>
  <si>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</si>
  <si>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</si>
  <si>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</si>
  <si>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</si>
  <si>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</si>
  <si>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</si>
  <si>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</si>
  <si>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</si>
  <si>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</si>
  <si>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</si>
  <si>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</si>
  <si>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</si>
  <si>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</si>
  <si>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</si>
  <si>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</si>
  <si>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</si>
  <si>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</si>
  <si>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</si>
  <si>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</si>
  <si>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</si>
  <si>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</si>
  <si>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</si>
  <si>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</si>
  <si>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</si>
  <si>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</si>
  <si>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</si>
  <si>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</si>
  <si>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</si>
  <si>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</si>
  <si>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</si>
  <si>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</si>
  <si>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</si>
  <si>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</si>
  <si>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</si>
  <si>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</si>
  <si>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</si>
  <si>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</si>
  <si>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</si>
  <si>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</si>
  <si>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</si>
  <si>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</si>
  <si>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</si>
  <si>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</si>
  <si>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</si>
  <si>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</si>
  <si>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</si>
  <si>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</si>
  <si>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</si>
  <si>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</si>
  <si>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</si>
  <si>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</si>
  <si>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</si>
  <si>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</si>
  <si>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</si>
  <si>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</si>
  <si>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</si>
  <si>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</si>
  <si>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</si>
  <si>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</si>
  <si>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</si>
  <si>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</si>
  <si>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</si>
  <si>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</si>
  <si>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</si>
  <si>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</si>
  <si>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</si>
  <si>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</si>
  <si>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</si>
  <si>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</si>
  <si>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</si>
  <si>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</si>
  <si>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</si>
  <si>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</si>
  <si>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</si>
  <si>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</si>
  <si>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</si>
  <si>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</si>
  <si>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</si>
  <si>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</si>
  <si>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</si>
  <si>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</si>
  <si>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</si>
  <si>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</si>
  <si>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</si>
  <si>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</si>
  <si>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</si>
  <si>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</si>
  <si>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</si>
  <si>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</si>
  <si>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</si>
  <si>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</si>
  <si>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</si>
  <si>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</si>
  <si>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</si>
  <si>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</si>
  <si>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</si>
  <si>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</si>
  <si>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</si>
  <si>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</si>
  <si>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</si>
  <si>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</si>
  <si>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</si>
  <si>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</si>
  <si>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</si>
  <si>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</si>
  <si>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</si>
  <si>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</si>
  <si>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</si>
  <si>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</si>
  <si>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</si>
  <si>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</si>
  <si>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</si>
  <si>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</si>
  <si>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</si>
  <si>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</si>
  <si>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</si>
  <si>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</si>
  <si>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</si>
  <si>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</si>
  <si>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</si>
  <si>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</si>
  <si>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</si>
  <si>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</si>
  <si>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</si>
  <si>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</si>
  <si>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</si>
  <si>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</si>
  <si>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</si>
  <si>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</si>
  <si>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</si>
  <si>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</si>
  <si>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19000029</t>
  </si>
  <si>
    <t>Mach</t>
  </si>
  <si>
    <t>Arafin</t>
  </si>
  <si>
    <t>19000146</t>
  </si>
  <si>
    <t>Nguyễn Mạnh</t>
  </si>
  <si>
    <t>Chinh</t>
  </si>
  <si>
    <t>19000159</t>
  </si>
  <si>
    <t>Trần Đức</t>
  </si>
  <si>
    <t>Cường</t>
  </si>
  <si>
    <t>19000080</t>
  </si>
  <si>
    <t>Vũ Quang</t>
  </si>
  <si>
    <t>19000179</t>
  </si>
  <si>
    <t>Nguyễn Huỳnh</t>
  </si>
  <si>
    <t>Đức</t>
  </si>
  <si>
    <t>19000157</t>
  </si>
  <si>
    <t>Nguyễn Hoàng Phương</t>
  </si>
  <si>
    <t>Duy</t>
  </si>
  <si>
    <t>19000193</t>
  </si>
  <si>
    <t>Huỳnh Phúc</t>
  </si>
  <si>
    <t>Hậu</t>
  </si>
  <si>
    <t>19000191</t>
  </si>
  <si>
    <t>Võ Nguyễn Quang</t>
  </si>
  <si>
    <t>Hiệp</t>
  </si>
  <si>
    <t>19000208</t>
  </si>
  <si>
    <t>Nguyễn Phúc</t>
  </si>
  <si>
    <t>Hiếu</t>
  </si>
  <si>
    <t>19000141</t>
  </si>
  <si>
    <t>Nguyễn Trung</t>
  </si>
  <si>
    <t>19000148</t>
  </si>
  <si>
    <t>Nguyễn Kim</t>
  </si>
  <si>
    <t>Hùng</t>
  </si>
  <si>
    <t>19000214</t>
  </si>
  <si>
    <t>Tạ Đỗ Quốc</t>
  </si>
  <si>
    <t>Huy</t>
  </si>
  <si>
    <t>19000196</t>
  </si>
  <si>
    <t>Hoàng</t>
  </si>
  <si>
    <t>Khang</t>
  </si>
  <si>
    <t>19000136</t>
  </si>
  <si>
    <t>Lê Minh</t>
  </si>
  <si>
    <t>19000118</t>
  </si>
  <si>
    <t>Phạm Lê Đăng</t>
  </si>
  <si>
    <t>Khoa</t>
  </si>
  <si>
    <t>19000082</t>
  </si>
  <si>
    <t>Nguyễn Cảnh</t>
  </si>
  <si>
    <t>Long</t>
  </si>
  <si>
    <t>19000010</t>
  </si>
  <si>
    <t>Trần Cao</t>
  </si>
  <si>
    <t>19000200</t>
  </si>
  <si>
    <t>Vũ Văn</t>
  </si>
  <si>
    <t>19000093</t>
  </si>
  <si>
    <t>Trần Trí</t>
  </si>
  <si>
    <t>Lực</t>
  </si>
  <si>
    <t>19000070</t>
  </si>
  <si>
    <t>Nguyễn Hùng</t>
  </si>
  <si>
    <t>Mạnh</t>
  </si>
  <si>
    <t>19000056</t>
  </si>
  <si>
    <t>Bành Nguyễn Cao</t>
  </si>
  <si>
    <t>Minh</t>
  </si>
  <si>
    <t>19000197</t>
  </si>
  <si>
    <t>Trần Bảo</t>
  </si>
  <si>
    <t>19000106</t>
  </si>
  <si>
    <t>Nguyễn Bình Phương</t>
  </si>
  <si>
    <t>Nam</t>
  </si>
  <si>
    <t>19001778</t>
  </si>
  <si>
    <t>Đàm Huỳnh Hiếu</t>
  </si>
  <si>
    <t>Nghĩa</t>
  </si>
  <si>
    <t>19000203</t>
  </si>
  <si>
    <t>Nguyễn Trần Quốc</t>
  </si>
  <si>
    <t>Pháp</t>
  </si>
  <si>
    <t>19001406</t>
  </si>
  <si>
    <t>Tô Đình</t>
  </si>
  <si>
    <t>Phát</t>
  </si>
  <si>
    <t>19000194</t>
  </si>
  <si>
    <t>Nguyễn Lê Thiên</t>
  </si>
  <si>
    <t>Phúc</t>
  </si>
  <si>
    <t>19000105</t>
  </si>
  <si>
    <t>Trần Trọng</t>
  </si>
  <si>
    <t>19000064</t>
  </si>
  <si>
    <t>Xa Đồng</t>
  </si>
  <si>
    <t>19000123</t>
  </si>
  <si>
    <t>Trần Phạm Minh</t>
  </si>
  <si>
    <t>Quân</t>
  </si>
  <si>
    <t>19001051</t>
  </si>
  <si>
    <t>Bùi Văn</t>
  </si>
  <si>
    <t>Tài</t>
  </si>
  <si>
    <t>19000167</t>
  </si>
  <si>
    <t>Trương Quang Đăng</t>
  </si>
  <si>
    <t>19000086</t>
  </si>
  <si>
    <t>Giang Lê Đức</t>
  </si>
  <si>
    <t>Tâm</t>
  </si>
  <si>
    <t>19000073</t>
  </si>
  <si>
    <t>Nguyễn Tuấn</t>
  </si>
  <si>
    <t>Thành</t>
  </si>
  <si>
    <t>19000202</t>
  </si>
  <si>
    <t>Trần Kim</t>
  </si>
  <si>
    <t>19000213</t>
  </si>
  <si>
    <t>Trần Công</t>
  </si>
  <si>
    <t>Thiệu</t>
  </si>
  <si>
    <t>19000150</t>
  </si>
  <si>
    <t>Nguyễn Lê Cường</t>
  </si>
  <si>
    <t>Thịnh</t>
  </si>
  <si>
    <t>19000031</t>
  </si>
  <si>
    <t>Huỳnh Thái</t>
  </si>
  <si>
    <t>Toàn</t>
  </si>
  <si>
    <t>19000178</t>
  </si>
  <si>
    <t>Trần Tuấn</t>
  </si>
  <si>
    <t>19000201</t>
  </si>
  <si>
    <t>Nguyễn Minh</t>
  </si>
  <si>
    <t>Trí</t>
  </si>
  <si>
    <t>19000074</t>
  </si>
  <si>
    <t>Võ Lân Đông</t>
  </si>
  <si>
    <t>Trúc</t>
  </si>
  <si>
    <t>19001362</t>
  </si>
  <si>
    <t>Nguyễn Quốc</t>
  </si>
  <si>
    <t>Việt</t>
  </si>
  <si>
    <t>19000115</t>
  </si>
  <si>
    <t>Nguyễn Hoàng Phúc</t>
  </si>
  <si>
    <t>Vinh</t>
  </si>
  <si>
    <r>
      <t xml:space="preserve">Lớp:     </t>
    </r>
    <r>
      <rPr>
        <b/>
        <sz val="14"/>
        <rFont val="Times New Roman"/>
        <family val="1"/>
      </rPr>
      <t>19T4-CNÔ1</t>
    </r>
    <r>
      <rPr>
        <sz val="14"/>
        <rFont val="Times New Roman"/>
        <family val="1"/>
      </rPr>
      <t xml:space="preserve">          Sĩ số:   </t>
    </r>
    <r>
      <rPr>
        <b/>
        <sz val="14"/>
        <rFont val="Times New Roman"/>
        <family val="1"/>
      </rPr>
      <t>43</t>
    </r>
    <r>
      <rPr>
        <sz val="14"/>
        <rFont val="Times New Roman"/>
        <family val="1"/>
      </rPr>
      <t xml:space="preserve">       Khoa:   </t>
    </r>
    <r>
      <rPr>
        <b/>
        <sz val="14"/>
        <rFont val="Times New Roman"/>
        <family val="1"/>
      </rPr>
      <t>ĐỘNG LỰC</t>
    </r>
    <r>
      <rPr>
        <sz val="14"/>
        <rFont val="Times New Roman"/>
        <family val="1"/>
      </rPr>
      <t xml:space="preserve">                                                </t>
    </r>
  </si>
  <si>
    <r>
      <t>Học kỳ: I Năm học: 2021 - 2022</t>
    </r>
    <r>
      <rPr>
        <sz val="14"/>
        <rFont val="Times New Roman"/>
        <family val="1"/>
      </rPr>
      <t xml:space="preserve"> </t>
    </r>
  </si>
  <si>
    <t>19000348</t>
  </si>
  <si>
    <t>Đặng Hoàng</t>
  </si>
  <si>
    <t>Anh</t>
  </si>
  <si>
    <t>19000305</t>
  </si>
  <si>
    <t>Phan Tuấn</t>
  </si>
  <si>
    <t>19000338</t>
  </si>
  <si>
    <t>Lê Đăng Nhất</t>
  </si>
  <si>
    <t>Đăng</t>
  </si>
  <si>
    <t>19000390</t>
  </si>
  <si>
    <t>Nguyễn Trần Tiến</t>
  </si>
  <si>
    <t>Đạt</t>
  </si>
  <si>
    <t>19000228</t>
  </si>
  <si>
    <t>Huỳnh Quốc</t>
  </si>
  <si>
    <t>Giàu</t>
  </si>
  <si>
    <t>19000284</t>
  </si>
  <si>
    <t>Huỳnh Hà Công</t>
  </si>
  <si>
    <t>19000261</t>
  </si>
  <si>
    <t>Nguyễn Phạm Phúc</t>
  </si>
  <si>
    <t>19000236</t>
  </si>
  <si>
    <t>Chang Khánh</t>
  </si>
  <si>
    <t>Hòa</t>
  </si>
  <si>
    <t>19000231</t>
  </si>
  <si>
    <t>Đồng Đình</t>
  </si>
  <si>
    <t>Huân</t>
  </si>
  <si>
    <t>19000252</t>
  </si>
  <si>
    <t>Bùi Quang</t>
  </si>
  <si>
    <t>19000297</t>
  </si>
  <si>
    <t>Nguyễn Ngọc</t>
  </si>
  <si>
    <t>19000397</t>
  </si>
  <si>
    <t>Hà Văn</t>
  </si>
  <si>
    <t>Hưng</t>
  </si>
  <si>
    <t>19000312</t>
  </si>
  <si>
    <t>Dương Nhật</t>
  </si>
  <si>
    <t>19000251</t>
  </si>
  <si>
    <t>Lê Chí</t>
  </si>
  <si>
    <t>Khải</t>
  </si>
  <si>
    <t>19000279</t>
  </si>
  <si>
    <t>Lương Hoàng</t>
  </si>
  <si>
    <t>Lộc</t>
  </si>
  <si>
    <t>19000303</t>
  </si>
  <si>
    <t>Nguyễn Duy</t>
  </si>
  <si>
    <t>19000250</t>
  </si>
  <si>
    <t>Trương Đoàn Hoàng</t>
  </si>
  <si>
    <t>19000281</t>
  </si>
  <si>
    <t>Ngô Đức</t>
  </si>
  <si>
    <t>19000391</t>
  </si>
  <si>
    <t>Nguyễn Giang</t>
  </si>
  <si>
    <t>19001553</t>
  </si>
  <si>
    <t>Nguyễn Trọng</t>
  </si>
  <si>
    <t>Nhân</t>
  </si>
  <si>
    <t>19000311</t>
  </si>
  <si>
    <t>Phạm Nguyễn Hoàng</t>
  </si>
  <si>
    <t>19000220</t>
  </si>
  <si>
    <t>Nguyễn Hoàng Minh</t>
  </si>
  <si>
    <t>Nhật</t>
  </si>
  <si>
    <t>19000387</t>
  </si>
  <si>
    <t>Châu Thanh</t>
  </si>
  <si>
    <t>Phong</t>
  </si>
  <si>
    <t>19000374</t>
  </si>
  <si>
    <t>Đỗ Vinh</t>
  </si>
  <si>
    <t>Quang</t>
  </si>
  <si>
    <t>19000217</t>
  </si>
  <si>
    <t>Quý</t>
  </si>
  <si>
    <t>19000296</t>
  </si>
  <si>
    <t>Ngô Vũ Hoàng</t>
  </si>
  <si>
    <t>Sơn</t>
  </si>
  <si>
    <t>19000096</t>
  </si>
  <si>
    <t>Trương Hữu</t>
  </si>
  <si>
    <t>Thiên</t>
  </si>
  <si>
    <t>19000302</t>
  </si>
  <si>
    <t>Kiều Mạnh</t>
  </si>
  <si>
    <t>19000230</t>
  </si>
  <si>
    <t>Phan Nguyên</t>
  </si>
  <si>
    <t>19000382</t>
  </si>
  <si>
    <t>Nguyễn Anh</t>
  </si>
  <si>
    <t>Tiến</t>
  </si>
  <si>
    <t>19000224</t>
  </si>
  <si>
    <t>Châu Mai</t>
  </si>
  <si>
    <t>19000352</t>
  </si>
  <si>
    <t>Phạm Văn</t>
  </si>
  <si>
    <t>19000353</t>
  </si>
  <si>
    <t>Hồ Văn</t>
  </si>
  <si>
    <t>Triều</t>
  </si>
  <si>
    <t>19000276</t>
  </si>
  <si>
    <t>Nguyễn Võ Tấn</t>
  </si>
  <si>
    <t>Trọng</t>
  </si>
  <si>
    <t>19000405</t>
  </si>
  <si>
    <t>Nguyễn Đoàn Nguyên</t>
  </si>
  <si>
    <t>Tuấn</t>
  </si>
  <si>
    <t>19000343</t>
  </si>
  <si>
    <t>Lềnh Tú</t>
  </si>
  <si>
    <t>Vĩ</t>
  </si>
  <si>
    <t>19000289</t>
  </si>
  <si>
    <t>Nguyễn Phi</t>
  </si>
  <si>
    <t>Vũ</t>
  </si>
  <si>
    <t>19000380</t>
  </si>
  <si>
    <t>Võ Thành</t>
  </si>
  <si>
    <t>Vỹ</t>
  </si>
  <si>
    <r>
      <t xml:space="preserve">Lớp:     </t>
    </r>
    <r>
      <rPr>
        <b/>
        <sz val="14"/>
        <rFont val="Times New Roman"/>
        <family val="1"/>
      </rPr>
      <t>19T4-CNÔ2</t>
    </r>
    <r>
      <rPr>
        <sz val="14"/>
        <rFont val="Times New Roman"/>
        <family val="1"/>
      </rPr>
      <t xml:space="preserve">          Sĩ số:   38       Khoa:   </t>
    </r>
    <r>
      <rPr>
        <b/>
        <sz val="14"/>
        <rFont val="Times New Roman"/>
        <family val="1"/>
      </rPr>
      <t>ĐỘNG LỰC</t>
    </r>
    <r>
      <rPr>
        <sz val="14"/>
        <rFont val="Times New Roman"/>
        <family val="1"/>
      </rPr>
      <t xml:space="preserve">                                                </t>
    </r>
  </si>
  <si>
    <t>19000532</t>
  </si>
  <si>
    <t>Nguyễn Hoàng</t>
  </si>
  <si>
    <t>Ân</t>
  </si>
  <si>
    <t>19000614</t>
  </si>
  <si>
    <t>Dương Đức</t>
  </si>
  <si>
    <t>19000422</t>
  </si>
  <si>
    <t>Nguyễn Đức</t>
  </si>
  <si>
    <t>19000644</t>
  </si>
  <si>
    <t>Lại Gia</t>
  </si>
  <si>
    <t>Bảo</t>
  </si>
  <si>
    <t>19000536</t>
  </si>
  <si>
    <t>Trần Quang</t>
  </si>
  <si>
    <t>19000491</t>
  </si>
  <si>
    <t>Trương Gia</t>
  </si>
  <si>
    <t>19000419</t>
  </si>
  <si>
    <t>Bùi Ngọc Đại</t>
  </si>
  <si>
    <t>19000637</t>
  </si>
  <si>
    <t>Trần Quốc</t>
  </si>
  <si>
    <t>19000454</t>
  </si>
  <si>
    <t>Nguyễn Hữu</t>
  </si>
  <si>
    <t>19000464</t>
  </si>
  <si>
    <t>Hồ Hoàng Mạnh</t>
  </si>
  <si>
    <t>Du</t>
  </si>
  <si>
    <t>19001589</t>
  </si>
  <si>
    <t>19000429</t>
  </si>
  <si>
    <t>Bùi Lê Hùng</t>
  </si>
  <si>
    <t>Dũng</t>
  </si>
  <si>
    <t>19000468</t>
  </si>
  <si>
    <t>Hải</t>
  </si>
  <si>
    <t>19000603</t>
  </si>
  <si>
    <t>Trầm Chí</t>
  </si>
  <si>
    <t>19000586</t>
  </si>
  <si>
    <t>Phạm Minh</t>
  </si>
  <si>
    <t>19000643</t>
  </si>
  <si>
    <t>Lê Nguyễn Nhật</t>
  </si>
  <si>
    <t>Kha</t>
  </si>
  <si>
    <t>19000607</t>
  </si>
  <si>
    <t>Phan Quang</t>
  </si>
  <si>
    <t>19000433</t>
  </si>
  <si>
    <t>Nguyễn Chí</t>
  </si>
  <si>
    <t>Khanh</t>
  </si>
  <si>
    <t>19000471</t>
  </si>
  <si>
    <t>Trịnh Hữu</t>
  </si>
  <si>
    <t>Khương</t>
  </si>
  <si>
    <t>19001367</t>
  </si>
  <si>
    <t>Trần Bảo Gia</t>
  </si>
  <si>
    <t>Lâm</t>
  </si>
  <si>
    <t>19000484</t>
  </si>
  <si>
    <t>Nguyễn Bảo</t>
  </si>
  <si>
    <t>Liêm</t>
  </si>
  <si>
    <t>19000496</t>
  </si>
  <si>
    <t>Huỳnh Văn</t>
  </si>
  <si>
    <t>19000609</t>
  </si>
  <si>
    <t>19000543</t>
  </si>
  <si>
    <t>Đặng Ngọc</t>
  </si>
  <si>
    <t>19000474</t>
  </si>
  <si>
    <t>Phạm Tấn</t>
  </si>
  <si>
    <t>19000430</t>
  </si>
  <si>
    <t>Trương Bảo</t>
  </si>
  <si>
    <t>Nghi</t>
  </si>
  <si>
    <t>19002170</t>
  </si>
  <si>
    <t>Nguyễn Hiếu</t>
  </si>
  <si>
    <t>19000466</t>
  </si>
  <si>
    <t>Võ Trọng</t>
  </si>
  <si>
    <t>Nguyễn</t>
  </si>
  <si>
    <t>19001588</t>
  </si>
  <si>
    <t>19000417</t>
  </si>
  <si>
    <t>19000585</t>
  </si>
  <si>
    <t>Bùi Nguyễn Minh</t>
  </si>
  <si>
    <t>19000421</t>
  </si>
  <si>
    <t>Đỗ Phát</t>
  </si>
  <si>
    <t>19000445</t>
  </si>
  <si>
    <t>Cấn Thanh</t>
  </si>
  <si>
    <t>Thái</t>
  </si>
  <si>
    <t>19000461</t>
  </si>
  <si>
    <t>Phạm Quốc</t>
  </si>
  <si>
    <t>Thắng</t>
  </si>
  <si>
    <t>19000465</t>
  </si>
  <si>
    <t>Thái Đắc Duy</t>
  </si>
  <si>
    <t>Thanh</t>
  </si>
  <si>
    <t>19000621</t>
  </si>
  <si>
    <t>Nguyễn Hoài</t>
  </si>
  <si>
    <t>Thương</t>
  </si>
  <si>
    <t>19000589</t>
  </si>
  <si>
    <t>Đỗ Anh</t>
  </si>
  <si>
    <t>19000493</t>
  </si>
  <si>
    <t>Lìu Đăng</t>
  </si>
  <si>
    <t>19000477</t>
  </si>
  <si>
    <t>Nguyễn Trường</t>
  </si>
  <si>
    <t>19000642</t>
  </si>
  <si>
    <t>19000467</t>
  </si>
  <si>
    <t>Nguyễn Trần Anh</t>
  </si>
  <si>
    <t>19000500</t>
  </si>
  <si>
    <t>Nguyễn Nhật</t>
  </si>
  <si>
    <t>Tùng</t>
  </si>
  <si>
    <t>19000512</t>
  </si>
  <si>
    <t>Nguyễn Thanh</t>
  </si>
  <si>
    <t>19000546</t>
  </si>
  <si>
    <t>Lê Công</t>
  </si>
  <si>
    <t>19000631</t>
  </si>
  <si>
    <t>Đặng Long</t>
  </si>
  <si>
    <r>
      <t xml:space="preserve">Lớp:     </t>
    </r>
    <r>
      <rPr>
        <b/>
        <sz val="14"/>
        <rFont val="Times New Roman"/>
        <family val="1"/>
      </rPr>
      <t>19T4-CNÔ3</t>
    </r>
    <r>
      <rPr>
        <sz val="14"/>
        <rFont val="Times New Roman"/>
        <family val="1"/>
      </rPr>
      <t xml:space="preserve">          Sĩ số:   </t>
    </r>
    <r>
      <rPr>
        <b/>
        <sz val="14"/>
        <rFont val="Times New Roman"/>
        <family val="1"/>
      </rPr>
      <t>45</t>
    </r>
    <r>
      <rPr>
        <sz val="14"/>
        <rFont val="Times New Roman"/>
        <family val="1"/>
      </rPr>
      <t xml:space="preserve">       Khoa:   </t>
    </r>
    <r>
      <rPr>
        <b/>
        <sz val="14"/>
        <rFont val="Times New Roman"/>
        <family val="1"/>
      </rPr>
      <t>ĐỘNG LỰC</t>
    </r>
    <r>
      <rPr>
        <sz val="14"/>
        <rFont val="Times New Roman"/>
        <family val="1"/>
      </rPr>
      <t xml:space="preserve">                                                </t>
    </r>
  </si>
  <si>
    <t>19000877</t>
  </si>
  <si>
    <t>Lại Khắc Thạch Thiên</t>
  </si>
  <si>
    <t>An</t>
  </si>
  <si>
    <t>19000772</t>
  </si>
  <si>
    <t>Nguyễn Tiến</t>
  </si>
  <si>
    <t>19000677</t>
  </si>
  <si>
    <t>19000705</t>
  </si>
  <si>
    <t>Ngô Đức Gia</t>
  </si>
  <si>
    <t>19000722</t>
  </si>
  <si>
    <t>Lê Thành</t>
  </si>
  <si>
    <t>Danh</t>
  </si>
  <si>
    <t>19000659</t>
  </si>
  <si>
    <t>Phạm Thành</t>
  </si>
  <si>
    <t>19000881</t>
  </si>
  <si>
    <t>Võ Hoàng</t>
  </si>
  <si>
    <t>19000760</t>
  </si>
  <si>
    <t>Lê Hoàng</t>
  </si>
  <si>
    <t>19005267</t>
  </si>
  <si>
    <t>19000780</t>
  </si>
  <si>
    <t>19001372</t>
  </si>
  <si>
    <t>Nguyễn Hoàng Quốc</t>
  </si>
  <si>
    <t>19000065</t>
  </si>
  <si>
    <t>Nguyễn Phú</t>
  </si>
  <si>
    <t>19000836</t>
  </si>
  <si>
    <t>Nguyễn Thân Thế</t>
  </si>
  <si>
    <t>19000713</t>
  </si>
  <si>
    <t>Trịnh Thế</t>
  </si>
  <si>
    <t>19000670</t>
  </si>
  <si>
    <t>Đặng Kiến</t>
  </si>
  <si>
    <t>19000727</t>
  </si>
  <si>
    <t>Trịnh Hoàng</t>
  </si>
  <si>
    <t>19000821</t>
  </si>
  <si>
    <t>Võ Hữu Toàn</t>
  </si>
  <si>
    <t>19000752</t>
  </si>
  <si>
    <t>19000707</t>
  </si>
  <si>
    <t>Dương Quang Quốc</t>
  </si>
  <si>
    <t>Khôi</t>
  </si>
  <si>
    <t>19000712</t>
  </si>
  <si>
    <t>Nguyễn Hoàng Tuấn</t>
  </si>
  <si>
    <t>Kiệt</t>
  </si>
  <si>
    <t>19001523</t>
  </si>
  <si>
    <t>Võ Hiếu</t>
  </si>
  <si>
    <t>Kỳ</t>
  </si>
  <si>
    <t>19001585</t>
  </si>
  <si>
    <t>Giang Thành</t>
  </si>
  <si>
    <t>19000658</t>
  </si>
  <si>
    <t>Hà Duy</t>
  </si>
  <si>
    <t>19000725</t>
  </si>
  <si>
    <t>Phạm Nguyễn Hưng</t>
  </si>
  <si>
    <t>19000744</t>
  </si>
  <si>
    <t>Trần Duy Quốc</t>
  </si>
  <si>
    <t>19000839</t>
  </si>
  <si>
    <t>Trần Thành</t>
  </si>
  <si>
    <t>19000716</t>
  </si>
  <si>
    <t>Nguyễn Đình</t>
  </si>
  <si>
    <t>19000693</t>
  </si>
  <si>
    <t>19000762</t>
  </si>
  <si>
    <t>Nguyễn Thành</t>
  </si>
  <si>
    <t>19000788</t>
  </si>
  <si>
    <t>Phi</t>
  </si>
  <si>
    <t>19000784</t>
  </si>
  <si>
    <t>Lê Vĩnh</t>
  </si>
  <si>
    <t>19000675</t>
  </si>
  <si>
    <t>Phạm Trọng</t>
  </si>
  <si>
    <t>19000709</t>
  </si>
  <si>
    <t>Nguyễn Vũ Anh</t>
  </si>
  <si>
    <t>19000657</t>
  </si>
  <si>
    <t>Hồ Đình</t>
  </si>
  <si>
    <t>19000816</t>
  </si>
  <si>
    <t>Bùi Văn Điền</t>
  </si>
  <si>
    <t>Sang</t>
  </si>
  <si>
    <t>19000876</t>
  </si>
  <si>
    <t>Trần Lại Thái</t>
  </si>
  <si>
    <t>19000867</t>
  </si>
  <si>
    <t>Đỗ Duy</t>
  </si>
  <si>
    <t>Tân</t>
  </si>
  <si>
    <t>19000875</t>
  </si>
  <si>
    <t>Lê Trọng</t>
  </si>
  <si>
    <t>Tấn</t>
  </si>
  <si>
    <t>19000738</t>
  </si>
  <si>
    <t>Đỗ Hữu</t>
  </si>
  <si>
    <t>19000687</t>
  </si>
  <si>
    <t>Nguyễn Hưng</t>
  </si>
  <si>
    <t>19000869</t>
  </si>
  <si>
    <t>Đoàn Minh</t>
  </si>
  <si>
    <t>Thuận</t>
  </si>
  <si>
    <t>19000663</t>
  </si>
  <si>
    <t>Đường Bá</t>
  </si>
  <si>
    <t>19005360</t>
  </si>
  <si>
    <t>Trường</t>
  </si>
  <si>
    <t>19000873</t>
  </si>
  <si>
    <t>19000719</t>
  </si>
  <si>
    <t>19000748</t>
  </si>
  <si>
    <t>Vương</t>
  </si>
  <si>
    <r>
      <t xml:space="preserve">Lớp:     </t>
    </r>
    <r>
      <rPr>
        <b/>
        <sz val="14"/>
        <rFont val="Times New Roman"/>
        <family val="1"/>
      </rPr>
      <t>19T4-CNÔ4</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</si>
  <si>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19001221</t>
  </si>
  <si>
    <t>Lê Nguyễn Minh</t>
  </si>
  <si>
    <t>19000899</t>
  </si>
  <si>
    <t>Vũ Trọng</t>
  </si>
  <si>
    <t>19001107</t>
  </si>
  <si>
    <t>Lê Nhựt</t>
  </si>
  <si>
    <t>19001143</t>
  </si>
  <si>
    <t>Nguyễn Cao Quốc</t>
  </si>
  <si>
    <t>Bình</t>
  </si>
  <si>
    <t>19000988</t>
  </si>
  <si>
    <t>Chí</t>
  </si>
  <si>
    <t>19001128</t>
  </si>
  <si>
    <t>Trần Tiến</t>
  </si>
  <si>
    <t>19000950</t>
  </si>
  <si>
    <t>Chung Quốc</t>
  </si>
  <si>
    <t>Dự</t>
  </si>
  <si>
    <t>19000959</t>
  </si>
  <si>
    <t>Lê Khả</t>
  </si>
  <si>
    <t>19001150</t>
  </si>
  <si>
    <t>Lê Đình Trung</t>
  </si>
  <si>
    <t>19000946</t>
  </si>
  <si>
    <t>19001083</t>
  </si>
  <si>
    <t>19001644</t>
  </si>
  <si>
    <t>Hiền</t>
  </si>
  <si>
    <t>19001123</t>
  </si>
  <si>
    <t>19001213</t>
  </si>
  <si>
    <t>Lương Thiện</t>
  </si>
  <si>
    <t>Hữu</t>
  </si>
  <si>
    <t>19000921</t>
  </si>
  <si>
    <t>Hồ Anh</t>
  </si>
  <si>
    <t>19001216</t>
  </si>
  <si>
    <t>Lê Lâm Gia</t>
  </si>
  <si>
    <t>19005100</t>
  </si>
  <si>
    <t>Ngô Nhật Tường</t>
  </si>
  <si>
    <t>19001016</t>
  </si>
  <si>
    <t>19001191</t>
  </si>
  <si>
    <t>Nguyễn Trương Quang</t>
  </si>
  <si>
    <t>19001140</t>
  </si>
  <si>
    <t>Trần Gia</t>
  </si>
  <si>
    <t>19000114</t>
  </si>
  <si>
    <t>Salamách</t>
  </si>
  <si>
    <t>Isa</t>
  </si>
  <si>
    <t>19001259</t>
  </si>
  <si>
    <t>Đặng Đình</t>
  </si>
  <si>
    <t>19001393</t>
  </si>
  <si>
    <t>Trần Nam</t>
  </si>
  <si>
    <t>Khánh</t>
  </si>
  <si>
    <t>19001105</t>
  </si>
  <si>
    <t>Phan Đức Đăng</t>
  </si>
  <si>
    <t>19001072</t>
  </si>
  <si>
    <t>Cấn Trần Gia</t>
  </si>
  <si>
    <t>19000944</t>
  </si>
  <si>
    <t>19001258</t>
  </si>
  <si>
    <t>Nguyễn Văn</t>
  </si>
  <si>
    <t>19000962</t>
  </si>
  <si>
    <t>Lê Tiểu</t>
  </si>
  <si>
    <t>Linh</t>
  </si>
  <si>
    <t>19001109</t>
  </si>
  <si>
    <t>Nguyễn Quốc Huy</t>
  </si>
  <si>
    <t>Luân</t>
  </si>
  <si>
    <t>19001181</t>
  </si>
  <si>
    <t>Nguyễn Ngọc Hoài</t>
  </si>
  <si>
    <t>19000987</t>
  </si>
  <si>
    <t>19000907</t>
  </si>
  <si>
    <t>Nhớ</t>
  </si>
  <si>
    <t>19001004</t>
  </si>
  <si>
    <t>Trương Minh</t>
  </si>
  <si>
    <t>Nhựt</t>
  </si>
  <si>
    <t>19001280</t>
  </si>
  <si>
    <t>Trần Thịnh</t>
  </si>
  <si>
    <t>19000999</t>
  </si>
  <si>
    <t>Đồng Lê Hoàng</t>
  </si>
  <si>
    <t>19001110</t>
  </si>
  <si>
    <t>Mai Vũ Tấn</t>
  </si>
  <si>
    <t>19000943</t>
  </si>
  <si>
    <t>Trịnh Văn Hoàng</t>
  </si>
  <si>
    <t>19001203</t>
  </si>
  <si>
    <t>Võ Minh</t>
  </si>
  <si>
    <t>Thi</t>
  </si>
  <si>
    <t>19000913</t>
  </si>
  <si>
    <t>19001223</t>
  </si>
  <si>
    <t>Lê Huy</t>
  </si>
  <si>
    <t>19001690</t>
  </si>
  <si>
    <t>19001054</t>
  </si>
  <si>
    <t>Nguyễn Ngô Minh</t>
  </si>
  <si>
    <t>Trung</t>
  </si>
  <si>
    <t>19001147</t>
  </si>
  <si>
    <t>19001102</t>
  </si>
  <si>
    <t>Lý Phan Minh</t>
  </si>
  <si>
    <t>19000949</t>
  </si>
  <si>
    <t>Phạm Phú Hoàng</t>
  </si>
  <si>
    <t>19001151</t>
  </si>
  <si>
    <t>Vũ Thanh</t>
  </si>
  <si>
    <r>
      <t xml:space="preserve">Lớp:     </t>
    </r>
    <r>
      <rPr>
        <b/>
        <sz val="14"/>
        <rFont val="Times New Roman"/>
        <family val="1"/>
      </rPr>
      <t>19T4-CNÔ5</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</si>
  <si>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GV đã đề nghị tạm ngưng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</si>
</sst>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6">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s>
  <borders count="2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9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0" fontId="33" fillId="0" borderId="2" xfId="0" quotePrefix="1" applyFont="1" applyBorder="1" applyAlignment="1">
      <alignment horizontal="center" vertical="center"/>
    </xf>
    <xf numFmtId="0" fontId="33" fillId="0" borderId="2" xfId="0" applyFont="1" applyBorder="1" applyAlignment="1">
      <alignment vertical="center"/>
    </xf>
    <xf numFmtId="0" fontId="10" fillId="0" borderId="2" xfId="0" applyFont="1" applyBorder="1"/>
    <xf numFmtId="0" fontId="10" fillId="0" borderId="2" xfId="0" applyFont="1" applyBorder="1" applyAlignment="1" applyProtection="1">
      <alignment horizontal="center" vertical="center"/>
    </xf>
    <xf numFmtId="0" fontId="10" fillId="0" borderId="0" xfId="0" applyFont="1" applyBorder="1" applyProtection="1">
      <protection locked="0"/>
    </xf>
    <xf numFmtId="0" fontId="19" fillId="0" borderId="0" xfId="0" applyFont="1" applyBorder="1" applyAlignment="1" applyProtection="1">
      <alignment horizontal="right"/>
      <protection locked="0"/>
    </xf>
    <xf numFmtId="0" fontId="10" fillId="0" borderId="0" xfId="0" applyFont="1" applyProtection="1">
      <protection locked="0"/>
    </xf>
    <xf numFmtId="0" fontId="10" fillId="0" borderId="0" xfId="0" applyFont="1" applyAlignment="1" applyProtection="1">
      <protection locked="0"/>
    </xf>
    <xf numFmtId="0" fontId="31" fillId="0" borderId="0" xfId="0" applyFont="1" applyAlignment="1" applyProtection="1">
      <protection locked="0"/>
    </xf>
    <xf numFmtId="0" fontId="31" fillId="0" borderId="0" xfId="0" applyFont="1" applyProtection="1">
      <protection locked="0"/>
    </xf>
    <xf numFmtId="0" fontId="12" fillId="0" borderId="0" xfId="0" applyFont="1" applyAlignment="1" applyProtection="1">
      <protection locked="0"/>
    </xf>
    <xf numFmtId="0" fontId="32" fillId="0" borderId="0" xfId="0" applyFont="1" applyAlignment="1" applyProtection="1">
      <alignment vertical="justify"/>
      <protection locked="0"/>
    </xf>
    <xf numFmtId="0" fontId="10" fillId="0" borderId="0" xfId="0" applyFont="1" applyAlignment="1" applyProtection="1">
      <alignment vertical="justify"/>
      <protection locked="0"/>
    </xf>
    <xf numFmtId="0" fontId="13" fillId="0" borderId="0" xfId="0" applyFont="1" applyAlignment="1" applyProtection="1">
      <alignment vertical="justify"/>
      <protection locked="0"/>
    </xf>
    <xf numFmtId="0" fontId="32" fillId="0" borderId="0" xfId="0" applyFont="1" applyBorder="1" applyAlignment="1" applyProtection="1">
      <alignment horizontal="center"/>
      <protection locked="0"/>
    </xf>
    <xf numFmtId="0" fontId="10" fillId="0" borderId="0" xfId="0" applyFont="1" applyAlignment="1" applyProtection="1">
      <alignment vertical="center"/>
      <protection locked="0"/>
    </xf>
    <xf numFmtId="0" fontId="18"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33" fillId="0" borderId="2" xfId="0" quotePrefix="1" applyFont="1" applyBorder="1" applyAlignment="1" applyProtection="1">
      <alignment horizontal="center" vertical="center"/>
      <protection locked="0"/>
    </xf>
    <xf numFmtId="0" fontId="33" fillId="0" borderId="2" xfId="0" applyFont="1" applyBorder="1" applyAlignment="1" applyProtection="1">
      <alignment vertical="center"/>
      <protection locked="0"/>
    </xf>
    <xf numFmtId="4" fontId="23" fillId="3" borderId="2" xfId="0" applyNumberFormat="1" applyFont="1" applyFill="1" applyBorder="1" applyAlignment="1" applyProtection="1">
      <alignment horizontal="center" vertical="center"/>
      <protection locked="0"/>
    </xf>
    <xf numFmtId="0" fontId="34" fillId="3" borderId="4" xfId="0" applyFont="1" applyFill="1" applyBorder="1" applyAlignment="1" applyProtection="1">
      <alignment horizontal="left" vertical="center"/>
      <protection locked="0"/>
    </xf>
    <xf numFmtId="0" fontId="10" fillId="0" borderId="2" xfId="0" applyFont="1" applyBorder="1" applyAlignment="1" applyProtection="1">
      <alignment vertical="center"/>
      <protection locked="0"/>
    </xf>
    <xf numFmtId="0" fontId="10" fillId="0" borderId="0" xfId="0" applyFont="1" applyBorder="1" applyAlignment="1" applyProtection="1">
      <alignment horizontal="center" vertical="center"/>
      <protection locked="0"/>
    </xf>
    <xf numFmtId="0" fontId="33" fillId="0" borderId="0" xfId="0" quotePrefix="1" applyFont="1" applyBorder="1" applyAlignment="1" applyProtection="1">
      <alignment horizontal="center" vertical="center"/>
      <protection locked="0"/>
    </xf>
    <xf numFmtId="0" fontId="33" fillId="0" borderId="24" xfId="0" applyFont="1" applyBorder="1" applyAlignment="1" applyProtection="1">
      <alignment vertical="center"/>
      <protection locked="0"/>
    </xf>
    <xf numFmtId="0" fontId="10" fillId="0" borderId="24" xfId="0" applyFont="1" applyBorder="1" applyAlignment="1" applyProtection="1">
      <alignment horizontal="center" vertical="center"/>
      <protection locked="0"/>
    </xf>
    <xf numFmtId="4" fontId="23" fillId="3" borderId="24" xfId="0" applyNumberFormat="1" applyFont="1" applyFill="1" applyBorder="1" applyAlignment="1" applyProtection="1">
      <alignment horizontal="center" vertical="center"/>
      <protection locked="0"/>
    </xf>
    <xf numFmtId="0" fontId="10" fillId="0" borderId="24" xfId="0" applyFont="1" applyBorder="1" applyAlignment="1" applyProtection="1">
      <alignment vertical="center"/>
      <protection locked="0"/>
    </xf>
    <xf numFmtId="0" fontId="33" fillId="0" borderId="5" xfId="0" applyFont="1" applyBorder="1" applyAlignment="1" applyProtection="1">
      <alignment vertical="center"/>
      <protection locked="0"/>
    </xf>
    <xf numFmtId="0" fontId="10" fillId="0" borderId="5" xfId="0" applyFont="1" applyBorder="1" applyAlignment="1" applyProtection="1">
      <alignment horizontal="center" vertical="center"/>
      <protection locked="0"/>
    </xf>
    <xf numFmtId="4" fontId="23" fillId="3" borderId="5" xfId="0" applyNumberFormat="1" applyFont="1" applyFill="1" applyBorder="1" applyAlignment="1" applyProtection="1">
      <alignment horizontal="center" vertical="center"/>
      <protection locked="0"/>
    </xf>
    <xf numFmtId="0" fontId="10" fillId="0" borderId="5" xfId="0" applyFont="1" applyBorder="1" applyAlignment="1" applyProtection="1">
      <alignment vertical="center"/>
      <protection locked="0"/>
    </xf>
    <xf numFmtId="0" fontId="18" fillId="0" borderId="2"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2" fontId="25" fillId="0" borderId="2" xfId="0" applyNumberFormat="1" applyFont="1" applyBorder="1" applyAlignment="1" applyProtection="1">
      <alignment horizontal="right" vertical="center"/>
      <protection locked="0"/>
    </xf>
    <xf numFmtId="0" fontId="10" fillId="0" borderId="2" xfId="0" applyFont="1" applyBorder="1" applyProtection="1">
      <protection locked="0"/>
    </xf>
    <xf numFmtId="0" fontId="18" fillId="0" borderId="0" xfId="0" applyFont="1" applyAlignment="1" applyProtection="1">
      <alignment horizontal="center"/>
      <protection locked="0"/>
    </xf>
    <xf numFmtId="2" fontId="33" fillId="0" borderId="0" xfId="0" applyNumberFormat="1" applyFont="1" applyBorder="1" applyAlignment="1" applyProtection="1">
      <alignment horizontal="right"/>
      <protection locked="0"/>
    </xf>
    <xf numFmtId="0" fontId="11" fillId="0" borderId="0" xfId="0" applyFont="1" applyAlignment="1" applyProtection="1">
      <protection locked="0"/>
    </xf>
    <xf numFmtId="0" fontId="10" fillId="3" borderId="4" xfId="0" applyFont="1" applyFill="1" applyBorder="1" applyAlignment="1" applyProtection="1">
      <alignment horizontal="left" vertical="center"/>
      <protection locked="0"/>
    </xf>
    <xf numFmtId="0" fontId="10" fillId="4" borderId="2" xfId="0" applyFont="1" applyFill="1" applyBorder="1" applyAlignment="1" applyProtection="1">
      <alignment horizontal="center" vertical="center"/>
      <protection locked="0"/>
    </xf>
    <xf numFmtId="0" fontId="33" fillId="4" borderId="2" xfId="0" quotePrefix="1" applyFont="1" applyFill="1" applyBorder="1" applyAlignment="1" applyProtection="1">
      <alignment horizontal="center" vertical="center"/>
      <protection locked="0"/>
    </xf>
    <xf numFmtId="0" fontId="33" fillId="4" borderId="2" xfId="0" applyFont="1" applyFill="1" applyBorder="1" applyAlignment="1" applyProtection="1">
      <alignment vertical="center"/>
      <protection locked="0"/>
    </xf>
    <xf numFmtId="4" fontId="23" fillId="4" borderId="2" xfId="0" applyNumberFormat="1" applyFont="1" applyFill="1" applyBorder="1" applyAlignment="1" applyProtection="1">
      <alignment horizontal="center" vertical="center"/>
      <protection locked="0"/>
    </xf>
    <xf numFmtId="0" fontId="34" fillId="4" borderId="4" xfId="0" applyFont="1" applyFill="1" applyBorder="1" applyAlignment="1" applyProtection="1">
      <alignment horizontal="left" vertical="center"/>
      <protection locked="0"/>
    </xf>
    <xf numFmtId="0" fontId="10" fillId="4" borderId="0" xfId="0" applyFont="1" applyFill="1" applyAlignment="1" applyProtection="1">
      <alignment vertical="center"/>
      <protection locked="0"/>
    </xf>
    <xf numFmtId="0" fontId="10" fillId="4" borderId="2" xfId="0" applyFont="1" applyFill="1" applyBorder="1" applyAlignment="1" applyProtection="1">
      <alignment vertical="center"/>
      <protection locked="0"/>
    </xf>
    <xf numFmtId="0" fontId="10" fillId="4" borderId="2" xfId="0" applyFont="1" applyFill="1" applyBorder="1" applyAlignment="1" applyProtection="1">
      <alignment horizontal="center" vertical="center"/>
    </xf>
    <xf numFmtId="0" fontId="10" fillId="5" borderId="2" xfId="0" applyFont="1" applyFill="1" applyBorder="1" applyAlignment="1" applyProtection="1">
      <alignment horizontal="center" vertical="center"/>
      <protection locked="0"/>
    </xf>
    <xf numFmtId="0" fontId="33" fillId="5" borderId="2" xfId="0" quotePrefix="1" applyFont="1" applyFill="1" applyBorder="1" applyAlignment="1" applyProtection="1">
      <alignment horizontal="center" vertical="center"/>
      <protection locked="0"/>
    </xf>
    <xf numFmtId="0" fontId="33" fillId="5" borderId="2" xfId="0" applyFont="1" applyFill="1" applyBorder="1" applyAlignment="1" applyProtection="1">
      <alignment vertical="center"/>
      <protection locked="0"/>
    </xf>
    <xf numFmtId="4" fontId="23" fillId="5" borderId="2" xfId="0" applyNumberFormat="1" applyFont="1" applyFill="1" applyBorder="1" applyAlignment="1" applyProtection="1">
      <alignment horizontal="center" vertical="center"/>
      <protection locked="0"/>
    </xf>
    <xf numFmtId="0" fontId="10" fillId="5" borderId="2" xfId="0" applyFont="1" applyFill="1" applyBorder="1" applyAlignment="1" applyProtection="1">
      <alignment vertical="center"/>
      <protection locked="0"/>
    </xf>
    <xf numFmtId="0" fontId="10" fillId="5" borderId="0" xfId="0" applyFont="1" applyFill="1" applyAlignment="1" applyProtection="1">
      <alignment vertical="center"/>
      <protection locked="0"/>
    </xf>
    <xf numFmtId="0" fontId="34" fillId="5" borderId="4" xfId="0" applyFont="1" applyFill="1" applyBorder="1" applyAlignment="1" applyProtection="1">
      <alignment horizontal="left" vertical="center"/>
      <protection locked="0"/>
    </xf>
    <xf numFmtId="0" fontId="10" fillId="5" borderId="2" xfId="0" applyFont="1" applyFill="1" applyBorder="1" applyAlignment="1" applyProtection="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29"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35" fillId="0" borderId="0" xfId="0" applyFont="1" applyAlignment="1">
      <alignment horizontal="center"/>
    </xf>
    <xf numFmtId="0" fontId="11" fillId="0" borderId="0" xfId="0" applyFont="1" applyAlignment="1" applyProtection="1">
      <alignment horizontal="center"/>
      <protection locked="0"/>
    </xf>
    <xf numFmtId="0" fontId="11" fillId="0" borderId="2" xfId="0" applyFont="1" applyBorder="1" applyAlignment="1" applyProtection="1">
      <alignment horizontal="center" vertical="center"/>
      <protection locked="0"/>
    </xf>
    <xf numFmtId="0" fontId="35" fillId="0" borderId="0" xfId="0" applyFont="1" applyAlignment="1" applyProtection="1">
      <alignment horizontal="center"/>
      <protection locked="0"/>
    </xf>
    <xf numFmtId="0" fontId="30" fillId="0" borderId="0" xfId="0" applyFont="1" applyAlignment="1" applyProtection="1">
      <alignment horizontal="center"/>
      <protection locked="0"/>
    </xf>
    <xf numFmtId="0" fontId="13" fillId="0" borderId="0" xfId="0" applyFont="1" applyAlignment="1" applyProtection="1">
      <alignment horizontal="center"/>
      <protection locked="0"/>
    </xf>
    <xf numFmtId="0" fontId="32" fillId="0" borderId="0" xfId="0" applyFont="1" applyBorder="1" applyAlignment="1" applyProtection="1">
      <alignment horizontal="center"/>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protection locked="0"/>
    </xf>
    <xf numFmtId="0" fontId="11" fillId="0" borderId="4"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4" fillId="0" borderId="5" xfId="0" applyFont="1" applyBorder="1" applyAlignment="1" applyProtection="1">
      <alignment horizontal="center"/>
      <protection locked="0"/>
    </xf>
    <xf numFmtId="0" fontId="14" fillId="0" borderId="2" xfId="0" applyFont="1" applyBorder="1" applyAlignment="1" applyProtection="1">
      <alignment horizontal="center" vertical="center"/>
      <protection locked="0"/>
    </xf>
    <xf numFmtId="0" fontId="18" fillId="0" borderId="2" xfId="0" applyFont="1" applyBorder="1" applyAlignment="1" applyProtection="1">
      <alignment horizontal="center"/>
      <protection locked="0"/>
    </xf>
    <xf numFmtId="0" fontId="29" fillId="0" borderId="0" xfId="0" applyFont="1" applyAlignment="1" applyProtection="1">
      <alignment horizontal="center"/>
      <protection locked="0"/>
    </xf>
    <xf numFmtId="0" fontId="14" fillId="0" borderId="0" xfId="0" applyFont="1" applyAlignment="1" applyProtection="1">
      <alignment horizontal="center"/>
      <protection locked="0"/>
    </xf>
    <xf numFmtId="0" fontId="20" fillId="0" borderId="0" xfId="0" applyFont="1" applyAlignment="1" applyProtection="1">
      <alignment horizontal="center"/>
      <protection locked="0"/>
    </xf>
    <xf numFmtId="0" fontId="14" fillId="0" borderId="15"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4" fillId="0" borderId="17"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8" fillId="0" borderId="11" xfId="0" applyFont="1" applyBorder="1" applyAlignment="1" applyProtection="1">
      <alignment horizontal="center"/>
      <protection locked="0"/>
    </xf>
    <xf numFmtId="0" fontId="18" fillId="0" borderId="12" xfId="0" applyFont="1" applyBorder="1" applyAlignment="1" applyProtection="1">
      <alignment horizontal="center"/>
      <protection locked="0"/>
    </xf>
    <xf numFmtId="0" fontId="14" fillId="0" borderId="16"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34"/>
      <c r="B2" s="134"/>
      <c r="C2" s="135"/>
      <c r="D2" s="135"/>
      <c r="E2" s="135"/>
      <c r="F2" s="135"/>
      <c r="G2" s="135"/>
      <c r="H2" s="3"/>
      <c r="I2" s="3"/>
      <c r="J2" s="3"/>
      <c r="K2" s="3"/>
      <c r="L2" s="3"/>
      <c r="M2" s="3"/>
      <c r="N2" s="3"/>
      <c r="O2" s="3"/>
      <c r="P2" s="3"/>
      <c r="Q2" s="3"/>
      <c r="R2" s="3"/>
      <c r="S2" s="3"/>
      <c r="T2" s="3"/>
    </row>
    <row r="3" spans="1:20" ht="9.9499999999999993" customHeight="1">
      <c r="A3" s="135"/>
      <c r="B3" s="135"/>
      <c r="C3" s="136"/>
      <c r="D3" s="136"/>
      <c r="E3" s="136"/>
      <c r="F3" s="136"/>
      <c r="G3" s="136"/>
      <c r="H3" s="3"/>
      <c r="I3" s="3"/>
      <c r="J3" s="3"/>
      <c r="K3" s="3"/>
      <c r="L3" s="3"/>
      <c r="M3" s="3"/>
      <c r="N3" s="3"/>
      <c r="O3" s="3"/>
      <c r="P3" s="3"/>
      <c r="Q3" s="3"/>
      <c r="R3" s="3"/>
      <c r="S3" s="3"/>
      <c r="T3" s="3"/>
    </row>
    <row r="4" spans="1:20" ht="21.95" customHeight="1">
      <c r="A4" s="137" t="s">
        <v>61</v>
      </c>
      <c r="B4" s="137"/>
      <c r="C4" s="137"/>
      <c r="D4" s="137"/>
      <c r="E4" s="137"/>
      <c r="F4" s="137"/>
      <c r="G4" s="137"/>
      <c r="H4" s="5"/>
      <c r="I4" s="5"/>
      <c r="J4" s="5"/>
      <c r="K4" s="5"/>
      <c r="L4" s="5"/>
      <c r="M4" s="5"/>
      <c r="N4" s="5"/>
      <c r="O4" s="5"/>
      <c r="P4" s="5"/>
      <c r="Q4" s="5"/>
      <c r="R4" s="5"/>
      <c r="S4" s="5"/>
      <c r="T4" s="5"/>
    </row>
    <row r="5" spans="1:20" s="8" customFormat="1" ht="15" customHeight="1">
      <c r="A5" s="6"/>
      <c r="B5" s="130" t="s">
        <v>9</v>
      </c>
      <c r="C5" s="130"/>
      <c r="D5" s="6"/>
      <c r="E5" s="6"/>
      <c r="F5" s="6"/>
      <c r="G5" s="39"/>
      <c r="H5" s="7"/>
      <c r="I5" s="7"/>
      <c r="J5" s="7"/>
      <c r="K5" s="7"/>
      <c r="L5" s="7"/>
      <c r="M5" s="7"/>
      <c r="N5" s="7"/>
      <c r="O5" s="7"/>
      <c r="P5" s="7"/>
      <c r="Q5" s="7"/>
      <c r="R5" s="7"/>
      <c r="S5" s="7"/>
      <c r="T5" s="7"/>
    </row>
    <row r="6" spans="1:20" s="8" customFormat="1" ht="15" customHeight="1">
      <c r="A6" s="9"/>
      <c r="B6" s="131" t="s">
        <v>49</v>
      </c>
      <c r="C6" s="131"/>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23"/>
      <c r="B10" s="22" t="s">
        <v>50</v>
      </c>
      <c r="C10" s="28">
        <v>10</v>
      </c>
      <c r="D10" s="40"/>
      <c r="E10" s="14"/>
      <c r="F10" s="14"/>
      <c r="G10" s="14"/>
    </row>
    <row r="11" spans="1:20" s="12" customFormat="1" ht="14.1" customHeight="1">
      <c r="A11" s="124"/>
      <c r="B11" s="29" t="s">
        <v>96</v>
      </c>
      <c r="C11" s="28" t="s">
        <v>70</v>
      </c>
      <c r="D11" s="40"/>
      <c r="E11" s="14"/>
      <c r="F11" s="14"/>
      <c r="G11" s="14"/>
    </row>
    <row r="12" spans="1:20" s="12" customFormat="1" ht="14.1" customHeight="1">
      <c r="A12" s="124"/>
      <c r="B12" s="29" t="s">
        <v>72</v>
      </c>
      <c r="C12" s="28" t="s">
        <v>71</v>
      </c>
      <c r="D12" s="40"/>
      <c r="E12" s="14"/>
      <c r="F12" s="14"/>
      <c r="G12" s="14"/>
    </row>
    <row r="13" spans="1:20" s="12" customFormat="1" ht="14.1" customHeight="1">
      <c r="A13" s="124"/>
      <c r="B13" s="29" t="s">
        <v>97</v>
      </c>
      <c r="C13" s="28">
        <v>-2</v>
      </c>
      <c r="D13" s="40"/>
      <c r="E13" s="14"/>
      <c r="F13" s="14"/>
      <c r="G13" s="14"/>
    </row>
    <row r="14" spans="1:20" s="12" customFormat="1" ht="14.1" customHeight="1">
      <c r="A14" s="124"/>
      <c r="B14" s="21" t="s">
        <v>20</v>
      </c>
      <c r="C14" s="13">
        <v>-3</v>
      </c>
      <c r="D14" s="40"/>
      <c r="E14" s="14"/>
      <c r="F14" s="14"/>
      <c r="G14" s="14"/>
    </row>
    <row r="15" spans="1:20" s="12" customFormat="1" ht="14.1" customHeight="1">
      <c r="A15" s="125"/>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23"/>
      <c r="B17" s="30" t="s">
        <v>86</v>
      </c>
      <c r="C17" s="28">
        <v>5</v>
      </c>
      <c r="D17" s="40"/>
      <c r="E17" s="14"/>
      <c r="F17" s="14"/>
      <c r="G17" s="14"/>
    </row>
    <row r="18" spans="1:7" s="12" customFormat="1" ht="14.1" customHeight="1">
      <c r="A18" s="124"/>
      <c r="B18" s="30" t="s">
        <v>87</v>
      </c>
      <c r="C18" s="28">
        <v>5</v>
      </c>
      <c r="D18" s="40"/>
      <c r="E18" s="14"/>
      <c r="F18" s="14"/>
      <c r="G18" s="14"/>
    </row>
    <row r="19" spans="1:7" s="12" customFormat="1" ht="14.1" customHeight="1">
      <c r="A19" s="125"/>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23"/>
      <c r="B21" s="22" t="s">
        <v>22</v>
      </c>
      <c r="C21" s="28">
        <v>5</v>
      </c>
      <c r="D21" s="40"/>
      <c r="E21" s="14"/>
      <c r="F21" s="14"/>
      <c r="G21" s="14"/>
    </row>
    <row r="22" spans="1:7" s="12" customFormat="1" ht="14.1" customHeight="1">
      <c r="A22" s="125"/>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23"/>
      <c r="B26" s="21" t="s">
        <v>25</v>
      </c>
      <c r="C26" s="13">
        <v>10</v>
      </c>
      <c r="D26" s="40"/>
      <c r="E26" s="14"/>
      <c r="F26" s="14"/>
      <c r="G26" s="14"/>
    </row>
    <row r="27" spans="1:7" s="12" customFormat="1" ht="14.1" customHeight="1">
      <c r="A27" s="124"/>
      <c r="B27" s="21" t="s">
        <v>26</v>
      </c>
      <c r="C27" s="13">
        <v>9</v>
      </c>
      <c r="D27" s="40"/>
      <c r="E27" s="14"/>
      <c r="F27" s="14"/>
      <c r="G27" s="14"/>
    </row>
    <row r="28" spans="1:7" s="12" customFormat="1" ht="14.1" customHeight="1">
      <c r="A28" s="124"/>
      <c r="B28" s="21" t="s">
        <v>27</v>
      </c>
      <c r="C28" s="13">
        <v>8</v>
      </c>
      <c r="D28" s="40"/>
      <c r="E28" s="14"/>
      <c r="F28" s="14"/>
      <c r="G28" s="14"/>
    </row>
    <row r="29" spans="1:7" s="12" customFormat="1" ht="14.1" customHeight="1">
      <c r="A29" s="124"/>
      <c r="B29" s="21" t="s">
        <v>28</v>
      </c>
      <c r="C29" s="13">
        <v>7</v>
      </c>
      <c r="D29" s="40"/>
      <c r="E29" s="14"/>
      <c r="F29" s="14"/>
      <c r="G29" s="14"/>
    </row>
    <row r="30" spans="1:7" s="12" customFormat="1" ht="14.1" customHeight="1">
      <c r="A30" s="124"/>
      <c r="B30" s="21" t="s">
        <v>29</v>
      </c>
      <c r="C30" s="13">
        <v>6</v>
      </c>
      <c r="D30" s="40"/>
      <c r="E30" s="14"/>
      <c r="F30" s="14"/>
      <c r="G30" s="14"/>
    </row>
    <row r="31" spans="1:7" s="12" customFormat="1" ht="14.1" customHeight="1">
      <c r="A31" s="125"/>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23"/>
      <c r="B37" s="29" t="s">
        <v>125</v>
      </c>
      <c r="C37" s="28">
        <v>5</v>
      </c>
      <c r="D37" s="40"/>
      <c r="E37" s="14"/>
      <c r="F37" s="14"/>
      <c r="G37" s="14"/>
    </row>
    <row r="38" spans="1:7" s="12" customFormat="1" ht="14.1" customHeight="1">
      <c r="A38" s="124"/>
      <c r="B38" s="35" t="s">
        <v>109</v>
      </c>
      <c r="C38" s="28">
        <v>5</v>
      </c>
      <c r="D38" s="40"/>
      <c r="E38" s="14"/>
      <c r="F38" s="14"/>
      <c r="G38" s="14"/>
    </row>
    <row r="39" spans="1:7" s="12" customFormat="1" ht="14.1" customHeight="1">
      <c r="A39" s="124"/>
      <c r="B39" s="29" t="s">
        <v>76</v>
      </c>
      <c r="C39" s="28">
        <v>5</v>
      </c>
      <c r="D39" s="40"/>
      <c r="E39" s="14"/>
      <c r="F39" s="14"/>
      <c r="G39" s="14"/>
    </row>
    <row r="40" spans="1:7" s="12" customFormat="1" ht="14.1" customHeight="1">
      <c r="A40" s="124"/>
      <c r="B40" s="29" t="s">
        <v>65</v>
      </c>
      <c r="C40" s="28">
        <v>5</v>
      </c>
      <c r="D40" s="40"/>
      <c r="E40" s="14"/>
      <c r="F40" s="14"/>
      <c r="G40" s="14"/>
    </row>
    <row r="41" spans="1:7" s="12" customFormat="1" ht="14.1" customHeight="1">
      <c r="A41" s="124"/>
      <c r="B41" s="29" t="s">
        <v>77</v>
      </c>
      <c r="C41" s="28">
        <v>5</v>
      </c>
      <c r="D41" s="40"/>
      <c r="E41" s="14"/>
      <c r="F41" s="14"/>
      <c r="G41" s="14"/>
    </row>
    <row r="42" spans="1:7" s="12" customFormat="1" ht="14.1" customHeight="1">
      <c r="A42" s="124"/>
      <c r="B42" s="29" t="s">
        <v>66</v>
      </c>
      <c r="C42" s="28">
        <v>5</v>
      </c>
      <c r="D42" s="40"/>
      <c r="E42" s="14"/>
      <c r="F42" s="14"/>
      <c r="G42" s="14"/>
    </row>
    <row r="43" spans="1:7" s="12" customFormat="1" ht="25.5">
      <c r="A43" s="124"/>
      <c r="B43" s="31" t="s">
        <v>80</v>
      </c>
      <c r="C43" s="28">
        <v>5</v>
      </c>
      <c r="D43" s="40"/>
      <c r="E43" s="14"/>
      <c r="F43" s="14"/>
      <c r="G43" s="14"/>
    </row>
    <row r="44" spans="1:7" s="12" customFormat="1" ht="14.1" customHeight="1">
      <c r="A44" s="124"/>
      <c r="B44" s="32" t="s">
        <v>89</v>
      </c>
      <c r="C44" s="13">
        <v>5</v>
      </c>
      <c r="D44" s="40"/>
      <c r="E44" s="14"/>
      <c r="F44" s="14"/>
      <c r="G44" s="14"/>
    </row>
    <row r="45" spans="1:7" s="12" customFormat="1" ht="14.1" customHeight="1">
      <c r="A45" s="125"/>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23"/>
      <c r="B47" s="36" t="s">
        <v>99</v>
      </c>
      <c r="C47" s="37">
        <v>-1</v>
      </c>
      <c r="D47" s="40"/>
      <c r="E47" s="14"/>
      <c r="F47" s="14"/>
      <c r="G47" s="14"/>
    </row>
    <row r="48" spans="1:7" s="12" customFormat="1" ht="14.1" customHeight="1">
      <c r="A48" s="124"/>
      <c r="B48" s="21" t="s">
        <v>33</v>
      </c>
      <c r="C48" s="13">
        <v>-2</v>
      </c>
      <c r="D48" s="40"/>
      <c r="E48" s="14"/>
      <c r="F48" s="14"/>
      <c r="G48" s="14"/>
    </row>
    <row r="49" spans="1:7" s="12" customFormat="1" ht="14.1" customHeight="1">
      <c r="A49" s="124"/>
      <c r="B49" s="21" t="s">
        <v>34</v>
      </c>
      <c r="C49" s="13">
        <v>-5</v>
      </c>
      <c r="D49" s="40"/>
      <c r="E49" s="14"/>
      <c r="F49" s="14"/>
      <c r="G49" s="14"/>
    </row>
    <row r="50" spans="1:7" s="12" customFormat="1" ht="14.1" customHeight="1">
      <c r="A50" s="124"/>
      <c r="B50" s="36" t="s">
        <v>110</v>
      </c>
      <c r="C50" s="13">
        <v>-5</v>
      </c>
      <c r="D50" s="40"/>
      <c r="E50" s="14"/>
      <c r="F50" s="14"/>
      <c r="G50" s="14"/>
    </row>
    <row r="51" spans="1:7" s="12" customFormat="1" ht="14.1" customHeight="1">
      <c r="A51" s="124"/>
      <c r="B51" s="21" t="s">
        <v>35</v>
      </c>
      <c r="C51" s="13">
        <v>-5</v>
      </c>
      <c r="D51" s="40"/>
      <c r="E51" s="14"/>
      <c r="F51" s="14"/>
      <c r="G51" s="14"/>
    </row>
    <row r="52" spans="1:7" s="12" customFormat="1" ht="14.1" customHeight="1">
      <c r="A52" s="124"/>
      <c r="B52" s="21" t="s">
        <v>36</v>
      </c>
      <c r="C52" s="13">
        <v>-2</v>
      </c>
      <c r="D52" s="40"/>
      <c r="E52" s="14"/>
      <c r="F52" s="14"/>
      <c r="G52" s="14"/>
    </row>
    <row r="53" spans="1:7" s="12" customFormat="1" ht="14.1" customHeight="1">
      <c r="A53" s="124"/>
      <c r="B53" s="21" t="s">
        <v>37</v>
      </c>
      <c r="C53" s="13">
        <v>-10</v>
      </c>
      <c r="D53" s="40"/>
      <c r="E53" s="14"/>
      <c r="F53" s="14"/>
      <c r="G53" s="14"/>
    </row>
    <row r="54" spans="1:7" s="12" customFormat="1" ht="14.1" customHeight="1">
      <c r="A54" s="125"/>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33"/>
      <c r="B58" s="30" t="s">
        <v>111</v>
      </c>
      <c r="C58" s="13">
        <v>4</v>
      </c>
      <c r="D58" s="40"/>
      <c r="E58" s="14"/>
      <c r="F58" s="14"/>
      <c r="G58" s="14"/>
    </row>
    <row r="59" spans="1:7" s="12" customFormat="1" ht="24.95" customHeight="1">
      <c r="A59" s="133"/>
      <c r="B59" s="30" t="s">
        <v>90</v>
      </c>
      <c r="C59" s="13">
        <v>5</v>
      </c>
      <c r="D59" s="40"/>
      <c r="E59" s="14"/>
      <c r="F59" s="14"/>
      <c r="G59" s="14"/>
    </row>
    <row r="60" spans="1:7" s="12" customFormat="1" ht="24.95" customHeight="1">
      <c r="A60" s="133"/>
      <c r="B60" s="30" t="s">
        <v>91</v>
      </c>
      <c r="C60" s="13">
        <v>10</v>
      </c>
      <c r="D60" s="40"/>
      <c r="E60" s="14"/>
      <c r="F60" s="14"/>
      <c r="G60" s="14"/>
    </row>
    <row r="61" spans="1:7" s="12" customFormat="1" ht="24.95" customHeight="1">
      <c r="A61" s="133"/>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23"/>
      <c r="B63" s="36" t="s">
        <v>100</v>
      </c>
      <c r="C63" s="37">
        <v>5</v>
      </c>
      <c r="D63" s="40"/>
      <c r="E63" s="14"/>
      <c r="F63" s="14"/>
      <c r="G63" s="14"/>
    </row>
    <row r="64" spans="1:7" s="12" customFormat="1" ht="14.1" customHeight="1">
      <c r="A64" s="124"/>
      <c r="B64" s="29" t="s">
        <v>40</v>
      </c>
      <c r="C64" s="28">
        <v>5</v>
      </c>
      <c r="D64" s="40"/>
      <c r="E64" s="14"/>
      <c r="F64" s="14"/>
      <c r="G64" s="14"/>
    </row>
    <row r="65" spans="1:7" s="12" customFormat="1" ht="14.1" customHeight="1">
      <c r="A65" s="124"/>
      <c r="B65" s="21" t="s">
        <v>43</v>
      </c>
      <c r="C65" s="13">
        <v>5</v>
      </c>
      <c r="D65" s="40"/>
      <c r="E65" s="14"/>
      <c r="F65" s="14"/>
      <c r="G65" s="14"/>
    </row>
    <row r="66" spans="1:7" s="12" customFormat="1" ht="14.1" customHeight="1">
      <c r="A66" s="124"/>
      <c r="B66" s="32" t="s">
        <v>92</v>
      </c>
      <c r="C66" s="13">
        <v>5</v>
      </c>
      <c r="D66" s="40"/>
      <c r="E66" s="14"/>
      <c r="F66" s="14"/>
      <c r="G66" s="14"/>
    </row>
    <row r="67" spans="1:7" s="12" customFormat="1" ht="14.1" customHeight="1">
      <c r="A67" s="124"/>
      <c r="B67" s="32" t="s">
        <v>112</v>
      </c>
      <c r="C67" s="13">
        <v>5</v>
      </c>
      <c r="D67" s="40"/>
      <c r="E67" s="14"/>
      <c r="F67" s="14"/>
      <c r="G67" s="14"/>
    </row>
    <row r="68" spans="1:7" s="12" customFormat="1" ht="14.1" customHeight="1">
      <c r="A68" s="124"/>
      <c r="B68" s="21" t="s">
        <v>95</v>
      </c>
      <c r="C68" s="37">
        <v>5</v>
      </c>
      <c r="D68" s="40"/>
      <c r="E68" s="14"/>
      <c r="F68" s="14"/>
      <c r="G68" s="14"/>
    </row>
    <row r="69" spans="1:7" s="12" customFormat="1" ht="25.5">
      <c r="A69" s="125"/>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23"/>
      <c r="B77" s="30" t="s">
        <v>93</v>
      </c>
      <c r="C77" s="13">
        <v>10</v>
      </c>
      <c r="D77" s="40"/>
      <c r="E77" s="14"/>
      <c r="F77" s="14"/>
      <c r="G77" s="14"/>
    </row>
    <row r="78" spans="1:7" s="12" customFormat="1" ht="24.95" customHeight="1">
      <c r="A78" s="124"/>
      <c r="B78" s="30" t="s">
        <v>94</v>
      </c>
      <c r="C78" s="13">
        <v>8</v>
      </c>
      <c r="D78" s="40"/>
      <c r="E78" s="14"/>
      <c r="F78" s="14"/>
      <c r="G78" s="14"/>
    </row>
    <row r="79" spans="1:7" s="12" customFormat="1" ht="14.1" customHeight="1">
      <c r="A79" s="124"/>
      <c r="B79" s="21" t="s">
        <v>54</v>
      </c>
      <c r="C79" s="13">
        <v>6</v>
      </c>
      <c r="D79" s="40"/>
      <c r="E79" s="14"/>
      <c r="F79" s="14"/>
      <c r="G79" s="14"/>
    </row>
    <row r="80" spans="1:7" s="12" customFormat="1" ht="14.1" customHeight="1">
      <c r="A80" s="124"/>
      <c r="B80" s="21" t="s">
        <v>44</v>
      </c>
      <c r="C80" s="13">
        <v>4</v>
      </c>
      <c r="D80" s="40"/>
      <c r="E80" s="14"/>
      <c r="F80" s="14"/>
      <c r="G80" s="14"/>
    </row>
    <row r="81" spans="1:7" s="12" customFormat="1" ht="24.95" customHeight="1">
      <c r="A81" s="124"/>
      <c r="B81" s="22" t="s">
        <v>55</v>
      </c>
      <c r="C81" s="13">
        <v>5</v>
      </c>
      <c r="D81" s="40"/>
      <c r="E81" s="14"/>
      <c r="F81" s="14"/>
      <c r="G81" s="14"/>
    </row>
    <row r="82" spans="1:7" s="12" customFormat="1" ht="14.1" customHeight="1">
      <c r="A82" s="124"/>
      <c r="B82" s="31" t="s">
        <v>81</v>
      </c>
      <c r="C82" s="28">
        <v>5</v>
      </c>
      <c r="D82" s="40"/>
      <c r="E82" s="14"/>
      <c r="F82" s="14"/>
      <c r="G82" s="14"/>
    </row>
    <row r="83" spans="1:7" s="12" customFormat="1" ht="14.1" customHeight="1">
      <c r="A83" s="124"/>
      <c r="B83" s="31" t="s">
        <v>45</v>
      </c>
      <c r="C83" s="28">
        <v>10</v>
      </c>
      <c r="D83" s="40"/>
      <c r="E83" s="14"/>
      <c r="F83" s="14"/>
      <c r="G83" s="14"/>
    </row>
    <row r="84" spans="1:7" s="12" customFormat="1" ht="14.1" customHeight="1">
      <c r="A84" s="124"/>
      <c r="B84" s="29" t="s">
        <v>53</v>
      </c>
      <c r="C84" s="28">
        <v>5</v>
      </c>
      <c r="D84" s="40"/>
      <c r="E84" s="14"/>
      <c r="F84" s="14"/>
      <c r="G84" s="14"/>
    </row>
    <row r="85" spans="1:7" s="12" customFormat="1" ht="14.1" customHeight="1">
      <c r="A85" s="124"/>
      <c r="B85" s="29" t="s">
        <v>63</v>
      </c>
      <c r="C85" s="28">
        <v>5</v>
      </c>
      <c r="D85" s="40"/>
      <c r="E85" s="14"/>
      <c r="F85" s="14"/>
      <c r="G85" s="14"/>
    </row>
    <row r="86" spans="1:7" s="12" customFormat="1" ht="25.5">
      <c r="A86" s="124"/>
      <c r="B86" s="38" t="s">
        <v>120</v>
      </c>
      <c r="C86" s="28">
        <v>5</v>
      </c>
      <c r="D86" s="40"/>
      <c r="E86" s="14"/>
      <c r="F86" s="14"/>
      <c r="G86" s="14"/>
    </row>
    <row r="87" spans="1:7" s="12" customFormat="1" ht="14.1" customHeight="1">
      <c r="A87" s="124"/>
      <c r="B87" s="29" t="s">
        <v>46</v>
      </c>
      <c r="C87" s="28">
        <v>5</v>
      </c>
      <c r="D87" s="40"/>
      <c r="E87" s="14"/>
      <c r="F87" s="14"/>
      <c r="G87" s="14"/>
    </row>
    <row r="88" spans="1:7" s="12" customFormat="1" ht="14.1" customHeight="1">
      <c r="A88" s="124"/>
      <c r="B88" s="31" t="s">
        <v>56</v>
      </c>
      <c r="C88" s="28">
        <v>5</v>
      </c>
      <c r="D88" s="40"/>
      <c r="E88" s="14"/>
      <c r="F88" s="14"/>
      <c r="G88" s="14"/>
    </row>
    <row r="89" spans="1:7" s="12" customFormat="1" ht="14.1" customHeight="1">
      <c r="A89" s="124"/>
      <c r="B89" s="31" t="s">
        <v>57</v>
      </c>
      <c r="C89" s="28">
        <v>3</v>
      </c>
      <c r="D89" s="40"/>
      <c r="E89" s="14"/>
      <c r="F89" s="14"/>
      <c r="G89" s="14"/>
    </row>
    <row r="90" spans="1:7" s="12" customFormat="1" ht="14.1" customHeight="1">
      <c r="A90" s="124"/>
      <c r="B90" s="31" t="s">
        <v>47</v>
      </c>
      <c r="C90" s="28">
        <v>5</v>
      </c>
      <c r="D90" s="40"/>
      <c r="E90" s="14"/>
      <c r="F90" s="14"/>
      <c r="G90" s="14"/>
    </row>
    <row r="91" spans="1:7" s="12" customFormat="1" ht="14.1" customHeight="1">
      <c r="A91" s="124"/>
      <c r="B91" s="31" t="s">
        <v>58</v>
      </c>
      <c r="C91" s="28">
        <v>3</v>
      </c>
      <c r="D91" s="40"/>
      <c r="E91" s="14"/>
      <c r="F91" s="14"/>
      <c r="G91" s="14"/>
    </row>
    <row r="92" spans="1:7" s="12" customFormat="1" ht="14.1" customHeight="1">
      <c r="A92" s="125"/>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23"/>
      <c r="B94" s="36" t="s">
        <v>114</v>
      </c>
      <c r="C94" s="28">
        <v>5</v>
      </c>
      <c r="D94" s="40"/>
      <c r="E94" s="14"/>
      <c r="F94" s="14"/>
      <c r="G94" s="14"/>
    </row>
    <row r="95" spans="1:7" s="12" customFormat="1" ht="14.1" customHeight="1">
      <c r="A95" s="124"/>
      <c r="B95" s="36" t="s">
        <v>115</v>
      </c>
      <c r="C95" s="28">
        <v>5</v>
      </c>
      <c r="D95" s="40"/>
      <c r="E95" s="14"/>
      <c r="F95" s="14"/>
      <c r="G95" s="14"/>
    </row>
    <row r="96" spans="1:7" s="12" customFormat="1" ht="14.1" customHeight="1">
      <c r="A96" s="124"/>
      <c r="B96" s="36" t="s">
        <v>116</v>
      </c>
      <c r="C96" s="28">
        <v>10</v>
      </c>
      <c r="D96" s="40"/>
      <c r="E96" s="14"/>
      <c r="F96" s="14"/>
      <c r="G96" s="14"/>
    </row>
    <row r="97" spans="1:7" s="12" customFormat="1" ht="14.1" customHeight="1">
      <c r="A97" s="125"/>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23"/>
      <c r="B99" s="36" t="s">
        <v>117</v>
      </c>
      <c r="C99" s="28">
        <v>5</v>
      </c>
      <c r="D99" s="40"/>
      <c r="E99" s="14"/>
      <c r="F99" s="14"/>
      <c r="G99" s="14"/>
    </row>
    <row r="100" spans="1:7" s="12" customFormat="1" ht="14.1" customHeight="1">
      <c r="A100" s="125"/>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26"/>
      <c r="B103" s="32" t="s">
        <v>122</v>
      </c>
      <c r="C103" s="28">
        <v>20</v>
      </c>
      <c r="D103" s="40"/>
      <c r="E103" s="14"/>
      <c r="F103" s="14"/>
      <c r="G103" s="14"/>
    </row>
    <row r="104" spans="1:7" s="12" customFormat="1" ht="14.1" customHeight="1">
      <c r="A104" s="127"/>
      <c r="B104" s="32" t="s">
        <v>121</v>
      </c>
      <c r="C104" s="28">
        <v>10</v>
      </c>
      <c r="D104" s="40"/>
      <c r="E104" s="14"/>
      <c r="F104" s="14"/>
      <c r="G104" s="14"/>
    </row>
    <row r="105" spans="1:7" s="12" customFormat="1" ht="14.1" customHeight="1">
      <c r="A105" s="127"/>
      <c r="B105" s="36" t="s">
        <v>119</v>
      </c>
      <c r="C105" s="37">
        <v>10</v>
      </c>
      <c r="D105" s="40"/>
      <c r="E105" s="14"/>
      <c r="F105" s="14"/>
      <c r="G105" s="14"/>
    </row>
    <row r="106" spans="1:7" s="12" customFormat="1" ht="14.1" customHeight="1">
      <c r="A106" s="127"/>
      <c r="B106" s="36" t="s">
        <v>105</v>
      </c>
      <c r="C106" s="37">
        <v>10</v>
      </c>
      <c r="D106" s="40"/>
      <c r="E106" s="14"/>
      <c r="F106" s="14"/>
      <c r="G106" s="14"/>
    </row>
    <row r="107" spans="1:7" s="12" customFormat="1" ht="14.1" customHeight="1">
      <c r="A107" s="127"/>
      <c r="B107" s="36" t="s">
        <v>126</v>
      </c>
      <c r="C107" s="37">
        <v>5</v>
      </c>
      <c r="D107" s="40"/>
      <c r="E107" s="14"/>
      <c r="F107" s="14"/>
      <c r="G107" s="14"/>
    </row>
    <row r="108" spans="1:7" s="12" customFormat="1" ht="14.1" customHeight="1">
      <c r="A108" s="127"/>
      <c r="B108" s="36" t="s">
        <v>106</v>
      </c>
      <c r="C108" s="37">
        <v>5</v>
      </c>
      <c r="D108" s="40"/>
      <c r="E108" s="14"/>
      <c r="F108" s="14"/>
      <c r="G108" s="14"/>
    </row>
    <row r="109" spans="1:7" s="12" customFormat="1" ht="14.1" customHeight="1">
      <c r="A109" s="127"/>
      <c r="B109" s="36" t="s">
        <v>107</v>
      </c>
      <c r="C109" s="37">
        <v>10</v>
      </c>
      <c r="D109" s="40"/>
      <c r="E109" s="14"/>
      <c r="F109" s="14"/>
      <c r="G109" s="14"/>
    </row>
    <row r="110" spans="1:7" s="12" customFormat="1" ht="14.1" customHeight="1">
      <c r="A110" s="128"/>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32" t="s">
        <v>60</v>
      </c>
      <c r="D113" s="132"/>
      <c r="E113" s="132"/>
      <c r="F113" s="132"/>
      <c r="G113" s="132"/>
    </row>
    <row r="114" spans="1:7" ht="15" customHeight="1">
      <c r="B114" s="23" t="s">
        <v>16</v>
      </c>
      <c r="C114" s="129" t="s">
        <v>128</v>
      </c>
      <c r="D114" s="129"/>
      <c r="E114" s="129"/>
      <c r="F114" s="129"/>
      <c r="G114" s="129"/>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opLeftCell="A5" zoomScaleNormal="100"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8" t="s">
        <v>134</v>
      </c>
      <c r="B2" s="138"/>
      <c r="C2" s="138"/>
      <c r="D2" s="138"/>
      <c r="E2" s="136" t="s">
        <v>135</v>
      </c>
      <c r="F2" s="136"/>
      <c r="G2" s="136"/>
      <c r="H2" s="136"/>
      <c r="I2" s="136"/>
      <c r="J2" s="3"/>
      <c r="K2" s="3"/>
      <c r="L2" s="3"/>
      <c r="M2" s="3"/>
      <c r="N2" s="3"/>
      <c r="O2" s="3"/>
      <c r="P2" s="3"/>
      <c r="Q2" s="3"/>
      <c r="R2" s="3"/>
      <c r="S2" s="3"/>
      <c r="T2" s="3"/>
    </row>
    <row r="3" spans="1:20" ht="17.100000000000001" customHeight="1">
      <c r="A3" s="136" t="s">
        <v>136</v>
      </c>
      <c r="B3" s="136"/>
      <c r="C3" s="136"/>
      <c r="D3" s="136"/>
      <c r="E3" s="137" t="s">
        <v>137</v>
      </c>
      <c r="F3" s="137"/>
      <c r="G3" s="137"/>
      <c r="H3" s="137"/>
      <c r="I3" s="137"/>
      <c r="J3" s="3"/>
      <c r="K3" s="3"/>
      <c r="L3" s="3"/>
      <c r="M3" s="3"/>
      <c r="N3" s="3"/>
      <c r="O3" s="3"/>
      <c r="P3" s="3"/>
      <c r="Q3" s="3"/>
      <c r="R3" s="3"/>
      <c r="S3" s="3"/>
      <c r="T3" s="3"/>
    </row>
    <row r="4" spans="1:20" ht="17.100000000000001" customHeight="1">
      <c r="A4" s="136" t="s">
        <v>138</v>
      </c>
      <c r="B4" s="136"/>
      <c r="C4" s="136"/>
      <c r="D4" s="136"/>
      <c r="E4" s="135"/>
      <c r="F4" s="135"/>
      <c r="G4" s="135"/>
      <c r="H4" s="135"/>
      <c r="I4" s="135"/>
      <c r="J4" s="3"/>
      <c r="K4" s="3"/>
      <c r="L4" s="3"/>
      <c r="M4" s="3"/>
      <c r="N4" s="3"/>
      <c r="O4" s="3"/>
      <c r="P4" s="3"/>
      <c r="Q4" s="3"/>
      <c r="R4" s="3"/>
      <c r="S4" s="3"/>
      <c r="T4" s="3"/>
    </row>
    <row r="5" spans="1:20" s="49" customFormat="1" ht="12" customHeight="1">
      <c r="A5" s="140"/>
      <c r="B5" s="140"/>
      <c r="C5" s="140"/>
      <c r="D5" s="140"/>
      <c r="E5" s="48"/>
      <c r="J5" s="48"/>
      <c r="K5" s="48"/>
      <c r="L5" s="48"/>
      <c r="M5" s="48"/>
      <c r="N5" s="48"/>
      <c r="O5" s="48"/>
      <c r="P5" s="48"/>
      <c r="Q5" s="48"/>
      <c r="R5" s="48"/>
      <c r="S5" s="48"/>
      <c r="T5" s="48"/>
    </row>
    <row r="6" spans="1:20" ht="24.95" customHeight="1">
      <c r="A6" s="141" t="s">
        <v>139</v>
      </c>
      <c r="B6" s="141"/>
      <c r="C6" s="141"/>
      <c r="D6" s="141"/>
      <c r="E6" s="141"/>
      <c r="F6" s="141"/>
      <c r="G6" s="141"/>
      <c r="H6" s="141"/>
      <c r="I6" s="141"/>
      <c r="J6" s="5"/>
      <c r="K6" s="5"/>
      <c r="L6" s="5"/>
      <c r="M6" s="5"/>
      <c r="N6" s="5"/>
      <c r="O6" s="5"/>
      <c r="P6" s="5"/>
      <c r="Q6" s="5"/>
      <c r="R6" s="5"/>
      <c r="S6" s="5"/>
      <c r="T6" s="5"/>
    </row>
    <row r="7" spans="1:20" s="8" customFormat="1" ht="20.100000000000001" customHeight="1">
      <c r="A7" s="141" t="s">
        <v>278</v>
      </c>
      <c r="B7" s="141"/>
      <c r="C7" s="141"/>
      <c r="D7" s="141"/>
      <c r="E7" s="141"/>
      <c r="F7" s="141"/>
      <c r="G7" s="141"/>
      <c r="H7" s="141"/>
      <c r="I7" s="141"/>
      <c r="J7" s="50"/>
      <c r="K7" s="50"/>
      <c r="L7" s="50"/>
      <c r="M7" s="50"/>
      <c r="N7" s="50"/>
      <c r="O7" s="50"/>
      <c r="P7" s="50"/>
      <c r="Q7" s="50"/>
      <c r="R7" s="50"/>
      <c r="S7" s="50"/>
      <c r="T7" s="50"/>
    </row>
    <row r="8" spans="1:20" s="8" customFormat="1" ht="18" customHeight="1">
      <c r="A8" s="142" t="s">
        <v>277</v>
      </c>
      <c r="B8" s="142"/>
      <c r="C8" s="142"/>
      <c r="D8" s="142"/>
      <c r="E8" s="142"/>
      <c r="F8" s="142"/>
      <c r="G8" s="142"/>
      <c r="H8" s="142"/>
      <c r="I8" s="14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3" t="s">
        <v>0</v>
      </c>
      <c r="B10" s="143" t="s">
        <v>140</v>
      </c>
      <c r="C10" s="146" t="s">
        <v>141</v>
      </c>
      <c r="D10" s="147"/>
      <c r="E10" s="150" t="s">
        <v>142</v>
      </c>
      <c r="F10" s="151"/>
      <c r="G10" s="150" t="s">
        <v>143</v>
      </c>
      <c r="H10" s="151"/>
      <c r="I10" s="152" t="s">
        <v>13</v>
      </c>
    </row>
    <row r="11" spans="1:20" s="12" customFormat="1" ht="30" customHeight="1">
      <c r="A11" s="144"/>
      <c r="B11" s="145"/>
      <c r="C11" s="148"/>
      <c r="D11" s="149"/>
      <c r="E11" s="52" t="s">
        <v>144</v>
      </c>
      <c r="F11" s="52" t="s">
        <v>145</v>
      </c>
      <c r="G11" s="52" t="s">
        <v>144</v>
      </c>
      <c r="H11" s="52" t="s">
        <v>145</v>
      </c>
      <c r="I11" s="144"/>
    </row>
    <row r="12" spans="1:20" s="12" customFormat="1" ht="17.45" customHeight="1">
      <c r="A12" s="45">
        <v>1</v>
      </c>
      <c r="B12" s="66" t="s">
        <v>159</v>
      </c>
      <c r="C12" s="67" t="s">
        <v>160</v>
      </c>
      <c r="D12" s="67" t="s">
        <v>161</v>
      </c>
      <c r="E12" s="45"/>
      <c r="F12" s="56" t="str">
        <f>IF(AND(E12&gt;=90),"Xuất sắc",IF(AND(E12&gt;=80),"Tốt",IF(AND(E12&gt;=70),"Khá",IF(AND(E12&gt;=60),"TB",IF(AND(E12&gt;=50),"TB",IF(AND(E12&lt;50),IF(AND(E12&gt;0),"Yếu",IF(AND(E12=0),"Không XL"," "))))))))</f>
        <v>Không XL</v>
      </c>
      <c r="G12" s="69">
        <v>12</v>
      </c>
      <c r="H12" s="56" t="str">
        <f>IF(AND(G12&gt;=90),"Xuất sắc",IF(AND(G12&gt;=80),"Tốt",IF(AND(G12&gt;=70),"Khá",IF(AND(G12&gt;=60),"TB",IF(AND(G12&gt;=50),"TB",IF(AND(G12&lt;50),IF(AND(G12&gt;0),"Yếu",IF(AND(G12=0),"Không XL"," "))))))))</f>
        <v>Yếu</v>
      </c>
      <c r="I12" s="57"/>
    </row>
    <row r="13" spans="1:20" s="12" customFormat="1" ht="17.45" customHeight="1">
      <c r="A13" s="45">
        <v>2</v>
      </c>
      <c r="B13" s="66" t="s">
        <v>162</v>
      </c>
      <c r="C13" s="67" t="s">
        <v>163</v>
      </c>
      <c r="D13" s="67" t="s">
        <v>164</v>
      </c>
      <c r="E13" s="45"/>
      <c r="F13" s="56" t="str">
        <f t="shared" ref="F13:F54" si="0">IF(AND(E13&gt;=90),"Xuất sắc",IF(AND(E13&gt;=80),"Tốt",IF(AND(E13&gt;=70),"Khá",IF(AND(E13&gt;=60),"TB",IF(AND(E13&gt;=50),"TB",IF(AND(E13&lt;50),IF(AND(E13&gt;0),"Yếu",IF(AND(E13=0),"Không XL"," "))))))))</f>
        <v>Không XL</v>
      </c>
      <c r="G13" s="45"/>
      <c r="H13" s="56" t="str">
        <f t="shared" ref="H13:H54" si="1">IF(AND(G13&gt;=90),"Xuất sắc",IF(AND(G13&gt;=80),"Tốt",IF(AND(G13&gt;=70),"Khá",IF(AND(G13&gt;=60),"TB",IF(AND(G13&gt;=50),"TB",IF(AND(G13&lt;50),IF(AND(G13&gt;0),"Yếu",IF(AND(G13=0),"Không XL"," "))))))))</f>
        <v>Không XL</v>
      </c>
      <c r="I13" s="57"/>
    </row>
    <row r="14" spans="1:20" s="12" customFormat="1" ht="17.45" customHeight="1">
      <c r="A14" s="45">
        <v>3</v>
      </c>
      <c r="B14" s="66" t="s">
        <v>165</v>
      </c>
      <c r="C14" s="67" t="s">
        <v>166</v>
      </c>
      <c r="D14" s="67" t="s">
        <v>167</v>
      </c>
      <c r="E14" s="45"/>
      <c r="F14" s="56" t="str">
        <f t="shared" si="0"/>
        <v>Không XL</v>
      </c>
      <c r="G14" s="45"/>
      <c r="H14" s="56" t="str">
        <f t="shared" si="1"/>
        <v>Không XL</v>
      </c>
      <c r="I14" s="57"/>
    </row>
    <row r="15" spans="1:20" s="12" customFormat="1" ht="17.45" customHeight="1">
      <c r="A15" s="45">
        <v>4</v>
      </c>
      <c r="B15" s="66" t="s">
        <v>168</v>
      </c>
      <c r="C15" s="67" t="s">
        <v>169</v>
      </c>
      <c r="D15" s="67" t="s">
        <v>167</v>
      </c>
      <c r="E15" s="45"/>
      <c r="F15" s="56" t="str">
        <f t="shared" si="0"/>
        <v>Không XL</v>
      </c>
      <c r="G15" s="45"/>
      <c r="H15" s="56" t="str">
        <f t="shared" si="1"/>
        <v>Không XL</v>
      </c>
      <c r="I15" s="14"/>
    </row>
    <row r="16" spans="1:20" s="12" customFormat="1" ht="17.45" customHeight="1">
      <c r="A16" s="45">
        <v>5</v>
      </c>
      <c r="B16" s="66" t="s">
        <v>170</v>
      </c>
      <c r="C16" s="67" t="s">
        <v>171</v>
      </c>
      <c r="D16" s="67" t="s">
        <v>172</v>
      </c>
      <c r="E16" s="45"/>
      <c r="F16" s="56" t="str">
        <f t="shared" si="0"/>
        <v>Không XL</v>
      </c>
      <c r="G16" s="45"/>
      <c r="H16" s="56" t="str">
        <f t="shared" si="1"/>
        <v>Không XL</v>
      </c>
      <c r="I16" s="14"/>
    </row>
    <row r="17" spans="1:9" s="12" customFormat="1">
      <c r="A17" s="45">
        <v>6</v>
      </c>
      <c r="B17" s="66" t="s">
        <v>173</v>
      </c>
      <c r="C17" s="67" t="s">
        <v>174</v>
      </c>
      <c r="D17" s="67" t="s">
        <v>175</v>
      </c>
      <c r="E17" s="45"/>
      <c r="F17" s="56" t="str">
        <f t="shared" si="0"/>
        <v>Không XL</v>
      </c>
      <c r="G17" s="45"/>
      <c r="H17" s="56" t="str">
        <f t="shared" si="1"/>
        <v>Không XL</v>
      </c>
      <c r="I17" s="14"/>
    </row>
    <row r="18" spans="1:9" s="12" customFormat="1">
      <c r="A18" s="45">
        <v>7</v>
      </c>
      <c r="B18" s="66" t="s">
        <v>176</v>
      </c>
      <c r="C18" s="67" t="s">
        <v>177</v>
      </c>
      <c r="D18" s="67" t="s">
        <v>178</v>
      </c>
      <c r="E18" s="45"/>
      <c r="F18" s="56" t="str">
        <f t="shared" si="0"/>
        <v>Không XL</v>
      </c>
      <c r="G18" s="45"/>
      <c r="H18" s="56" t="str">
        <f t="shared" si="1"/>
        <v>Không XL</v>
      </c>
      <c r="I18" s="14"/>
    </row>
    <row r="19" spans="1:9" s="12" customFormat="1">
      <c r="A19" s="45">
        <v>8</v>
      </c>
      <c r="B19" s="66" t="s">
        <v>179</v>
      </c>
      <c r="C19" s="67" t="s">
        <v>180</v>
      </c>
      <c r="D19" s="67" t="s">
        <v>181</v>
      </c>
      <c r="E19" s="45"/>
      <c r="F19" s="56" t="str">
        <f t="shared" si="0"/>
        <v>Không XL</v>
      </c>
      <c r="G19" s="45"/>
      <c r="H19" s="56" t="str">
        <f t="shared" si="1"/>
        <v>Không XL</v>
      </c>
      <c r="I19" s="14"/>
    </row>
    <row r="20" spans="1:9" s="12" customFormat="1">
      <c r="A20" s="45">
        <v>9</v>
      </c>
      <c r="B20" s="66" t="s">
        <v>182</v>
      </c>
      <c r="C20" s="67" t="s">
        <v>183</v>
      </c>
      <c r="D20" s="67" t="s">
        <v>184</v>
      </c>
      <c r="E20" s="45"/>
      <c r="F20" s="56" t="str">
        <f t="shared" si="0"/>
        <v>Không XL</v>
      </c>
      <c r="G20" s="45"/>
      <c r="H20" s="56" t="str">
        <f t="shared" si="1"/>
        <v>Không XL</v>
      </c>
      <c r="I20" s="57"/>
    </row>
    <row r="21" spans="1:9" s="12" customFormat="1">
      <c r="A21" s="45">
        <v>10</v>
      </c>
      <c r="B21" s="66" t="s">
        <v>185</v>
      </c>
      <c r="C21" s="67" t="s">
        <v>186</v>
      </c>
      <c r="D21" s="67" t="s">
        <v>184</v>
      </c>
      <c r="E21" s="45"/>
      <c r="F21" s="56" t="str">
        <f t="shared" si="0"/>
        <v>Không XL</v>
      </c>
      <c r="G21" s="45"/>
      <c r="H21" s="56" t="str">
        <f t="shared" si="1"/>
        <v>Không XL</v>
      </c>
      <c r="I21" s="57"/>
    </row>
    <row r="22" spans="1:9" s="12" customFormat="1">
      <c r="A22" s="45">
        <v>11</v>
      </c>
      <c r="B22" s="66" t="s">
        <v>187</v>
      </c>
      <c r="C22" s="67" t="s">
        <v>188</v>
      </c>
      <c r="D22" s="67" t="s">
        <v>189</v>
      </c>
      <c r="E22" s="45"/>
      <c r="F22" s="56" t="str">
        <f t="shared" si="0"/>
        <v>Không XL</v>
      </c>
      <c r="G22" s="45"/>
      <c r="H22" s="56" t="str">
        <f t="shared" si="1"/>
        <v>Không XL</v>
      </c>
      <c r="I22" s="57"/>
    </row>
    <row r="23" spans="1:9" s="12" customFormat="1">
      <c r="A23" s="45">
        <v>12</v>
      </c>
      <c r="B23" s="66" t="s">
        <v>190</v>
      </c>
      <c r="C23" s="67" t="s">
        <v>191</v>
      </c>
      <c r="D23" s="67" t="s">
        <v>192</v>
      </c>
      <c r="E23" s="45"/>
      <c r="F23" s="56" t="str">
        <f t="shared" si="0"/>
        <v>Không XL</v>
      </c>
      <c r="G23" s="45"/>
      <c r="H23" s="56" t="str">
        <f t="shared" si="1"/>
        <v>Không XL</v>
      </c>
      <c r="I23" s="14"/>
    </row>
    <row r="24" spans="1:9" s="12" customFormat="1">
      <c r="A24" s="45">
        <v>13</v>
      </c>
      <c r="B24" s="66" t="s">
        <v>193</v>
      </c>
      <c r="C24" s="67" t="s">
        <v>194</v>
      </c>
      <c r="D24" s="67" t="s">
        <v>195</v>
      </c>
      <c r="E24" s="45"/>
      <c r="F24" s="56" t="str">
        <f t="shared" si="0"/>
        <v>Không XL</v>
      </c>
      <c r="G24" s="45"/>
      <c r="H24" s="56" t="str">
        <f t="shared" si="1"/>
        <v>Không XL</v>
      </c>
      <c r="I24" s="14"/>
    </row>
    <row r="25" spans="1:9" s="12" customFormat="1">
      <c r="A25" s="45">
        <v>14</v>
      </c>
      <c r="B25" s="66" t="s">
        <v>196</v>
      </c>
      <c r="C25" s="67" t="s">
        <v>197</v>
      </c>
      <c r="D25" s="67" t="s">
        <v>195</v>
      </c>
      <c r="E25" s="45"/>
      <c r="F25" s="56" t="str">
        <f t="shared" si="0"/>
        <v>Không XL</v>
      </c>
      <c r="G25" s="45"/>
      <c r="H25" s="56" t="str">
        <f t="shared" si="1"/>
        <v>Không XL</v>
      </c>
      <c r="I25" s="14"/>
    </row>
    <row r="26" spans="1:9" s="12" customFormat="1">
      <c r="A26" s="45">
        <v>15</v>
      </c>
      <c r="B26" s="66" t="s">
        <v>198</v>
      </c>
      <c r="C26" s="67" t="s">
        <v>199</v>
      </c>
      <c r="D26" s="67" t="s">
        <v>200</v>
      </c>
      <c r="E26" s="45"/>
      <c r="F26" s="56" t="str">
        <f t="shared" si="0"/>
        <v>Không XL</v>
      </c>
      <c r="G26" s="45"/>
      <c r="H26" s="56" t="str">
        <f t="shared" si="1"/>
        <v>Không XL</v>
      </c>
      <c r="I26" s="14"/>
    </row>
    <row r="27" spans="1:9" s="12" customFormat="1">
      <c r="A27" s="45">
        <v>16</v>
      </c>
      <c r="B27" s="66" t="s">
        <v>201</v>
      </c>
      <c r="C27" s="67" t="s">
        <v>202</v>
      </c>
      <c r="D27" s="67" t="s">
        <v>203</v>
      </c>
      <c r="E27" s="45"/>
      <c r="F27" s="56" t="str">
        <f t="shared" si="0"/>
        <v>Không XL</v>
      </c>
      <c r="G27" s="45"/>
      <c r="H27" s="56" t="str">
        <f t="shared" si="1"/>
        <v>Không XL</v>
      </c>
      <c r="I27" s="14"/>
    </row>
    <row r="28" spans="1:9" s="12" customFormat="1">
      <c r="A28" s="45">
        <v>17</v>
      </c>
      <c r="B28" s="66" t="s">
        <v>204</v>
      </c>
      <c r="C28" s="67" t="s">
        <v>205</v>
      </c>
      <c r="D28" s="67" t="s">
        <v>203</v>
      </c>
      <c r="E28" s="45"/>
      <c r="F28" s="56" t="str">
        <f t="shared" si="0"/>
        <v>Không XL</v>
      </c>
      <c r="G28" s="45"/>
      <c r="H28" s="56" t="str">
        <f t="shared" si="1"/>
        <v>Không XL</v>
      </c>
      <c r="I28" s="14"/>
    </row>
    <row r="29" spans="1:9" s="12" customFormat="1">
      <c r="A29" s="45">
        <v>18</v>
      </c>
      <c r="B29" s="66" t="s">
        <v>206</v>
      </c>
      <c r="C29" s="67" t="s">
        <v>207</v>
      </c>
      <c r="D29" s="67" t="s">
        <v>203</v>
      </c>
      <c r="E29" s="45"/>
      <c r="F29" s="56" t="str">
        <f t="shared" si="0"/>
        <v>Không XL</v>
      </c>
      <c r="G29" s="45"/>
      <c r="H29" s="56" t="str">
        <f t="shared" si="1"/>
        <v>Không XL</v>
      </c>
      <c r="I29" s="14"/>
    </row>
    <row r="30" spans="1:9" s="12" customFormat="1">
      <c r="A30" s="45">
        <v>19</v>
      </c>
      <c r="B30" s="66" t="s">
        <v>208</v>
      </c>
      <c r="C30" s="67" t="s">
        <v>209</v>
      </c>
      <c r="D30" s="67" t="s">
        <v>210</v>
      </c>
      <c r="E30" s="45"/>
      <c r="F30" s="56" t="str">
        <f t="shared" si="0"/>
        <v>Không XL</v>
      </c>
      <c r="G30" s="45"/>
      <c r="H30" s="56" t="str">
        <f t="shared" si="1"/>
        <v>Không XL</v>
      </c>
      <c r="I30" s="14"/>
    </row>
    <row r="31" spans="1:9" s="12" customFormat="1">
      <c r="A31" s="45">
        <v>20</v>
      </c>
      <c r="B31" s="66" t="s">
        <v>211</v>
      </c>
      <c r="C31" s="67" t="s">
        <v>212</v>
      </c>
      <c r="D31" s="67" t="s">
        <v>213</v>
      </c>
      <c r="E31" s="45"/>
      <c r="F31" s="56" t="str">
        <f t="shared" si="0"/>
        <v>Không XL</v>
      </c>
      <c r="G31" s="45"/>
      <c r="H31" s="56" t="str">
        <f t="shared" si="1"/>
        <v>Không XL</v>
      </c>
      <c r="I31" s="57"/>
    </row>
    <row r="32" spans="1:9" s="12" customFormat="1">
      <c r="A32" s="45">
        <v>21</v>
      </c>
      <c r="B32" s="66" t="s">
        <v>214</v>
      </c>
      <c r="C32" s="67" t="s">
        <v>215</v>
      </c>
      <c r="D32" s="67" t="s">
        <v>216</v>
      </c>
      <c r="E32" s="45"/>
      <c r="F32" s="56" t="str">
        <f t="shared" si="0"/>
        <v>Không XL</v>
      </c>
      <c r="G32" s="45"/>
      <c r="H32" s="56" t="str">
        <f t="shared" si="1"/>
        <v>Không XL</v>
      </c>
      <c r="I32" s="14"/>
    </row>
    <row r="33" spans="1:9" s="12" customFormat="1">
      <c r="A33" s="45">
        <v>22</v>
      </c>
      <c r="B33" s="66" t="s">
        <v>217</v>
      </c>
      <c r="C33" s="67" t="s">
        <v>218</v>
      </c>
      <c r="D33" s="67" t="s">
        <v>216</v>
      </c>
      <c r="E33" s="45"/>
      <c r="F33" s="56" t="str">
        <f t="shared" si="0"/>
        <v>Không XL</v>
      </c>
      <c r="G33" s="45"/>
      <c r="H33" s="56" t="str">
        <f t="shared" si="1"/>
        <v>Không XL</v>
      </c>
      <c r="I33" s="14"/>
    </row>
    <row r="34" spans="1:9" s="12" customFormat="1">
      <c r="A34" s="45">
        <v>23</v>
      </c>
      <c r="B34" s="66" t="s">
        <v>219</v>
      </c>
      <c r="C34" s="67" t="s">
        <v>220</v>
      </c>
      <c r="D34" s="67" t="s">
        <v>221</v>
      </c>
      <c r="E34" s="45"/>
      <c r="F34" s="56" t="str">
        <f t="shared" si="0"/>
        <v>Không XL</v>
      </c>
      <c r="G34" s="45"/>
      <c r="H34" s="56" t="str">
        <f t="shared" si="1"/>
        <v>Không XL</v>
      </c>
      <c r="I34" s="14"/>
    </row>
    <row r="35" spans="1:9" s="12" customFormat="1">
      <c r="A35" s="45">
        <v>24</v>
      </c>
      <c r="B35" s="66" t="s">
        <v>222</v>
      </c>
      <c r="C35" s="67" t="s">
        <v>223</v>
      </c>
      <c r="D35" s="67" t="s">
        <v>224</v>
      </c>
      <c r="E35" s="45"/>
      <c r="F35" s="56" t="str">
        <f t="shared" si="0"/>
        <v>Không XL</v>
      </c>
      <c r="G35" s="45"/>
      <c r="H35" s="56" t="str">
        <f t="shared" si="1"/>
        <v>Không XL</v>
      </c>
      <c r="I35" s="14"/>
    </row>
    <row r="36" spans="1:9" s="12" customFormat="1">
      <c r="A36" s="45">
        <v>25</v>
      </c>
      <c r="B36" s="66" t="s">
        <v>225</v>
      </c>
      <c r="C36" s="67" t="s">
        <v>226</v>
      </c>
      <c r="D36" s="67" t="s">
        <v>227</v>
      </c>
      <c r="E36" s="45"/>
      <c r="F36" s="56" t="str">
        <f t="shared" si="0"/>
        <v>Không XL</v>
      </c>
      <c r="G36" s="45"/>
      <c r="H36" s="56" t="str">
        <f t="shared" si="1"/>
        <v>Không XL</v>
      </c>
      <c r="I36" s="14"/>
    </row>
    <row r="37" spans="1:9" s="12" customFormat="1">
      <c r="A37" s="45">
        <v>26</v>
      </c>
      <c r="B37" s="66" t="s">
        <v>228</v>
      </c>
      <c r="C37" s="67" t="s">
        <v>229</v>
      </c>
      <c r="D37" s="67" t="s">
        <v>230</v>
      </c>
      <c r="E37" s="45"/>
      <c r="F37" s="56" t="str">
        <f t="shared" si="0"/>
        <v>Không XL</v>
      </c>
      <c r="G37" s="45"/>
      <c r="H37" s="56" t="str">
        <f t="shared" si="1"/>
        <v>Không XL</v>
      </c>
      <c r="I37" s="14"/>
    </row>
    <row r="38" spans="1:9" s="12" customFormat="1">
      <c r="A38" s="45">
        <v>27</v>
      </c>
      <c r="B38" s="66" t="s">
        <v>231</v>
      </c>
      <c r="C38" s="67" t="s">
        <v>232</v>
      </c>
      <c r="D38" s="67" t="s">
        <v>233</v>
      </c>
      <c r="E38" s="45"/>
      <c r="F38" s="56" t="str">
        <f t="shared" si="0"/>
        <v>Không XL</v>
      </c>
      <c r="G38" s="45"/>
      <c r="H38" s="56" t="str">
        <f t="shared" si="1"/>
        <v>Không XL</v>
      </c>
      <c r="I38" s="57"/>
    </row>
    <row r="39" spans="1:9" s="12" customFormat="1">
      <c r="A39" s="45">
        <v>28</v>
      </c>
      <c r="B39" s="66" t="s">
        <v>234</v>
      </c>
      <c r="C39" s="67" t="s">
        <v>235</v>
      </c>
      <c r="D39" s="67" t="s">
        <v>233</v>
      </c>
      <c r="E39" s="45"/>
      <c r="F39" s="56" t="str">
        <f t="shared" si="0"/>
        <v>Không XL</v>
      </c>
      <c r="G39" s="45"/>
      <c r="H39" s="56" t="str">
        <f t="shared" si="1"/>
        <v>Không XL</v>
      </c>
      <c r="I39" s="14"/>
    </row>
    <row r="40" spans="1:9" s="12" customFormat="1">
      <c r="A40" s="45">
        <v>29</v>
      </c>
      <c r="B40" s="66" t="s">
        <v>236</v>
      </c>
      <c r="C40" s="67" t="s">
        <v>237</v>
      </c>
      <c r="D40" s="67" t="s">
        <v>233</v>
      </c>
      <c r="E40" s="45"/>
      <c r="F40" s="56" t="str">
        <f t="shared" si="0"/>
        <v>Không XL</v>
      </c>
      <c r="G40" s="45"/>
      <c r="H40" s="56" t="str">
        <f t="shared" si="1"/>
        <v>Không XL</v>
      </c>
      <c r="I40" s="57"/>
    </row>
    <row r="41" spans="1:9" s="12" customFormat="1">
      <c r="A41" s="45">
        <v>30</v>
      </c>
      <c r="B41" s="66" t="s">
        <v>238</v>
      </c>
      <c r="C41" s="67" t="s">
        <v>239</v>
      </c>
      <c r="D41" s="67" t="s">
        <v>240</v>
      </c>
      <c r="E41" s="45"/>
      <c r="F41" s="56" t="str">
        <f t="shared" si="0"/>
        <v>Không XL</v>
      </c>
      <c r="G41" s="45"/>
      <c r="H41" s="56" t="str">
        <f t="shared" si="1"/>
        <v>Không XL</v>
      </c>
      <c r="I41" s="57"/>
    </row>
    <row r="42" spans="1:9" s="12" customFormat="1">
      <c r="A42" s="45">
        <v>31</v>
      </c>
      <c r="B42" s="66" t="s">
        <v>241</v>
      </c>
      <c r="C42" s="67" t="s">
        <v>242</v>
      </c>
      <c r="D42" s="67" t="s">
        <v>243</v>
      </c>
      <c r="E42" s="45"/>
      <c r="F42" s="56" t="str">
        <f t="shared" si="0"/>
        <v>Không XL</v>
      </c>
      <c r="G42" s="45"/>
      <c r="H42" s="56" t="str">
        <f t="shared" si="1"/>
        <v>Không XL</v>
      </c>
      <c r="I42" s="57"/>
    </row>
    <row r="43" spans="1:9" s="12" customFormat="1">
      <c r="A43" s="45">
        <v>32</v>
      </c>
      <c r="B43" s="66" t="s">
        <v>244</v>
      </c>
      <c r="C43" s="67" t="s">
        <v>245</v>
      </c>
      <c r="D43" s="67" t="s">
        <v>243</v>
      </c>
      <c r="E43" s="45"/>
      <c r="F43" s="56" t="str">
        <f t="shared" si="0"/>
        <v>Không XL</v>
      </c>
      <c r="G43" s="45"/>
      <c r="H43" s="56" t="str">
        <f t="shared" si="1"/>
        <v>Không XL</v>
      </c>
      <c r="I43" s="14"/>
    </row>
    <row r="44" spans="1:9" s="12" customFormat="1">
      <c r="A44" s="45">
        <v>33</v>
      </c>
      <c r="B44" s="66" t="s">
        <v>246</v>
      </c>
      <c r="C44" s="67" t="s">
        <v>247</v>
      </c>
      <c r="D44" s="67" t="s">
        <v>248</v>
      </c>
      <c r="E44" s="45"/>
      <c r="F44" s="56" t="str">
        <f t="shared" si="0"/>
        <v>Không XL</v>
      </c>
      <c r="G44" s="45"/>
      <c r="H44" s="56" t="str">
        <f t="shared" si="1"/>
        <v>Không XL</v>
      </c>
      <c r="I44" s="14"/>
    </row>
    <row r="45" spans="1:9" s="12" customFormat="1">
      <c r="A45" s="45">
        <v>34</v>
      </c>
      <c r="B45" s="66" t="s">
        <v>249</v>
      </c>
      <c r="C45" s="67" t="s">
        <v>250</v>
      </c>
      <c r="D45" s="67" t="s">
        <v>251</v>
      </c>
      <c r="E45" s="45"/>
      <c r="F45" s="56" t="str">
        <f t="shared" si="0"/>
        <v>Không XL</v>
      </c>
      <c r="G45" s="45"/>
      <c r="H45" s="56" t="str">
        <f t="shared" si="1"/>
        <v>Không XL</v>
      </c>
      <c r="I45" s="14"/>
    </row>
    <row r="46" spans="1:9" s="12" customFormat="1">
      <c r="A46" s="45">
        <v>35</v>
      </c>
      <c r="B46" s="66" t="s">
        <v>252</v>
      </c>
      <c r="C46" s="67" t="s">
        <v>253</v>
      </c>
      <c r="D46" s="67" t="s">
        <v>251</v>
      </c>
      <c r="E46" s="45"/>
      <c r="F46" s="56" t="str">
        <f t="shared" si="0"/>
        <v>Không XL</v>
      </c>
      <c r="G46" s="45"/>
      <c r="H46" s="56" t="str">
        <f t="shared" si="1"/>
        <v>Không XL</v>
      </c>
      <c r="I46" s="14"/>
    </row>
    <row r="47" spans="1:9" s="12" customFormat="1">
      <c r="A47" s="45">
        <v>36</v>
      </c>
      <c r="B47" s="66" t="s">
        <v>254</v>
      </c>
      <c r="C47" s="67" t="s">
        <v>255</v>
      </c>
      <c r="D47" s="67" t="s">
        <v>256</v>
      </c>
      <c r="E47" s="45"/>
      <c r="F47" s="56" t="str">
        <f t="shared" si="0"/>
        <v>Không XL</v>
      </c>
      <c r="G47" s="45"/>
      <c r="H47" s="56" t="str">
        <f t="shared" si="1"/>
        <v>Không XL</v>
      </c>
      <c r="I47" s="14"/>
    </row>
    <row r="48" spans="1:9" s="12" customFormat="1">
      <c r="A48" s="45">
        <v>37</v>
      </c>
      <c r="B48" s="66" t="s">
        <v>257</v>
      </c>
      <c r="C48" s="67" t="s">
        <v>258</v>
      </c>
      <c r="D48" s="67" t="s">
        <v>259</v>
      </c>
      <c r="E48" s="45"/>
      <c r="F48" s="56" t="str">
        <f t="shared" si="0"/>
        <v>Không XL</v>
      </c>
      <c r="G48" s="45"/>
      <c r="H48" s="56" t="str">
        <f t="shared" si="1"/>
        <v>Không XL</v>
      </c>
      <c r="I48" s="14"/>
    </row>
    <row r="49" spans="1:9" s="12" customFormat="1">
      <c r="A49" s="45">
        <v>38</v>
      </c>
      <c r="B49" s="66" t="s">
        <v>260</v>
      </c>
      <c r="C49" s="67" t="s">
        <v>261</v>
      </c>
      <c r="D49" s="67" t="s">
        <v>262</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ht="15.75">
      <c r="A55" s="46"/>
      <c r="B55" s="46"/>
      <c r="C55" s="153" t="s">
        <v>146</v>
      </c>
      <c r="D55" s="153"/>
      <c r="E55" s="153"/>
      <c r="F55" s="153"/>
      <c r="G55" s="153"/>
      <c r="H55" s="153"/>
      <c r="I55" s="153"/>
    </row>
    <row r="56" spans="1:9">
      <c r="C56" s="154" t="s">
        <v>147</v>
      </c>
      <c r="D56" s="155"/>
      <c r="E56" s="158" t="s">
        <v>142</v>
      </c>
      <c r="F56" s="159"/>
      <c r="G56" s="158" t="s">
        <v>143</v>
      </c>
      <c r="H56" s="159"/>
      <c r="I56" s="160" t="s">
        <v>13</v>
      </c>
    </row>
    <row r="57" spans="1:9" s="12" customFormat="1">
      <c r="C57" s="156"/>
      <c r="D57" s="157"/>
      <c r="E57" s="52" t="s">
        <v>148</v>
      </c>
      <c r="F57" s="19" t="s">
        <v>149</v>
      </c>
      <c r="G57" s="52" t="s">
        <v>148</v>
      </c>
      <c r="H57" s="19" t="s">
        <v>149</v>
      </c>
      <c r="I57" s="161"/>
    </row>
    <row r="58" spans="1:9">
      <c r="C58" s="139" t="s">
        <v>150</v>
      </c>
      <c r="D58" s="139"/>
      <c r="E58" s="58">
        <f>COUNTIF(F12:F54,"Xuất sắc")</f>
        <v>0</v>
      </c>
      <c r="F58" s="59">
        <f>E58*100/$A$54</f>
        <v>0</v>
      </c>
      <c r="G58" s="58">
        <f>COUNTIF(H12:H54,"Xuất sắc")</f>
        <v>0</v>
      </c>
      <c r="H58" s="59">
        <f>G58*100/$A$54</f>
        <v>0</v>
      </c>
      <c r="I58" s="68"/>
    </row>
    <row r="59" spans="1:9">
      <c r="C59" s="139" t="s">
        <v>151</v>
      </c>
      <c r="D59" s="139"/>
      <c r="E59" s="58">
        <f>COUNTIF(F12:F54,"Tốt")</f>
        <v>0</v>
      </c>
      <c r="F59" s="59">
        <f t="shared" ref="F59:F63" si="2">E59*100/$A$54</f>
        <v>0</v>
      </c>
      <c r="G59" s="58">
        <f>COUNTIF(H12:H54,"Tốt")</f>
        <v>0</v>
      </c>
      <c r="H59" s="59">
        <f t="shared" ref="H59:H63" si="3">G59*100/$A$54</f>
        <v>0</v>
      </c>
      <c r="I59" s="68"/>
    </row>
    <row r="60" spans="1:9">
      <c r="C60" s="139" t="s">
        <v>152</v>
      </c>
      <c r="D60" s="139"/>
      <c r="E60" s="58">
        <f>COUNTIF(F12:F54,"Khá")</f>
        <v>0</v>
      </c>
      <c r="F60" s="59">
        <f t="shared" si="2"/>
        <v>0</v>
      </c>
      <c r="G60" s="58">
        <f>COUNTIF(H12:H54,"Khá")</f>
        <v>0</v>
      </c>
      <c r="H60" s="59">
        <f t="shared" si="3"/>
        <v>0</v>
      </c>
      <c r="I60" s="68"/>
    </row>
    <row r="61" spans="1:9">
      <c r="C61" s="139" t="s">
        <v>153</v>
      </c>
      <c r="D61" s="139"/>
      <c r="E61" s="58">
        <f>COUNTIF(F12:F54,"TB")</f>
        <v>0</v>
      </c>
      <c r="F61" s="59">
        <f t="shared" si="2"/>
        <v>0</v>
      </c>
      <c r="G61" s="58">
        <f>COUNTIF(H12:H54,"TB")</f>
        <v>0</v>
      </c>
      <c r="H61" s="59">
        <f t="shared" si="3"/>
        <v>0</v>
      </c>
      <c r="I61" s="68"/>
    </row>
    <row r="62" spans="1:9">
      <c r="C62" s="139" t="s">
        <v>154</v>
      </c>
      <c r="D62" s="139"/>
      <c r="E62" s="58">
        <f>COUNTIF(F12:F54,"Yếu")</f>
        <v>0</v>
      </c>
      <c r="F62" s="59">
        <f t="shared" si="2"/>
        <v>0</v>
      </c>
      <c r="G62" s="58">
        <f>COUNTIF(H12:H54,"Yếu")</f>
        <v>1</v>
      </c>
      <c r="H62" s="59">
        <f t="shared" si="3"/>
        <v>2.3255813953488373</v>
      </c>
      <c r="I62" s="68"/>
    </row>
    <row r="63" spans="1:9">
      <c r="C63" s="139" t="s">
        <v>155</v>
      </c>
      <c r="D63" s="139"/>
      <c r="E63" s="58">
        <f>COUNTIF(F12:F54,"Không XL")</f>
        <v>43</v>
      </c>
      <c r="F63" s="59">
        <f t="shared" si="2"/>
        <v>100</v>
      </c>
      <c r="G63" s="58">
        <f>COUNTIF(H12:H54,"Không XL")</f>
        <v>42</v>
      </c>
      <c r="H63" s="59">
        <f t="shared" si="3"/>
        <v>97.674418604651166</v>
      </c>
      <c r="I63" s="68"/>
    </row>
    <row r="64" spans="1:9">
      <c r="C64" s="44"/>
      <c r="D64" s="44"/>
      <c r="F64" s="64"/>
    </row>
    <row r="65" spans="1:10" ht="15.75">
      <c r="E65" s="162" t="s">
        <v>156</v>
      </c>
      <c r="F65" s="162"/>
      <c r="G65" s="162"/>
      <c r="H65" s="162"/>
      <c r="I65" s="162"/>
    </row>
    <row r="66" spans="1:10">
      <c r="A66" s="135" t="s">
        <v>157</v>
      </c>
      <c r="B66" s="135"/>
      <c r="C66" s="135"/>
      <c r="D66" s="135"/>
      <c r="E66" s="135"/>
      <c r="F66" s="135" t="s">
        <v>142</v>
      </c>
      <c r="G66" s="135"/>
      <c r="H66" s="135"/>
      <c r="I66" s="65" t="s">
        <v>158</v>
      </c>
      <c r="J66" s="65"/>
    </row>
  </sheetData>
  <mergeCells count="30">
    <mergeCell ref="A66:E66"/>
    <mergeCell ref="F66:H66"/>
    <mergeCell ref="C59:D59"/>
    <mergeCell ref="C60:D60"/>
    <mergeCell ref="C61:D61"/>
    <mergeCell ref="C62:D62"/>
    <mergeCell ref="C63:D63"/>
    <mergeCell ref="E65:I65"/>
    <mergeCell ref="C58:D58"/>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A2:D2"/>
    <mergeCell ref="E2:I2"/>
    <mergeCell ref="A3:D3"/>
    <mergeCell ref="E3:I3"/>
    <mergeCell ref="A4:D4"/>
    <mergeCell ref="E4:I4"/>
  </mergeCells>
  <conditionalFormatting sqref="F12:F54 H12:H54">
    <cfRule type="cellIs" dxfId="11" priority="1" stopIfTrue="1" operator="equal">
      <formula>"SVG"</formula>
    </cfRule>
    <cfRule type="cellIs" dxfId="10" priority="2" stopIfTrue="1" operator="equal">
      <formula>"SVXS"</formula>
    </cfRule>
  </conditionalFormatting>
  <pageMargins left="0.7" right="0.7" top="0.75" bottom="0.75" header="0.3" footer="0.3"/>
  <pageSetup scale="83"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topLeftCell="A38" zoomScaleNormal="100" zoomScaleSheetLayoutView="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377</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279</v>
      </c>
      <c r="C12" s="85" t="s">
        <v>280</v>
      </c>
      <c r="D12" s="85" t="s">
        <v>281</v>
      </c>
      <c r="E12" s="83"/>
      <c r="F12" s="86" t="str">
        <f>IF(AND(E12&gt;=90),"Xuất sắc",IF(AND(E12&gt;=80),"Tốt",IF(AND(E12&gt;=70),"Khá",IF(AND(E12&gt;=60),"TB",IF(AND(E12&gt;=50),"TB",IF(AND(E12&lt;50),IF(AND(E12&gt;0),"Yếu",IF(AND(E12=0),"Không XL"," "))))))))</f>
        <v>Không XL</v>
      </c>
      <c r="G12" s="69">
        <v>68</v>
      </c>
      <c r="H12" s="86" t="str">
        <f>IF(AND(G12&gt;=90),"Xuất sắc",IF(AND(G12&gt;=80),"Tốt",IF(AND(G12&gt;=70),"Khá",IF(AND(G12&gt;=60),"TB",IF(AND(G12&gt;=50),"TB",IF(AND(G12&lt;50),IF(AND(G12&gt;0),"Yếu",IF(AND(G12=0),"Không XL"," "))))))))</f>
        <v>TB</v>
      </c>
      <c r="I12" s="87"/>
    </row>
    <row r="13" spans="1:20" s="81" customFormat="1" ht="17.45" customHeight="1">
      <c r="A13" s="83">
        <v>2</v>
      </c>
      <c r="B13" s="84" t="s">
        <v>282</v>
      </c>
      <c r="C13" s="85" t="s">
        <v>283</v>
      </c>
      <c r="D13" s="85" t="s">
        <v>281</v>
      </c>
      <c r="E13" s="83"/>
      <c r="F13" s="86" t="str">
        <f t="shared" ref="F13:F49" si="0">IF(AND(E13&gt;=90),"Xuất sắc",IF(AND(E13&gt;=80),"Tốt",IF(AND(E13&gt;=70),"Khá",IF(AND(E13&gt;=60),"TB",IF(AND(E13&gt;=50),"TB",IF(AND(E13&lt;50),IF(AND(E13&gt;0),"Yếu",IF(AND(E13=0),"Không XL"," "))))))))</f>
        <v>Không XL</v>
      </c>
      <c r="G13" s="69">
        <v>63</v>
      </c>
      <c r="H13" s="86" t="str">
        <f t="shared" ref="H13:H49" si="1">IF(AND(G13&gt;=90),"Xuất sắc",IF(AND(G13&gt;=80),"Tốt",IF(AND(G13&gt;=70),"Khá",IF(AND(G13&gt;=60),"TB",IF(AND(G13&gt;=50),"TB",IF(AND(G13&lt;50),IF(AND(G13&gt;0),"Yếu",IF(AND(G13=0),"Không XL"," "))))))))</f>
        <v>TB</v>
      </c>
      <c r="I13" s="87"/>
    </row>
    <row r="14" spans="1:20" s="81" customFormat="1" ht="17.45" customHeight="1">
      <c r="A14" s="83">
        <v>3</v>
      </c>
      <c r="B14" s="84" t="s">
        <v>284</v>
      </c>
      <c r="C14" s="85" t="s">
        <v>285</v>
      </c>
      <c r="D14" s="85" t="s">
        <v>286</v>
      </c>
      <c r="E14" s="83"/>
      <c r="F14" s="86" t="str">
        <f t="shared" si="0"/>
        <v>Không XL</v>
      </c>
      <c r="G14" s="69">
        <v>90</v>
      </c>
      <c r="H14" s="86" t="str">
        <f t="shared" si="1"/>
        <v>Xuất sắc</v>
      </c>
      <c r="I14" s="87"/>
    </row>
    <row r="15" spans="1:20" s="81" customFormat="1" ht="17.45" customHeight="1">
      <c r="A15" s="83">
        <v>4</v>
      </c>
      <c r="B15" s="84" t="s">
        <v>287</v>
      </c>
      <c r="C15" s="85" t="s">
        <v>288</v>
      </c>
      <c r="D15" s="85" t="s">
        <v>289</v>
      </c>
      <c r="E15" s="83"/>
      <c r="F15" s="86" t="str">
        <f t="shared" si="0"/>
        <v>Không XL</v>
      </c>
      <c r="G15" s="69">
        <v>82</v>
      </c>
      <c r="H15" s="86" t="str">
        <f t="shared" si="1"/>
        <v>Tốt</v>
      </c>
      <c r="I15" s="88"/>
    </row>
    <row r="16" spans="1:20" s="81" customFormat="1" ht="17.45" customHeight="1">
      <c r="A16" s="83">
        <v>5</v>
      </c>
      <c r="B16" s="84" t="s">
        <v>290</v>
      </c>
      <c r="C16" s="85" t="s">
        <v>291</v>
      </c>
      <c r="D16" s="85" t="s">
        <v>292</v>
      </c>
      <c r="E16" s="83"/>
      <c r="F16" s="86" t="str">
        <f t="shared" si="0"/>
        <v>Không XL</v>
      </c>
      <c r="G16" s="69">
        <v>83</v>
      </c>
      <c r="H16" s="86" t="str">
        <f t="shared" si="1"/>
        <v>Tốt</v>
      </c>
      <c r="I16" s="88"/>
    </row>
    <row r="17" spans="1:9" s="81" customFormat="1" ht="17.45" customHeight="1">
      <c r="A17" s="83">
        <v>6</v>
      </c>
      <c r="B17" s="84" t="s">
        <v>293</v>
      </c>
      <c r="C17" s="85" t="s">
        <v>294</v>
      </c>
      <c r="D17" s="85" t="s">
        <v>184</v>
      </c>
      <c r="E17" s="83"/>
      <c r="F17" s="86" t="str">
        <f t="shared" si="0"/>
        <v>Không XL</v>
      </c>
      <c r="G17" s="69">
        <v>63</v>
      </c>
      <c r="H17" s="86" t="str">
        <f t="shared" si="1"/>
        <v>TB</v>
      </c>
      <c r="I17" s="88"/>
    </row>
    <row r="18" spans="1:9" s="81" customFormat="1" ht="17.45" customHeight="1">
      <c r="A18" s="83">
        <v>7</v>
      </c>
      <c r="B18" s="84" t="s">
        <v>295</v>
      </c>
      <c r="C18" s="85" t="s">
        <v>296</v>
      </c>
      <c r="D18" s="85" t="s">
        <v>184</v>
      </c>
      <c r="E18" s="83"/>
      <c r="F18" s="86" t="str">
        <f t="shared" si="0"/>
        <v>Không XL</v>
      </c>
      <c r="G18" s="69">
        <v>71</v>
      </c>
      <c r="H18" s="86" t="str">
        <f t="shared" si="1"/>
        <v>Khá</v>
      </c>
      <c r="I18" s="88"/>
    </row>
    <row r="19" spans="1:9" s="81" customFormat="1" ht="17.45" customHeight="1">
      <c r="A19" s="83">
        <v>8</v>
      </c>
      <c r="B19" s="84" t="s">
        <v>297</v>
      </c>
      <c r="C19" s="85" t="s">
        <v>298</v>
      </c>
      <c r="D19" s="85" t="s">
        <v>299</v>
      </c>
      <c r="E19" s="83"/>
      <c r="F19" s="86" t="str">
        <f t="shared" si="0"/>
        <v>Không XL</v>
      </c>
      <c r="G19" s="69">
        <v>77</v>
      </c>
      <c r="H19" s="86" t="str">
        <f t="shared" si="1"/>
        <v>Khá</v>
      </c>
      <c r="I19" s="88"/>
    </row>
    <row r="20" spans="1:9" s="81" customFormat="1" ht="17.45" customHeight="1">
      <c r="A20" s="83">
        <v>9</v>
      </c>
      <c r="B20" s="84" t="s">
        <v>300</v>
      </c>
      <c r="C20" s="85" t="s">
        <v>301</v>
      </c>
      <c r="D20" s="85" t="s">
        <v>302</v>
      </c>
      <c r="E20" s="83"/>
      <c r="F20" s="86" t="str">
        <f t="shared" si="0"/>
        <v>Không XL</v>
      </c>
      <c r="G20" s="69">
        <v>75</v>
      </c>
      <c r="H20" s="86" t="str">
        <f t="shared" si="1"/>
        <v>Khá</v>
      </c>
      <c r="I20" s="87"/>
    </row>
    <row r="21" spans="1:9" s="81" customFormat="1" ht="17.45" customHeight="1">
      <c r="A21" s="83">
        <v>10</v>
      </c>
      <c r="B21" s="84" t="s">
        <v>303</v>
      </c>
      <c r="C21" s="85" t="s">
        <v>304</v>
      </c>
      <c r="D21" s="85" t="s">
        <v>189</v>
      </c>
      <c r="E21" s="83"/>
      <c r="F21" s="86" t="str">
        <f t="shared" si="0"/>
        <v>Không XL</v>
      </c>
      <c r="G21" s="69">
        <v>71</v>
      </c>
      <c r="H21" s="86" t="str">
        <f t="shared" si="1"/>
        <v>Khá</v>
      </c>
      <c r="I21" s="87"/>
    </row>
    <row r="22" spans="1:9" s="81" customFormat="1" ht="17.45" customHeight="1">
      <c r="A22" s="83">
        <v>11</v>
      </c>
      <c r="B22" s="84" t="s">
        <v>305</v>
      </c>
      <c r="C22" s="85" t="s">
        <v>306</v>
      </c>
      <c r="D22" s="85" t="s">
        <v>189</v>
      </c>
      <c r="E22" s="83"/>
      <c r="F22" s="86" t="str">
        <f t="shared" si="0"/>
        <v>Không XL</v>
      </c>
      <c r="G22" s="69">
        <v>62</v>
      </c>
      <c r="H22" s="86" t="str">
        <f t="shared" si="1"/>
        <v>TB</v>
      </c>
      <c r="I22" s="87"/>
    </row>
    <row r="23" spans="1:9" s="81" customFormat="1" ht="17.45" customHeight="1">
      <c r="A23" s="83">
        <v>12</v>
      </c>
      <c r="B23" s="84" t="s">
        <v>307</v>
      </c>
      <c r="C23" s="85" t="s">
        <v>308</v>
      </c>
      <c r="D23" s="85" t="s">
        <v>309</v>
      </c>
      <c r="E23" s="83"/>
      <c r="F23" s="86" t="str">
        <f t="shared" si="0"/>
        <v>Không XL</v>
      </c>
      <c r="G23" s="69">
        <v>77</v>
      </c>
      <c r="H23" s="86" t="str">
        <f t="shared" si="1"/>
        <v>Khá</v>
      </c>
      <c r="I23" s="88"/>
    </row>
    <row r="24" spans="1:9" s="81" customFormat="1" ht="17.45" customHeight="1">
      <c r="A24" s="83">
        <v>13</v>
      </c>
      <c r="B24" s="84" t="s">
        <v>310</v>
      </c>
      <c r="C24" s="85" t="s">
        <v>311</v>
      </c>
      <c r="D24" s="85" t="s">
        <v>192</v>
      </c>
      <c r="E24" s="83"/>
      <c r="F24" s="86" t="str">
        <f t="shared" si="0"/>
        <v>Không XL</v>
      </c>
      <c r="G24" s="69">
        <v>69</v>
      </c>
      <c r="H24" s="86" t="str">
        <f t="shared" si="1"/>
        <v>TB</v>
      </c>
      <c r="I24" s="88"/>
    </row>
    <row r="25" spans="1:9" s="81" customFormat="1" ht="17.45" customHeight="1">
      <c r="A25" s="83">
        <v>14</v>
      </c>
      <c r="B25" s="84" t="s">
        <v>312</v>
      </c>
      <c r="C25" s="85" t="s">
        <v>313</v>
      </c>
      <c r="D25" s="85" t="s">
        <v>314</v>
      </c>
      <c r="E25" s="83"/>
      <c r="F25" s="86" t="str">
        <f t="shared" si="0"/>
        <v>Không XL</v>
      </c>
      <c r="G25" s="69">
        <v>74</v>
      </c>
      <c r="H25" s="86" t="str">
        <f t="shared" si="1"/>
        <v>Khá</v>
      </c>
      <c r="I25" s="88"/>
    </row>
    <row r="26" spans="1:9" s="81" customFormat="1" ht="17.45" customHeight="1">
      <c r="A26" s="83">
        <v>15</v>
      </c>
      <c r="B26" s="84" t="s">
        <v>315</v>
      </c>
      <c r="C26" s="85" t="s">
        <v>316</v>
      </c>
      <c r="D26" s="85" t="s">
        <v>317</v>
      </c>
      <c r="E26" s="83"/>
      <c r="F26" s="86" t="str">
        <f t="shared" si="0"/>
        <v>Không XL</v>
      </c>
      <c r="G26" s="69">
        <v>56</v>
      </c>
      <c r="H26" s="86" t="str">
        <f t="shared" si="1"/>
        <v>TB</v>
      </c>
      <c r="I26" s="88"/>
    </row>
    <row r="27" spans="1:9" s="81" customFormat="1" ht="17.45" customHeight="1">
      <c r="A27" s="83">
        <v>16</v>
      </c>
      <c r="B27" s="84" t="s">
        <v>318</v>
      </c>
      <c r="C27" s="85" t="s">
        <v>319</v>
      </c>
      <c r="D27" s="85" t="s">
        <v>203</v>
      </c>
      <c r="E27" s="83"/>
      <c r="F27" s="86" t="str">
        <f t="shared" si="0"/>
        <v>Không XL</v>
      </c>
      <c r="G27" s="69">
        <v>64</v>
      </c>
      <c r="H27" s="86" t="str">
        <f t="shared" si="1"/>
        <v>TB</v>
      </c>
      <c r="I27" s="88"/>
    </row>
    <row r="28" spans="1:9" s="81" customFormat="1" ht="17.45" customHeight="1">
      <c r="A28" s="83">
        <v>17</v>
      </c>
      <c r="B28" s="84" t="s">
        <v>320</v>
      </c>
      <c r="C28" s="85" t="s">
        <v>321</v>
      </c>
      <c r="D28" s="85" t="s">
        <v>203</v>
      </c>
      <c r="E28" s="83"/>
      <c r="F28" s="86" t="str">
        <f t="shared" si="0"/>
        <v>Không XL</v>
      </c>
      <c r="G28" s="69">
        <v>62</v>
      </c>
      <c r="H28" s="86" t="str">
        <f t="shared" si="1"/>
        <v>TB</v>
      </c>
      <c r="I28" s="88"/>
    </row>
    <row r="29" spans="1:9" s="81" customFormat="1" ht="17.45" customHeight="1">
      <c r="A29" s="83">
        <v>18</v>
      </c>
      <c r="B29" s="84" t="s">
        <v>322</v>
      </c>
      <c r="C29" s="85" t="s">
        <v>323</v>
      </c>
      <c r="D29" s="85" t="s">
        <v>221</v>
      </c>
      <c r="E29" s="83"/>
      <c r="F29" s="86" t="str">
        <f t="shared" si="0"/>
        <v>Không XL</v>
      </c>
      <c r="G29" s="69">
        <v>51</v>
      </c>
      <c r="H29" s="86" t="str">
        <f t="shared" si="1"/>
        <v>TB</v>
      </c>
      <c r="I29" s="88"/>
    </row>
    <row r="30" spans="1:9" s="81" customFormat="1" ht="17.45" customHeight="1">
      <c r="A30" s="83">
        <v>19</v>
      </c>
      <c r="B30" s="84" t="s">
        <v>324</v>
      </c>
      <c r="C30" s="85" t="s">
        <v>325</v>
      </c>
      <c r="D30" s="85" t="s">
        <v>221</v>
      </c>
      <c r="E30" s="83"/>
      <c r="F30" s="86" t="str">
        <f t="shared" si="0"/>
        <v>Không XL</v>
      </c>
      <c r="G30" s="69">
        <v>67</v>
      </c>
      <c r="H30" s="86" t="str">
        <f t="shared" si="1"/>
        <v>TB</v>
      </c>
      <c r="I30" s="88"/>
    </row>
    <row r="31" spans="1:9" s="81" customFormat="1" ht="17.45" customHeight="1">
      <c r="A31" s="83">
        <v>20</v>
      </c>
      <c r="B31" s="84" t="s">
        <v>326</v>
      </c>
      <c r="C31" s="85" t="s">
        <v>327</v>
      </c>
      <c r="D31" s="85" t="s">
        <v>328</v>
      </c>
      <c r="E31" s="83"/>
      <c r="F31" s="86" t="str">
        <f t="shared" si="0"/>
        <v>Không XL</v>
      </c>
      <c r="G31" s="69">
        <v>67</v>
      </c>
      <c r="H31" s="86" t="str">
        <f t="shared" si="1"/>
        <v>TB</v>
      </c>
      <c r="I31" s="87"/>
    </row>
    <row r="32" spans="1:9" s="81" customFormat="1" ht="17.45" customHeight="1">
      <c r="A32" s="83">
        <v>21</v>
      </c>
      <c r="B32" s="84" t="s">
        <v>329</v>
      </c>
      <c r="C32" s="85" t="s">
        <v>330</v>
      </c>
      <c r="D32" s="85" t="s">
        <v>328</v>
      </c>
      <c r="E32" s="83"/>
      <c r="F32" s="86" t="str">
        <f t="shared" si="0"/>
        <v>Không XL</v>
      </c>
      <c r="G32" s="69">
        <v>71</v>
      </c>
      <c r="H32" s="86" t="str">
        <f t="shared" si="1"/>
        <v>Khá</v>
      </c>
      <c r="I32" s="88"/>
    </row>
    <row r="33" spans="1:9" s="81" customFormat="1" ht="17.45" customHeight="1">
      <c r="A33" s="83">
        <v>22</v>
      </c>
      <c r="B33" s="84" t="s">
        <v>331</v>
      </c>
      <c r="C33" s="85" t="s">
        <v>332</v>
      </c>
      <c r="D33" s="85" t="s">
        <v>333</v>
      </c>
      <c r="E33" s="83"/>
      <c r="F33" s="86" t="str">
        <f t="shared" si="0"/>
        <v>Không XL</v>
      </c>
      <c r="G33" s="69">
        <v>76</v>
      </c>
      <c r="H33" s="86" t="str">
        <f t="shared" si="1"/>
        <v>Khá</v>
      </c>
      <c r="I33" s="88"/>
    </row>
    <row r="34" spans="1:9" s="81" customFormat="1" ht="17.45" customHeight="1">
      <c r="A34" s="83">
        <v>23</v>
      </c>
      <c r="B34" s="84" t="s">
        <v>334</v>
      </c>
      <c r="C34" s="85" t="s">
        <v>335</v>
      </c>
      <c r="D34" s="85" t="s">
        <v>336</v>
      </c>
      <c r="E34" s="83"/>
      <c r="F34" s="86" t="str">
        <f t="shared" si="0"/>
        <v>Không XL</v>
      </c>
      <c r="G34" s="69">
        <v>72</v>
      </c>
      <c r="H34" s="86" t="str">
        <f t="shared" si="1"/>
        <v>Khá</v>
      </c>
      <c r="I34" s="88"/>
    </row>
    <row r="35" spans="1:9" s="81" customFormat="1" ht="17.45" customHeight="1">
      <c r="A35" s="83">
        <v>24</v>
      </c>
      <c r="B35" s="84" t="s">
        <v>337</v>
      </c>
      <c r="C35" s="85" t="s">
        <v>338</v>
      </c>
      <c r="D35" s="85" t="s">
        <v>339</v>
      </c>
      <c r="E35" s="83"/>
      <c r="F35" s="86" t="str">
        <f t="shared" si="0"/>
        <v>Không XL</v>
      </c>
      <c r="G35" s="69">
        <v>62</v>
      </c>
      <c r="H35" s="86" t="str">
        <f t="shared" si="1"/>
        <v>TB</v>
      </c>
      <c r="I35" s="88"/>
    </row>
    <row r="36" spans="1:9" s="81" customFormat="1" ht="17.45" customHeight="1">
      <c r="A36" s="83">
        <v>25</v>
      </c>
      <c r="B36" s="84" t="s">
        <v>340</v>
      </c>
      <c r="C36" s="85" t="s">
        <v>197</v>
      </c>
      <c r="D36" s="85" t="s">
        <v>341</v>
      </c>
      <c r="E36" s="83"/>
      <c r="F36" s="86" t="str">
        <f t="shared" si="0"/>
        <v>Không XL</v>
      </c>
      <c r="G36" s="69">
        <v>54</v>
      </c>
      <c r="H36" s="86" t="str">
        <f t="shared" si="1"/>
        <v>TB</v>
      </c>
      <c r="I36" s="88"/>
    </row>
    <row r="37" spans="1:9" s="81" customFormat="1" ht="17.45" customHeight="1">
      <c r="A37" s="83">
        <v>26</v>
      </c>
      <c r="B37" s="84" t="s">
        <v>342</v>
      </c>
      <c r="C37" s="85" t="s">
        <v>343</v>
      </c>
      <c r="D37" s="85" t="s">
        <v>344</v>
      </c>
      <c r="E37" s="83"/>
      <c r="F37" s="86" t="str">
        <f t="shared" si="0"/>
        <v>Không XL</v>
      </c>
      <c r="G37" s="69">
        <v>72</v>
      </c>
      <c r="H37" s="86" t="str">
        <f t="shared" si="1"/>
        <v>Khá</v>
      </c>
      <c r="I37" s="88"/>
    </row>
    <row r="38" spans="1:9" s="81" customFormat="1" ht="17.45" customHeight="1">
      <c r="A38" s="83">
        <v>27</v>
      </c>
      <c r="B38" s="84" t="s">
        <v>345</v>
      </c>
      <c r="C38" s="85" t="s">
        <v>346</v>
      </c>
      <c r="D38" s="85" t="s">
        <v>347</v>
      </c>
      <c r="E38" s="83"/>
      <c r="F38" s="86" t="str">
        <f t="shared" si="0"/>
        <v>Không XL</v>
      </c>
      <c r="G38" s="69">
        <v>52</v>
      </c>
      <c r="H38" s="86" t="str">
        <f t="shared" si="1"/>
        <v>TB</v>
      </c>
      <c r="I38" s="87"/>
    </row>
    <row r="39" spans="1:9" s="81" customFormat="1" ht="17.45" customHeight="1">
      <c r="A39" s="83">
        <v>28</v>
      </c>
      <c r="B39" s="84" t="s">
        <v>348</v>
      </c>
      <c r="C39" s="85" t="s">
        <v>349</v>
      </c>
      <c r="D39" s="85" t="s">
        <v>259</v>
      </c>
      <c r="E39" s="83"/>
      <c r="F39" s="86" t="str">
        <f t="shared" si="0"/>
        <v>Không XL</v>
      </c>
      <c r="G39" s="69">
        <v>52</v>
      </c>
      <c r="H39" s="86" t="str">
        <f t="shared" si="1"/>
        <v>TB</v>
      </c>
      <c r="I39" s="88"/>
    </row>
    <row r="40" spans="1:9" s="81" customFormat="1" ht="17.45" customHeight="1">
      <c r="A40" s="83">
        <v>29</v>
      </c>
      <c r="B40" s="84" t="s">
        <v>350</v>
      </c>
      <c r="C40" s="85" t="s">
        <v>351</v>
      </c>
      <c r="D40" s="85" t="s">
        <v>259</v>
      </c>
      <c r="E40" s="83"/>
      <c r="F40" s="86" t="str">
        <f t="shared" si="0"/>
        <v>Không XL</v>
      </c>
      <c r="G40" s="69">
        <v>51</v>
      </c>
      <c r="H40" s="86" t="str">
        <f t="shared" si="1"/>
        <v>TB</v>
      </c>
      <c r="I40" s="87"/>
    </row>
    <row r="41" spans="1:9" s="81" customFormat="1" ht="17.45" customHeight="1">
      <c r="A41" s="83">
        <v>30</v>
      </c>
      <c r="B41" s="84" t="s">
        <v>352</v>
      </c>
      <c r="C41" s="85" t="s">
        <v>353</v>
      </c>
      <c r="D41" s="85" t="s">
        <v>354</v>
      </c>
      <c r="E41" s="83"/>
      <c r="F41" s="86" t="str">
        <f t="shared" si="0"/>
        <v>Không XL</v>
      </c>
      <c r="G41" s="69">
        <v>64</v>
      </c>
      <c r="H41" s="86" t="str">
        <f t="shared" si="1"/>
        <v>TB</v>
      </c>
      <c r="I41" s="87"/>
    </row>
    <row r="42" spans="1:9" s="81" customFormat="1" ht="17.45" customHeight="1">
      <c r="A42" s="83">
        <v>31</v>
      </c>
      <c r="B42" s="84" t="s">
        <v>355</v>
      </c>
      <c r="C42" s="85" t="s">
        <v>356</v>
      </c>
      <c r="D42" s="85" t="s">
        <v>267</v>
      </c>
      <c r="E42" s="83"/>
      <c r="F42" s="86" t="str">
        <f t="shared" si="0"/>
        <v>Không XL</v>
      </c>
      <c r="G42" s="69">
        <v>57</v>
      </c>
      <c r="H42" s="86" t="str">
        <f t="shared" si="1"/>
        <v>TB</v>
      </c>
      <c r="I42" s="87"/>
    </row>
    <row r="43" spans="1:9" s="81" customFormat="1" ht="17.45" customHeight="1">
      <c r="A43" s="83">
        <v>32</v>
      </c>
      <c r="B43" s="84" t="s">
        <v>357</v>
      </c>
      <c r="C43" s="85" t="s">
        <v>358</v>
      </c>
      <c r="D43" s="85" t="s">
        <v>267</v>
      </c>
      <c r="E43" s="83"/>
      <c r="F43" s="86" t="str">
        <f t="shared" si="0"/>
        <v>Không XL</v>
      </c>
      <c r="G43" s="69">
        <v>72</v>
      </c>
      <c r="H43" s="86" t="str">
        <f t="shared" si="1"/>
        <v>Khá</v>
      </c>
      <c r="I43" s="88"/>
    </row>
    <row r="44" spans="1:9" s="81" customFormat="1" ht="17.45" customHeight="1">
      <c r="A44" s="83">
        <v>33</v>
      </c>
      <c r="B44" s="84" t="s">
        <v>359</v>
      </c>
      <c r="C44" s="85" t="s">
        <v>360</v>
      </c>
      <c r="D44" s="85" t="s">
        <v>361</v>
      </c>
      <c r="E44" s="83"/>
      <c r="F44" s="86" t="str">
        <f t="shared" si="0"/>
        <v>Không XL</v>
      </c>
      <c r="G44" s="69">
        <v>68</v>
      </c>
      <c r="H44" s="86" t="str">
        <f t="shared" si="1"/>
        <v>TB</v>
      </c>
      <c r="I44" s="88"/>
    </row>
    <row r="45" spans="1:9" s="81" customFormat="1" ht="17.45" customHeight="1">
      <c r="A45" s="83">
        <v>34</v>
      </c>
      <c r="B45" s="84" t="s">
        <v>362</v>
      </c>
      <c r="C45" s="85" t="s">
        <v>363</v>
      </c>
      <c r="D45" s="85" t="s">
        <v>364</v>
      </c>
      <c r="E45" s="83"/>
      <c r="F45" s="86" t="str">
        <f t="shared" si="0"/>
        <v>Không XL</v>
      </c>
      <c r="G45" s="69">
        <v>62</v>
      </c>
      <c r="H45" s="86" t="str">
        <f t="shared" si="1"/>
        <v>TB</v>
      </c>
      <c r="I45" s="88"/>
    </row>
    <row r="46" spans="1:9" s="81" customFormat="1" ht="17.45" customHeight="1">
      <c r="A46" s="83">
        <v>35</v>
      </c>
      <c r="B46" s="84" t="s">
        <v>365</v>
      </c>
      <c r="C46" s="85" t="s">
        <v>366</v>
      </c>
      <c r="D46" s="85" t="s">
        <v>367</v>
      </c>
      <c r="E46" s="83"/>
      <c r="F46" s="86" t="str">
        <f t="shared" si="0"/>
        <v>Không XL</v>
      </c>
      <c r="G46" s="69">
        <v>69</v>
      </c>
      <c r="H46" s="86" t="str">
        <f t="shared" si="1"/>
        <v>TB</v>
      </c>
      <c r="I46" s="88"/>
    </row>
    <row r="47" spans="1:9" s="81" customFormat="1" ht="17.45" customHeight="1">
      <c r="A47" s="83">
        <v>36</v>
      </c>
      <c r="B47" s="84" t="s">
        <v>368</v>
      </c>
      <c r="C47" s="85" t="s">
        <v>369</v>
      </c>
      <c r="D47" s="85" t="s">
        <v>370</v>
      </c>
      <c r="E47" s="83"/>
      <c r="F47" s="86" t="str">
        <f t="shared" si="0"/>
        <v>Không XL</v>
      </c>
      <c r="G47" s="69">
        <v>50</v>
      </c>
      <c r="H47" s="86" t="str">
        <f t="shared" si="1"/>
        <v>TB</v>
      </c>
      <c r="I47" s="88"/>
    </row>
    <row r="48" spans="1:9" s="81" customFormat="1" ht="17.45" customHeight="1">
      <c r="A48" s="83">
        <v>37</v>
      </c>
      <c r="B48" s="84" t="s">
        <v>371</v>
      </c>
      <c r="C48" s="85" t="s">
        <v>372</v>
      </c>
      <c r="D48" s="85" t="s">
        <v>373</v>
      </c>
      <c r="E48" s="83"/>
      <c r="F48" s="86" t="str">
        <f t="shared" si="0"/>
        <v>Không XL</v>
      </c>
      <c r="G48" s="69">
        <v>63</v>
      </c>
      <c r="H48" s="86" t="str">
        <f t="shared" si="1"/>
        <v>TB</v>
      </c>
      <c r="I48" s="88"/>
    </row>
    <row r="49" spans="1:10" s="81" customFormat="1" ht="17.45" customHeight="1">
      <c r="A49" s="83">
        <v>38</v>
      </c>
      <c r="B49" s="84" t="s">
        <v>374</v>
      </c>
      <c r="C49" s="85" t="s">
        <v>375</v>
      </c>
      <c r="D49" s="85" t="s">
        <v>376</v>
      </c>
      <c r="E49" s="83"/>
      <c r="F49" s="86" t="str">
        <f t="shared" si="0"/>
        <v>Không XL</v>
      </c>
      <c r="G49" s="69">
        <v>71</v>
      </c>
      <c r="H49" s="86" t="str">
        <f t="shared" si="1"/>
        <v>Khá</v>
      </c>
      <c r="I49" s="88"/>
    </row>
    <row r="50" spans="1:10" s="81" customFormat="1" ht="17.45" customHeight="1">
      <c r="A50" s="89"/>
      <c r="B50" s="90"/>
      <c r="C50" s="91"/>
      <c r="D50" s="91"/>
      <c r="E50" s="92"/>
      <c r="F50" s="93"/>
      <c r="G50" s="92"/>
      <c r="H50" s="93"/>
      <c r="I50" s="94"/>
    </row>
    <row r="51" spans="1:10" s="81" customFormat="1" ht="17.45" customHeight="1">
      <c r="A51" s="89"/>
      <c r="B51" s="90"/>
      <c r="C51" s="95"/>
      <c r="D51" s="95"/>
      <c r="E51" s="96"/>
      <c r="F51" s="97"/>
      <c r="G51" s="96"/>
      <c r="H51" s="97"/>
      <c r="I51" s="98"/>
    </row>
    <row r="52" spans="1:10" ht="20.100000000000001" customHeight="1">
      <c r="A52" s="70"/>
      <c r="B52" s="70"/>
      <c r="C52" s="179" t="s">
        <v>146</v>
      </c>
      <c r="D52" s="179"/>
      <c r="E52" s="179"/>
      <c r="F52" s="179"/>
      <c r="G52" s="179"/>
      <c r="H52" s="179"/>
      <c r="I52" s="179"/>
    </row>
    <row r="53" spans="1:10" ht="18" customHeight="1">
      <c r="C53" s="180" t="s">
        <v>147</v>
      </c>
      <c r="D53" s="180"/>
      <c r="E53" s="181" t="s">
        <v>142</v>
      </c>
      <c r="F53" s="181"/>
      <c r="G53" s="181" t="s">
        <v>143</v>
      </c>
      <c r="H53" s="181"/>
      <c r="I53" s="180" t="s">
        <v>13</v>
      </c>
    </row>
    <row r="54" spans="1:10" s="81" customFormat="1" ht="18" customHeight="1">
      <c r="C54" s="180"/>
      <c r="D54" s="180"/>
      <c r="E54" s="82" t="s">
        <v>148</v>
      </c>
      <c r="F54" s="99" t="s">
        <v>149</v>
      </c>
      <c r="G54" s="82" t="s">
        <v>148</v>
      </c>
      <c r="H54" s="99" t="s">
        <v>149</v>
      </c>
      <c r="I54" s="180"/>
    </row>
    <row r="55" spans="1:10" ht="18" customHeight="1">
      <c r="C55" s="164" t="s">
        <v>150</v>
      </c>
      <c r="D55" s="164"/>
      <c r="E55" s="100">
        <f>COUNTIF(F12:F49,"Xuất sắc")</f>
        <v>0</v>
      </c>
      <c r="F55" s="101">
        <f>E55*100/$A$49</f>
        <v>0</v>
      </c>
      <c r="G55" s="100">
        <f>COUNTIF(H12:H49,"Xuất sắc")</f>
        <v>1</v>
      </c>
      <c r="H55" s="101">
        <f>G55*100/$A$49</f>
        <v>2.6315789473684212</v>
      </c>
      <c r="I55" s="102"/>
    </row>
    <row r="56" spans="1:10" ht="18" customHeight="1">
      <c r="C56" s="164" t="s">
        <v>151</v>
      </c>
      <c r="D56" s="164"/>
      <c r="E56" s="100">
        <f>COUNTIF(F12:F49,"Tốt")</f>
        <v>0</v>
      </c>
      <c r="F56" s="101">
        <f t="shared" ref="F56:F60" si="2">E56*100/$A$49</f>
        <v>0</v>
      </c>
      <c r="G56" s="100">
        <f>COUNTIF(H12:H49,"Tốt")</f>
        <v>2</v>
      </c>
      <c r="H56" s="101">
        <f t="shared" ref="H56:H60" si="3">G56*100/$A$49</f>
        <v>5.2631578947368425</v>
      </c>
      <c r="I56" s="102"/>
    </row>
    <row r="57" spans="1:10" ht="18" customHeight="1">
      <c r="C57" s="164" t="s">
        <v>152</v>
      </c>
      <c r="D57" s="164"/>
      <c r="E57" s="100">
        <f>COUNTIF(F12:F49,"Khá")</f>
        <v>0</v>
      </c>
      <c r="F57" s="101">
        <f t="shared" si="2"/>
        <v>0</v>
      </c>
      <c r="G57" s="100">
        <f>COUNTIF(H12:H49,"Khá")</f>
        <v>12</v>
      </c>
      <c r="H57" s="101">
        <f t="shared" si="3"/>
        <v>31.578947368421051</v>
      </c>
      <c r="I57" s="102"/>
    </row>
    <row r="58" spans="1:10" ht="18" customHeight="1">
      <c r="C58" s="164" t="s">
        <v>153</v>
      </c>
      <c r="D58" s="164"/>
      <c r="E58" s="100">
        <f>COUNTIF(F12:F49,"TB")</f>
        <v>0</v>
      </c>
      <c r="F58" s="101">
        <f t="shared" si="2"/>
        <v>0</v>
      </c>
      <c r="G58" s="100">
        <f>COUNTIF(H12:H49,"TB")</f>
        <v>23</v>
      </c>
      <c r="H58" s="101">
        <f t="shared" si="3"/>
        <v>60.526315789473685</v>
      </c>
      <c r="I58" s="102"/>
    </row>
    <row r="59" spans="1:10" ht="18" customHeight="1">
      <c r="C59" s="164" t="s">
        <v>154</v>
      </c>
      <c r="D59" s="164"/>
      <c r="E59" s="100">
        <f>COUNTIF(F12:F49,"Yếu")</f>
        <v>0</v>
      </c>
      <c r="F59" s="101">
        <f t="shared" si="2"/>
        <v>0</v>
      </c>
      <c r="G59" s="100">
        <f>COUNTIF(H12:H49,"Yếu")</f>
        <v>0</v>
      </c>
      <c r="H59" s="101">
        <f t="shared" si="3"/>
        <v>0</v>
      </c>
      <c r="I59" s="102"/>
    </row>
    <row r="60" spans="1:10" ht="18" customHeight="1">
      <c r="C60" s="164" t="s">
        <v>155</v>
      </c>
      <c r="D60" s="164"/>
      <c r="E60" s="100">
        <f>COUNTIF(F12:F49,"Không XL")</f>
        <v>38</v>
      </c>
      <c r="F60" s="101">
        <f t="shared" si="2"/>
        <v>100</v>
      </c>
      <c r="G60" s="100">
        <f>COUNTIF(H12:H49,"Không XL")</f>
        <v>0</v>
      </c>
      <c r="H60" s="101">
        <f t="shared" si="3"/>
        <v>0</v>
      </c>
      <c r="I60" s="102"/>
    </row>
    <row r="61" spans="1:10">
      <c r="C61" s="103"/>
      <c r="D61" s="103"/>
      <c r="F61" s="104"/>
    </row>
    <row r="62" spans="1:10" ht="18" customHeight="1">
      <c r="E62" s="165" t="s">
        <v>156</v>
      </c>
      <c r="F62" s="165"/>
      <c r="G62" s="165"/>
      <c r="H62" s="165"/>
      <c r="I62" s="165"/>
    </row>
    <row r="63" spans="1:10" ht="18" customHeight="1">
      <c r="A63" s="163" t="s">
        <v>157</v>
      </c>
      <c r="B63" s="163"/>
      <c r="C63" s="163"/>
      <c r="D63" s="163"/>
      <c r="E63" s="163"/>
      <c r="F63" s="163" t="s">
        <v>142</v>
      </c>
      <c r="G63" s="163"/>
      <c r="H63" s="163"/>
      <c r="I63" s="105" t="s">
        <v>158</v>
      </c>
      <c r="J63" s="105"/>
    </row>
    <row r="64" spans="1:10" ht="18" customHeight="1"/>
    <row r="65" spans="1:1" ht="18" customHeight="1"/>
    <row r="66" spans="1:1" ht="18" customHeight="1"/>
    <row r="67" spans="1:1" ht="18" customHeight="1">
      <c r="A67" s="72">
        <v>1</v>
      </c>
    </row>
  </sheetData>
  <sheetProtection password="C4C7" sheet="1" objects="1" scenarios="1"/>
  <mergeCells count="30">
    <mergeCell ref="A2:D2"/>
    <mergeCell ref="E2:I2"/>
    <mergeCell ref="A3:D3"/>
    <mergeCell ref="E3:I3"/>
    <mergeCell ref="A4:D4"/>
    <mergeCell ref="E4:I4"/>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63:E63"/>
    <mergeCell ref="F63:H63"/>
    <mergeCell ref="C56:D56"/>
    <mergeCell ref="C57:D57"/>
    <mergeCell ref="C58:D58"/>
    <mergeCell ref="C59:D59"/>
    <mergeCell ref="C60:D60"/>
    <mergeCell ref="E62:I62"/>
  </mergeCells>
  <conditionalFormatting sqref="F12:F51 H12:H51">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88"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
  <sheetViews>
    <sheetView topLeftCell="A5"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479</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378</v>
      </c>
      <c r="C12" s="85" t="s">
        <v>379</v>
      </c>
      <c r="D12" s="85" t="s">
        <v>380</v>
      </c>
      <c r="E12" s="83"/>
      <c r="F12" s="86" t="str">
        <f>IF(AND(E12&gt;=90),"Xuất sắc",IF(AND(E12&gt;=80),"Tốt",IF(AND(E12&gt;=70),"Khá",IF(AND(E12&gt;=60),"TB",IF(AND(E12&gt;=50),"TB",IF(AND(E12&lt;50),IF(AND(E12&gt;0),"Yếu",IF(AND(E12=0),"Không XL"," "))))))))</f>
        <v>Không XL</v>
      </c>
      <c r="G12" s="69">
        <v>56</v>
      </c>
      <c r="H12" s="86" t="str">
        <f>IF(AND(G12&gt;=90),"Xuất sắc",IF(AND(G12&gt;=80),"Tốt",IF(AND(G12&gt;=70),"Khá",IF(AND(G12&gt;=60),"TB",IF(AND(G12&gt;=50),"TB",IF(AND(G12&lt;50),IF(AND(G12&gt;0),"Yếu",IF(AND(G12=0),"Không XL"," "))))))))</f>
        <v>TB</v>
      </c>
      <c r="I12" s="87"/>
    </row>
    <row r="13" spans="1:20" s="81" customFormat="1" ht="17.45" customHeight="1">
      <c r="A13" s="83">
        <v>2</v>
      </c>
      <c r="B13" s="84" t="s">
        <v>381</v>
      </c>
      <c r="C13" s="85" t="s">
        <v>382</v>
      </c>
      <c r="D13" s="85" t="s">
        <v>281</v>
      </c>
      <c r="E13" s="83"/>
      <c r="F13" s="86" t="str">
        <f t="shared" ref="F13:F56" si="0">IF(AND(E13&gt;=90),"Xuất sắc",IF(AND(E13&gt;=80),"Tốt",IF(AND(E13&gt;=70),"Khá",IF(AND(E13&gt;=60),"TB",IF(AND(E13&gt;=50),"TB",IF(AND(E13&lt;50),IF(AND(E13&gt;0),"Yếu",IF(AND(E13=0),"Không XL"," "))))))))</f>
        <v>Không XL</v>
      </c>
      <c r="G13" s="69"/>
      <c r="H13" s="86" t="str">
        <f t="shared" ref="H13:H56" si="1">IF(AND(G13&gt;=90),"Xuất sắc",IF(AND(G13&gt;=80),"Tốt",IF(AND(G13&gt;=70),"Khá",IF(AND(G13&gt;=60),"TB",IF(AND(G13&gt;=50),"TB",IF(AND(G13&lt;50),IF(AND(G13&gt;0),"Yếu",IF(AND(G13=0),"Không XL"," "))))))))</f>
        <v>Không XL</v>
      </c>
      <c r="I13" s="106" t="s">
        <v>669</v>
      </c>
    </row>
    <row r="14" spans="1:20" s="81" customFormat="1" ht="17.45" customHeight="1">
      <c r="A14" s="83">
        <v>3</v>
      </c>
      <c r="B14" s="84" t="s">
        <v>383</v>
      </c>
      <c r="C14" s="85" t="s">
        <v>384</v>
      </c>
      <c r="D14" s="85" t="s">
        <v>281</v>
      </c>
      <c r="E14" s="83"/>
      <c r="F14" s="86" t="str">
        <f t="shared" si="0"/>
        <v>Không XL</v>
      </c>
      <c r="G14" s="69">
        <v>50</v>
      </c>
      <c r="H14" s="86" t="str">
        <f t="shared" si="1"/>
        <v>TB</v>
      </c>
      <c r="I14" s="106"/>
    </row>
    <row r="15" spans="1:20" s="81" customFormat="1" ht="17.45" customHeight="1">
      <c r="A15" s="83">
        <v>4</v>
      </c>
      <c r="B15" s="84" t="s">
        <v>385</v>
      </c>
      <c r="C15" s="85" t="s">
        <v>386</v>
      </c>
      <c r="D15" s="85" t="s">
        <v>387</v>
      </c>
      <c r="E15" s="83"/>
      <c r="F15" s="86" t="str">
        <f t="shared" si="0"/>
        <v>Không XL</v>
      </c>
      <c r="G15" s="69">
        <v>90</v>
      </c>
      <c r="H15" s="86" t="str">
        <f t="shared" si="1"/>
        <v>Xuất sắc</v>
      </c>
      <c r="I15" s="88"/>
    </row>
    <row r="16" spans="1:20" s="81" customFormat="1" ht="17.45" customHeight="1">
      <c r="A16" s="83">
        <v>5</v>
      </c>
      <c r="B16" s="84" t="s">
        <v>388</v>
      </c>
      <c r="C16" s="85" t="s">
        <v>389</v>
      </c>
      <c r="D16" s="85" t="s">
        <v>387</v>
      </c>
      <c r="E16" s="83"/>
      <c r="F16" s="86" t="str">
        <f t="shared" si="0"/>
        <v>Không XL</v>
      </c>
      <c r="G16" s="69">
        <v>65</v>
      </c>
      <c r="H16" s="86" t="str">
        <f t="shared" si="1"/>
        <v>TB</v>
      </c>
      <c r="I16" s="88"/>
    </row>
    <row r="17" spans="1:9" s="81" customFormat="1">
      <c r="A17" s="83">
        <v>6</v>
      </c>
      <c r="B17" s="84" t="s">
        <v>390</v>
      </c>
      <c r="C17" s="85" t="s">
        <v>391</v>
      </c>
      <c r="D17" s="85" t="s">
        <v>387</v>
      </c>
      <c r="E17" s="83"/>
      <c r="F17" s="86" t="str">
        <f t="shared" si="0"/>
        <v>Không XL</v>
      </c>
      <c r="G17" s="69">
        <v>64</v>
      </c>
      <c r="H17" s="86" t="str">
        <f t="shared" si="1"/>
        <v>TB</v>
      </c>
      <c r="I17" s="88"/>
    </row>
    <row r="18" spans="1:9" s="81" customFormat="1">
      <c r="A18" s="83">
        <v>7</v>
      </c>
      <c r="B18" s="84" t="s">
        <v>392</v>
      </c>
      <c r="C18" s="85" t="s">
        <v>393</v>
      </c>
      <c r="D18" s="85" t="s">
        <v>167</v>
      </c>
      <c r="E18" s="83"/>
      <c r="F18" s="86" t="str">
        <f t="shared" si="0"/>
        <v>Không XL</v>
      </c>
      <c r="G18" s="69">
        <v>90</v>
      </c>
      <c r="H18" s="86" t="str">
        <f t="shared" si="1"/>
        <v>Xuất sắc</v>
      </c>
      <c r="I18" s="88"/>
    </row>
    <row r="19" spans="1:9" s="81" customFormat="1">
      <c r="A19" s="83">
        <v>8</v>
      </c>
      <c r="B19" s="84" t="s">
        <v>394</v>
      </c>
      <c r="C19" s="85" t="s">
        <v>395</v>
      </c>
      <c r="D19" s="85" t="s">
        <v>167</v>
      </c>
      <c r="E19" s="83"/>
      <c r="F19" s="86" t="str">
        <f t="shared" si="0"/>
        <v>Không XL</v>
      </c>
      <c r="G19" s="69">
        <v>95</v>
      </c>
      <c r="H19" s="86" t="str">
        <f t="shared" si="1"/>
        <v>Xuất sắc</v>
      </c>
      <c r="I19" s="88"/>
    </row>
    <row r="20" spans="1:9" s="81" customFormat="1">
      <c r="A20" s="83">
        <v>9</v>
      </c>
      <c r="B20" s="84" t="s">
        <v>396</v>
      </c>
      <c r="C20" s="85" t="s">
        <v>397</v>
      </c>
      <c r="D20" s="85" t="s">
        <v>286</v>
      </c>
      <c r="E20" s="83"/>
      <c r="F20" s="86" t="str">
        <f t="shared" si="0"/>
        <v>Không XL</v>
      </c>
      <c r="G20" s="69"/>
      <c r="H20" s="86" t="str">
        <f t="shared" si="1"/>
        <v>Không XL</v>
      </c>
      <c r="I20" s="106" t="s">
        <v>669</v>
      </c>
    </row>
    <row r="21" spans="1:9" s="81" customFormat="1">
      <c r="A21" s="83">
        <v>10</v>
      </c>
      <c r="B21" s="84" t="s">
        <v>398</v>
      </c>
      <c r="C21" s="85" t="s">
        <v>399</v>
      </c>
      <c r="D21" s="85" t="s">
        <v>400</v>
      </c>
      <c r="E21" s="83"/>
      <c r="F21" s="86" t="str">
        <f t="shared" si="0"/>
        <v>Không XL</v>
      </c>
      <c r="G21" s="69">
        <v>77</v>
      </c>
      <c r="H21" s="86" t="str">
        <f t="shared" si="1"/>
        <v>Khá</v>
      </c>
      <c r="I21" s="87"/>
    </row>
    <row r="22" spans="1:9" s="112" customFormat="1">
      <c r="A22" s="107">
        <v>11</v>
      </c>
      <c r="B22" s="108" t="s">
        <v>401</v>
      </c>
      <c r="C22" s="109" t="s">
        <v>266</v>
      </c>
      <c r="D22" s="109" t="s">
        <v>172</v>
      </c>
      <c r="E22" s="107"/>
      <c r="F22" s="110" t="str">
        <f t="shared" si="0"/>
        <v>Không XL</v>
      </c>
      <c r="G22" s="114"/>
      <c r="H22" s="110" t="str">
        <f t="shared" si="1"/>
        <v>Không XL</v>
      </c>
      <c r="I22" s="111"/>
    </row>
    <row r="23" spans="1:9" s="81" customFormat="1">
      <c r="A23" s="83">
        <v>12</v>
      </c>
      <c r="B23" s="84" t="s">
        <v>402</v>
      </c>
      <c r="C23" s="85" t="s">
        <v>403</v>
      </c>
      <c r="D23" s="85" t="s">
        <v>404</v>
      </c>
      <c r="E23" s="83"/>
      <c r="F23" s="86" t="str">
        <f t="shared" si="0"/>
        <v>Không XL</v>
      </c>
      <c r="G23" s="69">
        <v>66</v>
      </c>
      <c r="H23" s="86" t="str">
        <f t="shared" si="1"/>
        <v>TB</v>
      </c>
      <c r="I23" s="88"/>
    </row>
    <row r="24" spans="1:9" s="81" customFormat="1">
      <c r="A24" s="83">
        <v>13</v>
      </c>
      <c r="B24" s="84" t="s">
        <v>405</v>
      </c>
      <c r="C24" s="85" t="s">
        <v>379</v>
      </c>
      <c r="D24" s="85" t="s">
        <v>406</v>
      </c>
      <c r="E24" s="83"/>
      <c r="F24" s="86" t="str">
        <f t="shared" si="0"/>
        <v>Không XL</v>
      </c>
      <c r="G24" s="69">
        <v>78</v>
      </c>
      <c r="H24" s="86" t="str">
        <f t="shared" si="1"/>
        <v>Khá</v>
      </c>
      <c r="I24" s="88"/>
    </row>
    <row r="25" spans="1:9" s="81" customFormat="1">
      <c r="A25" s="83">
        <v>14</v>
      </c>
      <c r="B25" s="84" t="s">
        <v>407</v>
      </c>
      <c r="C25" s="85" t="s">
        <v>408</v>
      </c>
      <c r="D25" s="85" t="s">
        <v>181</v>
      </c>
      <c r="E25" s="83"/>
      <c r="F25" s="86" t="str">
        <f t="shared" si="0"/>
        <v>Không XL</v>
      </c>
      <c r="G25" s="69">
        <v>77</v>
      </c>
      <c r="H25" s="86" t="str">
        <f t="shared" si="1"/>
        <v>Khá</v>
      </c>
      <c r="I25" s="88"/>
    </row>
    <row r="26" spans="1:9" s="81" customFormat="1">
      <c r="A26" s="83">
        <v>15</v>
      </c>
      <c r="B26" s="84" t="s">
        <v>409</v>
      </c>
      <c r="C26" s="85" t="s">
        <v>410</v>
      </c>
      <c r="D26" s="85" t="s">
        <v>194</v>
      </c>
      <c r="E26" s="83"/>
      <c r="F26" s="86" t="str">
        <f t="shared" si="0"/>
        <v>Không XL</v>
      </c>
      <c r="G26" s="69">
        <v>82</v>
      </c>
      <c r="H26" s="86" t="str">
        <f t="shared" si="1"/>
        <v>Tốt</v>
      </c>
      <c r="I26" s="88"/>
    </row>
    <row r="27" spans="1:9" s="81" customFormat="1">
      <c r="A27" s="83">
        <v>16</v>
      </c>
      <c r="B27" s="84" t="s">
        <v>411</v>
      </c>
      <c r="C27" s="85" t="s">
        <v>412</v>
      </c>
      <c r="D27" s="85" t="s">
        <v>413</v>
      </c>
      <c r="E27" s="83"/>
      <c r="F27" s="86" t="str">
        <f t="shared" si="0"/>
        <v>Không XL</v>
      </c>
      <c r="G27" s="69">
        <v>50</v>
      </c>
      <c r="H27" s="86" t="str">
        <f t="shared" si="1"/>
        <v>TB</v>
      </c>
      <c r="I27" s="88"/>
    </row>
    <row r="28" spans="1:9" s="112" customFormat="1">
      <c r="A28" s="107">
        <v>17</v>
      </c>
      <c r="B28" s="108" t="s">
        <v>414</v>
      </c>
      <c r="C28" s="109" t="s">
        <v>415</v>
      </c>
      <c r="D28" s="109" t="s">
        <v>314</v>
      </c>
      <c r="E28" s="107"/>
      <c r="F28" s="110" t="str">
        <f t="shared" si="0"/>
        <v>Không XL</v>
      </c>
      <c r="G28" s="114"/>
      <c r="H28" s="110" t="str">
        <f t="shared" si="1"/>
        <v>Không XL</v>
      </c>
      <c r="I28" s="113"/>
    </row>
    <row r="29" spans="1:9" s="81" customFormat="1">
      <c r="A29" s="83">
        <v>18</v>
      </c>
      <c r="B29" s="84" t="s">
        <v>416</v>
      </c>
      <c r="C29" s="85" t="s">
        <v>417</v>
      </c>
      <c r="D29" s="85" t="s">
        <v>418</v>
      </c>
      <c r="E29" s="83"/>
      <c r="F29" s="86" t="str">
        <f t="shared" si="0"/>
        <v>Không XL</v>
      </c>
      <c r="G29" s="69">
        <v>68</v>
      </c>
      <c r="H29" s="86" t="str">
        <f t="shared" si="1"/>
        <v>TB</v>
      </c>
      <c r="I29" s="88"/>
    </row>
    <row r="30" spans="1:9" s="81" customFormat="1">
      <c r="A30" s="83">
        <v>19</v>
      </c>
      <c r="B30" s="84" t="s">
        <v>419</v>
      </c>
      <c r="C30" s="85" t="s">
        <v>420</v>
      </c>
      <c r="D30" s="85" t="s">
        <v>421</v>
      </c>
      <c r="E30" s="83"/>
      <c r="F30" s="86" t="str">
        <f t="shared" si="0"/>
        <v>Không XL</v>
      </c>
      <c r="G30" s="69">
        <v>64</v>
      </c>
      <c r="H30" s="86" t="str">
        <f t="shared" si="1"/>
        <v>TB</v>
      </c>
      <c r="I30" s="88"/>
    </row>
    <row r="31" spans="1:9" s="81" customFormat="1">
      <c r="A31" s="83">
        <v>20</v>
      </c>
      <c r="B31" s="84" t="s">
        <v>422</v>
      </c>
      <c r="C31" s="85" t="s">
        <v>423</v>
      </c>
      <c r="D31" s="85" t="s">
        <v>424</v>
      </c>
      <c r="E31" s="83"/>
      <c r="F31" s="86" t="str">
        <f t="shared" si="0"/>
        <v>Không XL</v>
      </c>
      <c r="G31" s="69">
        <v>67</v>
      </c>
      <c r="H31" s="86" t="str">
        <f t="shared" si="1"/>
        <v>TB</v>
      </c>
      <c r="I31" s="87"/>
    </row>
    <row r="32" spans="1:9" s="112" customFormat="1">
      <c r="A32" s="107">
        <v>21</v>
      </c>
      <c r="B32" s="108" t="s">
        <v>425</v>
      </c>
      <c r="C32" s="109" t="s">
        <v>426</v>
      </c>
      <c r="D32" s="109" t="s">
        <v>427</v>
      </c>
      <c r="E32" s="107"/>
      <c r="F32" s="110" t="str">
        <f t="shared" si="0"/>
        <v>Không XL</v>
      </c>
      <c r="G32" s="114"/>
      <c r="H32" s="110" t="str">
        <f t="shared" si="1"/>
        <v>Không XL</v>
      </c>
      <c r="I32" s="113"/>
    </row>
    <row r="33" spans="1:9" s="81" customFormat="1">
      <c r="A33" s="83">
        <v>22</v>
      </c>
      <c r="B33" s="84" t="s">
        <v>428</v>
      </c>
      <c r="C33" s="85" t="s">
        <v>429</v>
      </c>
      <c r="D33" s="85" t="s">
        <v>203</v>
      </c>
      <c r="E33" s="83"/>
      <c r="F33" s="86" t="str">
        <f t="shared" si="0"/>
        <v>Không XL</v>
      </c>
      <c r="G33" s="69">
        <v>50</v>
      </c>
      <c r="H33" s="86" t="str">
        <f t="shared" si="1"/>
        <v>TB</v>
      </c>
      <c r="I33" s="88"/>
    </row>
    <row r="34" spans="1:9" s="81" customFormat="1">
      <c r="A34" s="83">
        <v>23</v>
      </c>
      <c r="B34" s="84" t="s">
        <v>430</v>
      </c>
      <c r="C34" s="85" t="s">
        <v>171</v>
      </c>
      <c r="D34" s="85" t="s">
        <v>203</v>
      </c>
      <c r="E34" s="83"/>
      <c r="F34" s="86" t="str">
        <f t="shared" si="0"/>
        <v>Không XL</v>
      </c>
      <c r="G34" s="69">
        <v>62</v>
      </c>
      <c r="H34" s="86" t="str">
        <f t="shared" si="1"/>
        <v>TB</v>
      </c>
      <c r="I34" s="88"/>
    </row>
    <row r="35" spans="1:9" s="81" customFormat="1">
      <c r="A35" s="83">
        <v>24</v>
      </c>
      <c r="B35" s="84" t="s">
        <v>431</v>
      </c>
      <c r="C35" s="85" t="s">
        <v>432</v>
      </c>
      <c r="D35" s="85" t="s">
        <v>216</v>
      </c>
      <c r="E35" s="83"/>
      <c r="F35" s="86" t="str">
        <f t="shared" si="0"/>
        <v>Không XL</v>
      </c>
      <c r="G35" s="69">
        <v>66</v>
      </c>
      <c r="H35" s="86" t="str">
        <f t="shared" si="1"/>
        <v>TB</v>
      </c>
      <c r="I35" s="88"/>
    </row>
    <row r="36" spans="1:9" s="81" customFormat="1">
      <c r="A36" s="83">
        <v>25</v>
      </c>
      <c r="B36" s="84" t="s">
        <v>433</v>
      </c>
      <c r="C36" s="85" t="s">
        <v>434</v>
      </c>
      <c r="D36" s="85" t="s">
        <v>216</v>
      </c>
      <c r="E36" s="83"/>
      <c r="F36" s="86" t="str">
        <f t="shared" si="0"/>
        <v>Không XL</v>
      </c>
      <c r="G36" s="69">
        <v>88</v>
      </c>
      <c r="H36" s="86" t="str">
        <f t="shared" si="1"/>
        <v>Tốt</v>
      </c>
      <c r="I36" s="88"/>
    </row>
    <row r="37" spans="1:9" s="81" customFormat="1">
      <c r="A37" s="83">
        <v>26</v>
      </c>
      <c r="B37" s="84" t="s">
        <v>435</v>
      </c>
      <c r="C37" s="85" t="s">
        <v>436</v>
      </c>
      <c r="D37" s="85" t="s">
        <v>437</v>
      </c>
      <c r="E37" s="83"/>
      <c r="F37" s="86" t="str">
        <f t="shared" si="0"/>
        <v>Không XL</v>
      </c>
      <c r="G37" s="69"/>
      <c r="H37" s="86" t="str">
        <f t="shared" si="1"/>
        <v>Không XL</v>
      </c>
      <c r="I37" s="106" t="s">
        <v>669</v>
      </c>
    </row>
    <row r="38" spans="1:9" s="81" customFormat="1">
      <c r="A38" s="83">
        <v>27</v>
      </c>
      <c r="B38" s="84" t="s">
        <v>438</v>
      </c>
      <c r="C38" s="85" t="s">
        <v>439</v>
      </c>
      <c r="D38" s="85" t="s">
        <v>224</v>
      </c>
      <c r="E38" s="83"/>
      <c r="F38" s="86" t="str">
        <f t="shared" si="0"/>
        <v>Không XL</v>
      </c>
      <c r="G38" s="69">
        <v>65</v>
      </c>
      <c r="H38" s="86" t="str">
        <f t="shared" si="1"/>
        <v>TB</v>
      </c>
      <c r="I38" s="87"/>
    </row>
    <row r="39" spans="1:9" s="81" customFormat="1">
      <c r="A39" s="83">
        <v>28</v>
      </c>
      <c r="B39" s="84" t="s">
        <v>440</v>
      </c>
      <c r="C39" s="85" t="s">
        <v>441</v>
      </c>
      <c r="D39" s="85" t="s">
        <v>442</v>
      </c>
      <c r="E39" s="83"/>
      <c r="F39" s="86" t="str">
        <f t="shared" si="0"/>
        <v>Không XL</v>
      </c>
      <c r="G39" s="69">
        <v>87</v>
      </c>
      <c r="H39" s="86" t="str">
        <f t="shared" si="1"/>
        <v>Tốt</v>
      </c>
      <c r="I39" s="88"/>
    </row>
    <row r="40" spans="1:9" s="112" customFormat="1">
      <c r="A40" s="107">
        <v>29</v>
      </c>
      <c r="B40" s="108" t="s">
        <v>443</v>
      </c>
      <c r="C40" s="109" t="s">
        <v>266</v>
      </c>
      <c r="D40" s="109" t="s">
        <v>333</v>
      </c>
      <c r="E40" s="107"/>
      <c r="F40" s="110" t="str">
        <f t="shared" si="0"/>
        <v>Không XL</v>
      </c>
      <c r="G40" s="114"/>
      <c r="H40" s="110" t="str">
        <f t="shared" si="1"/>
        <v>Không XL</v>
      </c>
      <c r="I40" s="111"/>
    </row>
    <row r="41" spans="1:9" s="81" customFormat="1">
      <c r="A41" s="83">
        <v>30</v>
      </c>
      <c r="B41" s="84" t="s">
        <v>444</v>
      </c>
      <c r="C41" s="85" t="s">
        <v>272</v>
      </c>
      <c r="D41" s="85" t="s">
        <v>230</v>
      </c>
      <c r="E41" s="83"/>
      <c r="F41" s="86" t="str">
        <f t="shared" si="0"/>
        <v>Không XL</v>
      </c>
      <c r="G41" s="69">
        <v>75</v>
      </c>
      <c r="H41" s="86" t="str">
        <f t="shared" si="1"/>
        <v>Khá</v>
      </c>
      <c r="I41" s="87"/>
    </row>
    <row r="42" spans="1:9" s="81" customFormat="1">
      <c r="A42" s="83">
        <v>31</v>
      </c>
      <c r="B42" s="84" t="s">
        <v>445</v>
      </c>
      <c r="C42" s="85" t="s">
        <v>446</v>
      </c>
      <c r="D42" s="85" t="s">
        <v>240</v>
      </c>
      <c r="E42" s="83"/>
      <c r="F42" s="86" t="str">
        <f t="shared" si="0"/>
        <v>Không XL</v>
      </c>
      <c r="G42" s="69">
        <v>76</v>
      </c>
      <c r="H42" s="86" t="str">
        <f t="shared" si="1"/>
        <v>Khá</v>
      </c>
      <c r="I42" s="87"/>
    </row>
    <row r="43" spans="1:9" s="81" customFormat="1">
      <c r="A43" s="83">
        <v>32</v>
      </c>
      <c r="B43" s="84" t="s">
        <v>447</v>
      </c>
      <c r="C43" s="85" t="s">
        <v>448</v>
      </c>
      <c r="D43" s="85" t="s">
        <v>243</v>
      </c>
      <c r="E43" s="83"/>
      <c r="F43" s="86" t="str">
        <f t="shared" si="0"/>
        <v>Không XL</v>
      </c>
      <c r="G43" s="69">
        <v>65</v>
      </c>
      <c r="H43" s="86" t="str">
        <f t="shared" si="1"/>
        <v>TB</v>
      </c>
      <c r="I43" s="88"/>
    </row>
    <row r="44" spans="1:9" s="81" customFormat="1">
      <c r="A44" s="83">
        <v>33</v>
      </c>
      <c r="B44" s="84" t="s">
        <v>449</v>
      </c>
      <c r="C44" s="85" t="s">
        <v>450</v>
      </c>
      <c r="D44" s="85" t="s">
        <v>451</v>
      </c>
      <c r="E44" s="83"/>
      <c r="F44" s="86" t="str">
        <f t="shared" si="0"/>
        <v>Không XL</v>
      </c>
      <c r="G44" s="69">
        <v>52</v>
      </c>
      <c r="H44" s="86" t="str">
        <f t="shared" si="1"/>
        <v>TB</v>
      </c>
      <c r="I44" s="88"/>
    </row>
    <row r="45" spans="1:9" s="81" customFormat="1">
      <c r="A45" s="83">
        <v>34</v>
      </c>
      <c r="B45" s="84" t="s">
        <v>452</v>
      </c>
      <c r="C45" s="85" t="s">
        <v>453</v>
      </c>
      <c r="D45" s="85" t="s">
        <v>454</v>
      </c>
      <c r="E45" s="83"/>
      <c r="F45" s="86" t="str">
        <f t="shared" si="0"/>
        <v>Không XL</v>
      </c>
      <c r="G45" s="69">
        <v>60</v>
      </c>
      <c r="H45" s="86" t="str">
        <f t="shared" si="1"/>
        <v>TB</v>
      </c>
      <c r="I45" s="88"/>
    </row>
    <row r="46" spans="1:9" s="81" customFormat="1">
      <c r="A46" s="83">
        <v>35</v>
      </c>
      <c r="B46" s="84" t="s">
        <v>455</v>
      </c>
      <c r="C46" s="85" t="s">
        <v>456</v>
      </c>
      <c r="D46" s="85" t="s">
        <v>457</v>
      </c>
      <c r="E46" s="83"/>
      <c r="F46" s="86" t="str">
        <f t="shared" si="0"/>
        <v>Không XL</v>
      </c>
      <c r="G46" s="69">
        <v>95</v>
      </c>
      <c r="H46" s="86" t="str">
        <f t="shared" si="1"/>
        <v>Xuất sắc</v>
      </c>
      <c r="I46" s="88"/>
    </row>
    <row r="47" spans="1:9" s="81" customFormat="1">
      <c r="A47" s="83">
        <v>36</v>
      </c>
      <c r="B47" s="84" t="s">
        <v>458</v>
      </c>
      <c r="C47" s="85" t="s">
        <v>459</v>
      </c>
      <c r="D47" s="85" t="s">
        <v>460</v>
      </c>
      <c r="E47" s="83"/>
      <c r="F47" s="86" t="str">
        <f t="shared" si="0"/>
        <v>Không XL</v>
      </c>
      <c r="G47" s="69">
        <v>74</v>
      </c>
      <c r="H47" s="86" t="str">
        <f t="shared" si="1"/>
        <v>Khá</v>
      </c>
      <c r="I47" s="88"/>
    </row>
    <row r="48" spans="1:9" s="81" customFormat="1">
      <c r="A48" s="83">
        <v>37</v>
      </c>
      <c r="B48" s="84" t="s">
        <v>461</v>
      </c>
      <c r="C48" s="85" t="s">
        <v>462</v>
      </c>
      <c r="D48" s="85" t="s">
        <v>354</v>
      </c>
      <c r="E48" s="83"/>
      <c r="F48" s="86" t="str">
        <f t="shared" si="0"/>
        <v>Không XL</v>
      </c>
      <c r="G48" s="69">
        <v>64</v>
      </c>
      <c r="H48" s="86" t="str">
        <f t="shared" si="1"/>
        <v>TB</v>
      </c>
      <c r="I48" s="88"/>
    </row>
    <row r="49" spans="1:9" s="81" customFormat="1">
      <c r="A49" s="83">
        <v>38</v>
      </c>
      <c r="B49" s="84" t="s">
        <v>463</v>
      </c>
      <c r="C49" s="85" t="s">
        <v>464</v>
      </c>
      <c r="D49" s="85" t="s">
        <v>354</v>
      </c>
      <c r="E49" s="83"/>
      <c r="F49" s="86" t="str">
        <f t="shared" si="0"/>
        <v>Không XL</v>
      </c>
      <c r="G49" s="69">
        <v>64</v>
      </c>
      <c r="H49" s="86" t="str">
        <f t="shared" si="1"/>
        <v>TB</v>
      </c>
      <c r="I49" s="88"/>
    </row>
    <row r="50" spans="1:9" s="81" customFormat="1">
      <c r="A50" s="83">
        <v>39</v>
      </c>
      <c r="B50" s="84" t="s">
        <v>465</v>
      </c>
      <c r="C50" s="85" t="s">
        <v>466</v>
      </c>
      <c r="D50" s="85" t="s">
        <v>262</v>
      </c>
      <c r="E50" s="83"/>
      <c r="F50" s="86" t="str">
        <f t="shared" si="0"/>
        <v>Không XL</v>
      </c>
      <c r="G50" s="69">
        <v>76</v>
      </c>
      <c r="H50" s="86" t="str">
        <f t="shared" si="1"/>
        <v>Khá</v>
      </c>
      <c r="I50" s="88"/>
    </row>
    <row r="51" spans="1:9" s="81" customFormat="1">
      <c r="A51" s="83">
        <v>40</v>
      </c>
      <c r="B51" s="84" t="s">
        <v>467</v>
      </c>
      <c r="C51" s="85" t="s">
        <v>353</v>
      </c>
      <c r="D51" s="85" t="s">
        <v>367</v>
      </c>
      <c r="E51" s="83"/>
      <c r="F51" s="86" t="str">
        <f t="shared" si="0"/>
        <v>Không XL</v>
      </c>
      <c r="G51" s="69"/>
      <c r="H51" s="86" t="str">
        <f t="shared" si="1"/>
        <v>Không XL</v>
      </c>
      <c r="I51" s="106" t="s">
        <v>669</v>
      </c>
    </row>
    <row r="52" spans="1:9" s="81" customFormat="1">
      <c r="A52" s="83">
        <v>41</v>
      </c>
      <c r="B52" s="84" t="s">
        <v>468</v>
      </c>
      <c r="C52" s="85" t="s">
        <v>469</v>
      </c>
      <c r="D52" s="85" t="s">
        <v>367</v>
      </c>
      <c r="E52" s="83"/>
      <c r="F52" s="86" t="str">
        <f t="shared" si="0"/>
        <v>Không XL</v>
      </c>
      <c r="G52" s="69">
        <v>72</v>
      </c>
      <c r="H52" s="86" t="str">
        <f t="shared" si="1"/>
        <v>Khá</v>
      </c>
      <c r="I52" s="88"/>
    </row>
    <row r="53" spans="1:9" s="81" customFormat="1">
      <c r="A53" s="83">
        <v>42</v>
      </c>
      <c r="B53" s="84" t="s">
        <v>470</v>
      </c>
      <c r="C53" s="85" t="s">
        <v>471</v>
      </c>
      <c r="D53" s="85" t="s">
        <v>472</v>
      </c>
      <c r="E53" s="83"/>
      <c r="F53" s="86" t="str">
        <f t="shared" si="0"/>
        <v>Không XL</v>
      </c>
      <c r="G53" s="69"/>
      <c r="H53" s="86" t="str">
        <f t="shared" si="1"/>
        <v>Không XL</v>
      </c>
      <c r="I53" s="106" t="s">
        <v>669</v>
      </c>
    </row>
    <row r="54" spans="1:9" s="81" customFormat="1">
      <c r="A54" s="83">
        <v>43</v>
      </c>
      <c r="B54" s="84" t="s">
        <v>473</v>
      </c>
      <c r="C54" s="85" t="s">
        <v>474</v>
      </c>
      <c r="D54" s="85" t="s">
        <v>472</v>
      </c>
      <c r="E54" s="83"/>
      <c r="F54" s="86" t="str">
        <f t="shared" si="0"/>
        <v>Không XL</v>
      </c>
      <c r="G54" s="69">
        <v>76</v>
      </c>
      <c r="H54" s="86" t="str">
        <f t="shared" si="1"/>
        <v>Khá</v>
      </c>
      <c r="I54" s="88"/>
    </row>
    <row r="55" spans="1:9" s="81" customFormat="1">
      <c r="A55" s="83">
        <v>44</v>
      </c>
      <c r="B55" s="84" t="s">
        <v>475</v>
      </c>
      <c r="C55" s="85" t="s">
        <v>476</v>
      </c>
      <c r="D55" s="85" t="s">
        <v>276</v>
      </c>
      <c r="E55" s="83"/>
      <c r="F55" s="86" t="str">
        <f t="shared" si="0"/>
        <v>Không XL</v>
      </c>
      <c r="G55" s="69">
        <v>72</v>
      </c>
      <c r="H55" s="86" t="str">
        <f t="shared" si="1"/>
        <v>Khá</v>
      </c>
      <c r="I55" s="88"/>
    </row>
    <row r="56" spans="1:9" s="81" customFormat="1">
      <c r="A56" s="83">
        <v>45</v>
      </c>
      <c r="B56" s="84" t="s">
        <v>477</v>
      </c>
      <c r="C56" s="85" t="s">
        <v>478</v>
      </c>
      <c r="D56" s="85" t="s">
        <v>373</v>
      </c>
      <c r="E56" s="83"/>
      <c r="F56" s="86" t="str">
        <f t="shared" si="0"/>
        <v>Không XL</v>
      </c>
      <c r="G56" s="69">
        <v>60</v>
      </c>
      <c r="H56" s="86" t="str">
        <f t="shared" si="1"/>
        <v>TB</v>
      </c>
      <c r="I56" s="88"/>
    </row>
    <row r="57" spans="1:9" ht="15.75">
      <c r="A57" s="70"/>
      <c r="B57" s="70"/>
      <c r="C57" s="179" t="s">
        <v>146</v>
      </c>
      <c r="D57" s="179"/>
      <c r="E57" s="179"/>
      <c r="F57" s="179"/>
      <c r="G57" s="179"/>
      <c r="H57" s="179"/>
      <c r="I57" s="179"/>
    </row>
    <row r="58" spans="1:9">
      <c r="C58" s="185" t="s">
        <v>147</v>
      </c>
      <c r="D58" s="186"/>
      <c r="E58" s="189" t="s">
        <v>142</v>
      </c>
      <c r="F58" s="190"/>
      <c r="G58" s="189" t="s">
        <v>143</v>
      </c>
      <c r="H58" s="190"/>
      <c r="I58" s="191" t="s">
        <v>13</v>
      </c>
    </row>
    <row r="59" spans="1:9" s="81" customFormat="1">
      <c r="C59" s="187"/>
      <c r="D59" s="188"/>
      <c r="E59" s="82" t="s">
        <v>148</v>
      </c>
      <c r="F59" s="99" t="s">
        <v>149</v>
      </c>
      <c r="G59" s="82" t="s">
        <v>148</v>
      </c>
      <c r="H59" s="99" t="s">
        <v>149</v>
      </c>
      <c r="I59" s="192"/>
    </row>
    <row r="60" spans="1:9">
      <c r="C60" s="164" t="s">
        <v>150</v>
      </c>
      <c r="D60" s="164"/>
      <c r="E60" s="100">
        <f>COUNTIF(F12:F56,"Xuất sắc")</f>
        <v>0</v>
      </c>
      <c r="F60" s="101">
        <f>E60*100/$A$56</f>
        <v>0</v>
      </c>
      <c r="G60" s="100">
        <f>COUNTIF(H12:H56,"Xuất sắc")</f>
        <v>4</v>
      </c>
      <c r="H60" s="101">
        <f>G60*100/$A$56</f>
        <v>8.8888888888888893</v>
      </c>
      <c r="I60" s="102"/>
    </row>
    <row r="61" spans="1:9">
      <c r="C61" s="164" t="s">
        <v>151</v>
      </c>
      <c r="D61" s="164"/>
      <c r="E61" s="100">
        <f>COUNTIF(F12:F56,"Tốt")</f>
        <v>0</v>
      </c>
      <c r="F61" s="101">
        <f t="shared" ref="F61:F65" si="2">E61*100/$A$56</f>
        <v>0</v>
      </c>
      <c r="G61" s="100">
        <f>COUNTIF(H12:H56,"Tốt")</f>
        <v>3</v>
      </c>
      <c r="H61" s="101">
        <f t="shared" ref="H61:H65" si="3">G61*100/$A$56</f>
        <v>6.666666666666667</v>
      </c>
      <c r="I61" s="102"/>
    </row>
    <row r="62" spans="1:9">
      <c r="C62" s="164" t="s">
        <v>152</v>
      </c>
      <c r="D62" s="164"/>
      <c r="E62" s="100">
        <f>COUNTIF(F12:F56,"Khá")</f>
        <v>0</v>
      </c>
      <c r="F62" s="101">
        <f t="shared" si="2"/>
        <v>0</v>
      </c>
      <c r="G62" s="100">
        <f>COUNTIF(H12:H56,"Khá")</f>
        <v>10</v>
      </c>
      <c r="H62" s="101">
        <f t="shared" si="3"/>
        <v>22.222222222222221</v>
      </c>
      <c r="I62" s="102"/>
    </row>
    <row r="63" spans="1:9">
      <c r="C63" s="164" t="s">
        <v>153</v>
      </c>
      <c r="D63" s="164"/>
      <c r="E63" s="100">
        <f>COUNTIF(F12:F56,"TB")</f>
        <v>0</v>
      </c>
      <c r="F63" s="101">
        <f t="shared" si="2"/>
        <v>0</v>
      </c>
      <c r="G63" s="100">
        <f>COUNTIF(H12:H56,"TB")</f>
        <v>19</v>
      </c>
      <c r="H63" s="101">
        <f t="shared" si="3"/>
        <v>42.222222222222221</v>
      </c>
      <c r="I63" s="102"/>
    </row>
    <row r="64" spans="1:9">
      <c r="C64" s="164" t="s">
        <v>154</v>
      </c>
      <c r="D64" s="164"/>
      <c r="E64" s="100">
        <f>COUNTIF(F12:F56,"Yếu")</f>
        <v>0</v>
      </c>
      <c r="F64" s="101">
        <f t="shared" si="2"/>
        <v>0</v>
      </c>
      <c r="G64" s="100">
        <f>COUNTIF(H12:H56,"Yếu")</f>
        <v>0</v>
      </c>
      <c r="H64" s="101">
        <f t="shared" si="3"/>
        <v>0</v>
      </c>
      <c r="I64" s="102"/>
    </row>
    <row r="65" spans="1:10">
      <c r="C65" s="164" t="s">
        <v>155</v>
      </c>
      <c r="D65" s="164"/>
      <c r="E65" s="100">
        <f>COUNTIF(F12:F56,"Không XL")</f>
        <v>45</v>
      </c>
      <c r="F65" s="101">
        <f t="shared" si="2"/>
        <v>100</v>
      </c>
      <c r="G65" s="100">
        <f>COUNTIF(H12:H56,"Không XL")</f>
        <v>9</v>
      </c>
      <c r="H65" s="101">
        <f t="shared" si="3"/>
        <v>20</v>
      </c>
      <c r="I65" s="102"/>
    </row>
    <row r="66" spans="1:10">
      <c r="C66" s="103"/>
      <c r="D66" s="103"/>
      <c r="F66" s="104"/>
    </row>
    <row r="67" spans="1:10" ht="15.75">
      <c r="E67" s="165" t="s">
        <v>156</v>
      </c>
      <c r="F67" s="165"/>
      <c r="G67" s="165"/>
      <c r="H67" s="165"/>
      <c r="I67" s="165"/>
    </row>
    <row r="68" spans="1:10">
      <c r="A68" s="163" t="s">
        <v>157</v>
      </c>
      <c r="B68" s="163"/>
      <c r="C68" s="163"/>
      <c r="D68" s="163"/>
      <c r="E68" s="163"/>
      <c r="F68" s="163" t="s">
        <v>142</v>
      </c>
      <c r="G68" s="163"/>
      <c r="H68" s="163"/>
      <c r="I68" s="105" t="s">
        <v>158</v>
      </c>
      <c r="J68" s="105"/>
    </row>
  </sheetData>
  <sheetProtection password="C4C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7" priority="1" stopIfTrue="1" operator="equal">
      <formula>"SVG"</formula>
    </cfRule>
    <cfRule type="cellIs" dxfId="6" priority="2" stopIfTrue="1" operator="equal">
      <formula>"SVXS"</formula>
    </cfRule>
  </conditionalFormatting>
  <pageMargins left="0.7" right="0.7" top="0.75" bottom="0.75" header="0.3" footer="0.3"/>
  <pageSetup scale="83"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abSelected="1" topLeftCell="A8" zoomScaleNormal="100" workbookViewId="0">
      <selection activeCell="G57" sqref="G57"/>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574</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480</v>
      </c>
      <c r="C12" s="85" t="s">
        <v>481</v>
      </c>
      <c r="D12" s="85" t="s">
        <v>482</v>
      </c>
      <c r="E12" s="83"/>
      <c r="F12" s="86" t="str">
        <f>IF(AND(E12&gt;=90),"Xuất sắc",IF(AND(E12&gt;=80),"Tốt",IF(AND(E12&gt;=70),"Khá",IF(AND(E12&gt;=60),"TB",IF(AND(E12&gt;=50),"TB",IF(AND(E12&lt;50),IF(AND(E12&gt;0),"Yếu",IF(AND(E12=0),"Không XL"," "))))))))</f>
        <v>Không XL</v>
      </c>
      <c r="G12" s="69">
        <v>95</v>
      </c>
      <c r="H12" s="86" t="str">
        <f>IF(AND(G12&gt;=90),"Xuất sắc",IF(AND(G12&gt;=80),"Tốt",IF(AND(G12&gt;=70),"Khá",IF(AND(G12&gt;=60),"TB",IF(AND(G12&gt;=50),"TB",IF(AND(G12&lt;50),IF(AND(G12&gt;0),"Yếu",IF(AND(G12=0),"Không XL"," "))))))))</f>
        <v>Xuất sắc</v>
      </c>
      <c r="I12" s="87"/>
    </row>
    <row r="13" spans="1:20" s="81" customFormat="1" ht="17.45" customHeight="1">
      <c r="A13" s="83">
        <v>2</v>
      </c>
      <c r="B13" s="84" t="s">
        <v>483</v>
      </c>
      <c r="C13" s="85" t="s">
        <v>484</v>
      </c>
      <c r="D13" s="85" t="s">
        <v>482</v>
      </c>
      <c r="E13" s="83"/>
      <c r="F13" s="86" t="str">
        <f t="shared" ref="F13:F57" si="0">IF(AND(E13&gt;=90),"Xuất sắc",IF(AND(E13&gt;=80),"Tốt",IF(AND(E13&gt;=70),"Khá",IF(AND(E13&gt;=60),"TB",IF(AND(E13&gt;=50),"TB",IF(AND(E13&lt;50),IF(AND(E13&gt;0),"Yếu",IF(AND(E13=0),"Không XL"," "))))))))</f>
        <v>Không XL</v>
      </c>
      <c r="G13" s="69">
        <v>53</v>
      </c>
      <c r="H13" s="86" t="str">
        <f t="shared" ref="H13:H57" si="1">IF(AND(G13&gt;=90),"Xuất sắc",IF(AND(G13&gt;=80),"Tốt",IF(AND(G13&gt;=70),"Khá",IF(AND(G13&gt;=60),"TB",IF(AND(G13&gt;=50),"TB",IF(AND(G13&lt;50),IF(AND(G13&gt;0),"Yếu",IF(AND(G13=0),"Không XL"," "))))))))</f>
        <v>TB</v>
      </c>
      <c r="I13" s="87"/>
    </row>
    <row r="14" spans="1:20" s="81" customFormat="1" ht="17.45" customHeight="1">
      <c r="A14" s="83">
        <v>3</v>
      </c>
      <c r="B14" s="84" t="s">
        <v>485</v>
      </c>
      <c r="C14" s="85" t="s">
        <v>272</v>
      </c>
      <c r="D14" s="85" t="s">
        <v>281</v>
      </c>
      <c r="E14" s="83"/>
      <c r="F14" s="86" t="str">
        <f t="shared" si="0"/>
        <v>Không XL</v>
      </c>
      <c r="G14" s="69">
        <v>57</v>
      </c>
      <c r="H14" s="86" t="str">
        <f t="shared" si="1"/>
        <v>TB</v>
      </c>
      <c r="I14" s="87"/>
    </row>
    <row r="15" spans="1:20" s="120" customFormat="1" ht="17.45" customHeight="1">
      <c r="A15" s="115">
        <v>4</v>
      </c>
      <c r="B15" s="116" t="s">
        <v>486</v>
      </c>
      <c r="C15" s="117" t="s">
        <v>487</v>
      </c>
      <c r="D15" s="117" t="s">
        <v>387</v>
      </c>
      <c r="E15" s="115"/>
      <c r="F15" s="118" t="str">
        <f t="shared" si="0"/>
        <v>Không XL</v>
      </c>
      <c r="G15" s="122"/>
      <c r="H15" s="118" t="str">
        <f t="shared" si="1"/>
        <v>Không XL</v>
      </c>
      <c r="I15" s="119"/>
    </row>
    <row r="16" spans="1:20" s="81" customFormat="1" ht="17.45" customHeight="1">
      <c r="A16" s="83">
        <v>5</v>
      </c>
      <c r="B16" s="84" t="s">
        <v>488</v>
      </c>
      <c r="C16" s="85" t="s">
        <v>489</v>
      </c>
      <c r="D16" s="85" t="s">
        <v>490</v>
      </c>
      <c r="E16" s="83"/>
      <c r="F16" s="86" t="str">
        <f t="shared" si="0"/>
        <v>Không XL</v>
      </c>
      <c r="G16" s="69">
        <v>81</v>
      </c>
      <c r="H16" s="86" t="str">
        <f t="shared" si="1"/>
        <v>Tốt</v>
      </c>
      <c r="I16" s="88"/>
    </row>
    <row r="17" spans="1:9" s="81" customFormat="1">
      <c r="A17" s="83">
        <v>6</v>
      </c>
      <c r="B17" s="84" t="s">
        <v>491</v>
      </c>
      <c r="C17" s="85" t="s">
        <v>492</v>
      </c>
      <c r="D17" s="85" t="s">
        <v>289</v>
      </c>
      <c r="E17" s="83"/>
      <c r="F17" s="86" t="str">
        <f t="shared" si="0"/>
        <v>Không XL</v>
      </c>
      <c r="G17" s="69">
        <v>75</v>
      </c>
      <c r="H17" s="86" t="str">
        <f t="shared" si="1"/>
        <v>Khá</v>
      </c>
      <c r="I17" s="88"/>
    </row>
    <row r="18" spans="1:9" s="81" customFormat="1">
      <c r="A18" s="83">
        <v>7</v>
      </c>
      <c r="B18" s="84" t="s">
        <v>493</v>
      </c>
      <c r="C18" s="85" t="s">
        <v>494</v>
      </c>
      <c r="D18" s="85" t="s">
        <v>175</v>
      </c>
      <c r="E18" s="83"/>
      <c r="F18" s="86" t="str">
        <f t="shared" si="0"/>
        <v>Không XL</v>
      </c>
      <c r="G18" s="69">
        <v>64</v>
      </c>
      <c r="H18" s="86" t="str">
        <f t="shared" si="1"/>
        <v>TB</v>
      </c>
      <c r="I18" s="88"/>
    </row>
    <row r="19" spans="1:9" s="120" customFormat="1">
      <c r="A19" s="115">
        <v>8</v>
      </c>
      <c r="B19" s="116" t="s">
        <v>495</v>
      </c>
      <c r="C19" s="117" t="s">
        <v>496</v>
      </c>
      <c r="D19" s="117" t="s">
        <v>181</v>
      </c>
      <c r="E19" s="115"/>
      <c r="F19" s="118" t="str">
        <f t="shared" si="0"/>
        <v>Không XL</v>
      </c>
      <c r="G19" s="122"/>
      <c r="H19" s="118" t="str">
        <f t="shared" si="1"/>
        <v>Không XL</v>
      </c>
      <c r="I19" s="119"/>
    </row>
    <row r="20" spans="1:9" s="81" customFormat="1">
      <c r="A20" s="83">
        <v>9</v>
      </c>
      <c r="B20" s="84" t="s">
        <v>497</v>
      </c>
      <c r="C20" s="85" t="s">
        <v>272</v>
      </c>
      <c r="D20" s="85" t="s">
        <v>302</v>
      </c>
      <c r="E20" s="83"/>
      <c r="F20" s="86" t="str">
        <f t="shared" si="0"/>
        <v>Không XL</v>
      </c>
      <c r="G20" s="69">
        <v>50</v>
      </c>
      <c r="H20" s="86" t="str">
        <f t="shared" si="1"/>
        <v>TB</v>
      </c>
      <c r="I20" s="87"/>
    </row>
    <row r="21" spans="1:9" s="81" customFormat="1">
      <c r="A21" s="83">
        <v>10</v>
      </c>
      <c r="B21" s="84" t="s">
        <v>498</v>
      </c>
      <c r="C21" s="85" t="s">
        <v>272</v>
      </c>
      <c r="D21" s="85" t="s">
        <v>309</v>
      </c>
      <c r="E21" s="83"/>
      <c r="F21" s="86" t="str">
        <f t="shared" si="0"/>
        <v>Không XL</v>
      </c>
      <c r="G21" s="69">
        <v>50</v>
      </c>
      <c r="H21" s="86" t="str">
        <f t="shared" si="1"/>
        <v>TB</v>
      </c>
      <c r="I21" s="87"/>
    </row>
    <row r="22" spans="1:9" s="81" customFormat="1">
      <c r="A22" s="83">
        <v>11</v>
      </c>
      <c r="B22" s="84" t="s">
        <v>499</v>
      </c>
      <c r="C22" s="85" t="s">
        <v>500</v>
      </c>
      <c r="D22" s="85" t="s">
        <v>192</v>
      </c>
      <c r="E22" s="83"/>
      <c r="F22" s="86" t="str">
        <f t="shared" si="0"/>
        <v>Không XL</v>
      </c>
      <c r="G22" s="69">
        <v>82</v>
      </c>
      <c r="H22" s="86" t="str">
        <f t="shared" si="1"/>
        <v>Tốt</v>
      </c>
      <c r="I22" s="87"/>
    </row>
    <row r="23" spans="1:9" s="81" customFormat="1">
      <c r="A23" s="83">
        <v>12</v>
      </c>
      <c r="B23" s="84" t="s">
        <v>501</v>
      </c>
      <c r="C23" s="85" t="s">
        <v>502</v>
      </c>
      <c r="D23" s="85" t="s">
        <v>192</v>
      </c>
      <c r="E23" s="83"/>
      <c r="F23" s="86" t="str">
        <f t="shared" si="0"/>
        <v>Không XL</v>
      </c>
      <c r="G23" s="69">
        <v>59</v>
      </c>
      <c r="H23" s="86" t="str">
        <f t="shared" si="1"/>
        <v>TB</v>
      </c>
      <c r="I23" s="88"/>
    </row>
    <row r="24" spans="1:9" s="120" customFormat="1">
      <c r="A24" s="115">
        <v>13</v>
      </c>
      <c r="B24" s="116" t="s">
        <v>503</v>
      </c>
      <c r="C24" s="117" t="s">
        <v>504</v>
      </c>
      <c r="D24" s="117" t="s">
        <v>192</v>
      </c>
      <c r="E24" s="115"/>
      <c r="F24" s="118" t="str">
        <f t="shared" si="0"/>
        <v>Không XL</v>
      </c>
      <c r="G24" s="122"/>
      <c r="H24" s="118" t="str">
        <f t="shared" si="1"/>
        <v>Không XL</v>
      </c>
      <c r="I24" s="119"/>
    </row>
    <row r="25" spans="1:9" s="81" customFormat="1">
      <c r="A25" s="83">
        <v>14</v>
      </c>
      <c r="B25" s="84" t="s">
        <v>505</v>
      </c>
      <c r="C25" s="85" t="s">
        <v>506</v>
      </c>
      <c r="D25" s="85" t="s">
        <v>314</v>
      </c>
      <c r="E25" s="83"/>
      <c r="F25" s="86" t="str">
        <f t="shared" si="0"/>
        <v>Không XL</v>
      </c>
      <c r="G25" s="69">
        <v>60</v>
      </c>
      <c r="H25" s="86" t="str">
        <f t="shared" si="1"/>
        <v>TB</v>
      </c>
      <c r="I25" s="88"/>
    </row>
    <row r="26" spans="1:9" s="81" customFormat="1">
      <c r="A26" s="83">
        <v>15</v>
      </c>
      <c r="B26" s="84" t="s">
        <v>507</v>
      </c>
      <c r="C26" s="85" t="s">
        <v>508</v>
      </c>
      <c r="D26" s="85" t="s">
        <v>195</v>
      </c>
      <c r="E26" s="83"/>
      <c r="F26" s="86" t="str">
        <f t="shared" si="0"/>
        <v>Không XL</v>
      </c>
      <c r="G26" s="69">
        <v>65</v>
      </c>
      <c r="H26" s="86" t="str">
        <f t="shared" si="1"/>
        <v>TB</v>
      </c>
      <c r="I26" s="88"/>
    </row>
    <row r="27" spans="1:9" s="81" customFormat="1">
      <c r="A27" s="83">
        <v>16</v>
      </c>
      <c r="B27" s="84" t="s">
        <v>509</v>
      </c>
      <c r="C27" s="85" t="s">
        <v>510</v>
      </c>
      <c r="D27" s="85" t="s">
        <v>195</v>
      </c>
      <c r="E27" s="83"/>
      <c r="F27" s="86" t="str">
        <f t="shared" si="0"/>
        <v>Không XL</v>
      </c>
      <c r="G27" s="69">
        <v>50</v>
      </c>
      <c r="H27" s="86" t="str">
        <f t="shared" si="1"/>
        <v>TB</v>
      </c>
      <c r="I27" s="88"/>
    </row>
    <row r="28" spans="1:9" s="81" customFormat="1">
      <c r="A28" s="83">
        <v>17</v>
      </c>
      <c r="B28" s="84" t="s">
        <v>511</v>
      </c>
      <c r="C28" s="85" t="s">
        <v>512</v>
      </c>
      <c r="D28" s="85" t="s">
        <v>195</v>
      </c>
      <c r="E28" s="83"/>
      <c r="F28" s="86" t="str">
        <f t="shared" si="0"/>
        <v>Không XL</v>
      </c>
      <c r="G28" s="69">
        <v>77</v>
      </c>
      <c r="H28" s="86" t="str">
        <f t="shared" si="1"/>
        <v>Khá</v>
      </c>
      <c r="I28" s="88"/>
    </row>
    <row r="29" spans="1:9" s="81" customFormat="1">
      <c r="A29" s="83">
        <v>18</v>
      </c>
      <c r="B29" s="84" t="s">
        <v>513</v>
      </c>
      <c r="C29" s="85" t="s">
        <v>166</v>
      </c>
      <c r="D29" s="85" t="s">
        <v>200</v>
      </c>
      <c r="E29" s="83"/>
      <c r="F29" s="86" t="str">
        <f t="shared" si="0"/>
        <v>Không XL</v>
      </c>
      <c r="G29" s="69">
        <v>78</v>
      </c>
      <c r="H29" s="86" t="str">
        <f t="shared" si="1"/>
        <v>Khá</v>
      </c>
      <c r="I29" s="88"/>
    </row>
    <row r="30" spans="1:9" s="81" customFormat="1">
      <c r="A30" s="83">
        <v>19</v>
      </c>
      <c r="B30" s="84" t="s">
        <v>514</v>
      </c>
      <c r="C30" s="85" t="s">
        <v>515</v>
      </c>
      <c r="D30" s="85" t="s">
        <v>516</v>
      </c>
      <c r="E30" s="83"/>
      <c r="F30" s="86" t="str">
        <f t="shared" si="0"/>
        <v>Không XL</v>
      </c>
      <c r="G30" s="69">
        <v>59</v>
      </c>
      <c r="H30" s="86" t="str">
        <f t="shared" si="1"/>
        <v>TB</v>
      </c>
      <c r="I30" s="88"/>
    </row>
    <row r="31" spans="1:9" s="81" customFormat="1">
      <c r="A31" s="83">
        <v>20</v>
      </c>
      <c r="B31" s="84" t="s">
        <v>517</v>
      </c>
      <c r="C31" s="85" t="s">
        <v>518</v>
      </c>
      <c r="D31" s="85" t="s">
        <v>519</v>
      </c>
      <c r="E31" s="83"/>
      <c r="F31" s="86" t="str">
        <f t="shared" si="0"/>
        <v>Không XL</v>
      </c>
      <c r="G31" s="69">
        <v>50</v>
      </c>
      <c r="H31" s="86" t="str">
        <f t="shared" si="1"/>
        <v>TB</v>
      </c>
      <c r="I31" s="87"/>
    </row>
    <row r="32" spans="1:9" s="81" customFormat="1">
      <c r="A32" s="83">
        <v>21</v>
      </c>
      <c r="B32" s="84" t="s">
        <v>520</v>
      </c>
      <c r="C32" s="85" t="s">
        <v>521</v>
      </c>
      <c r="D32" s="85" t="s">
        <v>522</v>
      </c>
      <c r="E32" s="83"/>
      <c r="F32" s="86" t="str">
        <f t="shared" si="0"/>
        <v>Không XL</v>
      </c>
      <c r="G32" s="69">
        <v>58</v>
      </c>
      <c r="H32" s="86" t="str">
        <f t="shared" si="1"/>
        <v>TB</v>
      </c>
      <c r="I32" s="88"/>
    </row>
    <row r="33" spans="1:9" s="81" customFormat="1">
      <c r="A33" s="83">
        <v>22</v>
      </c>
      <c r="B33" s="84" t="s">
        <v>523</v>
      </c>
      <c r="C33" s="85" t="s">
        <v>524</v>
      </c>
      <c r="D33" s="85" t="s">
        <v>203</v>
      </c>
      <c r="E33" s="83"/>
      <c r="F33" s="86" t="str">
        <f t="shared" si="0"/>
        <v>Không XL</v>
      </c>
      <c r="G33" s="69">
        <v>50</v>
      </c>
      <c r="H33" s="86" t="str">
        <f t="shared" si="1"/>
        <v>TB</v>
      </c>
      <c r="I33" s="88"/>
    </row>
    <row r="34" spans="1:9" s="81" customFormat="1">
      <c r="A34" s="83">
        <v>23</v>
      </c>
      <c r="B34" s="84" t="s">
        <v>525</v>
      </c>
      <c r="C34" s="85" t="s">
        <v>526</v>
      </c>
      <c r="D34" s="85" t="s">
        <v>203</v>
      </c>
      <c r="E34" s="83"/>
      <c r="F34" s="86" t="str">
        <f t="shared" si="0"/>
        <v>Không XL</v>
      </c>
      <c r="G34" s="69">
        <v>80</v>
      </c>
      <c r="H34" s="86" t="str">
        <f t="shared" si="1"/>
        <v>Tốt</v>
      </c>
      <c r="I34" s="88"/>
    </row>
    <row r="35" spans="1:9" s="81" customFormat="1">
      <c r="A35" s="83">
        <v>24</v>
      </c>
      <c r="B35" s="84" t="s">
        <v>527</v>
      </c>
      <c r="C35" s="85" t="s">
        <v>528</v>
      </c>
      <c r="D35" s="85" t="s">
        <v>203</v>
      </c>
      <c r="E35" s="83"/>
      <c r="F35" s="86" t="str">
        <f t="shared" si="0"/>
        <v>Không XL</v>
      </c>
      <c r="G35" s="69">
        <v>73</v>
      </c>
      <c r="H35" s="86" t="str">
        <f t="shared" si="1"/>
        <v>Khá</v>
      </c>
      <c r="I35" s="88"/>
    </row>
    <row r="36" spans="1:9" s="120" customFormat="1">
      <c r="A36" s="115">
        <v>25</v>
      </c>
      <c r="B36" s="116" t="s">
        <v>529</v>
      </c>
      <c r="C36" s="117" t="s">
        <v>530</v>
      </c>
      <c r="D36" s="117" t="s">
        <v>213</v>
      </c>
      <c r="E36" s="115"/>
      <c r="F36" s="118" t="str">
        <f t="shared" si="0"/>
        <v>Không XL</v>
      </c>
      <c r="G36" s="122"/>
      <c r="H36" s="118" t="str">
        <f t="shared" si="1"/>
        <v>Không XL</v>
      </c>
      <c r="I36" s="119"/>
    </row>
    <row r="37" spans="1:9" s="81" customFormat="1">
      <c r="A37" s="83">
        <v>26</v>
      </c>
      <c r="B37" s="84" t="s">
        <v>531</v>
      </c>
      <c r="C37" s="85" t="s">
        <v>532</v>
      </c>
      <c r="D37" s="85" t="s">
        <v>221</v>
      </c>
      <c r="E37" s="83"/>
      <c r="F37" s="86" t="str">
        <f t="shared" si="0"/>
        <v>Không XL</v>
      </c>
      <c r="G37" s="69">
        <v>78</v>
      </c>
      <c r="H37" s="86" t="str">
        <f t="shared" si="1"/>
        <v>Khá</v>
      </c>
      <c r="I37" s="88"/>
    </row>
    <row r="38" spans="1:9" s="81" customFormat="1">
      <c r="A38" s="83">
        <v>27</v>
      </c>
      <c r="B38" s="84" t="s">
        <v>533</v>
      </c>
      <c r="C38" s="85" t="s">
        <v>534</v>
      </c>
      <c r="D38" s="85" t="s">
        <v>224</v>
      </c>
      <c r="E38" s="83"/>
      <c r="F38" s="86" t="str">
        <f t="shared" si="0"/>
        <v>Không XL</v>
      </c>
      <c r="G38" s="69">
        <v>70</v>
      </c>
      <c r="H38" s="86" t="str">
        <f t="shared" si="1"/>
        <v>Khá</v>
      </c>
      <c r="I38" s="87"/>
    </row>
    <row r="39" spans="1:9" s="81" customFormat="1">
      <c r="A39" s="83">
        <v>28</v>
      </c>
      <c r="B39" s="84" t="s">
        <v>535</v>
      </c>
      <c r="C39" s="85" t="s">
        <v>384</v>
      </c>
      <c r="D39" s="85" t="s">
        <v>230</v>
      </c>
      <c r="E39" s="83"/>
      <c r="F39" s="86" t="str">
        <f t="shared" si="0"/>
        <v>Không XL</v>
      </c>
      <c r="G39" s="69">
        <v>70</v>
      </c>
      <c r="H39" s="86" t="str">
        <f t="shared" si="1"/>
        <v>Khá</v>
      </c>
      <c r="I39" s="88"/>
    </row>
    <row r="40" spans="1:9" s="81" customFormat="1">
      <c r="A40" s="83">
        <v>29</v>
      </c>
      <c r="B40" s="84" t="s">
        <v>536</v>
      </c>
      <c r="C40" s="85" t="s">
        <v>537</v>
      </c>
      <c r="D40" s="85" t="s">
        <v>230</v>
      </c>
      <c r="E40" s="83"/>
      <c r="F40" s="86" t="str">
        <f t="shared" si="0"/>
        <v>Không XL</v>
      </c>
      <c r="G40" s="69">
        <v>65</v>
      </c>
      <c r="H40" s="86" t="str">
        <f t="shared" si="1"/>
        <v>TB</v>
      </c>
      <c r="I40" s="87"/>
    </row>
    <row r="41" spans="1:9" s="81" customFormat="1">
      <c r="A41" s="83">
        <v>30</v>
      </c>
      <c r="B41" s="84" t="s">
        <v>538</v>
      </c>
      <c r="C41" s="85" t="s">
        <v>379</v>
      </c>
      <c r="D41" s="85" t="s">
        <v>539</v>
      </c>
      <c r="E41" s="83"/>
      <c r="F41" s="86" t="str">
        <f t="shared" si="0"/>
        <v>Không XL</v>
      </c>
      <c r="G41" s="69">
        <v>87</v>
      </c>
      <c r="H41" s="86" t="str">
        <f t="shared" si="1"/>
        <v>Tốt</v>
      </c>
      <c r="I41" s="87"/>
    </row>
    <row r="42" spans="1:9" s="120" customFormat="1">
      <c r="A42" s="115">
        <v>31</v>
      </c>
      <c r="B42" s="116" t="s">
        <v>540</v>
      </c>
      <c r="C42" s="117" t="s">
        <v>541</v>
      </c>
      <c r="D42" s="117" t="s">
        <v>233</v>
      </c>
      <c r="E42" s="115"/>
      <c r="F42" s="118" t="str">
        <f t="shared" si="0"/>
        <v>Không XL</v>
      </c>
      <c r="G42" s="122"/>
      <c r="H42" s="118" t="str">
        <f t="shared" si="1"/>
        <v>Không XL</v>
      </c>
      <c r="I42" s="121"/>
    </row>
    <row r="43" spans="1:9" s="81" customFormat="1">
      <c r="A43" s="83">
        <v>32</v>
      </c>
      <c r="B43" s="84" t="s">
        <v>542</v>
      </c>
      <c r="C43" s="85" t="s">
        <v>543</v>
      </c>
      <c r="D43" s="85" t="s">
        <v>233</v>
      </c>
      <c r="E43" s="83"/>
      <c r="F43" s="86" t="str">
        <f t="shared" si="0"/>
        <v>Không XL</v>
      </c>
      <c r="G43" s="69">
        <v>55</v>
      </c>
      <c r="H43" s="86" t="str">
        <f t="shared" si="1"/>
        <v>TB</v>
      </c>
      <c r="I43" s="88"/>
    </row>
    <row r="44" spans="1:9" s="81" customFormat="1">
      <c r="A44" s="83">
        <v>33</v>
      </c>
      <c r="B44" s="84" t="s">
        <v>544</v>
      </c>
      <c r="C44" s="85" t="s">
        <v>545</v>
      </c>
      <c r="D44" s="85" t="s">
        <v>240</v>
      </c>
      <c r="E44" s="83"/>
      <c r="F44" s="86" t="str">
        <f t="shared" si="0"/>
        <v>Không XL</v>
      </c>
      <c r="G44" s="69">
        <v>40</v>
      </c>
      <c r="H44" s="86" t="str">
        <f t="shared" si="1"/>
        <v>Yếu</v>
      </c>
      <c r="I44" s="88"/>
    </row>
    <row r="45" spans="1:9" s="81" customFormat="1">
      <c r="A45" s="83">
        <v>34</v>
      </c>
      <c r="B45" s="84" t="s">
        <v>546</v>
      </c>
      <c r="C45" s="85" t="s">
        <v>547</v>
      </c>
      <c r="D45" s="85" t="s">
        <v>341</v>
      </c>
      <c r="E45" s="83"/>
      <c r="F45" s="86" t="str">
        <f t="shared" si="0"/>
        <v>Không XL</v>
      </c>
      <c r="G45" s="69">
        <v>62</v>
      </c>
      <c r="H45" s="86" t="str">
        <f t="shared" si="1"/>
        <v>TB</v>
      </c>
      <c r="I45" s="88"/>
    </row>
    <row r="46" spans="1:9" s="81" customFormat="1">
      <c r="A46" s="83">
        <v>35</v>
      </c>
      <c r="B46" s="84" t="s">
        <v>548</v>
      </c>
      <c r="C46" s="85" t="s">
        <v>549</v>
      </c>
      <c r="D46" s="85" t="s">
        <v>550</v>
      </c>
      <c r="E46" s="83"/>
      <c r="F46" s="86" t="str">
        <f t="shared" si="0"/>
        <v>Không XL</v>
      </c>
      <c r="G46" s="69">
        <v>70</v>
      </c>
      <c r="H46" s="86" t="str">
        <f t="shared" si="1"/>
        <v>Khá</v>
      </c>
      <c r="I46" s="88"/>
    </row>
    <row r="47" spans="1:9" s="81" customFormat="1">
      <c r="A47" s="83">
        <v>36</v>
      </c>
      <c r="B47" s="84" t="s">
        <v>551</v>
      </c>
      <c r="C47" s="85" t="s">
        <v>552</v>
      </c>
      <c r="D47" s="85" t="s">
        <v>344</v>
      </c>
      <c r="E47" s="83"/>
      <c r="F47" s="86" t="str">
        <f t="shared" si="0"/>
        <v>Không XL</v>
      </c>
      <c r="G47" s="69">
        <v>81</v>
      </c>
      <c r="H47" s="86" t="str">
        <f t="shared" si="1"/>
        <v>Tốt</v>
      </c>
      <c r="I47" s="88"/>
    </row>
    <row r="48" spans="1:9" s="81" customFormat="1">
      <c r="A48" s="83">
        <v>37</v>
      </c>
      <c r="B48" s="84" t="s">
        <v>553</v>
      </c>
      <c r="C48" s="85" t="s">
        <v>554</v>
      </c>
      <c r="D48" s="85" t="s">
        <v>555</v>
      </c>
      <c r="E48" s="83"/>
      <c r="F48" s="86" t="str">
        <f t="shared" si="0"/>
        <v>Không XL</v>
      </c>
      <c r="G48" s="69">
        <v>58</v>
      </c>
      <c r="H48" s="86" t="str">
        <f t="shared" si="1"/>
        <v>TB</v>
      </c>
      <c r="I48" s="88"/>
    </row>
    <row r="49" spans="1:9" s="81" customFormat="1">
      <c r="A49" s="83">
        <v>38</v>
      </c>
      <c r="B49" s="84" t="s">
        <v>556</v>
      </c>
      <c r="C49" s="85" t="s">
        <v>557</v>
      </c>
      <c r="D49" s="85" t="s">
        <v>558</v>
      </c>
      <c r="E49" s="83"/>
      <c r="F49" s="86" t="str">
        <f t="shared" si="0"/>
        <v>Không XL</v>
      </c>
      <c r="G49" s="69">
        <v>75</v>
      </c>
      <c r="H49" s="86" t="str">
        <f t="shared" si="1"/>
        <v>Khá</v>
      </c>
      <c r="I49" s="88"/>
    </row>
    <row r="50" spans="1:9" s="81" customFormat="1">
      <c r="A50" s="83">
        <v>39</v>
      </c>
      <c r="B50" s="84" t="s">
        <v>559</v>
      </c>
      <c r="C50" s="85" t="s">
        <v>560</v>
      </c>
      <c r="D50" s="85" t="s">
        <v>347</v>
      </c>
      <c r="E50" s="83"/>
      <c r="F50" s="86" t="str">
        <f t="shared" si="0"/>
        <v>Không XL</v>
      </c>
      <c r="G50" s="69">
        <v>69</v>
      </c>
      <c r="H50" s="86" t="str">
        <f t="shared" si="1"/>
        <v>TB</v>
      </c>
      <c r="I50" s="88"/>
    </row>
    <row r="51" spans="1:9" s="81" customFormat="1">
      <c r="A51" s="83">
        <v>40</v>
      </c>
      <c r="B51" s="84" t="s">
        <v>561</v>
      </c>
      <c r="C51" s="85" t="s">
        <v>562</v>
      </c>
      <c r="D51" s="85" t="s">
        <v>259</v>
      </c>
      <c r="E51" s="83"/>
      <c r="F51" s="86" t="str">
        <f t="shared" si="0"/>
        <v>Không XL</v>
      </c>
      <c r="G51" s="69">
        <v>70</v>
      </c>
      <c r="H51" s="86" t="str">
        <f t="shared" si="1"/>
        <v>Khá</v>
      </c>
      <c r="I51" s="87"/>
    </row>
    <row r="52" spans="1:9" s="81" customFormat="1">
      <c r="A52" s="83">
        <v>41</v>
      </c>
      <c r="B52" s="84" t="s">
        <v>563</v>
      </c>
      <c r="C52" s="85" t="s">
        <v>564</v>
      </c>
      <c r="D52" s="85" t="s">
        <v>565</v>
      </c>
      <c r="E52" s="83"/>
      <c r="F52" s="86" t="str">
        <f t="shared" si="0"/>
        <v>Không XL</v>
      </c>
      <c r="G52" s="69">
        <v>86</v>
      </c>
      <c r="H52" s="86" t="str">
        <f t="shared" si="1"/>
        <v>Tốt</v>
      </c>
      <c r="I52" s="88"/>
    </row>
    <row r="53" spans="1:9" s="81" customFormat="1">
      <c r="A53" s="83">
        <v>42</v>
      </c>
      <c r="B53" s="84" t="s">
        <v>566</v>
      </c>
      <c r="C53" s="85" t="s">
        <v>567</v>
      </c>
      <c r="D53" s="85" t="s">
        <v>361</v>
      </c>
      <c r="E53" s="83"/>
      <c r="F53" s="86" t="str">
        <f t="shared" si="0"/>
        <v>Không XL</v>
      </c>
      <c r="G53" s="69">
        <v>94</v>
      </c>
      <c r="H53" s="86" t="str">
        <f t="shared" si="1"/>
        <v>Xuất sắc</v>
      </c>
      <c r="I53" s="88"/>
    </row>
    <row r="54" spans="1:9" s="81" customFormat="1">
      <c r="A54" s="83">
        <v>43</v>
      </c>
      <c r="B54" s="84" t="s">
        <v>568</v>
      </c>
      <c r="C54" s="85" t="s">
        <v>471</v>
      </c>
      <c r="D54" s="85" t="s">
        <v>569</v>
      </c>
      <c r="E54" s="83"/>
      <c r="F54" s="86" t="str">
        <f t="shared" si="0"/>
        <v>Không XL</v>
      </c>
      <c r="G54" s="69">
        <v>65</v>
      </c>
      <c r="H54" s="86" t="str">
        <f t="shared" si="1"/>
        <v>TB</v>
      </c>
      <c r="I54" s="88"/>
    </row>
    <row r="55" spans="1:9" s="81" customFormat="1">
      <c r="A55" s="83">
        <v>44</v>
      </c>
      <c r="B55" s="84" t="s">
        <v>570</v>
      </c>
      <c r="C55" s="85" t="s">
        <v>272</v>
      </c>
      <c r="D55" s="85" t="s">
        <v>367</v>
      </c>
      <c r="E55" s="83"/>
      <c r="F55" s="86" t="str">
        <f t="shared" si="0"/>
        <v>Không XL</v>
      </c>
      <c r="G55" s="69">
        <v>52</v>
      </c>
      <c r="H55" s="86" t="str">
        <f t="shared" si="1"/>
        <v>TB</v>
      </c>
      <c r="I55" s="88"/>
    </row>
    <row r="56" spans="1:9" s="81" customFormat="1">
      <c r="A56" s="83">
        <v>45</v>
      </c>
      <c r="B56" s="84" t="s">
        <v>571</v>
      </c>
      <c r="C56" s="85" t="s">
        <v>202</v>
      </c>
      <c r="D56" s="85" t="s">
        <v>373</v>
      </c>
      <c r="E56" s="83"/>
      <c r="F56" s="86" t="str">
        <f t="shared" si="0"/>
        <v>Không XL</v>
      </c>
      <c r="G56" s="69">
        <v>87</v>
      </c>
      <c r="H56" s="86" t="str">
        <f t="shared" si="1"/>
        <v>Tốt</v>
      </c>
      <c r="I56" s="88"/>
    </row>
    <row r="57" spans="1:9" s="81" customFormat="1">
      <c r="A57" s="83">
        <v>46</v>
      </c>
      <c r="B57" s="84" t="s">
        <v>572</v>
      </c>
      <c r="C57" s="85" t="s">
        <v>384</v>
      </c>
      <c r="D57" s="85" t="s">
        <v>573</v>
      </c>
      <c r="E57" s="83"/>
      <c r="F57" s="86" t="str">
        <f t="shared" si="0"/>
        <v>Không XL</v>
      </c>
      <c r="G57" s="69">
        <v>86</v>
      </c>
      <c r="H57" s="86" t="str">
        <f t="shared" si="1"/>
        <v>Tốt</v>
      </c>
      <c r="I57" s="88"/>
    </row>
    <row r="58" spans="1:9" ht="15.75">
      <c r="A58" s="70"/>
      <c r="B58" s="70"/>
      <c r="C58" s="179" t="s">
        <v>146</v>
      </c>
      <c r="D58" s="179"/>
      <c r="E58" s="179"/>
      <c r="F58" s="179"/>
      <c r="G58" s="179"/>
      <c r="H58" s="179"/>
      <c r="I58" s="179"/>
    </row>
    <row r="59" spans="1:9">
      <c r="C59" s="180" t="s">
        <v>147</v>
      </c>
      <c r="D59" s="180"/>
      <c r="E59" s="181" t="s">
        <v>142</v>
      </c>
      <c r="F59" s="181"/>
      <c r="G59" s="181" t="s">
        <v>143</v>
      </c>
      <c r="H59" s="181"/>
      <c r="I59" s="180" t="s">
        <v>13</v>
      </c>
    </row>
    <row r="60" spans="1:9" s="81" customFormat="1">
      <c r="C60" s="180"/>
      <c r="D60" s="180"/>
      <c r="E60" s="82" t="s">
        <v>148</v>
      </c>
      <c r="F60" s="99" t="s">
        <v>149</v>
      </c>
      <c r="G60" s="82" t="s">
        <v>148</v>
      </c>
      <c r="H60" s="99" t="s">
        <v>149</v>
      </c>
      <c r="I60" s="180"/>
    </row>
    <row r="61" spans="1:9">
      <c r="C61" s="164" t="s">
        <v>150</v>
      </c>
      <c r="D61" s="164"/>
      <c r="E61" s="100">
        <f>COUNTIF(F12:F57,"Xuất sắc")</f>
        <v>0</v>
      </c>
      <c r="F61" s="101">
        <f>E61*100/$A$57</f>
        <v>0</v>
      </c>
      <c r="G61" s="100">
        <f>COUNTIF(H12:H57,"Xuất sắc")</f>
        <v>2</v>
      </c>
      <c r="H61" s="101">
        <f>G61*100/$A$57</f>
        <v>4.3478260869565215</v>
      </c>
      <c r="I61" s="102"/>
    </row>
    <row r="62" spans="1:9">
      <c r="C62" s="164" t="s">
        <v>151</v>
      </c>
      <c r="D62" s="164"/>
      <c r="E62" s="100">
        <f>COUNTIF(F12:F57,"Tốt")</f>
        <v>0</v>
      </c>
      <c r="F62" s="101">
        <f t="shared" ref="F62:F66" si="2">E62*100/$A$57</f>
        <v>0</v>
      </c>
      <c r="G62" s="100">
        <f>COUNTIF(H12:H57,"Tốt")</f>
        <v>8</v>
      </c>
      <c r="H62" s="101">
        <f t="shared" ref="H62:H66" si="3">G62*100/$A$57</f>
        <v>17.391304347826086</v>
      </c>
      <c r="I62" s="102"/>
    </row>
    <row r="63" spans="1:9">
      <c r="C63" s="164" t="s">
        <v>152</v>
      </c>
      <c r="D63" s="164"/>
      <c r="E63" s="100">
        <f>COUNTIF(F12:F57,"Khá")</f>
        <v>0</v>
      </c>
      <c r="F63" s="101">
        <f t="shared" si="2"/>
        <v>0</v>
      </c>
      <c r="G63" s="100">
        <f>COUNTIF(H12:H57,"Khá")</f>
        <v>10</v>
      </c>
      <c r="H63" s="101">
        <f t="shared" si="3"/>
        <v>21.739130434782609</v>
      </c>
      <c r="I63" s="102"/>
    </row>
    <row r="64" spans="1:9">
      <c r="C64" s="164" t="s">
        <v>153</v>
      </c>
      <c r="D64" s="164"/>
      <c r="E64" s="100">
        <f>COUNTIF(F12:F57,"TB")</f>
        <v>0</v>
      </c>
      <c r="F64" s="101">
        <f t="shared" si="2"/>
        <v>0</v>
      </c>
      <c r="G64" s="100">
        <f>COUNTIF(H12:H57,"TB")</f>
        <v>20</v>
      </c>
      <c r="H64" s="101">
        <f t="shared" si="3"/>
        <v>43.478260869565219</v>
      </c>
      <c r="I64" s="102"/>
    </row>
    <row r="65" spans="1:10">
      <c r="C65" s="164" t="s">
        <v>154</v>
      </c>
      <c r="D65" s="164"/>
      <c r="E65" s="100">
        <f>COUNTIF(F12:F57,"Yếu")</f>
        <v>0</v>
      </c>
      <c r="F65" s="101">
        <f t="shared" si="2"/>
        <v>0</v>
      </c>
      <c r="G65" s="100">
        <f>COUNTIF(H12:H57,"Yếu")</f>
        <v>1</v>
      </c>
      <c r="H65" s="101">
        <f t="shared" si="3"/>
        <v>2.1739130434782608</v>
      </c>
      <c r="I65" s="102"/>
    </row>
    <row r="66" spans="1:10">
      <c r="C66" s="164" t="s">
        <v>155</v>
      </c>
      <c r="D66" s="164"/>
      <c r="E66" s="100">
        <f>COUNTIF(F12:F57,"Không XL")</f>
        <v>46</v>
      </c>
      <c r="F66" s="101">
        <f t="shared" si="2"/>
        <v>100</v>
      </c>
      <c r="G66" s="100">
        <f>COUNTIF(H12:H57,"Không XL")</f>
        <v>5</v>
      </c>
      <c r="H66" s="101">
        <f t="shared" si="3"/>
        <v>10.869565217391305</v>
      </c>
      <c r="I66" s="102"/>
    </row>
    <row r="67" spans="1:10">
      <c r="C67" s="103"/>
      <c r="D67" s="103"/>
      <c r="F67" s="104"/>
    </row>
    <row r="68" spans="1:10" ht="15.75">
      <c r="E68" s="165" t="s">
        <v>156</v>
      </c>
      <c r="F68" s="165"/>
      <c r="G68" s="165"/>
      <c r="H68" s="165"/>
      <c r="I68" s="165"/>
    </row>
    <row r="69" spans="1:10">
      <c r="A69" s="163" t="s">
        <v>157</v>
      </c>
      <c r="B69" s="163"/>
      <c r="C69" s="163"/>
      <c r="D69" s="163"/>
      <c r="E69" s="163"/>
      <c r="F69" s="163" t="s">
        <v>142</v>
      </c>
      <c r="G69" s="163"/>
      <c r="H69" s="163"/>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5" priority="1" stopIfTrue="1" operator="equal">
      <formula>"SVG"</formula>
    </cfRule>
    <cfRule type="cellIs" dxfId="4" priority="2" stopIfTrue="1" operator="equal">
      <formula>"SVXS"</formula>
    </cfRule>
  </conditionalFormatting>
  <pageMargins left="0.7" right="0.7" top="0.75" bottom="0.75" header="0.3" footer="0.3"/>
  <pageSetup scale="83"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opLeftCell="A34"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668</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575</v>
      </c>
      <c r="C12" s="85" t="s">
        <v>576</v>
      </c>
      <c r="D12" s="85" t="s">
        <v>482</v>
      </c>
      <c r="E12" s="83"/>
      <c r="F12" s="86" t="str">
        <f>IF(AND(E12&gt;=90),"Xuất sắc",IF(AND(E12&gt;=80),"Tốt",IF(AND(E12&gt;=70),"Khá",IF(AND(E12&gt;=60),"TB",IF(AND(E12&gt;=50),"TB",IF(AND(E12&lt;50),IF(AND(E12&gt;0),"Yếu",IF(AND(E12=0),"Không XL"," "))))))))</f>
        <v>Không XL</v>
      </c>
      <c r="G12" s="69">
        <v>84</v>
      </c>
      <c r="H12" s="86" t="str">
        <f>IF(AND(G12&gt;=90),"Xuất sắc",IF(AND(G12&gt;=80),"Tốt",IF(AND(G12&gt;=70),"Khá",IF(AND(G12&gt;=60),"TB",IF(AND(G12&gt;=50),"TB",IF(AND(G12&lt;50),IF(AND(G12&gt;0),"Yếu",IF(AND(G12=0),"Không XL"," "))))))))</f>
        <v>Tốt</v>
      </c>
      <c r="I12" s="87"/>
    </row>
    <row r="13" spans="1:20" s="81" customFormat="1" ht="17.45" customHeight="1">
      <c r="A13" s="83">
        <v>2</v>
      </c>
      <c r="B13" s="84" t="s">
        <v>577</v>
      </c>
      <c r="C13" s="85" t="s">
        <v>578</v>
      </c>
      <c r="D13" s="85" t="s">
        <v>281</v>
      </c>
      <c r="E13" s="83"/>
      <c r="F13" s="86" t="str">
        <f t="shared" ref="F13:F57" si="0">IF(AND(E13&gt;=90),"Xuất sắc",IF(AND(E13&gt;=80),"Tốt",IF(AND(E13&gt;=70),"Khá",IF(AND(E13&gt;=60),"TB",IF(AND(E13&gt;=50),"TB",IF(AND(E13&lt;50),IF(AND(E13&gt;0),"Yếu",IF(AND(E13=0),"Không XL"," "))))))))</f>
        <v>Không XL</v>
      </c>
      <c r="G13" s="69">
        <v>83</v>
      </c>
      <c r="H13" s="86" t="str">
        <f t="shared" ref="H13:H57" si="1">IF(AND(G13&gt;=90),"Xuất sắc",IF(AND(G13&gt;=80),"Tốt",IF(AND(G13&gt;=70),"Khá",IF(AND(G13&gt;=60),"TB",IF(AND(G13&gt;=50),"TB",IF(AND(G13&lt;50),IF(AND(G13&gt;0),"Yếu",IF(AND(G13=0),"Không XL"," "))))))))</f>
        <v>Tốt</v>
      </c>
      <c r="I13" s="87"/>
    </row>
    <row r="14" spans="1:20" s="81" customFormat="1" ht="17.45" customHeight="1">
      <c r="A14" s="83">
        <v>3</v>
      </c>
      <c r="B14" s="84" t="s">
        <v>579</v>
      </c>
      <c r="C14" s="85" t="s">
        <v>580</v>
      </c>
      <c r="D14" s="85" t="s">
        <v>387</v>
      </c>
      <c r="E14" s="83"/>
      <c r="F14" s="86" t="str">
        <f t="shared" si="0"/>
        <v>Không XL</v>
      </c>
      <c r="G14" s="69">
        <v>51</v>
      </c>
      <c r="H14" s="86" t="str">
        <f t="shared" si="1"/>
        <v>TB</v>
      </c>
      <c r="I14" s="87"/>
    </row>
    <row r="15" spans="1:20" s="81" customFormat="1" ht="17.45" customHeight="1">
      <c r="A15" s="83">
        <v>4</v>
      </c>
      <c r="B15" s="84" t="s">
        <v>581</v>
      </c>
      <c r="C15" s="85" t="s">
        <v>582</v>
      </c>
      <c r="D15" s="85" t="s">
        <v>583</v>
      </c>
      <c r="E15" s="83"/>
      <c r="F15" s="86" t="str">
        <f t="shared" si="0"/>
        <v>Không XL</v>
      </c>
      <c r="G15" s="69">
        <v>61</v>
      </c>
      <c r="H15" s="86" t="str">
        <f t="shared" si="1"/>
        <v>TB</v>
      </c>
      <c r="I15" s="88"/>
    </row>
    <row r="16" spans="1:20" s="81" customFormat="1" ht="17.45" customHeight="1">
      <c r="A16" s="83">
        <v>5</v>
      </c>
      <c r="B16" s="84" t="s">
        <v>584</v>
      </c>
      <c r="C16" s="85" t="s">
        <v>426</v>
      </c>
      <c r="D16" s="85" t="s">
        <v>585</v>
      </c>
      <c r="E16" s="83"/>
      <c r="F16" s="86" t="str">
        <f t="shared" si="0"/>
        <v>Không XL</v>
      </c>
      <c r="G16" s="69">
        <v>70</v>
      </c>
      <c r="H16" s="86" t="str">
        <f t="shared" si="1"/>
        <v>Khá</v>
      </c>
      <c r="I16" s="88"/>
    </row>
    <row r="17" spans="1:9" s="81" customFormat="1">
      <c r="A17" s="83">
        <v>6</v>
      </c>
      <c r="B17" s="84" t="s">
        <v>586</v>
      </c>
      <c r="C17" s="85" t="s">
        <v>587</v>
      </c>
      <c r="D17" s="85" t="s">
        <v>289</v>
      </c>
      <c r="E17" s="83"/>
      <c r="F17" s="86" t="str">
        <f t="shared" si="0"/>
        <v>Không XL</v>
      </c>
      <c r="G17" s="69">
        <v>58</v>
      </c>
      <c r="H17" s="86" t="str">
        <f t="shared" si="1"/>
        <v>TB</v>
      </c>
      <c r="I17" s="88"/>
    </row>
    <row r="18" spans="1:9" s="81" customFormat="1">
      <c r="A18" s="83">
        <v>7</v>
      </c>
      <c r="B18" s="84" t="s">
        <v>588</v>
      </c>
      <c r="C18" s="85" t="s">
        <v>589</v>
      </c>
      <c r="D18" s="85" t="s">
        <v>590</v>
      </c>
      <c r="E18" s="83"/>
      <c r="F18" s="86" t="str">
        <f t="shared" si="0"/>
        <v>Không XL</v>
      </c>
      <c r="G18" s="69">
        <v>60</v>
      </c>
      <c r="H18" s="86" t="str">
        <f t="shared" si="1"/>
        <v>TB</v>
      </c>
      <c r="I18" s="88"/>
    </row>
    <row r="19" spans="1:9" s="81" customFormat="1">
      <c r="A19" s="83">
        <v>8</v>
      </c>
      <c r="B19" s="84" t="s">
        <v>591</v>
      </c>
      <c r="C19" s="85" t="s">
        <v>592</v>
      </c>
      <c r="D19" s="85" t="s">
        <v>172</v>
      </c>
      <c r="E19" s="83"/>
      <c r="F19" s="86" t="str">
        <f t="shared" si="0"/>
        <v>Không XL</v>
      </c>
      <c r="G19" s="69">
        <v>65</v>
      </c>
      <c r="H19" s="86" t="str">
        <f t="shared" si="1"/>
        <v>TB</v>
      </c>
      <c r="I19" s="88"/>
    </row>
    <row r="20" spans="1:9" s="81" customFormat="1">
      <c r="A20" s="83">
        <v>9</v>
      </c>
      <c r="B20" s="84" t="s">
        <v>593</v>
      </c>
      <c r="C20" s="85" t="s">
        <v>594</v>
      </c>
      <c r="D20" s="85" t="s">
        <v>404</v>
      </c>
      <c r="E20" s="83"/>
      <c r="F20" s="86" t="str">
        <f t="shared" si="0"/>
        <v>Không XL</v>
      </c>
      <c r="G20" s="69">
        <v>78</v>
      </c>
      <c r="H20" s="86" t="str">
        <f t="shared" si="1"/>
        <v>Khá</v>
      </c>
      <c r="I20" s="87"/>
    </row>
    <row r="21" spans="1:9" s="81" customFormat="1">
      <c r="A21" s="83">
        <v>10</v>
      </c>
      <c r="B21" s="84" t="s">
        <v>595</v>
      </c>
      <c r="C21" s="85" t="s">
        <v>194</v>
      </c>
      <c r="D21" s="85" t="s">
        <v>175</v>
      </c>
      <c r="E21" s="83"/>
      <c r="F21" s="86" t="str">
        <f t="shared" si="0"/>
        <v>Không XL</v>
      </c>
      <c r="G21" s="69">
        <v>70</v>
      </c>
      <c r="H21" s="86" t="str">
        <f t="shared" si="1"/>
        <v>Khá</v>
      </c>
      <c r="I21" s="87"/>
    </row>
    <row r="22" spans="1:9" s="81" customFormat="1">
      <c r="A22" s="83">
        <v>11</v>
      </c>
      <c r="B22" s="84" t="s">
        <v>596</v>
      </c>
      <c r="C22" s="85" t="s">
        <v>537</v>
      </c>
      <c r="D22" s="85" t="s">
        <v>175</v>
      </c>
      <c r="E22" s="83"/>
      <c r="F22" s="86" t="str">
        <f t="shared" si="0"/>
        <v>Không XL</v>
      </c>
      <c r="G22" s="69">
        <v>61</v>
      </c>
      <c r="H22" s="86" t="str">
        <f t="shared" si="1"/>
        <v>TB</v>
      </c>
      <c r="I22" s="87"/>
    </row>
    <row r="23" spans="1:9" s="81" customFormat="1">
      <c r="A23" s="83">
        <v>12</v>
      </c>
      <c r="B23" s="84" t="s">
        <v>597</v>
      </c>
      <c r="C23" s="85" t="s">
        <v>266</v>
      </c>
      <c r="D23" s="85" t="s">
        <v>598</v>
      </c>
      <c r="E23" s="83"/>
      <c r="F23" s="86" t="str">
        <f t="shared" si="0"/>
        <v>Không XL</v>
      </c>
      <c r="G23" s="69">
        <v>50</v>
      </c>
      <c r="H23" s="86" t="str">
        <f t="shared" si="1"/>
        <v>TB</v>
      </c>
      <c r="I23" s="88"/>
    </row>
    <row r="24" spans="1:9" s="81" customFormat="1">
      <c r="A24" s="83">
        <v>13</v>
      </c>
      <c r="B24" s="84" t="s">
        <v>599</v>
      </c>
      <c r="C24" s="85" t="s">
        <v>534</v>
      </c>
      <c r="D24" s="85" t="s">
        <v>309</v>
      </c>
      <c r="E24" s="83"/>
      <c r="F24" s="86" t="str">
        <f t="shared" si="0"/>
        <v>Không XL</v>
      </c>
      <c r="G24" s="69">
        <v>55</v>
      </c>
      <c r="H24" s="86" t="str">
        <f t="shared" si="1"/>
        <v>TB</v>
      </c>
      <c r="I24" s="88"/>
    </row>
    <row r="25" spans="1:9" s="81" customFormat="1">
      <c r="A25" s="83">
        <v>14</v>
      </c>
      <c r="B25" s="84" t="s">
        <v>600</v>
      </c>
      <c r="C25" s="85" t="s">
        <v>601</v>
      </c>
      <c r="D25" s="85" t="s">
        <v>602</v>
      </c>
      <c r="E25" s="83"/>
      <c r="F25" s="86" t="str">
        <f t="shared" si="0"/>
        <v>Không XL</v>
      </c>
      <c r="G25" s="69">
        <v>77</v>
      </c>
      <c r="H25" s="86" t="str">
        <f t="shared" si="1"/>
        <v>Khá</v>
      </c>
      <c r="I25" s="88"/>
    </row>
    <row r="26" spans="1:9" s="81" customFormat="1">
      <c r="A26" s="83">
        <v>15</v>
      </c>
      <c r="B26" s="84" t="s">
        <v>603</v>
      </c>
      <c r="C26" s="85" t="s">
        <v>604</v>
      </c>
      <c r="D26" s="85" t="s">
        <v>192</v>
      </c>
      <c r="E26" s="83"/>
      <c r="F26" s="86" t="str">
        <f t="shared" si="0"/>
        <v>Không XL</v>
      </c>
      <c r="G26" s="69">
        <v>72</v>
      </c>
      <c r="H26" s="86" t="str">
        <f t="shared" si="1"/>
        <v>Khá</v>
      </c>
      <c r="I26" s="88"/>
    </row>
    <row r="27" spans="1:9" s="81" customFormat="1">
      <c r="A27" s="83">
        <v>16</v>
      </c>
      <c r="B27" s="84" t="s">
        <v>605</v>
      </c>
      <c r="C27" s="85" t="s">
        <v>606</v>
      </c>
      <c r="D27" s="85" t="s">
        <v>192</v>
      </c>
      <c r="E27" s="83"/>
      <c r="F27" s="86" t="str">
        <f t="shared" si="0"/>
        <v>Không XL</v>
      </c>
      <c r="G27" s="69">
        <v>72</v>
      </c>
      <c r="H27" s="86" t="str">
        <f t="shared" si="1"/>
        <v>Khá</v>
      </c>
      <c r="I27" s="88"/>
    </row>
    <row r="28" spans="1:9" s="81" customFormat="1">
      <c r="A28" s="83">
        <v>17</v>
      </c>
      <c r="B28" s="84" t="s">
        <v>607</v>
      </c>
      <c r="C28" s="85" t="s">
        <v>608</v>
      </c>
      <c r="D28" s="85" t="s">
        <v>192</v>
      </c>
      <c r="E28" s="83"/>
      <c r="F28" s="86" t="str">
        <f t="shared" si="0"/>
        <v>Không XL</v>
      </c>
      <c r="G28" s="69">
        <v>70</v>
      </c>
      <c r="H28" s="86" t="str">
        <f t="shared" si="1"/>
        <v>Khá</v>
      </c>
      <c r="I28" s="88"/>
    </row>
    <row r="29" spans="1:9" s="81" customFormat="1">
      <c r="A29" s="83">
        <v>18</v>
      </c>
      <c r="B29" s="84" t="s">
        <v>609</v>
      </c>
      <c r="C29" s="85" t="s">
        <v>306</v>
      </c>
      <c r="D29" s="85" t="s">
        <v>192</v>
      </c>
      <c r="E29" s="83"/>
      <c r="F29" s="86" t="str">
        <f t="shared" si="0"/>
        <v>Không XL</v>
      </c>
      <c r="G29" s="69">
        <v>50</v>
      </c>
      <c r="H29" s="86" t="str">
        <f t="shared" si="1"/>
        <v>TB</v>
      </c>
      <c r="I29" s="88"/>
    </row>
    <row r="30" spans="1:9" s="81" customFormat="1">
      <c r="A30" s="83">
        <v>19</v>
      </c>
      <c r="B30" s="84" t="s">
        <v>610</v>
      </c>
      <c r="C30" s="85" t="s">
        <v>611</v>
      </c>
      <c r="D30" s="85" t="s">
        <v>192</v>
      </c>
      <c r="E30" s="83"/>
      <c r="F30" s="86" t="str">
        <f t="shared" si="0"/>
        <v>Không XL</v>
      </c>
      <c r="G30" s="69">
        <v>65</v>
      </c>
      <c r="H30" s="86" t="str">
        <f t="shared" si="1"/>
        <v>TB</v>
      </c>
      <c r="I30" s="88"/>
    </row>
    <row r="31" spans="1:9" s="81" customFormat="1">
      <c r="A31" s="83">
        <v>20</v>
      </c>
      <c r="B31" s="84" t="s">
        <v>612</v>
      </c>
      <c r="C31" s="85" t="s">
        <v>613</v>
      </c>
      <c r="D31" s="85" t="s">
        <v>192</v>
      </c>
      <c r="E31" s="83"/>
      <c r="F31" s="86" t="str">
        <f t="shared" si="0"/>
        <v>Không XL</v>
      </c>
      <c r="G31" s="69">
        <v>69</v>
      </c>
      <c r="H31" s="86" t="str">
        <f t="shared" si="1"/>
        <v>TB</v>
      </c>
      <c r="I31" s="87"/>
    </row>
    <row r="32" spans="1:9" s="81" customFormat="1">
      <c r="A32" s="83">
        <v>21</v>
      </c>
      <c r="B32" s="84" t="s">
        <v>614</v>
      </c>
      <c r="C32" s="85" t="s">
        <v>615</v>
      </c>
      <c r="D32" s="85" t="s">
        <v>616</v>
      </c>
      <c r="E32" s="83"/>
      <c r="F32" s="86" t="str">
        <f t="shared" si="0"/>
        <v>Không XL</v>
      </c>
      <c r="G32" s="69">
        <v>71</v>
      </c>
      <c r="H32" s="86" t="str">
        <f t="shared" si="1"/>
        <v>Khá</v>
      </c>
      <c r="I32" s="88"/>
    </row>
    <row r="33" spans="1:9" s="81" customFormat="1">
      <c r="A33" s="83">
        <v>22</v>
      </c>
      <c r="B33" s="84" t="s">
        <v>617</v>
      </c>
      <c r="C33" s="85" t="s">
        <v>618</v>
      </c>
      <c r="D33" s="85" t="s">
        <v>195</v>
      </c>
      <c r="E33" s="83"/>
      <c r="F33" s="86" t="str">
        <f t="shared" si="0"/>
        <v>Không XL</v>
      </c>
      <c r="G33" s="69">
        <v>50</v>
      </c>
      <c r="H33" s="86" t="str">
        <f t="shared" si="1"/>
        <v>TB</v>
      </c>
      <c r="I33" s="88"/>
    </row>
    <row r="34" spans="1:9" s="81" customFormat="1">
      <c r="A34" s="83">
        <v>23</v>
      </c>
      <c r="B34" s="84" t="s">
        <v>619</v>
      </c>
      <c r="C34" s="85" t="s">
        <v>620</v>
      </c>
      <c r="D34" s="85" t="s">
        <v>621</v>
      </c>
      <c r="E34" s="83"/>
      <c r="F34" s="86" t="str">
        <f t="shared" si="0"/>
        <v>Không XL</v>
      </c>
      <c r="G34" s="69">
        <v>73</v>
      </c>
      <c r="H34" s="86" t="str">
        <f t="shared" si="1"/>
        <v>Khá</v>
      </c>
      <c r="I34" s="88"/>
    </row>
    <row r="35" spans="1:9" s="81" customFormat="1">
      <c r="A35" s="83">
        <v>24</v>
      </c>
      <c r="B35" s="84" t="s">
        <v>622</v>
      </c>
      <c r="C35" s="85" t="s">
        <v>623</v>
      </c>
      <c r="D35" s="85" t="s">
        <v>200</v>
      </c>
      <c r="E35" s="83"/>
      <c r="F35" s="86" t="str">
        <f t="shared" si="0"/>
        <v>Không XL</v>
      </c>
      <c r="G35" s="69">
        <v>78</v>
      </c>
      <c r="H35" s="86" t="str">
        <f t="shared" si="1"/>
        <v>Khá</v>
      </c>
      <c r="I35" s="88"/>
    </row>
    <row r="36" spans="1:9" s="81" customFormat="1">
      <c r="A36" s="83">
        <v>25</v>
      </c>
      <c r="B36" s="84" t="s">
        <v>624</v>
      </c>
      <c r="C36" s="85" t="s">
        <v>625</v>
      </c>
      <c r="D36" s="85" t="s">
        <v>519</v>
      </c>
      <c r="E36" s="83"/>
      <c r="F36" s="86" t="str">
        <f t="shared" si="0"/>
        <v>Không XL</v>
      </c>
      <c r="G36" s="69">
        <v>79</v>
      </c>
      <c r="H36" s="86" t="str">
        <f t="shared" si="1"/>
        <v>Khá</v>
      </c>
      <c r="I36" s="88"/>
    </row>
    <row r="37" spans="1:9" s="81" customFormat="1">
      <c r="A37" s="83">
        <v>26</v>
      </c>
      <c r="B37" s="84" t="s">
        <v>626</v>
      </c>
      <c r="C37" s="85" t="s">
        <v>613</v>
      </c>
      <c r="D37" s="85" t="s">
        <v>519</v>
      </c>
      <c r="E37" s="83"/>
      <c r="F37" s="86" t="str">
        <f t="shared" si="0"/>
        <v>Không XL</v>
      </c>
      <c r="G37" s="69">
        <v>63</v>
      </c>
      <c r="H37" s="86" t="str">
        <f t="shared" si="1"/>
        <v>TB</v>
      </c>
      <c r="I37" s="88"/>
    </row>
    <row r="38" spans="1:9" s="81" customFormat="1">
      <c r="A38" s="83">
        <v>27</v>
      </c>
      <c r="B38" s="84" t="s">
        <v>627</v>
      </c>
      <c r="C38" s="85" t="s">
        <v>628</v>
      </c>
      <c r="D38" s="85" t="s">
        <v>424</v>
      </c>
      <c r="E38" s="83"/>
      <c r="F38" s="86" t="str">
        <f t="shared" si="0"/>
        <v>Không XL</v>
      </c>
      <c r="G38" s="69">
        <v>71</v>
      </c>
      <c r="H38" s="86" t="str">
        <f t="shared" si="1"/>
        <v>Khá</v>
      </c>
      <c r="I38" s="87"/>
    </row>
    <row r="39" spans="1:9" s="81" customFormat="1">
      <c r="A39" s="83">
        <v>28</v>
      </c>
      <c r="B39" s="84" t="s">
        <v>629</v>
      </c>
      <c r="C39" s="85" t="s">
        <v>630</v>
      </c>
      <c r="D39" s="85" t="s">
        <v>631</v>
      </c>
      <c r="E39" s="83"/>
      <c r="F39" s="86" t="str">
        <f t="shared" si="0"/>
        <v>Không XL</v>
      </c>
      <c r="G39" s="69">
        <v>40</v>
      </c>
      <c r="H39" s="86" t="str">
        <f t="shared" si="1"/>
        <v>Yếu</v>
      </c>
      <c r="I39" s="88"/>
    </row>
    <row r="40" spans="1:9" s="81" customFormat="1">
      <c r="A40" s="83">
        <v>29</v>
      </c>
      <c r="B40" s="84" t="s">
        <v>632</v>
      </c>
      <c r="C40" s="85" t="s">
        <v>633</v>
      </c>
      <c r="D40" s="85" t="s">
        <v>634</v>
      </c>
      <c r="E40" s="83"/>
      <c r="F40" s="86" t="str">
        <f t="shared" si="0"/>
        <v>Không XL</v>
      </c>
      <c r="G40" s="69">
        <v>59</v>
      </c>
      <c r="H40" s="86" t="str">
        <f t="shared" si="1"/>
        <v>TB</v>
      </c>
      <c r="I40" s="87"/>
    </row>
    <row r="41" spans="1:9" s="81" customFormat="1">
      <c r="A41" s="83">
        <v>30</v>
      </c>
      <c r="B41" s="84" t="s">
        <v>635</v>
      </c>
      <c r="C41" s="85" t="s">
        <v>636</v>
      </c>
      <c r="D41" s="85" t="s">
        <v>216</v>
      </c>
      <c r="E41" s="83"/>
      <c r="F41" s="86" t="str">
        <f t="shared" si="0"/>
        <v>Không XL</v>
      </c>
      <c r="G41" s="69">
        <v>65</v>
      </c>
      <c r="H41" s="86" t="str">
        <f t="shared" si="1"/>
        <v>TB</v>
      </c>
      <c r="I41" s="87"/>
    </row>
    <row r="42" spans="1:9" s="81" customFormat="1">
      <c r="A42" s="83">
        <v>31</v>
      </c>
      <c r="B42" s="84" t="s">
        <v>637</v>
      </c>
      <c r="C42" s="85" t="s">
        <v>537</v>
      </c>
      <c r="D42" s="85" t="s">
        <v>328</v>
      </c>
      <c r="E42" s="83"/>
      <c r="F42" s="86" t="str">
        <f t="shared" si="0"/>
        <v>Không XL</v>
      </c>
      <c r="G42" s="69">
        <v>83</v>
      </c>
      <c r="H42" s="86" t="str">
        <f t="shared" si="1"/>
        <v>Tốt</v>
      </c>
      <c r="I42" s="87"/>
    </row>
    <row r="43" spans="1:9" s="81" customFormat="1">
      <c r="A43" s="83">
        <v>32</v>
      </c>
      <c r="B43" s="84" t="s">
        <v>638</v>
      </c>
      <c r="C43" s="85" t="s">
        <v>197</v>
      </c>
      <c r="D43" s="85" t="s">
        <v>639</v>
      </c>
      <c r="E43" s="83"/>
      <c r="F43" s="86" t="str">
        <f t="shared" si="0"/>
        <v>Không XL</v>
      </c>
      <c r="G43" s="69">
        <v>70</v>
      </c>
      <c r="H43" s="86" t="str">
        <f t="shared" si="1"/>
        <v>Khá</v>
      </c>
      <c r="I43" s="88"/>
    </row>
    <row r="44" spans="1:9" s="81" customFormat="1">
      <c r="A44" s="83">
        <v>33</v>
      </c>
      <c r="B44" s="84" t="s">
        <v>640</v>
      </c>
      <c r="C44" s="85" t="s">
        <v>641</v>
      </c>
      <c r="D44" s="85" t="s">
        <v>642</v>
      </c>
      <c r="E44" s="83"/>
      <c r="F44" s="86" t="str">
        <f t="shared" si="0"/>
        <v>Không XL</v>
      </c>
      <c r="G44" s="69">
        <v>75</v>
      </c>
      <c r="H44" s="86" t="str">
        <f t="shared" si="1"/>
        <v>Khá</v>
      </c>
      <c r="I44" s="88"/>
    </row>
    <row r="45" spans="1:9" s="81" customFormat="1">
      <c r="A45" s="83">
        <v>34</v>
      </c>
      <c r="B45" s="84" t="s">
        <v>643</v>
      </c>
      <c r="C45" s="85" t="s">
        <v>644</v>
      </c>
      <c r="D45" s="85" t="s">
        <v>230</v>
      </c>
      <c r="E45" s="83"/>
      <c r="F45" s="86" t="str">
        <f t="shared" si="0"/>
        <v>Không XL</v>
      </c>
      <c r="G45" s="69">
        <v>64</v>
      </c>
      <c r="H45" s="86" t="str">
        <f t="shared" si="1"/>
        <v>TB</v>
      </c>
      <c r="I45" s="88"/>
    </row>
    <row r="46" spans="1:9" s="81" customFormat="1">
      <c r="A46" s="83">
        <v>35</v>
      </c>
      <c r="B46" s="84" t="s">
        <v>645</v>
      </c>
      <c r="C46" s="85" t="s">
        <v>646</v>
      </c>
      <c r="D46" s="85" t="s">
        <v>233</v>
      </c>
      <c r="E46" s="83"/>
      <c r="F46" s="86" t="str">
        <f t="shared" si="0"/>
        <v>Không XL</v>
      </c>
      <c r="G46" s="69">
        <v>84</v>
      </c>
      <c r="H46" s="86" t="str">
        <f t="shared" si="1"/>
        <v>Tốt</v>
      </c>
      <c r="I46" s="88"/>
    </row>
    <row r="47" spans="1:9" s="81" customFormat="1">
      <c r="A47" s="83">
        <v>36</v>
      </c>
      <c r="B47" s="84" t="s">
        <v>647</v>
      </c>
      <c r="C47" s="85" t="s">
        <v>648</v>
      </c>
      <c r="D47" s="85" t="s">
        <v>233</v>
      </c>
      <c r="E47" s="83"/>
      <c r="F47" s="86" t="str">
        <f t="shared" si="0"/>
        <v>Không XL</v>
      </c>
      <c r="G47" s="69">
        <v>67</v>
      </c>
      <c r="H47" s="86" t="str">
        <f t="shared" si="1"/>
        <v>TB</v>
      </c>
      <c r="I47" s="88"/>
    </row>
    <row r="48" spans="1:9" s="81" customFormat="1">
      <c r="A48" s="83">
        <v>37</v>
      </c>
      <c r="B48" s="84" t="s">
        <v>649</v>
      </c>
      <c r="C48" s="85" t="s">
        <v>650</v>
      </c>
      <c r="D48" s="85" t="s">
        <v>233</v>
      </c>
      <c r="E48" s="83"/>
      <c r="F48" s="86" t="str">
        <f t="shared" si="0"/>
        <v>Không XL</v>
      </c>
      <c r="G48" s="69">
        <v>79</v>
      </c>
      <c r="H48" s="86" t="str">
        <f t="shared" si="1"/>
        <v>Khá</v>
      </c>
      <c r="I48" s="88"/>
    </row>
    <row r="49" spans="1:9" s="81" customFormat="1">
      <c r="A49" s="83">
        <v>38</v>
      </c>
      <c r="B49" s="84" t="s">
        <v>651</v>
      </c>
      <c r="C49" s="85" t="s">
        <v>652</v>
      </c>
      <c r="D49" s="85" t="s">
        <v>653</v>
      </c>
      <c r="E49" s="83"/>
      <c r="F49" s="86" t="str">
        <f t="shared" si="0"/>
        <v>Không XL</v>
      </c>
      <c r="G49" s="69">
        <v>64</v>
      </c>
      <c r="H49" s="86" t="str">
        <f t="shared" si="1"/>
        <v>TB</v>
      </c>
      <c r="I49" s="88"/>
    </row>
    <row r="50" spans="1:9" s="81" customFormat="1">
      <c r="A50" s="83">
        <v>39</v>
      </c>
      <c r="B50" s="84" t="s">
        <v>654</v>
      </c>
      <c r="C50" s="85" t="s">
        <v>261</v>
      </c>
      <c r="D50" s="85" t="s">
        <v>262</v>
      </c>
      <c r="E50" s="83"/>
      <c r="F50" s="86" t="str">
        <f t="shared" si="0"/>
        <v>Không XL</v>
      </c>
      <c r="G50" s="69">
        <v>58</v>
      </c>
      <c r="H50" s="86" t="str">
        <f t="shared" si="1"/>
        <v>TB</v>
      </c>
      <c r="I50" s="88"/>
    </row>
    <row r="51" spans="1:9" s="81" customFormat="1">
      <c r="A51" s="83">
        <v>40</v>
      </c>
      <c r="B51" s="84" t="s">
        <v>655</v>
      </c>
      <c r="C51" s="85" t="s">
        <v>656</v>
      </c>
      <c r="D51" s="85" t="s">
        <v>262</v>
      </c>
      <c r="E51" s="83"/>
      <c r="F51" s="86" t="str">
        <f t="shared" si="0"/>
        <v>Không XL</v>
      </c>
      <c r="G51" s="69">
        <v>50</v>
      </c>
      <c r="H51" s="86" t="str">
        <f t="shared" si="1"/>
        <v>TB</v>
      </c>
      <c r="I51" s="87"/>
    </row>
    <row r="52" spans="1:9" s="81" customFormat="1">
      <c r="A52" s="83">
        <v>41</v>
      </c>
      <c r="B52" s="84" t="s">
        <v>657</v>
      </c>
      <c r="C52" s="85" t="s">
        <v>197</v>
      </c>
      <c r="D52" s="85" t="s">
        <v>267</v>
      </c>
      <c r="E52" s="83"/>
      <c r="F52" s="86" t="str">
        <f t="shared" si="0"/>
        <v>Không XL</v>
      </c>
      <c r="G52" s="69">
        <v>50</v>
      </c>
      <c r="H52" s="86" t="str">
        <f t="shared" si="1"/>
        <v>TB</v>
      </c>
      <c r="I52" s="88"/>
    </row>
    <row r="53" spans="1:9" s="81" customFormat="1">
      <c r="A53" s="83">
        <v>42</v>
      </c>
      <c r="B53" s="84" t="s">
        <v>658</v>
      </c>
      <c r="C53" s="85" t="s">
        <v>659</v>
      </c>
      <c r="D53" s="85" t="s">
        <v>660</v>
      </c>
      <c r="E53" s="83"/>
      <c r="F53" s="86" t="str">
        <f t="shared" si="0"/>
        <v>Không XL</v>
      </c>
      <c r="G53" s="69">
        <v>68</v>
      </c>
      <c r="H53" s="86" t="str">
        <f t="shared" si="1"/>
        <v>TB</v>
      </c>
      <c r="I53" s="88"/>
    </row>
    <row r="54" spans="1:9" s="81" customFormat="1">
      <c r="A54" s="83">
        <v>43</v>
      </c>
      <c r="B54" s="84" t="s">
        <v>661</v>
      </c>
      <c r="C54" s="85" t="s">
        <v>496</v>
      </c>
      <c r="D54" s="85" t="s">
        <v>367</v>
      </c>
      <c r="E54" s="83"/>
      <c r="F54" s="86" t="str">
        <f t="shared" si="0"/>
        <v>Không XL</v>
      </c>
      <c r="G54" s="69">
        <v>57</v>
      </c>
      <c r="H54" s="86" t="str">
        <f t="shared" si="1"/>
        <v>TB</v>
      </c>
      <c r="I54" s="88"/>
    </row>
    <row r="55" spans="1:9" s="81" customFormat="1">
      <c r="A55" s="83">
        <v>44</v>
      </c>
      <c r="B55" s="84" t="s">
        <v>662</v>
      </c>
      <c r="C55" s="85" t="s">
        <v>663</v>
      </c>
      <c r="D55" s="85" t="s">
        <v>367</v>
      </c>
      <c r="E55" s="83"/>
      <c r="F55" s="86" t="str">
        <f t="shared" si="0"/>
        <v>Không XL</v>
      </c>
      <c r="G55" s="69">
        <v>62</v>
      </c>
      <c r="H55" s="86" t="str">
        <f t="shared" si="1"/>
        <v>TB</v>
      </c>
      <c r="I55" s="88"/>
    </row>
    <row r="56" spans="1:9" s="81" customFormat="1">
      <c r="A56" s="83">
        <v>45</v>
      </c>
      <c r="B56" s="84" t="s">
        <v>664</v>
      </c>
      <c r="C56" s="85" t="s">
        <v>665</v>
      </c>
      <c r="D56" s="85" t="s">
        <v>367</v>
      </c>
      <c r="E56" s="83"/>
      <c r="F56" s="86" t="str">
        <f t="shared" si="0"/>
        <v>Không XL</v>
      </c>
      <c r="G56" s="69">
        <v>58</v>
      </c>
      <c r="H56" s="86" t="str">
        <f t="shared" si="1"/>
        <v>TB</v>
      </c>
      <c r="I56" s="88"/>
    </row>
    <row r="57" spans="1:9" s="81" customFormat="1">
      <c r="A57" s="83">
        <v>46</v>
      </c>
      <c r="B57" s="84" t="s">
        <v>666</v>
      </c>
      <c r="C57" s="85" t="s">
        <v>667</v>
      </c>
      <c r="D57" s="85" t="s">
        <v>472</v>
      </c>
      <c r="E57" s="83"/>
      <c r="F57" s="86" t="str">
        <f t="shared" si="0"/>
        <v>Không XL</v>
      </c>
      <c r="G57" s="69">
        <v>72</v>
      </c>
      <c r="H57" s="86" t="str">
        <f t="shared" si="1"/>
        <v>Khá</v>
      </c>
      <c r="I57" s="88"/>
    </row>
    <row r="58" spans="1:9" ht="15.75">
      <c r="A58" s="70"/>
      <c r="B58" s="70"/>
      <c r="C58" s="179" t="s">
        <v>146</v>
      </c>
      <c r="D58" s="179"/>
      <c r="E58" s="179"/>
      <c r="F58" s="179"/>
      <c r="G58" s="179"/>
      <c r="H58" s="179"/>
      <c r="I58" s="179"/>
    </row>
    <row r="59" spans="1:9">
      <c r="C59" s="180" t="s">
        <v>147</v>
      </c>
      <c r="D59" s="180"/>
      <c r="E59" s="181" t="s">
        <v>142</v>
      </c>
      <c r="F59" s="181"/>
      <c r="G59" s="181" t="s">
        <v>143</v>
      </c>
      <c r="H59" s="181"/>
      <c r="I59" s="180" t="s">
        <v>13</v>
      </c>
    </row>
    <row r="60" spans="1:9" s="81" customFormat="1">
      <c r="C60" s="180"/>
      <c r="D60" s="180"/>
      <c r="E60" s="82" t="s">
        <v>148</v>
      </c>
      <c r="F60" s="99" t="s">
        <v>149</v>
      </c>
      <c r="G60" s="82" t="s">
        <v>148</v>
      </c>
      <c r="H60" s="99" t="s">
        <v>149</v>
      </c>
      <c r="I60" s="180"/>
    </row>
    <row r="61" spans="1:9">
      <c r="C61" s="164" t="s">
        <v>150</v>
      </c>
      <c r="D61" s="164"/>
      <c r="E61" s="100">
        <f>COUNTIF(F12:F57,"Xuất sắc")</f>
        <v>0</v>
      </c>
      <c r="F61" s="101">
        <f>E61*100/$A$57</f>
        <v>0</v>
      </c>
      <c r="G61" s="100">
        <f>COUNTIF(H12:H57,"Xuất sắc")</f>
        <v>0</v>
      </c>
      <c r="H61" s="101">
        <f>G61*100/$A$57</f>
        <v>0</v>
      </c>
      <c r="I61" s="102"/>
    </row>
    <row r="62" spans="1:9">
      <c r="C62" s="164" t="s">
        <v>151</v>
      </c>
      <c r="D62" s="164"/>
      <c r="E62" s="100">
        <f>COUNTIF(F12:F57,"Tốt")</f>
        <v>0</v>
      </c>
      <c r="F62" s="101">
        <f t="shared" ref="F62:F66" si="2">E62*100/$A$57</f>
        <v>0</v>
      </c>
      <c r="G62" s="100">
        <f>COUNTIF(H12:H57,"Tốt")</f>
        <v>4</v>
      </c>
      <c r="H62" s="101">
        <f t="shared" ref="H62:H66" si="3">G62*100/$A$57</f>
        <v>8.695652173913043</v>
      </c>
      <c r="I62" s="102"/>
    </row>
    <row r="63" spans="1:9">
      <c r="C63" s="164" t="s">
        <v>152</v>
      </c>
      <c r="D63" s="164"/>
      <c r="E63" s="100">
        <f>COUNTIF(F12:F57,"Khá")</f>
        <v>0</v>
      </c>
      <c r="F63" s="101">
        <f t="shared" si="2"/>
        <v>0</v>
      </c>
      <c r="G63" s="100">
        <f>COUNTIF(H12:H57,"Khá")</f>
        <v>16</v>
      </c>
      <c r="H63" s="101">
        <f t="shared" si="3"/>
        <v>34.782608695652172</v>
      </c>
      <c r="I63" s="102"/>
    </row>
    <row r="64" spans="1:9">
      <c r="C64" s="164" t="s">
        <v>153</v>
      </c>
      <c r="D64" s="164"/>
      <c r="E64" s="100">
        <f>COUNTIF(F12:F57,"TB")</f>
        <v>0</v>
      </c>
      <c r="F64" s="101">
        <f t="shared" si="2"/>
        <v>0</v>
      </c>
      <c r="G64" s="100">
        <f>COUNTIF(H12:H57,"TB")</f>
        <v>25</v>
      </c>
      <c r="H64" s="101">
        <f t="shared" si="3"/>
        <v>54.347826086956523</v>
      </c>
      <c r="I64" s="102"/>
    </row>
    <row r="65" spans="1:10">
      <c r="C65" s="164" t="s">
        <v>154</v>
      </c>
      <c r="D65" s="164"/>
      <c r="E65" s="100">
        <f>COUNTIF(F12:F57,"Yếu")</f>
        <v>0</v>
      </c>
      <c r="F65" s="101">
        <f t="shared" si="2"/>
        <v>0</v>
      </c>
      <c r="G65" s="100">
        <f>COUNTIF(H12:H57,"Yếu")</f>
        <v>1</v>
      </c>
      <c r="H65" s="101">
        <f t="shared" si="3"/>
        <v>2.1739130434782608</v>
      </c>
      <c r="I65" s="102"/>
    </row>
    <row r="66" spans="1:10">
      <c r="C66" s="164" t="s">
        <v>155</v>
      </c>
      <c r="D66" s="164"/>
      <c r="E66" s="100">
        <f>COUNTIF(F12:F57,"Không XL")</f>
        <v>46</v>
      </c>
      <c r="F66" s="101">
        <f t="shared" si="2"/>
        <v>100</v>
      </c>
      <c r="G66" s="100">
        <f>COUNTIF(H12:H57,"Không XL")</f>
        <v>0</v>
      </c>
      <c r="H66" s="101">
        <f t="shared" si="3"/>
        <v>0</v>
      </c>
      <c r="I66" s="102"/>
    </row>
    <row r="67" spans="1:10">
      <c r="C67" s="103"/>
      <c r="D67" s="103"/>
      <c r="F67" s="104"/>
    </row>
    <row r="68" spans="1:10" ht="15.75">
      <c r="E68" s="165" t="s">
        <v>156</v>
      </c>
      <c r="F68" s="165"/>
      <c r="G68" s="165"/>
      <c r="H68" s="165"/>
      <c r="I68" s="165"/>
    </row>
    <row r="69" spans="1:10">
      <c r="A69" s="163" t="s">
        <v>157</v>
      </c>
      <c r="B69" s="163"/>
      <c r="C69" s="163"/>
      <c r="D69" s="163"/>
      <c r="E69" s="163"/>
      <c r="F69" s="163" t="s">
        <v>142</v>
      </c>
      <c r="G69" s="163"/>
      <c r="H69" s="163"/>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3" priority="1" stopIfTrue="1" operator="equal">
      <formula>"SVG"</formula>
    </cfRule>
    <cfRule type="cellIs" dxfId="2" priority="2" stopIfTrue="1" operator="equal">
      <formula>"SVXS"</formula>
    </cfRule>
  </conditionalFormatting>
  <pageMargins left="0.7" right="0.7" top="0.75" bottom="0.75" header="0.3" footer="0.3"/>
  <pageSetup scale="83"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8" t="s">
        <v>134</v>
      </c>
      <c r="B2" s="138"/>
      <c r="C2" s="138"/>
      <c r="D2" s="138"/>
      <c r="E2" s="136" t="s">
        <v>135</v>
      </c>
      <c r="F2" s="136"/>
      <c r="G2" s="136"/>
      <c r="H2" s="136"/>
      <c r="I2" s="136"/>
      <c r="J2" s="3"/>
      <c r="K2" s="3"/>
      <c r="L2" s="3"/>
      <c r="M2" s="3"/>
      <c r="N2" s="3"/>
      <c r="O2" s="3"/>
      <c r="P2" s="3"/>
      <c r="Q2" s="3"/>
      <c r="R2" s="3"/>
      <c r="S2" s="3"/>
      <c r="T2" s="3"/>
    </row>
    <row r="3" spans="1:20" ht="17.100000000000001" customHeight="1">
      <c r="A3" s="136" t="s">
        <v>136</v>
      </c>
      <c r="B3" s="136"/>
      <c r="C3" s="136"/>
      <c r="D3" s="136"/>
      <c r="E3" s="137" t="s">
        <v>137</v>
      </c>
      <c r="F3" s="137"/>
      <c r="G3" s="137"/>
      <c r="H3" s="137"/>
      <c r="I3" s="137"/>
      <c r="J3" s="3"/>
      <c r="K3" s="3"/>
      <c r="L3" s="3"/>
      <c r="M3" s="3"/>
      <c r="N3" s="3"/>
      <c r="O3" s="3"/>
      <c r="P3" s="3"/>
      <c r="Q3" s="3"/>
      <c r="R3" s="3"/>
      <c r="S3" s="3"/>
      <c r="T3" s="3"/>
    </row>
    <row r="4" spans="1:20" ht="17.100000000000001" customHeight="1">
      <c r="A4" s="136" t="s">
        <v>138</v>
      </c>
      <c r="B4" s="136"/>
      <c r="C4" s="136"/>
      <c r="D4" s="136"/>
      <c r="E4" s="135"/>
      <c r="F4" s="135"/>
      <c r="G4" s="135"/>
      <c r="H4" s="135"/>
      <c r="I4" s="135"/>
      <c r="J4" s="3"/>
      <c r="K4" s="3"/>
      <c r="L4" s="3"/>
      <c r="M4" s="3"/>
      <c r="N4" s="3"/>
      <c r="O4" s="3"/>
      <c r="P4" s="3"/>
      <c r="Q4" s="3"/>
      <c r="R4" s="3"/>
      <c r="S4" s="3"/>
      <c r="T4" s="3"/>
    </row>
    <row r="5" spans="1:20" s="49" customFormat="1" ht="12" customHeight="1">
      <c r="A5" s="140"/>
      <c r="B5" s="140"/>
      <c r="C5" s="140"/>
      <c r="D5" s="140"/>
      <c r="E5" s="48"/>
      <c r="J5" s="48"/>
      <c r="K5" s="48"/>
      <c r="L5" s="48"/>
      <c r="M5" s="48"/>
      <c r="N5" s="48"/>
      <c r="O5" s="48"/>
      <c r="P5" s="48"/>
      <c r="Q5" s="48"/>
      <c r="R5" s="48"/>
      <c r="S5" s="48"/>
      <c r="T5" s="48"/>
    </row>
    <row r="6" spans="1:20" ht="24.95" customHeight="1">
      <c r="A6" s="141" t="s">
        <v>139</v>
      </c>
      <c r="B6" s="141"/>
      <c r="C6" s="141"/>
      <c r="D6" s="141"/>
      <c r="E6" s="141"/>
      <c r="F6" s="141"/>
      <c r="G6" s="141"/>
      <c r="H6" s="141"/>
      <c r="I6" s="141"/>
      <c r="J6" s="5"/>
      <c r="K6" s="5"/>
      <c r="L6" s="5"/>
      <c r="M6" s="5"/>
      <c r="N6" s="5"/>
      <c r="O6" s="5"/>
      <c r="P6" s="5"/>
      <c r="Q6" s="5"/>
      <c r="R6" s="5"/>
      <c r="S6" s="5"/>
      <c r="T6" s="5"/>
    </row>
    <row r="7" spans="1:20" s="8" customFormat="1" ht="20.100000000000001" customHeight="1">
      <c r="A7" s="141" t="s">
        <v>278</v>
      </c>
      <c r="B7" s="141"/>
      <c r="C7" s="141"/>
      <c r="D7" s="141"/>
      <c r="E7" s="141"/>
      <c r="F7" s="141"/>
      <c r="G7" s="141"/>
      <c r="H7" s="141"/>
      <c r="I7" s="141"/>
      <c r="J7" s="50"/>
      <c r="K7" s="50"/>
      <c r="L7" s="50"/>
      <c r="M7" s="50"/>
      <c r="N7" s="50"/>
      <c r="O7" s="50"/>
      <c r="P7" s="50"/>
      <c r="Q7" s="50"/>
      <c r="R7" s="50"/>
      <c r="S7" s="50"/>
      <c r="T7" s="50"/>
    </row>
    <row r="8" spans="1:20" s="8" customFormat="1" ht="18" customHeight="1">
      <c r="A8" s="142" t="s">
        <v>277</v>
      </c>
      <c r="B8" s="142"/>
      <c r="C8" s="142"/>
      <c r="D8" s="142"/>
      <c r="E8" s="142"/>
      <c r="F8" s="142"/>
      <c r="G8" s="142"/>
      <c r="H8" s="142"/>
      <c r="I8" s="14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3" t="s">
        <v>0</v>
      </c>
      <c r="B10" s="143" t="s">
        <v>140</v>
      </c>
      <c r="C10" s="146" t="s">
        <v>141</v>
      </c>
      <c r="D10" s="147"/>
      <c r="E10" s="150" t="s">
        <v>142</v>
      </c>
      <c r="F10" s="151"/>
      <c r="G10" s="150" t="s">
        <v>143</v>
      </c>
      <c r="H10" s="151"/>
      <c r="I10" s="152" t="s">
        <v>13</v>
      </c>
    </row>
    <row r="11" spans="1:20" s="12" customFormat="1" ht="30" customHeight="1">
      <c r="A11" s="144"/>
      <c r="B11" s="145"/>
      <c r="C11" s="148"/>
      <c r="D11" s="149"/>
      <c r="E11" s="52" t="s">
        <v>144</v>
      </c>
      <c r="F11" s="52" t="s">
        <v>145</v>
      </c>
      <c r="G11" s="52" t="s">
        <v>144</v>
      </c>
      <c r="H11" s="52" t="s">
        <v>145</v>
      </c>
      <c r="I11" s="144"/>
    </row>
    <row r="12" spans="1:20" s="12" customFormat="1" ht="17.45" customHeight="1">
      <c r="A12" s="45">
        <v>1</v>
      </c>
      <c r="B12" s="66" t="s">
        <v>279</v>
      </c>
      <c r="C12" s="67" t="s">
        <v>280</v>
      </c>
      <c r="D12" s="67" t="s">
        <v>281</v>
      </c>
      <c r="E12" s="45">
        <v>1</v>
      </c>
      <c r="F12" s="56" t="str">
        <f>IF(AND(E12&gt;=90),"Xuất sắc",IF(AND(E12&gt;=80),"Tốt",IF(AND(E12&gt;=70),"Khá",IF(AND(E12&gt;=60),"TB",IF(AND(E12&gt;=50),"TB",IF(AND(E12&lt;50),IF(AND(E12&gt;0),"Yếu",IF(AND(E12=0),"Không XL"," "))))))))</f>
        <v>Yếu</v>
      </c>
      <c r="G12" s="45">
        <v>1</v>
      </c>
      <c r="H12" s="56" t="str">
        <f>IF(AND(G12&gt;=90),"Xuất sắc",IF(AND(G12&gt;=80),"Tốt",IF(AND(G12&gt;=70),"Khá",IF(AND(G12&gt;=60),"TB",IF(AND(G12&gt;=50),"TB",IF(AND(G12&lt;50),IF(AND(G12&gt;0),"Yếu",IF(AND(G12=0),"Không XL"," "))))))))</f>
        <v>Yếu</v>
      </c>
      <c r="I12" s="57"/>
    </row>
    <row r="13" spans="1:20" s="12" customFormat="1" ht="17.45" customHeight="1">
      <c r="A13" s="45">
        <v>2</v>
      </c>
      <c r="B13" s="66" t="s">
        <v>282</v>
      </c>
      <c r="C13" s="67" t="s">
        <v>283</v>
      </c>
      <c r="D13" s="67" t="s">
        <v>281</v>
      </c>
      <c r="E13" s="45">
        <v>50</v>
      </c>
      <c r="F13" s="56" t="str">
        <f t="shared" ref="F13:F76" si="0">IF(AND(E13&gt;=90),"Xuất sắc",IF(AND(E13&gt;=80),"Tốt",IF(AND(E13&gt;=70),"Khá",IF(AND(E13&gt;=60),"TB",IF(AND(E13&gt;=50),"TB",IF(AND(E13&lt;50),IF(AND(E13&gt;0),"Yếu",IF(AND(E13=0),"Không XL"," "))))))))</f>
        <v>TB</v>
      </c>
      <c r="G13" s="45">
        <v>50</v>
      </c>
      <c r="H13" s="56" t="str">
        <f t="shared" ref="H13:H76" si="1">IF(AND(G13&gt;=90),"Xuất sắc",IF(AND(G13&gt;=80),"Tốt",IF(AND(G13&gt;=70),"Khá",IF(AND(G13&gt;=60),"TB",IF(AND(G13&gt;=50),"TB",IF(AND(G13&lt;50),IF(AND(G13&gt;0),"Yếu",IF(AND(G13=0),"Không XL"," "))))))))</f>
        <v>TB</v>
      </c>
      <c r="I13" s="57"/>
    </row>
    <row r="14" spans="1:20" s="12" customFormat="1" ht="17.45" customHeight="1">
      <c r="A14" s="45">
        <v>3</v>
      </c>
      <c r="B14" s="66" t="s">
        <v>284</v>
      </c>
      <c r="C14" s="67" t="s">
        <v>285</v>
      </c>
      <c r="D14" s="67" t="s">
        <v>286</v>
      </c>
      <c r="E14" s="45">
        <v>70</v>
      </c>
      <c r="F14" s="56" t="str">
        <f t="shared" si="0"/>
        <v>Khá</v>
      </c>
      <c r="G14" s="45">
        <v>70</v>
      </c>
      <c r="H14" s="56" t="str">
        <f t="shared" si="1"/>
        <v>Khá</v>
      </c>
      <c r="I14" s="57"/>
    </row>
    <row r="15" spans="1:20" s="12" customFormat="1" ht="17.45" customHeight="1">
      <c r="A15" s="45">
        <v>4</v>
      </c>
      <c r="B15" s="66" t="s">
        <v>287</v>
      </c>
      <c r="C15" s="67" t="s">
        <v>288</v>
      </c>
      <c r="D15" s="67" t="s">
        <v>289</v>
      </c>
      <c r="E15" s="45">
        <v>80</v>
      </c>
      <c r="F15" s="56" t="str">
        <f t="shared" si="0"/>
        <v>Tốt</v>
      </c>
      <c r="G15" s="45">
        <v>80</v>
      </c>
      <c r="H15" s="56" t="str">
        <f t="shared" si="1"/>
        <v>Tốt</v>
      </c>
      <c r="I15" s="14"/>
    </row>
    <row r="16" spans="1:20" s="12" customFormat="1" ht="17.45" customHeight="1">
      <c r="A16" s="45">
        <v>5</v>
      </c>
      <c r="B16" s="66" t="s">
        <v>290</v>
      </c>
      <c r="C16" s="67" t="s">
        <v>291</v>
      </c>
      <c r="D16" s="67" t="s">
        <v>292</v>
      </c>
      <c r="E16" s="45">
        <v>90</v>
      </c>
      <c r="F16" s="56" t="str">
        <f t="shared" si="0"/>
        <v>Xuất sắc</v>
      </c>
      <c r="G16" s="45">
        <v>90</v>
      </c>
      <c r="H16" s="56" t="str">
        <f t="shared" si="1"/>
        <v>Xuất sắc</v>
      </c>
      <c r="I16" s="14"/>
    </row>
    <row r="17" spans="1:9" s="12" customFormat="1">
      <c r="A17" s="45">
        <v>6</v>
      </c>
      <c r="B17" s="66" t="s">
        <v>293</v>
      </c>
      <c r="C17" s="67" t="s">
        <v>294</v>
      </c>
      <c r="D17" s="67" t="s">
        <v>184</v>
      </c>
      <c r="E17" s="45">
        <v>35</v>
      </c>
      <c r="F17" s="56" t="str">
        <f t="shared" si="0"/>
        <v>Yếu</v>
      </c>
      <c r="G17" s="45">
        <v>35</v>
      </c>
      <c r="H17" s="56" t="str">
        <f t="shared" si="1"/>
        <v>Yếu</v>
      </c>
      <c r="I17" s="14"/>
    </row>
    <row r="18" spans="1:9" s="12" customFormat="1">
      <c r="A18" s="45">
        <v>7</v>
      </c>
      <c r="B18" s="66" t="s">
        <v>295</v>
      </c>
      <c r="C18" s="67" t="s">
        <v>296</v>
      </c>
      <c r="D18" s="67" t="s">
        <v>184</v>
      </c>
      <c r="E18" s="45">
        <v>49</v>
      </c>
      <c r="F18" s="56" t="str">
        <f t="shared" si="0"/>
        <v>Yếu</v>
      </c>
      <c r="G18" s="45">
        <v>49</v>
      </c>
      <c r="H18" s="56" t="str">
        <f t="shared" si="1"/>
        <v>Yếu</v>
      </c>
      <c r="I18" s="14"/>
    </row>
    <row r="19" spans="1:9" s="12" customFormat="1">
      <c r="A19" s="45">
        <v>8</v>
      </c>
      <c r="B19" s="66" t="s">
        <v>297</v>
      </c>
      <c r="C19" s="67" t="s">
        <v>298</v>
      </c>
      <c r="D19" s="67" t="s">
        <v>299</v>
      </c>
      <c r="E19" s="45">
        <v>61</v>
      </c>
      <c r="F19" s="56" t="str">
        <f t="shared" si="0"/>
        <v>TB</v>
      </c>
      <c r="G19" s="45">
        <v>61</v>
      </c>
      <c r="H19" s="56" t="str">
        <f t="shared" si="1"/>
        <v>TB</v>
      </c>
      <c r="I19" s="14"/>
    </row>
    <row r="20" spans="1:9" s="12" customFormat="1">
      <c r="A20" s="45">
        <v>9</v>
      </c>
      <c r="B20" s="66" t="s">
        <v>300</v>
      </c>
      <c r="C20" s="67" t="s">
        <v>301</v>
      </c>
      <c r="D20" s="67" t="s">
        <v>302</v>
      </c>
      <c r="E20" s="45">
        <v>100</v>
      </c>
      <c r="F20" s="56" t="str">
        <f t="shared" si="0"/>
        <v>Xuất sắc</v>
      </c>
      <c r="G20" s="45">
        <v>100</v>
      </c>
      <c r="H20" s="56" t="str">
        <f t="shared" si="1"/>
        <v>Xuất sắc</v>
      </c>
      <c r="I20" s="57"/>
    </row>
    <row r="21" spans="1:9" s="12" customFormat="1">
      <c r="A21" s="45">
        <v>10</v>
      </c>
      <c r="B21" s="66" t="s">
        <v>303</v>
      </c>
      <c r="C21" s="67" t="s">
        <v>304</v>
      </c>
      <c r="D21" s="67" t="s">
        <v>189</v>
      </c>
      <c r="E21" s="45">
        <v>81</v>
      </c>
      <c r="F21" s="56" t="str">
        <f t="shared" si="0"/>
        <v>Tốt</v>
      </c>
      <c r="G21" s="45">
        <v>81</v>
      </c>
      <c r="H21" s="56" t="str">
        <f t="shared" si="1"/>
        <v>Tốt</v>
      </c>
      <c r="I21" s="57"/>
    </row>
    <row r="22" spans="1:9" s="12" customFormat="1">
      <c r="A22" s="45">
        <v>11</v>
      </c>
      <c r="B22" s="66" t="s">
        <v>305</v>
      </c>
      <c r="C22" s="67" t="s">
        <v>306</v>
      </c>
      <c r="D22" s="67" t="s">
        <v>189</v>
      </c>
      <c r="E22" s="45"/>
      <c r="F22" s="56" t="str">
        <f t="shared" si="0"/>
        <v>Không XL</v>
      </c>
      <c r="G22" s="45"/>
      <c r="H22" s="56" t="str">
        <f t="shared" si="1"/>
        <v>Không XL</v>
      </c>
      <c r="I22" s="57"/>
    </row>
    <row r="23" spans="1:9" s="12" customFormat="1">
      <c r="A23" s="45">
        <v>12</v>
      </c>
      <c r="B23" s="66" t="s">
        <v>307</v>
      </c>
      <c r="C23" s="67" t="s">
        <v>308</v>
      </c>
      <c r="D23" s="67" t="s">
        <v>309</v>
      </c>
      <c r="E23" s="45"/>
      <c r="F23" s="56" t="str">
        <f t="shared" si="0"/>
        <v>Không XL</v>
      </c>
      <c r="G23" s="45"/>
      <c r="H23" s="56" t="str">
        <f t="shared" si="1"/>
        <v>Không XL</v>
      </c>
      <c r="I23" s="14"/>
    </row>
    <row r="24" spans="1:9" s="12" customFormat="1">
      <c r="A24" s="45">
        <v>13</v>
      </c>
      <c r="B24" s="66" t="s">
        <v>310</v>
      </c>
      <c r="C24" s="67" t="s">
        <v>311</v>
      </c>
      <c r="D24" s="67" t="s">
        <v>192</v>
      </c>
      <c r="E24" s="45"/>
      <c r="F24" s="56" t="str">
        <f t="shared" si="0"/>
        <v>Không XL</v>
      </c>
      <c r="G24" s="45"/>
      <c r="H24" s="56" t="str">
        <f t="shared" si="1"/>
        <v>Không XL</v>
      </c>
      <c r="I24" s="14"/>
    </row>
    <row r="25" spans="1:9" s="12" customFormat="1">
      <c r="A25" s="45">
        <v>14</v>
      </c>
      <c r="B25" s="66" t="s">
        <v>312</v>
      </c>
      <c r="C25" s="67" t="s">
        <v>313</v>
      </c>
      <c r="D25" s="67" t="s">
        <v>314</v>
      </c>
      <c r="E25" s="45"/>
      <c r="F25" s="56" t="str">
        <f t="shared" si="0"/>
        <v>Không XL</v>
      </c>
      <c r="G25" s="45"/>
      <c r="H25" s="56" t="str">
        <f t="shared" si="1"/>
        <v>Không XL</v>
      </c>
      <c r="I25" s="14"/>
    </row>
    <row r="26" spans="1:9" s="12" customFormat="1">
      <c r="A26" s="45">
        <v>15</v>
      </c>
      <c r="B26" s="66" t="s">
        <v>315</v>
      </c>
      <c r="C26" s="67" t="s">
        <v>316</v>
      </c>
      <c r="D26" s="67" t="s">
        <v>317</v>
      </c>
      <c r="E26" s="45"/>
      <c r="F26" s="56" t="str">
        <f t="shared" si="0"/>
        <v>Không XL</v>
      </c>
      <c r="G26" s="45"/>
      <c r="H26" s="56" t="str">
        <f t="shared" si="1"/>
        <v>Không XL</v>
      </c>
      <c r="I26" s="14"/>
    </row>
    <row r="27" spans="1:9" s="12" customFormat="1">
      <c r="A27" s="45">
        <v>16</v>
      </c>
      <c r="B27" s="66" t="s">
        <v>318</v>
      </c>
      <c r="C27" s="67" t="s">
        <v>319</v>
      </c>
      <c r="D27" s="67" t="s">
        <v>203</v>
      </c>
      <c r="E27" s="45"/>
      <c r="F27" s="56" t="str">
        <f t="shared" si="0"/>
        <v>Không XL</v>
      </c>
      <c r="G27" s="45"/>
      <c r="H27" s="56" t="str">
        <f t="shared" si="1"/>
        <v>Không XL</v>
      </c>
      <c r="I27" s="14"/>
    </row>
    <row r="28" spans="1:9" s="12" customFormat="1">
      <c r="A28" s="45">
        <v>17</v>
      </c>
      <c r="B28" s="66" t="s">
        <v>320</v>
      </c>
      <c r="C28" s="67" t="s">
        <v>321</v>
      </c>
      <c r="D28" s="67" t="s">
        <v>203</v>
      </c>
      <c r="E28" s="45"/>
      <c r="F28" s="56" t="str">
        <f t="shared" si="0"/>
        <v>Không XL</v>
      </c>
      <c r="G28" s="45"/>
      <c r="H28" s="56" t="str">
        <f t="shared" si="1"/>
        <v>Không XL</v>
      </c>
      <c r="I28" s="14"/>
    </row>
    <row r="29" spans="1:9" s="12" customFormat="1">
      <c r="A29" s="45">
        <v>18</v>
      </c>
      <c r="B29" s="66" t="s">
        <v>322</v>
      </c>
      <c r="C29" s="67" t="s">
        <v>323</v>
      </c>
      <c r="D29" s="67" t="s">
        <v>221</v>
      </c>
      <c r="E29" s="45"/>
      <c r="F29" s="56" t="str">
        <f t="shared" si="0"/>
        <v>Không XL</v>
      </c>
      <c r="G29" s="45"/>
      <c r="H29" s="56" t="str">
        <f t="shared" si="1"/>
        <v>Không XL</v>
      </c>
      <c r="I29" s="14"/>
    </row>
    <row r="30" spans="1:9" s="12" customFormat="1">
      <c r="A30" s="45">
        <v>19</v>
      </c>
      <c r="B30" s="66" t="s">
        <v>324</v>
      </c>
      <c r="C30" s="67" t="s">
        <v>325</v>
      </c>
      <c r="D30" s="67" t="s">
        <v>221</v>
      </c>
      <c r="E30" s="45"/>
      <c r="F30" s="56" t="str">
        <f t="shared" si="0"/>
        <v>Không XL</v>
      </c>
      <c r="G30" s="45"/>
      <c r="H30" s="56" t="str">
        <f t="shared" si="1"/>
        <v>Không XL</v>
      </c>
      <c r="I30" s="14"/>
    </row>
    <row r="31" spans="1:9" s="12" customFormat="1">
      <c r="A31" s="45">
        <v>20</v>
      </c>
      <c r="B31" s="66" t="s">
        <v>326</v>
      </c>
      <c r="C31" s="67" t="s">
        <v>327</v>
      </c>
      <c r="D31" s="67" t="s">
        <v>328</v>
      </c>
      <c r="E31" s="45"/>
      <c r="F31" s="56" t="str">
        <f t="shared" si="0"/>
        <v>Không XL</v>
      </c>
      <c r="G31" s="45"/>
      <c r="H31" s="56" t="str">
        <f t="shared" si="1"/>
        <v>Không XL</v>
      </c>
      <c r="I31" s="57"/>
    </row>
    <row r="32" spans="1:9" s="12" customFormat="1">
      <c r="A32" s="45">
        <v>21</v>
      </c>
      <c r="B32" s="66" t="s">
        <v>329</v>
      </c>
      <c r="C32" s="67" t="s">
        <v>330</v>
      </c>
      <c r="D32" s="67" t="s">
        <v>328</v>
      </c>
      <c r="E32" s="45"/>
      <c r="F32" s="56" t="str">
        <f t="shared" si="0"/>
        <v>Không XL</v>
      </c>
      <c r="G32" s="45"/>
      <c r="H32" s="56" t="str">
        <f t="shared" si="1"/>
        <v>Không XL</v>
      </c>
      <c r="I32" s="14"/>
    </row>
    <row r="33" spans="1:9" s="12" customFormat="1">
      <c r="A33" s="45">
        <v>22</v>
      </c>
      <c r="B33" s="66" t="s">
        <v>331</v>
      </c>
      <c r="C33" s="67" t="s">
        <v>332</v>
      </c>
      <c r="D33" s="67" t="s">
        <v>333</v>
      </c>
      <c r="E33" s="45"/>
      <c r="F33" s="56" t="str">
        <f t="shared" si="0"/>
        <v>Không XL</v>
      </c>
      <c r="G33" s="45"/>
      <c r="H33" s="56" t="str">
        <f t="shared" si="1"/>
        <v>Không XL</v>
      </c>
      <c r="I33" s="14"/>
    </row>
    <row r="34" spans="1:9" s="12" customFormat="1">
      <c r="A34" s="45">
        <v>23</v>
      </c>
      <c r="B34" s="66" t="s">
        <v>334</v>
      </c>
      <c r="C34" s="67" t="s">
        <v>335</v>
      </c>
      <c r="D34" s="67" t="s">
        <v>336</v>
      </c>
      <c r="E34" s="45"/>
      <c r="F34" s="56" t="str">
        <f t="shared" si="0"/>
        <v>Không XL</v>
      </c>
      <c r="G34" s="45"/>
      <c r="H34" s="56" t="str">
        <f t="shared" si="1"/>
        <v>Không XL</v>
      </c>
      <c r="I34" s="14"/>
    </row>
    <row r="35" spans="1:9" s="12" customFormat="1">
      <c r="A35" s="45">
        <v>24</v>
      </c>
      <c r="B35" s="66" t="s">
        <v>337</v>
      </c>
      <c r="C35" s="67" t="s">
        <v>338</v>
      </c>
      <c r="D35" s="67" t="s">
        <v>339</v>
      </c>
      <c r="E35" s="45"/>
      <c r="F35" s="56" t="str">
        <f t="shared" si="0"/>
        <v>Không XL</v>
      </c>
      <c r="G35" s="45"/>
      <c r="H35" s="56" t="str">
        <f t="shared" si="1"/>
        <v>Không XL</v>
      </c>
      <c r="I35" s="14"/>
    </row>
    <row r="36" spans="1:9" s="12" customFormat="1">
      <c r="A36" s="45">
        <v>25</v>
      </c>
      <c r="B36" s="66" t="s">
        <v>340</v>
      </c>
      <c r="C36" s="67" t="s">
        <v>197</v>
      </c>
      <c r="D36" s="67" t="s">
        <v>341</v>
      </c>
      <c r="E36" s="45"/>
      <c r="F36" s="56" t="str">
        <f t="shared" si="0"/>
        <v>Không XL</v>
      </c>
      <c r="G36" s="45"/>
      <c r="H36" s="56" t="str">
        <f t="shared" si="1"/>
        <v>Không XL</v>
      </c>
      <c r="I36" s="14"/>
    </row>
    <row r="37" spans="1:9" s="12" customFormat="1">
      <c r="A37" s="45">
        <v>26</v>
      </c>
      <c r="B37" s="66" t="s">
        <v>342</v>
      </c>
      <c r="C37" s="67" t="s">
        <v>343</v>
      </c>
      <c r="D37" s="67" t="s">
        <v>344</v>
      </c>
      <c r="E37" s="45"/>
      <c r="F37" s="56" t="str">
        <f t="shared" si="0"/>
        <v>Không XL</v>
      </c>
      <c r="G37" s="45"/>
      <c r="H37" s="56" t="str">
        <f t="shared" si="1"/>
        <v>Không XL</v>
      </c>
      <c r="I37" s="14"/>
    </row>
    <row r="38" spans="1:9" s="12" customFormat="1">
      <c r="A38" s="45">
        <v>27</v>
      </c>
      <c r="B38" s="66" t="s">
        <v>345</v>
      </c>
      <c r="C38" s="67" t="s">
        <v>346</v>
      </c>
      <c r="D38" s="67" t="s">
        <v>347</v>
      </c>
      <c r="E38" s="45"/>
      <c r="F38" s="56" t="str">
        <f t="shared" si="0"/>
        <v>Không XL</v>
      </c>
      <c r="G38" s="45"/>
      <c r="H38" s="56" t="str">
        <f t="shared" si="1"/>
        <v>Không XL</v>
      </c>
      <c r="I38" s="57"/>
    </row>
    <row r="39" spans="1:9" s="12" customFormat="1">
      <c r="A39" s="45">
        <v>28</v>
      </c>
      <c r="B39" s="66" t="s">
        <v>348</v>
      </c>
      <c r="C39" s="67" t="s">
        <v>349</v>
      </c>
      <c r="D39" s="67" t="s">
        <v>259</v>
      </c>
      <c r="E39" s="45"/>
      <c r="F39" s="56" t="str">
        <f t="shared" si="0"/>
        <v>Không XL</v>
      </c>
      <c r="G39" s="45"/>
      <c r="H39" s="56" t="str">
        <f t="shared" si="1"/>
        <v>Không XL</v>
      </c>
      <c r="I39" s="14"/>
    </row>
    <row r="40" spans="1:9" s="12" customFormat="1">
      <c r="A40" s="45">
        <v>29</v>
      </c>
      <c r="B40" s="66" t="s">
        <v>350</v>
      </c>
      <c r="C40" s="67" t="s">
        <v>351</v>
      </c>
      <c r="D40" s="67" t="s">
        <v>259</v>
      </c>
      <c r="E40" s="45"/>
      <c r="F40" s="56" t="str">
        <f t="shared" si="0"/>
        <v>Không XL</v>
      </c>
      <c r="G40" s="45"/>
      <c r="H40" s="56" t="str">
        <f t="shared" si="1"/>
        <v>Không XL</v>
      </c>
      <c r="I40" s="57"/>
    </row>
    <row r="41" spans="1:9" s="12" customFormat="1">
      <c r="A41" s="45">
        <v>30</v>
      </c>
      <c r="B41" s="66" t="s">
        <v>352</v>
      </c>
      <c r="C41" s="67" t="s">
        <v>353</v>
      </c>
      <c r="D41" s="67" t="s">
        <v>354</v>
      </c>
      <c r="E41" s="45"/>
      <c r="F41" s="56" t="str">
        <f t="shared" si="0"/>
        <v>Không XL</v>
      </c>
      <c r="G41" s="45"/>
      <c r="H41" s="56" t="str">
        <f t="shared" si="1"/>
        <v>Không XL</v>
      </c>
      <c r="I41" s="57"/>
    </row>
    <row r="42" spans="1:9" s="12" customFormat="1">
      <c r="A42" s="45">
        <v>31</v>
      </c>
      <c r="B42" s="66" t="s">
        <v>355</v>
      </c>
      <c r="C42" s="67" t="s">
        <v>356</v>
      </c>
      <c r="D42" s="67" t="s">
        <v>267</v>
      </c>
      <c r="E42" s="45"/>
      <c r="F42" s="56" t="str">
        <f t="shared" si="0"/>
        <v>Không XL</v>
      </c>
      <c r="G42" s="45"/>
      <c r="H42" s="56" t="str">
        <f t="shared" si="1"/>
        <v>Không XL</v>
      </c>
      <c r="I42" s="57"/>
    </row>
    <row r="43" spans="1:9" s="12" customFormat="1">
      <c r="A43" s="45">
        <v>32</v>
      </c>
      <c r="B43" s="66" t="s">
        <v>357</v>
      </c>
      <c r="C43" s="67" t="s">
        <v>358</v>
      </c>
      <c r="D43" s="67" t="s">
        <v>267</v>
      </c>
      <c r="E43" s="45"/>
      <c r="F43" s="56" t="str">
        <f t="shared" si="0"/>
        <v>Không XL</v>
      </c>
      <c r="G43" s="45"/>
      <c r="H43" s="56" t="str">
        <f t="shared" si="1"/>
        <v>Không XL</v>
      </c>
      <c r="I43" s="14"/>
    </row>
    <row r="44" spans="1:9" s="12" customFormat="1">
      <c r="A44" s="45">
        <v>33</v>
      </c>
      <c r="B44" s="66" t="s">
        <v>359</v>
      </c>
      <c r="C44" s="67" t="s">
        <v>360</v>
      </c>
      <c r="D44" s="67" t="s">
        <v>361</v>
      </c>
      <c r="E44" s="45"/>
      <c r="F44" s="56" t="str">
        <f t="shared" si="0"/>
        <v>Không XL</v>
      </c>
      <c r="G44" s="45"/>
      <c r="H44" s="56" t="str">
        <f t="shared" si="1"/>
        <v>Không XL</v>
      </c>
      <c r="I44" s="14"/>
    </row>
    <row r="45" spans="1:9" s="12" customFormat="1">
      <c r="A45" s="45">
        <v>34</v>
      </c>
      <c r="B45" s="66" t="s">
        <v>362</v>
      </c>
      <c r="C45" s="67" t="s">
        <v>363</v>
      </c>
      <c r="D45" s="67" t="s">
        <v>364</v>
      </c>
      <c r="E45" s="45"/>
      <c r="F45" s="56" t="str">
        <f t="shared" si="0"/>
        <v>Không XL</v>
      </c>
      <c r="G45" s="45"/>
      <c r="H45" s="56" t="str">
        <f t="shared" si="1"/>
        <v>Không XL</v>
      </c>
      <c r="I45" s="14"/>
    </row>
    <row r="46" spans="1:9" s="12" customFormat="1">
      <c r="A46" s="45">
        <v>35</v>
      </c>
      <c r="B46" s="66" t="s">
        <v>365</v>
      </c>
      <c r="C46" s="67" t="s">
        <v>366</v>
      </c>
      <c r="D46" s="67" t="s">
        <v>367</v>
      </c>
      <c r="E46" s="45"/>
      <c r="F46" s="56" t="str">
        <f t="shared" si="0"/>
        <v>Không XL</v>
      </c>
      <c r="G46" s="45"/>
      <c r="H46" s="56" t="str">
        <f t="shared" si="1"/>
        <v>Không XL</v>
      </c>
      <c r="I46" s="14"/>
    </row>
    <row r="47" spans="1:9" s="12" customFormat="1">
      <c r="A47" s="45">
        <v>36</v>
      </c>
      <c r="B47" s="66" t="s">
        <v>368</v>
      </c>
      <c r="C47" s="67" t="s">
        <v>369</v>
      </c>
      <c r="D47" s="67" t="s">
        <v>370</v>
      </c>
      <c r="E47" s="45"/>
      <c r="F47" s="56" t="str">
        <f t="shared" si="0"/>
        <v>Không XL</v>
      </c>
      <c r="G47" s="45"/>
      <c r="H47" s="56" t="str">
        <f t="shared" si="1"/>
        <v>Không XL</v>
      </c>
      <c r="I47" s="14"/>
    </row>
    <row r="48" spans="1:9" s="12" customFormat="1">
      <c r="A48" s="45">
        <v>37</v>
      </c>
      <c r="B48" s="66" t="s">
        <v>371</v>
      </c>
      <c r="C48" s="67" t="s">
        <v>372</v>
      </c>
      <c r="D48" s="67" t="s">
        <v>373</v>
      </c>
      <c r="E48" s="45"/>
      <c r="F48" s="56" t="str">
        <f t="shared" si="0"/>
        <v>Không XL</v>
      </c>
      <c r="G48" s="45"/>
      <c r="H48" s="56" t="str">
        <f t="shared" si="1"/>
        <v>Không XL</v>
      </c>
      <c r="I48" s="14"/>
    </row>
    <row r="49" spans="1:9" s="12" customFormat="1">
      <c r="A49" s="45">
        <v>38</v>
      </c>
      <c r="B49" s="66" t="s">
        <v>374</v>
      </c>
      <c r="C49" s="67" t="s">
        <v>375</v>
      </c>
      <c r="D49" s="67" t="s">
        <v>376</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s="12" customFormat="1">
      <c r="A55" s="45">
        <v>44</v>
      </c>
      <c r="B55" s="53"/>
      <c r="C55" s="54"/>
      <c r="D55" s="55"/>
      <c r="E55" s="45"/>
      <c r="F55" s="56" t="str">
        <f t="shared" si="0"/>
        <v>Không XL</v>
      </c>
      <c r="G55" s="45"/>
      <c r="H55" s="56" t="str">
        <f t="shared" si="1"/>
        <v>Không XL</v>
      </c>
      <c r="I55" s="14"/>
    </row>
    <row r="56" spans="1:9" s="12" customFormat="1">
      <c r="A56" s="45">
        <v>45</v>
      </c>
      <c r="B56" s="53"/>
      <c r="C56" s="54"/>
      <c r="D56" s="55"/>
      <c r="E56" s="45"/>
      <c r="F56" s="56" t="str">
        <f t="shared" si="0"/>
        <v>Không XL</v>
      </c>
      <c r="G56" s="45"/>
      <c r="H56" s="56" t="str">
        <f t="shared" si="1"/>
        <v>Không XL</v>
      </c>
      <c r="I56" s="14"/>
    </row>
    <row r="57" spans="1:9" s="12" customFormat="1">
      <c r="A57" s="45">
        <v>46</v>
      </c>
      <c r="B57" s="53"/>
      <c r="C57" s="54"/>
      <c r="D57" s="55"/>
      <c r="E57" s="45"/>
      <c r="F57" s="56" t="str">
        <f t="shared" si="0"/>
        <v>Không XL</v>
      </c>
      <c r="G57" s="45"/>
      <c r="H57" s="56" t="str">
        <f t="shared" si="1"/>
        <v>Không XL</v>
      </c>
      <c r="I57" s="14"/>
    </row>
    <row r="58" spans="1:9" s="12" customFormat="1">
      <c r="A58" s="45">
        <v>47</v>
      </c>
      <c r="B58" s="53"/>
      <c r="C58" s="54"/>
      <c r="D58" s="55"/>
      <c r="E58" s="45"/>
      <c r="F58" s="56" t="str">
        <f t="shared" si="0"/>
        <v>Không XL</v>
      </c>
      <c r="G58" s="45"/>
      <c r="H58" s="56" t="str">
        <f t="shared" si="1"/>
        <v>Không XL</v>
      </c>
      <c r="I58" s="57"/>
    </row>
    <row r="59" spans="1:9" s="12" customFormat="1">
      <c r="A59" s="45">
        <v>48</v>
      </c>
      <c r="B59" s="53"/>
      <c r="C59" s="54"/>
      <c r="D59" s="55"/>
      <c r="E59" s="45"/>
      <c r="F59" s="56" t="str">
        <f t="shared" si="0"/>
        <v>Không XL</v>
      </c>
      <c r="G59" s="45"/>
      <c r="H59" s="56" t="str">
        <f t="shared" si="1"/>
        <v>Không XL</v>
      </c>
      <c r="I59" s="14"/>
    </row>
    <row r="60" spans="1:9" s="12" customFormat="1">
      <c r="A60" s="45">
        <v>49</v>
      </c>
      <c r="B60" s="53"/>
      <c r="C60" s="54"/>
      <c r="D60" s="55"/>
      <c r="E60" s="45"/>
      <c r="F60" s="56" t="str">
        <f t="shared" si="0"/>
        <v>Không XL</v>
      </c>
      <c r="G60" s="45"/>
      <c r="H60" s="56" t="str">
        <f t="shared" si="1"/>
        <v>Không XL</v>
      </c>
      <c r="I60" s="57"/>
    </row>
    <row r="61" spans="1:9" s="12" customFormat="1">
      <c r="A61" s="45">
        <v>50</v>
      </c>
      <c r="B61" s="53"/>
      <c r="C61" s="54"/>
      <c r="D61" s="55"/>
      <c r="E61" s="45"/>
      <c r="F61" s="56" t="str">
        <f t="shared" si="0"/>
        <v>Không XL</v>
      </c>
      <c r="G61" s="45"/>
      <c r="H61" s="56" t="str">
        <f t="shared" si="1"/>
        <v>Không XL</v>
      </c>
      <c r="I61" s="57"/>
    </row>
    <row r="62" spans="1:9" s="12" customFormat="1">
      <c r="A62" s="45">
        <v>51</v>
      </c>
      <c r="B62" s="53"/>
      <c r="C62" s="54"/>
      <c r="D62" s="55"/>
      <c r="E62" s="45"/>
      <c r="F62" s="56" t="str">
        <f t="shared" si="0"/>
        <v>Không XL</v>
      </c>
      <c r="G62" s="45"/>
      <c r="H62" s="56" t="str">
        <f t="shared" si="1"/>
        <v>Không XL</v>
      </c>
      <c r="I62" s="57"/>
    </row>
    <row r="63" spans="1:9" s="12" customFormat="1">
      <c r="A63" s="45">
        <v>52</v>
      </c>
      <c r="B63" s="53"/>
      <c r="C63" s="54"/>
      <c r="D63" s="55"/>
      <c r="E63" s="45"/>
      <c r="F63" s="56" t="str">
        <f t="shared" si="0"/>
        <v>Không XL</v>
      </c>
      <c r="G63" s="45"/>
      <c r="H63" s="56" t="str">
        <f t="shared" si="1"/>
        <v>Không XL</v>
      </c>
      <c r="I63" s="14"/>
    </row>
    <row r="64" spans="1:9" s="12" customFormat="1">
      <c r="A64" s="45">
        <v>53</v>
      </c>
      <c r="B64" s="53"/>
      <c r="C64" s="54"/>
      <c r="D64" s="55"/>
      <c r="E64" s="45"/>
      <c r="F64" s="56" t="str">
        <f t="shared" si="0"/>
        <v>Không XL</v>
      </c>
      <c r="G64" s="45"/>
      <c r="H64" s="56" t="str">
        <f t="shared" si="1"/>
        <v>Không XL</v>
      </c>
      <c r="I64" s="14"/>
    </row>
    <row r="65" spans="1:9" s="12" customFormat="1">
      <c r="A65" s="45">
        <v>54</v>
      </c>
      <c r="B65" s="53"/>
      <c r="C65" s="54"/>
      <c r="D65" s="55"/>
      <c r="E65" s="45"/>
      <c r="F65" s="56" t="str">
        <f t="shared" si="0"/>
        <v>Không XL</v>
      </c>
      <c r="G65" s="45"/>
      <c r="H65" s="56" t="str">
        <f t="shared" si="1"/>
        <v>Không XL</v>
      </c>
      <c r="I65" s="14"/>
    </row>
    <row r="66" spans="1:9" s="12" customFormat="1">
      <c r="A66" s="45">
        <v>55</v>
      </c>
      <c r="B66" s="53"/>
      <c r="C66" s="54"/>
      <c r="D66" s="55"/>
      <c r="E66" s="45"/>
      <c r="F66" s="56" t="str">
        <f t="shared" si="0"/>
        <v>Không XL</v>
      </c>
      <c r="G66" s="45"/>
      <c r="H66" s="56" t="str">
        <f t="shared" si="1"/>
        <v>Không XL</v>
      </c>
      <c r="I66" s="14"/>
    </row>
    <row r="67" spans="1:9" s="12" customFormat="1">
      <c r="A67" s="45">
        <v>56</v>
      </c>
      <c r="B67" s="53"/>
      <c r="C67" s="54"/>
      <c r="D67" s="55"/>
      <c r="E67" s="45"/>
      <c r="F67" s="56" t="str">
        <f t="shared" si="0"/>
        <v>Không XL</v>
      </c>
      <c r="G67" s="45"/>
      <c r="H67" s="56" t="str">
        <f t="shared" si="1"/>
        <v>Không XL</v>
      </c>
      <c r="I67" s="14"/>
    </row>
    <row r="68" spans="1:9" s="12" customFormat="1">
      <c r="A68" s="45">
        <v>57</v>
      </c>
      <c r="B68" s="53"/>
      <c r="C68" s="54"/>
      <c r="D68" s="55"/>
      <c r="E68" s="45"/>
      <c r="F68" s="56" t="str">
        <f t="shared" si="0"/>
        <v>Không XL</v>
      </c>
      <c r="G68" s="45"/>
      <c r="H68" s="56" t="str">
        <f t="shared" si="1"/>
        <v>Không XL</v>
      </c>
      <c r="I68" s="14"/>
    </row>
    <row r="69" spans="1:9" s="12" customFormat="1">
      <c r="A69" s="45">
        <v>58</v>
      </c>
      <c r="B69" s="53"/>
      <c r="C69" s="54"/>
      <c r="D69" s="55"/>
      <c r="E69" s="45"/>
      <c r="F69" s="56" t="str">
        <f t="shared" si="0"/>
        <v>Không XL</v>
      </c>
      <c r="G69" s="45"/>
      <c r="H69" s="56" t="str">
        <f t="shared" si="1"/>
        <v>Không XL</v>
      </c>
      <c r="I69" s="14"/>
    </row>
    <row r="70" spans="1:9" s="12" customFormat="1">
      <c r="A70" s="45">
        <v>59</v>
      </c>
      <c r="B70" s="53"/>
      <c r="C70" s="54"/>
      <c r="D70" s="55"/>
      <c r="E70" s="45"/>
      <c r="F70" s="56" t="str">
        <f t="shared" si="0"/>
        <v>Không XL</v>
      </c>
      <c r="G70" s="45"/>
      <c r="H70" s="56" t="str">
        <f t="shared" si="1"/>
        <v>Không XL</v>
      </c>
      <c r="I70" s="14"/>
    </row>
    <row r="71" spans="1:9" s="12" customFormat="1">
      <c r="A71" s="45">
        <v>60</v>
      </c>
      <c r="B71" s="53"/>
      <c r="C71" s="54"/>
      <c r="D71" s="55"/>
      <c r="E71" s="45"/>
      <c r="F71" s="56" t="str">
        <f t="shared" si="0"/>
        <v>Không XL</v>
      </c>
      <c r="G71" s="45"/>
      <c r="H71" s="56" t="str">
        <f t="shared" si="1"/>
        <v>Không XL</v>
      </c>
      <c r="I71" s="57"/>
    </row>
    <row r="72" spans="1:9" s="12" customFormat="1">
      <c r="A72" s="45">
        <v>61</v>
      </c>
      <c r="B72" s="53"/>
      <c r="C72" s="54"/>
      <c r="D72" s="55"/>
      <c r="E72" s="45"/>
      <c r="F72" s="56" t="str">
        <f t="shared" si="0"/>
        <v>Không XL</v>
      </c>
      <c r="G72" s="45"/>
      <c r="H72" s="56" t="str">
        <f t="shared" si="1"/>
        <v>Không XL</v>
      </c>
      <c r="I72" s="14"/>
    </row>
    <row r="73" spans="1:9" s="12" customFormat="1">
      <c r="A73" s="45">
        <v>62</v>
      </c>
      <c r="B73" s="53"/>
      <c r="C73" s="54"/>
      <c r="D73" s="55"/>
      <c r="E73" s="45"/>
      <c r="F73" s="56" t="str">
        <f t="shared" si="0"/>
        <v>Không XL</v>
      </c>
      <c r="G73" s="45"/>
      <c r="H73" s="56" t="str">
        <f t="shared" si="1"/>
        <v>Không XL</v>
      </c>
      <c r="I73" s="14"/>
    </row>
    <row r="74" spans="1:9" s="12" customFormat="1">
      <c r="A74" s="45">
        <v>63</v>
      </c>
      <c r="B74" s="53"/>
      <c r="C74" s="54"/>
      <c r="D74" s="55"/>
      <c r="E74" s="45"/>
      <c r="F74" s="56" t="str">
        <f t="shared" si="0"/>
        <v>Không XL</v>
      </c>
      <c r="G74" s="45"/>
      <c r="H74" s="56" t="str">
        <f t="shared" si="1"/>
        <v>Không XL</v>
      </c>
      <c r="I74" s="14"/>
    </row>
    <row r="75" spans="1:9" s="12" customFormat="1">
      <c r="A75" s="45">
        <v>64</v>
      </c>
      <c r="B75" s="53"/>
      <c r="C75" s="54"/>
      <c r="D75" s="55"/>
      <c r="E75" s="45"/>
      <c r="F75" s="56" t="str">
        <f t="shared" si="0"/>
        <v>Không XL</v>
      </c>
      <c r="G75" s="45"/>
      <c r="H75" s="56" t="str">
        <f t="shared" si="1"/>
        <v>Không XL</v>
      </c>
      <c r="I75" s="14"/>
    </row>
    <row r="76" spans="1:9" s="12" customFormat="1">
      <c r="A76" s="45">
        <v>65</v>
      </c>
      <c r="B76" s="53"/>
      <c r="C76" s="54"/>
      <c r="D76" s="55"/>
      <c r="E76" s="45"/>
      <c r="F76" s="56" t="str">
        <f t="shared" si="0"/>
        <v>Không XL</v>
      </c>
      <c r="G76" s="45"/>
      <c r="H76" s="56" t="str">
        <f t="shared" si="1"/>
        <v>Không XL</v>
      </c>
      <c r="I76" s="14"/>
    </row>
    <row r="77" spans="1:9" s="12" customFormat="1">
      <c r="A77" s="45">
        <v>66</v>
      </c>
      <c r="B77" s="53"/>
      <c r="C77" s="54"/>
      <c r="D77" s="55"/>
      <c r="E77" s="45"/>
      <c r="F77" s="56" t="str">
        <f t="shared" ref="F77" si="2">IF(AND(E77&gt;=90),"Xuất sắc",IF(AND(E77&gt;=80),"Tốt",IF(AND(E77&gt;=70),"Khá",IF(AND(E77&gt;=60),"TB",IF(AND(E77&gt;=50),"TB",IF(AND(E77&lt;50),IF(AND(E77&gt;0),"Yếu",IF(AND(E77=0),"Không XL"," "))))))))</f>
        <v>Không XL</v>
      </c>
      <c r="G77" s="45"/>
      <c r="H77" s="56" t="str">
        <f t="shared" ref="H77" si="3">IF(AND(G77&gt;=90),"Xuất sắc",IF(AND(G77&gt;=80),"Tốt",IF(AND(G77&gt;=70),"Khá",IF(AND(G77&gt;=60),"TB",IF(AND(G77&gt;=50),"TB",IF(AND(G77&lt;50),IF(AND(G77&gt;0),"Yếu",IF(AND(G77=0),"Không XL"," "))))))))</f>
        <v>Không XL</v>
      </c>
      <c r="I77" s="14"/>
    </row>
    <row r="78" spans="1:9" ht="15.75">
      <c r="A78" s="46"/>
      <c r="B78" s="46"/>
      <c r="C78" s="153" t="s">
        <v>146</v>
      </c>
      <c r="D78" s="153"/>
      <c r="E78" s="153"/>
      <c r="F78" s="153"/>
      <c r="G78" s="153"/>
      <c r="H78" s="153"/>
      <c r="I78" s="153"/>
    </row>
    <row r="79" spans="1:9">
      <c r="C79" s="154" t="s">
        <v>147</v>
      </c>
      <c r="D79" s="155"/>
      <c r="E79" s="158" t="s">
        <v>142</v>
      </c>
      <c r="F79" s="159"/>
      <c r="G79" s="158" t="s">
        <v>143</v>
      </c>
      <c r="H79" s="159"/>
      <c r="I79" s="160" t="s">
        <v>13</v>
      </c>
    </row>
    <row r="80" spans="1:9" s="12" customFormat="1">
      <c r="C80" s="156"/>
      <c r="D80" s="157"/>
      <c r="E80" s="52" t="s">
        <v>148</v>
      </c>
      <c r="F80" s="19" t="s">
        <v>149</v>
      </c>
      <c r="G80" s="52" t="s">
        <v>148</v>
      </c>
      <c r="H80" s="19" t="s">
        <v>149</v>
      </c>
      <c r="I80" s="161"/>
    </row>
    <row r="81" spans="1:10">
      <c r="C81" s="193" t="s">
        <v>150</v>
      </c>
      <c r="D81" s="194"/>
      <c r="E81" s="58">
        <f>COUNTIF(F12:F77,"Xuất sắc")</f>
        <v>2</v>
      </c>
      <c r="F81" s="59">
        <f t="shared" ref="F81:F86" si="4">E81*100/$A$77</f>
        <v>3.0303030303030303</v>
      </c>
      <c r="G81" s="58">
        <f>COUNTIF(H12:H77,"Xuất sắc")</f>
        <v>2</v>
      </c>
      <c r="H81" s="59">
        <f t="shared" ref="H81:H86" si="5">G81*100/$A$77</f>
        <v>3.0303030303030303</v>
      </c>
      <c r="I81" s="60"/>
    </row>
    <row r="82" spans="1:10">
      <c r="C82" s="193" t="s">
        <v>151</v>
      </c>
      <c r="D82" s="194"/>
      <c r="E82" s="58">
        <f>COUNTIF(F12:F77,"Tốt")</f>
        <v>2</v>
      </c>
      <c r="F82" s="59">
        <f t="shared" si="4"/>
        <v>3.0303030303030303</v>
      </c>
      <c r="G82" s="58">
        <f>COUNTIF(H12:H77,"Tốt")</f>
        <v>2</v>
      </c>
      <c r="H82" s="59">
        <f t="shared" si="5"/>
        <v>3.0303030303030303</v>
      </c>
      <c r="I82" s="60"/>
    </row>
    <row r="83" spans="1:10">
      <c r="C83" s="193" t="s">
        <v>152</v>
      </c>
      <c r="D83" s="194"/>
      <c r="E83" s="58">
        <f>COUNTIF(F12:F77,"Khá")</f>
        <v>1</v>
      </c>
      <c r="F83" s="59">
        <f t="shared" si="4"/>
        <v>1.5151515151515151</v>
      </c>
      <c r="G83" s="58">
        <f>COUNTIF(H12:H77,"Khá")</f>
        <v>1</v>
      </c>
      <c r="H83" s="59">
        <f t="shared" si="5"/>
        <v>1.5151515151515151</v>
      </c>
      <c r="I83" s="60"/>
    </row>
    <row r="84" spans="1:10">
      <c r="C84" s="193" t="s">
        <v>153</v>
      </c>
      <c r="D84" s="194"/>
      <c r="E84" s="58">
        <f>COUNTIF(F12:F77,"TB")</f>
        <v>2</v>
      </c>
      <c r="F84" s="59">
        <f t="shared" si="4"/>
        <v>3.0303030303030303</v>
      </c>
      <c r="G84" s="58">
        <f>COUNTIF(H12:H77,"TB")</f>
        <v>2</v>
      </c>
      <c r="H84" s="59">
        <f t="shared" si="5"/>
        <v>3.0303030303030303</v>
      </c>
      <c r="I84" s="60"/>
    </row>
    <row r="85" spans="1:10">
      <c r="C85" s="193" t="s">
        <v>154</v>
      </c>
      <c r="D85" s="194"/>
      <c r="E85" s="58">
        <f>COUNTIF(F12:F77,"Yếu")</f>
        <v>3</v>
      </c>
      <c r="F85" s="59">
        <f t="shared" si="4"/>
        <v>4.5454545454545459</v>
      </c>
      <c r="G85" s="58">
        <f>COUNTIF(H12:H77,"Yếu")</f>
        <v>3</v>
      </c>
      <c r="H85" s="59">
        <f t="shared" si="5"/>
        <v>4.5454545454545459</v>
      </c>
      <c r="I85" s="60"/>
    </row>
    <row r="86" spans="1:10" ht="15.75" thickBot="1">
      <c r="C86" s="195" t="s">
        <v>155</v>
      </c>
      <c r="D86" s="196"/>
      <c r="E86" s="61">
        <f>COUNTIF(F12:F77,"Không XL")</f>
        <v>56</v>
      </c>
      <c r="F86" s="62">
        <f t="shared" si="4"/>
        <v>84.848484848484844</v>
      </c>
      <c r="G86" s="61">
        <f>COUNTIF(H12:H77,"Không XL")</f>
        <v>56</v>
      </c>
      <c r="H86" s="62">
        <f t="shared" si="5"/>
        <v>84.848484848484844</v>
      </c>
      <c r="I86" s="63"/>
    </row>
    <row r="87" spans="1:10">
      <c r="C87" s="44"/>
      <c r="D87" s="44"/>
      <c r="F87" s="64"/>
    </row>
    <row r="88" spans="1:10" ht="15.75">
      <c r="E88" s="162" t="s">
        <v>156</v>
      </c>
      <c r="F88" s="162"/>
      <c r="G88" s="162"/>
      <c r="H88" s="162"/>
      <c r="I88" s="162"/>
    </row>
    <row r="89" spans="1:10">
      <c r="A89" s="135" t="s">
        <v>157</v>
      </c>
      <c r="B89" s="135"/>
      <c r="C89" s="135"/>
      <c r="D89" s="135"/>
      <c r="E89" s="135"/>
      <c r="F89" s="135" t="s">
        <v>142</v>
      </c>
      <c r="G89" s="135"/>
      <c r="H89" s="135"/>
      <c r="I89" s="65" t="s">
        <v>158</v>
      </c>
      <c r="J89" s="65"/>
    </row>
    <row r="93" spans="1:10">
      <c r="A93"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RL.Cá nhân</vt:lpstr>
      <vt:lpstr>19T4-CNÔ1</vt:lpstr>
      <vt:lpstr>19T4-CNÔ2</vt:lpstr>
      <vt:lpstr>19T4-CNÔ3</vt:lpstr>
      <vt:lpstr>19T4-CNÔ4</vt:lpstr>
      <vt:lpstr>19T4-CNÔ5</vt:lpstr>
      <vt:lpstr>MẪU</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HOANG</cp:lastModifiedBy>
  <cp:lastPrinted>2022-02-11T01:30:58Z</cp:lastPrinted>
  <dcterms:created xsi:type="dcterms:W3CDTF">1999-12-31T18:49:42Z</dcterms:created>
  <dcterms:modified xsi:type="dcterms:W3CDTF">2022-03-04T07:12:06Z</dcterms:modified>
</cp:coreProperties>
</file>