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43B72DE0-6241-4CE5-B8B5-AECBA505490A}"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<sst xmlns="http://schemas.openxmlformats.org/spreadsheetml/2006/main" count="357" uniqueCount="225">
  <si>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</si>
  <si>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</si>
  <si>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</si>
  <si>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</si>
  <si>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</si>
  <si>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</si>
  <si>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</si>
  <si>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</si>
  <si>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</si>
  <si>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</si>
  <si>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</si>
  <si>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</si>
  <si>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</si>
  <si>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</si>
  <si>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</si>
  <si>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</si>
  <si>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</si>
  <si>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</si>
  <si>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</si>
  <si>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</si>
  <si>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</si>
  <si>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</si>
  <si>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</si>
  <si>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</si>
  <si>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</si>
  <si>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</si>
  <si>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</si>
  <si>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</si>
  <si>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</si>
  <si>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</si>
  <si>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</si>
  <si>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</si>
  <si>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</si>
  <si>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</si>
  <si>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</si>
  <si>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</si>
  <si>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</si>
  <si>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</si>
  <si>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</si>
  <si>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</si>
  <si>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</si>
  <si>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</si>
  <si>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</si>
  <si>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</si>
  <si>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</si>
  <si>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</si>
  <si>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</si>
  <si>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</si>
  <si>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</si>
  <si>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</si>
  <si>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</si>
  <si>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</si>
  <si>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</si>
  <si>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</si>
  <si>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</si>
  <si>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</si>
  <si>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</si>
  <si>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</si>
  <si>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</si>
  <si>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</si>
  <si>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</si>
  <si>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</si>
  <si>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</si>
  <si>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</si>
  <si>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</si>
  <si>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</si>
  <si>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</si>
  <si>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</si>
  <si>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</si>
  <si>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</si>
  <si>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</si>
  <si>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</si>
  <si>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</si>
  <si>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</si>
  <si>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</si>
  <si>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</si>
  <si>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</si>
  <si>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</si>
  <si>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</si>
  <si>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</si>
  <si>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</si>
  <si>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</si>
  <si>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</si>
  <si>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</si>
  <si>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</si>
  <si>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</si>
  <si>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</si>
  <si>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</si>
  <si>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</si>
  <si>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</si>
  <si>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</si>
  <si>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</si>
  <si>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</si>
  <si>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</si>
  <si>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</si>
  <si>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</si>
  <si>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</si>
  <si>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</si>
  <si>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</si>
  <si>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</si>
  <si>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</si>
  <si>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</si>
  <si>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</si>
  <si>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</si>
  <si>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</si>
  <si>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</si>
  <si>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</si>
  <si>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</si>
  <si>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</si>
  <si>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</si>
  <si>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</si>
  <si>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</si>
  <si>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</si>
  <si>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</si>
  <si>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</si>
  <si>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</si>
  <si>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</si>
  <si>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</si>
  <si>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</si>
  <si>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</si>
  <si>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</si>
  <si>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</si>
  <si>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</si>
  <si>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</si>
  <si>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</si>
  <si>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</si>
  <si>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</si>
  <si>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</si>
  <si>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</si>
  <si>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</si>
  <si>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</si>
  <si>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</si>
  <si>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</si>
  <si>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</si>
  <si>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</si>
  <si>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</si>
  <si>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</si>
  <si>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</si>
  <si>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</si>
  <si>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</si>
  <si>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</si>
  <si>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</si>
  <si>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</si>
  <si>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</si>
  <si>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</si>
  <si>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</si>
  <si>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</si>
  <si>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</si>
  <si>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</si>
  <si>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</si>
  <si>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</si>
  <si>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</si>
  <si>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</si>
  <si>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</si>
  <si>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</si>
  <si>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</si>
  <si>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</si>
  <si>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</si>
  <si>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</si>
  <si>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</si>
  <si>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</si>
  <si>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</si>
  <si>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</si>
  <si>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</si>
  <si>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</si>
  <si>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</si>
  <si>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</si>
  <si>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</si>
  <si>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</si>
  <si>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</si>
  <si>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</si>
  <si>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</si>
  <si>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</si>
  <si>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</si>
  <si>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</si>
  <si>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</si>
  <si>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</si>
  <si>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</si>
  <si>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</si>
  <si>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</si>
  <si>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</si>
  <si>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</si>
  <si>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</si>
  <si>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</si>
  <si>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</si>
  <si>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</si>
  <si>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</si>
  <si>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</si>
  <si>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</si>
  <si>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</si>
  <si>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</si>
  <si>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</si>
  <si>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</si>
  <si>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</si>
  <si>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</si>
  <si>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</si>
  <si>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</si>
  <si>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</si>
  <si>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</si>
  <si>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</si>
  <si>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</si>
  <si>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</si>
  <si>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</si>
  <si>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</si>
  <si>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</si>
  <si>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</si>
  <si>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</si>
  <si>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</si>
  <si>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</si>
  <si>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</si>
  <si>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</si>
  <si>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</si>
  <si>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</si>
  <si>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</si>
  <si>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</si>
  <si>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</si>
  <si>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</si>
  <si>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</si>
  <si>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</si>
  <si>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Họ và tên người được đánh giá: NGUYỄN MẠNG PHƯƠNG</t>
  </si>
  <si>
    <t xml:space="preserve">Lê  Thái </t>
  </si>
  <si>
    <t>Mã số CBCCVC:11100113288</t>
  </si>
  <si>
    <t>Ý KIẾN ĐÓNG GÓP CỤ THỂ CỦA ĐỒNG NGHIỆP: Hoàn Thành Tốt</t>
  </si>
  <si>
    <t>Tp.HCM, ngày 24 tháng 03 năm 2022</t>
  </si>
  <si>
    <t>ĐÁNH GIÁ VÀ ĐÓNG GÓP Ý KIẾN ĐỐI VỚI ĐỒNG NGHIỆP
Kỳ đánh giá:  Quý 1 /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</si>
</sst>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3">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sz val="10"/>
      <color indexed="8"/>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9"/>
      <c r="W7" s="172"/>
      <c r="X7" s="167"/>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c r="A23" s="3">
        <v>1</v>
      </c>
      <c r="B23" s="153" t="s">
        <v>189</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c r="A24" s="3">
        <v>2</v>
      </c>
      <c r="B24" s="153" t="s">
        <v>190</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c r="A25" s="3">
        <v>3</v>
      </c>
      <c r="B25" s="153" t="s">
        <v>191</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c r="A26" s="3">
        <v>4</v>
      </c>
      <c r="B26" s="178" t="s">
        <v>197</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c r="A27" s="3">
        <v>5</v>
      </c>
      <c r="B27" s="150" t="s">
        <v>192</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0" t="s">
        <v>193</v>
      </c>
      <c r="C28" s="151"/>
      <c r="D28" s="151"/>
      <c r="E28" s="152"/>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0" t="s">
        <v>194</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0" t="s">
        <v>195</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0" t="s">
        <v>196</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3" t="s">
        <v>199</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c r="A33" s="3">
        <v>11</v>
      </c>
      <c r="B33" s="153" t="s">
        <v>200</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c r="A34" s="3">
        <v>12</v>
      </c>
      <c r="B34" s="153" t="s">
        <v>201</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c r="A35" s="3">
        <v>13</v>
      </c>
      <c r="B35" s="178" t="s">
        <v>202</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c r="A36" s="3">
        <v>14</v>
      </c>
      <c r="B36" s="153" t="s">
        <v>203</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c r="A37" s="3">
        <v>15</v>
      </c>
      <c r="B37" s="153" t="s">
        <v>204</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c r="A38" s="3">
        <v>16</v>
      </c>
      <c r="B38" s="173" t="s">
        <v>174</v>
      </c>
      <c r="C38" s="173"/>
      <c r="D38" s="173"/>
      <c r="E38" s="173"/>
      <c r="F38" s="123"/>
      <c r="G38" s="123"/>
      <c r="H38" s="123"/>
      <c r="I38" s="123"/>
      <c r="J38" s="123"/>
      <c r="K38" s="148"/>
      <c r="L38" s="149"/>
      <c r="M38" s="148"/>
      <c r="N38" s="149"/>
      <c r="O38" s="48"/>
      <c r="P38" s="49"/>
      <c r="Q38" s="50"/>
      <c r="R38" s="182" t="s">
        <v>211</v>
      </c>
      <c r="S38" s="183"/>
      <c r="T38" s="183"/>
      <c r="U38" s="183"/>
      <c r="V38" s="183"/>
      <c r="W38" s="183"/>
      <c r="X38" s="184"/>
    </row>
    <row r="39" spans="1:24" ht="51" customHeight="1">
      <c r="A39" s="3">
        <v>17</v>
      </c>
      <c r="B39" s="173" t="s">
        <v>205</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3" t="s">
        <v>206</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3" t="s">
        <v>207</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3" t="s">
        <v>208</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3" t="s">
        <v>209</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1" t="s">
        <v>210</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79" t="s">
        <v>49</v>
      </c>
      <c r="M46" s="179"/>
      <c r="N46" s="179"/>
      <c r="O46" s="179"/>
      <c r="P46" s="179"/>
      <c r="Q46" s="179"/>
      <c r="R46" s="179"/>
      <c r="S46" s="179"/>
      <c r="T46" s="179"/>
      <c r="U46" s="179"/>
      <c r="V46" s="179"/>
      <c r="W46" s="179"/>
      <c r="X46" s="179"/>
    </row>
    <row r="47" spans="1:24" ht="15.7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4" t="s">
        <v>51</v>
      </c>
      <c r="B1" s="144"/>
      <c r="C1" s="144"/>
      <c r="D1" s="118"/>
      <c r="E1" s="118"/>
      <c r="F1" s="31"/>
      <c r="G1" s="31"/>
    </row>
    <row r="2" spans="1:7" ht="7.5" customHeight="1">
      <c r="A2" s="34"/>
      <c r="B2" s="34"/>
      <c r="C2" s="31"/>
      <c r="D2" s="32"/>
      <c r="E2" s="32"/>
      <c r="F2" s="31"/>
      <c r="G2" s="31"/>
    </row>
    <row r="3" spans="1:7" ht="21.75" customHeight="1">
      <c r="A3" s="154" t="s">
        <v>181</v>
      </c>
      <c r="B3" s="154"/>
      <c r="C3" s="154"/>
      <c r="D3" s="154"/>
      <c r="E3" s="154"/>
      <c r="F3" s="154"/>
      <c r="G3" s="154"/>
    </row>
    <row r="4" spans="1:7" ht="7.5" customHeight="1">
      <c r="A4" s="155"/>
      <c r="B4" s="155"/>
      <c r="C4" s="155"/>
      <c r="D4" s="155"/>
      <c r="E4" s="155"/>
      <c r="F4" s="155"/>
      <c r="G4" s="155"/>
    </row>
    <row r="5" spans="1:7" s="35" customFormat="1" ht="50.25" customHeight="1">
      <c r="A5" s="185" t="s">
        <v>10</v>
      </c>
      <c r="B5" s="156" t="s">
        <v>27</v>
      </c>
      <c r="C5" s="159" t="s">
        <v>177</v>
      </c>
      <c r="D5" s="168" t="s">
        <v>180</v>
      </c>
      <c r="E5" s="168"/>
      <c r="F5" s="168" t="s">
        <v>178</v>
      </c>
      <c r="G5" s="168"/>
    </row>
    <row r="6" spans="1:7" s="35" customFormat="1" ht="36.75" customHeight="1">
      <c r="A6" s="185"/>
      <c r="B6" s="157"/>
      <c r="C6" s="160"/>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0" t="s">
        <v>50</v>
      </c>
      <c r="G18" s="180"/>
    </row>
    <row r="19" spans="1:7" ht="15.7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24"/>
      <c r="G3" s="24"/>
    </row>
    <row r="4" spans="1:7" s="2" customFormat="1" ht="8.25" customHeight="1">
      <c r="D4" s="24"/>
      <c r="E4" s="24"/>
      <c r="F4" s="24"/>
      <c r="G4" s="24"/>
    </row>
    <row r="5" spans="1:7" ht="47.25" customHeight="1">
      <c r="A5" s="214" t="s">
        <v>160</v>
      </c>
      <c r="B5" s="214"/>
      <c r="C5" s="214"/>
      <c r="D5" s="214"/>
      <c r="E5" s="214"/>
      <c r="F5" s="214"/>
      <c r="G5" s="214"/>
    </row>
    <row r="6" spans="1:7" ht="11.25" customHeight="1">
      <c r="A6" s="186"/>
      <c r="B6" s="215"/>
      <c r="C6" s="215"/>
      <c r="D6" s="215"/>
      <c r="E6" s="215"/>
      <c r="F6" s="215"/>
      <c r="G6" s="215"/>
    </row>
    <row r="7" spans="1:7" s="87" customFormat="1" ht="20.25" customHeight="1">
      <c r="B7" s="212" t="s">
        <v>56</v>
      </c>
      <c r="C7" s="212"/>
      <c r="D7" s="212"/>
      <c r="E7" s="212"/>
      <c r="F7" s="212"/>
      <c r="G7" s="212"/>
    </row>
    <row r="8" spans="1:7" s="87" customFormat="1" ht="20.25" customHeight="1">
      <c r="B8" s="212" t="s">
        <v>57</v>
      </c>
      <c r="C8" s="212"/>
      <c r="D8" s="212"/>
      <c r="E8" s="212"/>
      <c r="F8" s="212"/>
      <c r="G8" s="212"/>
    </row>
    <row r="9" spans="1:7" s="87" customFormat="1" ht="20.25" customHeight="1">
      <c r="B9" s="212" t="s">
        <v>58</v>
      </c>
      <c r="C9" s="212"/>
      <c r="D9" s="212"/>
      <c r="E9" s="212"/>
      <c r="F9" s="212"/>
      <c r="G9" s="212"/>
    </row>
    <row r="10" spans="1:7" s="87" customFormat="1" ht="20.25" customHeight="1">
      <c r="B10" s="212" t="s">
        <v>59</v>
      </c>
      <c r="C10" s="212"/>
      <c r="D10" s="212"/>
      <c r="E10" s="212"/>
      <c r="F10" s="212"/>
      <c r="G10" s="212"/>
    </row>
    <row r="11" spans="1:7" ht="15" customHeight="1"/>
    <row r="12" spans="1:7" s="2" customFormat="1" ht="49.5" customHeight="1">
      <c r="A12" s="1" t="s">
        <v>10</v>
      </c>
      <c r="B12" s="176" t="s">
        <v>11</v>
      </c>
      <c r="C12" s="176"/>
      <c r="D12" s="176"/>
      <c r="E12" s="1" t="s">
        <v>12</v>
      </c>
      <c r="F12" s="88" t="s">
        <v>13</v>
      </c>
      <c r="G12" s="1" t="s">
        <v>14</v>
      </c>
    </row>
    <row r="13" spans="1:7" s="2" customFormat="1" ht="15" customHeight="1">
      <c r="A13" s="125" t="s">
        <v>86</v>
      </c>
      <c r="B13" s="209" t="s">
        <v>87</v>
      </c>
      <c r="C13" s="210"/>
      <c r="D13" s="211"/>
      <c r="E13" s="125" t="s">
        <v>88</v>
      </c>
      <c r="F13" s="125" t="s">
        <v>89</v>
      </c>
      <c r="G13" s="125" t="s">
        <v>90</v>
      </c>
    </row>
    <row r="14" spans="1:7" s="2" customFormat="1" ht="91.5" customHeight="1">
      <c r="A14" s="1" t="s">
        <v>0</v>
      </c>
      <c r="B14" s="204" t="s">
        <v>120</v>
      </c>
      <c r="C14" s="204"/>
      <c r="D14" s="204"/>
      <c r="E14" s="89">
        <f>E15+E19+E25+E28</f>
        <v>20</v>
      </c>
      <c r="F14" s="90">
        <f>ROUND(F15+F19+F25+F28,1)</f>
        <v>20</v>
      </c>
      <c r="G14" s="13"/>
    </row>
    <row r="15" spans="1:7" s="4" customFormat="1" ht="24" customHeight="1">
      <c r="A15" s="3">
        <v>1</v>
      </c>
      <c r="B15" s="204" t="s">
        <v>121</v>
      </c>
      <c r="C15" s="204"/>
      <c r="D15" s="204"/>
      <c r="E15" s="89">
        <f>5-(E16+E17+E18)</f>
        <v>5</v>
      </c>
      <c r="F15" s="90">
        <f>ROUND(5-(F16+F17+F18),1)</f>
        <v>5</v>
      </c>
      <c r="G15" s="13"/>
    </row>
    <row r="16" spans="1:7" s="4" customFormat="1" ht="117.75" customHeight="1">
      <c r="A16" s="3" t="s">
        <v>15</v>
      </c>
      <c r="B16" s="193" t="s">
        <v>159</v>
      </c>
      <c r="C16" s="194"/>
      <c r="D16" s="195"/>
      <c r="E16" s="109"/>
      <c r="F16" s="92"/>
      <c r="G16" s="3"/>
    </row>
    <row r="17" spans="1:7" s="22" customFormat="1" ht="66.75" customHeight="1">
      <c r="A17" s="3" t="s">
        <v>16</v>
      </c>
      <c r="B17" s="193" t="s">
        <v>164</v>
      </c>
      <c r="C17" s="194"/>
      <c r="D17" s="195"/>
      <c r="E17" s="109"/>
      <c r="F17" s="92"/>
      <c r="G17" s="20"/>
    </row>
    <row r="18" spans="1:7" s="22" customFormat="1" ht="71.45" customHeight="1">
      <c r="A18" s="3" t="s">
        <v>17</v>
      </c>
      <c r="B18" s="193" t="s">
        <v>122</v>
      </c>
      <c r="C18" s="194"/>
      <c r="D18" s="195"/>
      <c r="E18" s="109"/>
      <c r="F18" s="92"/>
      <c r="G18" s="20"/>
    </row>
    <row r="19" spans="1:7" s="22" customFormat="1" ht="48" customHeight="1">
      <c r="A19" s="3">
        <v>2</v>
      </c>
      <c r="B19" s="190" t="s">
        <v>123</v>
      </c>
      <c r="C19" s="191"/>
      <c r="D19" s="192"/>
      <c r="E19" s="89">
        <f>6-(E20+E21+E22+E23+E24)</f>
        <v>6</v>
      </c>
      <c r="F19" s="90">
        <f>ROUND(6-(F20+F21+F22+F23+F24),1)</f>
        <v>6</v>
      </c>
      <c r="G19" s="18"/>
    </row>
    <row r="20" spans="1:7" s="22" customFormat="1" ht="43.9" customHeight="1">
      <c r="A20" s="18" t="s">
        <v>18</v>
      </c>
      <c r="B20" s="193" t="s">
        <v>124</v>
      </c>
      <c r="C20" s="194"/>
      <c r="D20" s="195"/>
      <c r="E20" s="110"/>
      <c r="F20" s="92"/>
      <c r="G20" s="20"/>
    </row>
    <row r="21" spans="1:7" s="22" customFormat="1" ht="42" customHeight="1">
      <c r="A21" s="18" t="s">
        <v>19</v>
      </c>
      <c r="B21" s="193" t="s">
        <v>125</v>
      </c>
      <c r="C21" s="194"/>
      <c r="D21" s="195"/>
      <c r="E21" s="110"/>
      <c r="F21" s="92"/>
      <c r="G21" s="26"/>
    </row>
    <row r="22" spans="1:7" s="22" customFormat="1" ht="54.75" customHeight="1">
      <c r="A22" s="3" t="s">
        <v>20</v>
      </c>
      <c r="B22" s="193" t="s">
        <v>156</v>
      </c>
      <c r="C22" s="194"/>
      <c r="D22" s="195"/>
      <c r="E22" s="109"/>
      <c r="F22" s="92"/>
      <c r="G22" s="19"/>
    </row>
    <row r="23" spans="1:7" s="22" customFormat="1" ht="68.25" customHeight="1">
      <c r="A23" s="3" t="s">
        <v>21</v>
      </c>
      <c r="B23" s="193" t="s">
        <v>126</v>
      </c>
      <c r="C23" s="194"/>
      <c r="D23" s="195"/>
      <c r="E23" s="109"/>
      <c r="F23" s="92"/>
      <c r="G23" s="19"/>
    </row>
    <row r="24" spans="1:7" s="22" customFormat="1" ht="31.35" customHeight="1">
      <c r="A24" s="3" t="s">
        <v>22</v>
      </c>
      <c r="B24" s="193" t="s">
        <v>127</v>
      </c>
      <c r="C24" s="194"/>
      <c r="D24" s="195"/>
      <c r="E24" s="109"/>
      <c r="F24" s="92"/>
      <c r="G24" s="20"/>
    </row>
    <row r="25" spans="1:7" s="4" customFormat="1" ht="43.9" customHeight="1">
      <c r="A25" s="3">
        <v>3</v>
      </c>
      <c r="B25" s="190" t="s">
        <v>128</v>
      </c>
      <c r="C25" s="191"/>
      <c r="D25" s="192"/>
      <c r="E25" s="89">
        <f>5-(E26+E27)</f>
        <v>5</v>
      </c>
      <c r="F25" s="90">
        <f>ROUND(5-(F26+F27),1)</f>
        <v>5</v>
      </c>
      <c r="G25" s="13"/>
    </row>
    <row r="26" spans="1:7" s="22" customFormat="1" ht="82.7" customHeight="1">
      <c r="A26" s="3" t="s">
        <v>23</v>
      </c>
      <c r="B26" s="193" t="s">
        <v>129</v>
      </c>
      <c r="C26" s="194"/>
      <c r="D26" s="195"/>
      <c r="E26" s="109"/>
      <c r="F26" s="18"/>
      <c r="G26" s="18"/>
    </row>
    <row r="27" spans="1:7" s="22" customFormat="1" ht="52.7" customHeight="1">
      <c r="A27" s="3" t="s">
        <v>24</v>
      </c>
      <c r="B27" s="193" t="s">
        <v>157</v>
      </c>
      <c r="C27" s="194"/>
      <c r="D27" s="195"/>
      <c r="E27" s="109"/>
      <c r="F27" s="18"/>
      <c r="G27" s="20"/>
    </row>
    <row r="28" spans="1:7" s="22" customFormat="1" ht="132.75" customHeight="1">
      <c r="A28" s="91">
        <v>4</v>
      </c>
      <c r="B28" s="190" t="s">
        <v>130</v>
      </c>
      <c r="C28" s="191"/>
      <c r="D28" s="192"/>
      <c r="E28" s="89">
        <f>4-(E29+E30+E31)</f>
        <v>4</v>
      </c>
      <c r="F28" s="90">
        <f>ROUND(4-(F29+F30+F31),1)</f>
        <v>4</v>
      </c>
      <c r="G28" s="20"/>
    </row>
    <row r="29" spans="1:7" s="22" customFormat="1" ht="53.25" customHeight="1">
      <c r="A29" s="3" t="s">
        <v>131</v>
      </c>
      <c r="B29" s="193" t="s">
        <v>132</v>
      </c>
      <c r="C29" s="194"/>
      <c r="D29" s="195"/>
      <c r="E29" s="109"/>
      <c r="F29" s="18"/>
      <c r="G29" s="20"/>
    </row>
    <row r="30" spans="1:7" s="22" customFormat="1" ht="48.75" customHeight="1">
      <c r="A30" s="3" t="s">
        <v>133</v>
      </c>
      <c r="B30" s="193" t="s">
        <v>134</v>
      </c>
      <c r="C30" s="194"/>
      <c r="D30" s="195"/>
      <c r="E30" s="109"/>
      <c r="F30" s="18"/>
      <c r="G30" s="18"/>
    </row>
    <row r="31" spans="1:7" s="22" customFormat="1" ht="48" customHeight="1">
      <c r="A31" s="3" t="s">
        <v>135</v>
      </c>
      <c r="B31" s="193" t="s">
        <v>136</v>
      </c>
      <c r="C31" s="194"/>
      <c r="D31" s="195"/>
      <c r="E31" s="109"/>
      <c r="F31" s="18"/>
      <c r="G31" s="20"/>
    </row>
    <row r="32" spans="1:7" s="22" customFormat="1" ht="27" customHeight="1">
      <c r="A32" s="1" t="s">
        <v>1</v>
      </c>
      <c r="B32" s="206" t="s">
        <v>6</v>
      </c>
      <c r="C32" s="207"/>
      <c r="D32" s="208"/>
      <c r="E32" s="89">
        <f>E33+E35+E37+E39+E41+E43</f>
        <v>20</v>
      </c>
      <c r="F32" s="90">
        <f>ROUND(F33+F35+F37+F39+F41+F43,1)</f>
        <v>0</v>
      </c>
      <c r="G32" s="20"/>
    </row>
    <row r="33" spans="1:7" s="2" customFormat="1" ht="49.5" customHeight="1">
      <c r="A33" s="3">
        <v>5</v>
      </c>
      <c r="B33" s="204" t="s">
        <v>137</v>
      </c>
      <c r="C33" s="204"/>
      <c r="D33" s="204"/>
      <c r="E33" s="89">
        <v>1</v>
      </c>
      <c r="F33" s="90">
        <f>IF(F34&gt;1,"1",F34)</f>
        <v>0</v>
      </c>
      <c r="G33" s="13"/>
    </row>
    <row r="34" spans="1:7" s="4" customFormat="1" ht="52.5" customHeight="1">
      <c r="A34" s="3"/>
      <c r="B34" s="205" t="s">
        <v>138</v>
      </c>
      <c r="C34" s="205"/>
      <c r="D34" s="205"/>
      <c r="E34" s="89"/>
      <c r="F34" s="92"/>
      <c r="G34" s="13"/>
    </row>
    <row r="35" spans="1:7" s="4" customFormat="1" ht="54.6" customHeight="1">
      <c r="A35" s="3">
        <v>6</v>
      </c>
      <c r="B35" s="190" t="s">
        <v>139</v>
      </c>
      <c r="C35" s="191"/>
      <c r="D35" s="192"/>
      <c r="E35" s="89">
        <v>2</v>
      </c>
      <c r="F35" s="90">
        <f>IF(F36&gt;2,"2",F36)</f>
        <v>0</v>
      </c>
      <c r="G35" s="3"/>
    </row>
    <row r="36" spans="1:7" s="4" customFormat="1" ht="51.95" customHeight="1">
      <c r="A36" s="3"/>
      <c r="B36" s="198" t="s">
        <v>25</v>
      </c>
      <c r="C36" s="199"/>
      <c r="D36" s="200"/>
      <c r="E36" s="89"/>
      <c r="F36" s="92"/>
      <c r="G36" s="18"/>
    </row>
    <row r="37" spans="1:7" s="4" customFormat="1" ht="41.45" customHeight="1">
      <c r="A37" s="3">
        <v>7</v>
      </c>
      <c r="B37" s="190" t="s">
        <v>140</v>
      </c>
      <c r="C37" s="191"/>
      <c r="D37" s="192"/>
      <c r="E37" s="89">
        <v>2</v>
      </c>
      <c r="F37" s="90">
        <f>IF(F38&gt;2,"2",F38)</f>
        <v>0</v>
      </c>
      <c r="G37" s="3"/>
    </row>
    <row r="38" spans="1:7" s="22" customFormat="1" ht="61.5" customHeight="1">
      <c r="A38" s="3"/>
      <c r="B38" s="193" t="s">
        <v>67</v>
      </c>
      <c r="C38" s="194"/>
      <c r="D38" s="195"/>
      <c r="E38" s="89"/>
      <c r="F38" s="92"/>
      <c r="G38" s="27"/>
    </row>
    <row r="39" spans="1:7" s="4" customFormat="1" ht="43.9" customHeight="1">
      <c r="A39" s="3">
        <v>8</v>
      </c>
      <c r="B39" s="190" t="s">
        <v>141</v>
      </c>
      <c r="C39" s="191"/>
      <c r="D39" s="192"/>
      <c r="E39" s="89">
        <v>2</v>
      </c>
      <c r="F39" s="90">
        <f>IF(F40&gt;2,"2",F40)</f>
        <v>0</v>
      </c>
      <c r="G39" s="13"/>
    </row>
    <row r="40" spans="1:7" s="22" customFormat="1" ht="65.099999999999994" customHeight="1">
      <c r="A40" s="3"/>
      <c r="B40" s="193" t="s">
        <v>26</v>
      </c>
      <c r="C40" s="194"/>
      <c r="D40" s="195"/>
      <c r="E40" s="89"/>
      <c r="F40" s="92"/>
      <c r="G40" s="20"/>
    </row>
    <row r="41" spans="1:7" s="22" customFormat="1" ht="99.75" customHeight="1">
      <c r="A41" s="3">
        <v>9</v>
      </c>
      <c r="B41" s="190" t="s">
        <v>165</v>
      </c>
      <c r="C41" s="191"/>
      <c r="D41" s="192"/>
      <c r="E41" s="89">
        <v>8</v>
      </c>
      <c r="F41" s="90" t="str">
        <f>IF(F42&gt;=8,"8",IF(F42&lt;8,"0"))</f>
        <v>0</v>
      </c>
      <c r="G41" s="20"/>
    </row>
    <row r="42" spans="1:7" s="22" customFormat="1" ht="168" customHeight="1">
      <c r="A42" s="3"/>
      <c r="B42" s="193" t="s">
        <v>166</v>
      </c>
      <c r="C42" s="194"/>
      <c r="D42" s="195"/>
      <c r="E42" s="89"/>
      <c r="F42" s="92"/>
      <c r="G42" s="20"/>
    </row>
    <row r="43" spans="1:7" s="22" customFormat="1" ht="50.25" customHeight="1">
      <c r="A43" s="3">
        <v>10</v>
      </c>
      <c r="B43" s="190" t="s">
        <v>142</v>
      </c>
      <c r="C43" s="191"/>
      <c r="D43" s="192"/>
      <c r="E43" s="89">
        <v>5</v>
      </c>
      <c r="F43" s="90">
        <f>ROUND(IF((F44+F45)&gt;5,"5",(F44+F45)),1)</f>
        <v>0</v>
      </c>
      <c r="G43" s="20"/>
    </row>
    <row r="44" spans="1:7" s="22" customFormat="1" ht="103.5" customHeight="1">
      <c r="A44" s="3" t="s">
        <v>143</v>
      </c>
      <c r="B44" s="193" t="s">
        <v>144</v>
      </c>
      <c r="C44" s="194"/>
      <c r="D44" s="195"/>
      <c r="E44" s="89"/>
      <c r="F44" s="92"/>
      <c r="G44" s="20"/>
    </row>
    <row r="45" spans="1:7" s="4" customFormat="1" ht="67.5" customHeight="1">
      <c r="A45" s="3" t="s">
        <v>145</v>
      </c>
      <c r="B45" s="193" t="s">
        <v>146</v>
      </c>
      <c r="C45" s="194"/>
      <c r="D45" s="195"/>
      <c r="E45" s="89"/>
      <c r="F45" s="92"/>
      <c r="G45" s="13"/>
    </row>
    <row r="46" spans="1:7" s="2" customFormat="1" ht="29.25" customHeight="1">
      <c r="A46" s="1"/>
      <c r="B46" s="201" t="s">
        <v>7</v>
      </c>
      <c r="C46" s="202"/>
      <c r="D46" s="203"/>
      <c r="E46" s="93">
        <f>E14+E32</f>
        <v>40</v>
      </c>
      <c r="F46" s="93">
        <f>F14+F32</f>
        <v>20</v>
      </c>
      <c r="G46" s="1"/>
    </row>
    <row r="47" spans="1:7" s="4" customFormat="1" ht="13.5" customHeight="1">
      <c r="A47" s="25"/>
      <c r="B47" s="85"/>
      <c r="C47" s="85"/>
      <c r="D47" s="85"/>
      <c r="E47" s="25"/>
      <c r="F47" s="25"/>
      <c r="G47" s="25"/>
    </row>
    <row r="48" spans="1:7" s="4" customFormat="1" ht="31.5" customHeight="1">
      <c r="A48" s="25"/>
      <c r="B48" s="196" t="s">
        <v>2</v>
      </c>
      <c r="C48" s="196"/>
      <c r="D48" s="196"/>
      <c r="E48" s="196"/>
      <c r="F48" s="25"/>
      <c r="G48" s="25"/>
    </row>
    <row r="49" spans="1:7" s="4" customFormat="1" ht="81.400000000000006" customHeight="1">
      <c r="A49" s="197"/>
      <c r="B49" s="197"/>
      <c r="C49" s="197"/>
      <c r="D49" s="197"/>
      <c r="E49" s="197"/>
      <c r="F49" s="197"/>
      <c r="G49" s="197"/>
    </row>
    <row r="50" spans="1:7" ht="20.25" customHeight="1">
      <c r="A50" s="86"/>
      <c r="B50" s="94"/>
      <c r="C50" s="94"/>
      <c r="D50" s="187" t="s">
        <v>68</v>
      </c>
      <c r="E50" s="187"/>
      <c r="F50" s="187"/>
      <c r="G50" s="187"/>
    </row>
    <row r="51" spans="1:7" s="87" customFormat="1" ht="16.5">
      <c r="A51" s="2"/>
      <c r="B51" s="2"/>
      <c r="C51" s="2"/>
      <c r="D51" s="188" t="s">
        <v>8</v>
      </c>
      <c r="E51" s="188"/>
      <c r="F51" s="188"/>
      <c r="G51" s="188"/>
    </row>
    <row r="52" spans="1:7" ht="21.75" customHeight="1">
      <c r="D52" s="186" t="s">
        <v>9</v>
      </c>
      <c r="E52" s="186"/>
      <c r="F52" s="186"/>
      <c r="G52" s="186"/>
    </row>
    <row r="53" spans="1:7" ht="34.5" customHeight="1"/>
    <row r="54" spans="1:7" ht="33" customHeight="1"/>
    <row r="55" spans="1:7" ht="34.5" customHeight="1">
      <c r="D55" s="189"/>
      <c r="E55" s="189"/>
      <c r="F55" s="189"/>
      <c r="G55" s="189"/>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zoomScale="85" zoomScaleNormal="85" workbookViewId="0">
      <selection activeCell="A5" sqref="A5:G5"/>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96"/>
      <c r="G3" s="24"/>
    </row>
    <row r="4" spans="1:7" s="2" customFormat="1" ht="8.25" customHeight="1">
      <c r="D4" s="24"/>
      <c r="E4" s="24"/>
      <c r="F4" s="96"/>
      <c r="G4" s="24"/>
    </row>
    <row r="5" spans="1:7" ht="38.25" customHeight="1">
      <c r="A5" s="214" t="s">
        <v>224</v>
      </c>
      <c r="B5" s="214"/>
      <c r="C5" s="214"/>
      <c r="D5" s="214"/>
      <c r="E5" s="214"/>
      <c r="F5" s="214"/>
      <c r="G5" s="214"/>
    </row>
    <row r="6" spans="1:7" ht="9.75" customHeight="1">
      <c r="A6" s="186"/>
      <c r="B6" s="215"/>
      <c r="C6" s="215"/>
      <c r="D6" s="215"/>
      <c r="E6" s="215"/>
      <c r="F6" s="215"/>
      <c r="G6" s="215"/>
    </row>
    <row r="7" spans="1:7" s="87" customFormat="1" ht="21.75" customHeight="1">
      <c r="B7" s="212" t="s">
        <v>219</v>
      </c>
      <c r="C7" s="212"/>
      <c r="D7" s="212"/>
      <c r="E7" s="212"/>
      <c r="F7" s="212"/>
      <c r="G7" s="212"/>
    </row>
    <row r="8" spans="1:7" s="87" customFormat="1" ht="21.75" customHeight="1">
      <c r="B8" s="212" t="s">
        <v>216</v>
      </c>
      <c r="C8" s="212"/>
      <c r="D8" s="212"/>
      <c r="E8" s="212"/>
      <c r="F8" s="212"/>
      <c r="G8" s="212"/>
    </row>
    <row r="9" spans="1:7" s="87" customFormat="1" ht="21.75" customHeight="1">
      <c r="B9" s="212" t="s">
        <v>217</v>
      </c>
      <c r="C9" s="212"/>
      <c r="D9" s="212"/>
      <c r="E9" s="212"/>
      <c r="F9" s="212"/>
      <c r="G9" s="212"/>
    </row>
    <row r="10" spans="1:7" s="87" customFormat="1" ht="21.75" customHeight="1">
      <c r="B10" s="212" t="s">
        <v>221</v>
      </c>
      <c r="C10" s="212"/>
      <c r="D10" s="212"/>
      <c r="E10" s="212"/>
      <c r="F10" s="212"/>
      <c r="G10" s="212"/>
    </row>
    <row r="11" spans="1:7" ht="12.75" customHeight="1"/>
    <row r="12" spans="1:7" s="2" customFormat="1" ht="58.5" customHeight="1">
      <c r="A12" s="1" t="s">
        <v>10</v>
      </c>
      <c r="B12" s="176" t="s">
        <v>11</v>
      </c>
      <c r="C12" s="176"/>
      <c r="D12" s="176"/>
      <c r="E12" s="1" t="s">
        <v>12</v>
      </c>
      <c r="F12" s="97" t="s">
        <v>13</v>
      </c>
      <c r="G12" s="1" t="s">
        <v>14</v>
      </c>
    </row>
    <row r="13" spans="1:7" s="2" customFormat="1" ht="12" customHeight="1">
      <c r="A13" s="125" t="s">
        <v>86</v>
      </c>
      <c r="B13" s="209" t="s">
        <v>87</v>
      </c>
      <c r="C13" s="210"/>
      <c r="D13" s="211"/>
      <c r="E13" s="125" t="s">
        <v>88</v>
      </c>
      <c r="F13" s="125" t="s">
        <v>89</v>
      </c>
      <c r="G13" s="125" t="s">
        <v>90</v>
      </c>
    </row>
    <row r="14" spans="1:7" s="2" customFormat="1" ht="87.6" customHeight="1">
      <c r="A14" s="1" t="s">
        <v>0</v>
      </c>
      <c r="B14" s="204" t="s">
        <v>120</v>
      </c>
      <c r="C14" s="204"/>
      <c r="D14" s="204"/>
      <c r="E14" s="89">
        <f>E15+E19+E25+E28</f>
        <v>20</v>
      </c>
      <c r="F14" s="90">
        <f>ROUND(F15+F19+F25+F28,1)</f>
        <v>20</v>
      </c>
      <c r="G14" s="21"/>
    </row>
    <row r="15" spans="1:7" s="4" customFormat="1" ht="33.950000000000003" customHeight="1">
      <c r="A15" s="3">
        <v>1</v>
      </c>
      <c r="B15" s="204" t="s">
        <v>121</v>
      </c>
      <c r="C15" s="204"/>
      <c r="D15" s="204"/>
      <c r="E15" s="89">
        <f>5-(E16+E17+E18)</f>
        <v>5</v>
      </c>
      <c r="F15" s="90">
        <f>ROUND(5-(F16+F17+F18),1)</f>
        <v>5</v>
      </c>
      <c r="G15" s="21"/>
    </row>
    <row r="16" spans="1:7" s="4" customFormat="1" ht="122.25" customHeight="1">
      <c r="A16" s="3" t="s">
        <v>15</v>
      </c>
      <c r="B16" s="193" t="s">
        <v>159</v>
      </c>
      <c r="C16" s="194"/>
      <c r="D16" s="195"/>
      <c r="E16" s="109"/>
      <c r="F16" s="18"/>
      <c r="G16" s="3"/>
    </row>
    <row r="17" spans="1:7" s="22" customFormat="1" ht="105.75" customHeight="1">
      <c r="A17" s="3" t="s">
        <v>16</v>
      </c>
      <c r="B17" s="193" t="s">
        <v>167</v>
      </c>
      <c r="C17" s="194"/>
      <c r="D17" s="195"/>
      <c r="E17" s="109"/>
      <c r="F17" s="18"/>
      <c r="G17" s="20"/>
    </row>
    <row r="18" spans="1:7" s="22" customFormat="1" ht="77.25" customHeight="1">
      <c r="A18" s="3" t="s">
        <v>17</v>
      </c>
      <c r="B18" s="193" t="s">
        <v>147</v>
      </c>
      <c r="C18" s="194"/>
      <c r="D18" s="195"/>
      <c r="E18" s="109"/>
      <c r="F18" s="18"/>
      <c r="G18" s="3"/>
    </row>
    <row r="19" spans="1:7" s="22" customFormat="1" ht="48.95" customHeight="1">
      <c r="A19" s="3">
        <v>2</v>
      </c>
      <c r="B19" s="190" t="s">
        <v>123</v>
      </c>
      <c r="C19" s="191"/>
      <c r="D19" s="192"/>
      <c r="E19" s="89">
        <f>6-(E20+E21+E22+E23+E24)</f>
        <v>6</v>
      </c>
      <c r="F19" s="90">
        <f>ROUND(6-(F20+F21+F22+F23+F24),1)</f>
        <v>6</v>
      </c>
      <c r="G19" s="20"/>
    </row>
    <row r="20" spans="1:7" s="22" customFormat="1" ht="35.1"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48.75" customHeight="1">
      <c r="A22" s="3" t="s">
        <v>20</v>
      </c>
      <c r="B22" s="193" t="s">
        <v>168</v>
      </c>
      <c r="C22" s="194"/>
      <c r="D22" s="195"/>
      <c r="E22" s="109"/>
      <c r="F22" s="18"/>
      <c r="G22" s="19"/>
    </row>
    <row r="23" spans="1:7" s="22" customFormat="1" ht="48.2" customHeight="1">
      <c r="A23" s="3" t="s">
        <v>21</v>
      </c>
      <c r="B23" s="193" t="s">
        <v>148</v>
      </c>
      <c r="C23" s="194"/>
      <c r="D23" s="195"/>
      <c r="E23" s="109"/>
      <c r="F23" s="18"/>
      <c r="G23" s="19"/>
    </row>
    <row r="24" spans="1:7" s="22" customFormat="1" ht="40.15" customHeight="1">
      <c r="A24" s="3" t="s">
        <v>22</v>
      </c>
      <c r="B24" s="193" t="s">
        <v>149</v>
      </c>
      <c r="C24" s="194"/>
      <c r="D24" s="195"/>
      <c r="E24" s="109"/>
      <c r="F24" s="18"/>
      <c r="G24" s="20"/>
    </row>
    <row r="25" spans="1:7" s="4" customFormat="1" ht="38.85" customHeight="1">
      <c r="A25" s="3">
        <v>3</v>
      </c>
      <c r="B25" s="190" t="s">
        <v>128</v>
      </c>
      <c r="C25" s="191"/>
      <c r="D25" s="192"/>
      <c r="E25" s="89">
        <f>5-(E26+E27)</f>
        <v>5</v>
      </c>
      <c r="F25" s="90">
        <f>ROUND(5-(F26+F27),1)</f>
        <v>5</v>
      </c>
      <c r="G25" s="21"/>
    </row>
    <row r="26" spans="1:7" s="22" customFormat="1" ht="83.25" customHeight="1">
      <c r="A26" s="3" t="s">
        <v>23</v>
      </c>
      <c r="B26" s="193" t="s">
        <v>129</v>
      </c>
      <c r="C26" s="194"/>
      <c r="D26" s="195"/>
      <c r="E26" s="109"/>
      <c r="F26" s="18"/>
      <c r="G26" s="20"/>
    </row>
    <row r="27" spans="1:7" s="22" customFormat="1" ht="57.6" customHeight="1">
      <c r="A27" s="3" t="s">
        <v>24</v>
      </c>
      <c r="B27" s="193" t="s">
        <v>169</v>
      </c>
      <c r="C27" s="194"/>
      <c r="D27" s="195"/>
      <c r="E27" s="109"/>
      <c r="F27" s="18"/>
      <c r="G27" s="20"/>
    </row>
    <row r="28" spans="1:7" s="22" customFormat="1" ht="138" customHeight="1">
      <c r="A28" s="91">
        <v>4</v>
      </c>
      <c r="B28" s="190" t="s">
        <v>130</v>
      </c>
      <c r="C28" s="191"/>
      <c r="D28" s="192"/>
      <c r="E28" s="89">
        <f>4-(E29+E30+E31)</f>
        <v>4</v>
      </c>
      <c r="F28" s="90">
        <f>ROUND(4-(F29+F30+F31),1)</f>
        <v>4</v>
      </c>
      <c r="G28" s="20"/>
    </row>
    <row r="29" spans="1:7" s="22" customFormat="1" ht="52.5" customHeight="1">
      <c r="A29" s="3" t="s">
        <v>131</v>
      </c>
      <c r="B29" s="193" t="s">
        <v>132</v>
      </c>
      <c r="C29" s="194"/>
      <c r="D29" s="195"/>
      <c r="E29" s="109"/>
      <c r="F29" s="18"/>
      <c r="G29" s="20"/>
    </row>
    <row r="30" spans="1:7" s="22" customFormat="1" ht="49.5" customHeight="1">
      <c r="A30" s="3" t="s">
        <v>133</v>
      </c>
      <c r="B30" s="193" t="s">
        <v>134</v>
      </c>
      <c r="C30" s="194"/>
      <c r="D30" s="195"/>
      <c r="E30" s="109"/>
      <c r="F30" s="18"/>
      <c r="G30" s="20"/>
    </row>
    <row r="31" spans="1:7" s="22" customFormat="1" ht="57"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f>ROUND(F33+F35+F37+F39+F41+F43,1)</f>
        <v>5</v>
      </c>
      <c r="G32" s="20"/>
    </row>
    <row r="33" spans="1:7" s="2" customFormat="1" ht="66.75" customHeight="1">
      <c r="A33" s="3">
        <v>5</v>
      </c>
      <c r="B33" s="204" t="s">
        <v>60</v>
      </c>
      <c r="C33" s="204"/>
      <c r="D33" s="204"/>
      <c r="E33" s="89">
        <v>1</v>
      </c>
      <c r="F33" s="90">
        <f>IF(F34&gt;1,"1",F34)</f>
        <v>1</v>
      </c>
      <c r="G33" s="21"/>
    </row>
    <row r="34" spans="1:7" s="4" customFormat="1" ht="117" customHeight="1">
      <c r="A34" s="3"/>
      <c r="B34" s="205" t="s">
        <v>150</v>
      </c>
      <c r="C34" s="205"/>
      <c r="D34" s="205"/>
      <c r="E34" s="89"/>
      <c r="F34" s="92">
        <v>1</v>
      </c>
      <c r="G34" s="21"/>
    </row>
    <row r="35" spans="1:7" s="22" customFormat="1" ht="30.75" customHeight="1">
      <c r="A35" s="3">
        <v>6</v>
      </c>
      <c r="B35" s="190" t="s">
        <v>151</v>
      </c>
      <c r="C35" s="191"/>
      <c r="D35" s="192"/>
      <c r="E35" s="89">
        <v>2</v>
      </c>
      <c r="F35" s="90">
        <f>IF(F36&gt;2,"2",F36)</f>
        <v>0</v>
      </c>
      <c r="G35" s="28"/>
    </row>
    <row r="36" spans="1:7" s="22" customFormat="1" ht="48.2" customHeight="1">
      <c r="A36" s="3"/>
      <c r="B36" s="198" t="s">
        <v>152</v>
      </c>
      <c r="C36" s="199"/>
      <c r="D36" s="200"/>
      <c r="E36" s="89"/>
      <c r="F36" s="92"/>
      <c r="G36" s="20"/>
    </row>
    <row r="37" spans="1:7" s="22" customFormat="1" ht="35.65" customHeight="1">
      <c r="A37" s="3">
        <v>7</v>
      </c>
      <c r="B37" s="190" t="s">
        <v>140</v>
      </c>
      <c r="C37" s="191"/>
      <c r="D37" s="192"/>
      <c r="E37" s="89">
        <v>2</v>
      </c>
      <c r="F37" s="90">
        <f>IF(F38&gt;2,"2",F38)</f>
        <v>2</v>
      </c>
      <c r="G37" s="3"/>
    </row>
    <row r="38" spans="1:7" s="4" customFormat="1" ht="55.7" customHeight="1">
      <c r="A38" s="3"/>
      <c r="B38" s="193" t="s">
        <v>153</v>
      </c>
      <c r="C38" s="194"/>
      <c r="D38" s="195"/>
      <c r="E38" s="89"/>
      <c r="F38" s="92">
        <v>2</v>
      </c>
      <c r="G38" s="21"/>
    </row>
    <row r="39" spans="1:7" s="22" customFormat="1" ht="40.700000000000003" customHeight="1">
      <c r="A39" s="3">
        <v>8</v>
      </c>
      <c r="B39" s="190" t="s">
        <v>141</v>
      </c>
      <c r="C39" s="191"/>
      <c r="D39" s="192"/>
      <c r="E39" s="89">
        <v>2</v>
      </c>
      <c r="F39" s="90">
        <f>IF(F40&gt;2,"2",F40)</f>
        <v>2</v>
      </c>
      <c r="G39" s="20"/>
    </row>
    <row r="40" spans="1:7" s="22" customFormat="1" ht="66.75" customHeight="1">
      <c r="A40" s="3"/>
      <c r="B40" s="193" t="s">
        <v>61</v>
      </c>
      <c r="C40" s="194"/>
      <c r="D40" s="195"/>
      <c r="E40" s="89"/>
      <c r="F40" s="92">
        <v>2</v>
      </c>
      <c r="G40" s="20"/>
    </row>
    <row r="41" spans="1:7" s="22" customFormat="1" ht="103.5" customHeight="1">
      <c r="A41" s="3">
        <v>9</v>
      </c>
      <c r="B41" s="190" t="s">
        <v>170</v>
      </c>
      <c r="C41" s="191"/>
      <c r="D41" s="192"/>
      <c r="E41" s="89">
        <v>8</v>
      </c>
      <c r="F41" s="90" t="str">
        <f>IF(F42&gt;=8,"8",IF(F42&lt;8,"0"))</f>
        <v>0</v>
      </c>
      <c r="G41" s="20"/>
    </row>
    <row r="42" spans="1:7" s="22" customFormat="1" ht="118.5" customHeight="1">
      <c r="A42" s="3"/>
      <c r="B42" s="193" t="s">
        <v>171</v>
      </c>
      <c r="C42" s="194"/>
      <c r="D42" s="195"/>
      <c r="E42" s="89"/>
      <c r="F42" s="92"/>
      <c r="G42" s="20"/>
    </row>
    <row r="43" spans="1:7" s="22" customFormat="1" ht="38.25" customHeight="1">
      <c r="A43" s="3">
        <v>10</v>
      </c>
      <c r="B43" s="190" t="s">
        <v>154</v>
      </c>
      <c r="C43" s="191"/>
      <c r="D43" s="192"/>
      <c r="E43" s="89">
        <v>5</v>
      </c>
      <c r="F43" s="90">
        <f>IF(F44&gt;5,"5",F44)</f>
        <v>0</v>
      </c>
      <c r="G43" s="20"/>
    </row>
    <row r="44" spans="1:7" s="4" customFormat="1" ht="138.75" customHeight="1">
      <c r="A44" s="3"/>
      <c r="B44" s="193" t="s">
        <v>155</v>
      </c>
      <c r="C44" s="194"/>
      <c r="D44" s="195"/>
      <c r="E44" s="89"/>
      <c r="F44" s="92"/>
      <c r="G44" s="126"/>
    </row>
    <row r="45" spans="1:7" s="2" customFormat="1" ht="24.75" customHeight="1">
      <c r="A45" s="1"/>
      <c r="B45" s="201" t="s">
        <v>7</v>
      </c>
      <c r="C45" s="202"/>
      <c r="D45" s="203"/>
      <c r="E45" s="93">
        <f>E14+E32</f>
        <v>40</v>
      </c>
      <c r="F45" s="93">
        <f>F14+F32</f>
        <v>25</v>
      </c>
      <c r="G45" s="1"/>
    </row>
    <row r="46" spans="1:7" ht="9.75" customHeight="1">
      <c r="C46" s="85"/>
      <c r="D46" s="85"/>
    </row>
    <row r="47" spans="1:7" ht="27.75" customHeight="1">
      <c r="B47" s="196" t="s">
        <v>222</v>
      </c>
      <c r="C47" s="196"/>
      <c r="D47" s="196"/>
      <c r="E47" s="196"/>
    </row>
    <row r="48" spans="1:7" ht="78.400000000000006" customHeight="1">
      <c r="A48" s="217"/>
      <c r="B48" s="217"/>
      <c r="C48" s="217"/>
      <c r="D48" s="217"/>
      <c r="E48" s="217"/>
      <c r="F48" s="217"/>
      <c r="G48" s="217"/>
    </row>
    <row r="49" spans="4:7" s="2" customFormat="1" ht="20.25" customHeight="1">
      <c r="D49" s="187" t="s">
        <v>223</v>
      </c>
      <c r="E49" s="187"/>
      <c r="F49" s="187"/>
      <c r="G49" s="187"/>
    </row>
    <row r="50" spans="4:7" ht="16.5">
      <c r="D50" s="188" t="s">
        <v>8</v>
      </c>
      <c r="E50" s="188"/>
      <c r="F50" s="188"/>
      <c r="G50" s="188"/>
    </row>
    <row r="51" spans="4:7">
      <c r="D51" s="186" t="s">
        <v>9</v>
      </c>
      <c r="E51" s="186"/>
      <c r="F51" s="186"/>
      <c r="G51" s="186"/>
    </row>
    <row r="56" spans="4:7">
      <c r="E56" s="25" t="s">
        <v>220</v>
      </c>
      <c r="F56" s="95" t="s">
        <v>218</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8" t="s">
        <v>3</v>
      </c>
      <c r="B2" s="188"/>
      <c r="C2" s="188"/>
      <c r="D2" s="218" t="s">
        <v>4</v>
      </c>
      <c r="E2" s="218"/>
      <c r="F2" s="218"/>
      <c r="G2" s="218"/>
    </row>
    <row r="3" spans="1:7" s="2" customFormat="1" ht="8.25" customHeight="1">
      <c r="A3" s="213"/>
      <c r="B3" s="213"/>
      <c r="D3" s="24"/>
      <c r="E3" s="24"/>
      <c r="F3" s="24"/>
      <c r="G3" s="24"/>
    </row>
    <row r="4" spans="1:7" s="2" customFormat="1" ht="8.25" customHeight="1">
      <c r="D4" s="24"/>
      <c r="E4" s="24"/>
      <c r="F4" s="24"/>
      <c r="G4" s="24"/>
    </row>
    <row r="5" spans="1:7" ht="57.75" customHeight="1">
      <c r="A5" s="214" t="s">
        <v>212</v>
      </c>
      <c r="B5" s="214"/>
      <c r="C5" s="214"/>
      <c r="D5" s="214"/>
      <c r="E5" s="214"/>
      <c r="F5" s="214"/>
      <c r="G5" s="214"/>
    </row>
    <row r="6" spans="1:7" ht="8.25" customHeight="1">
      <c r="A6" s="124"/>
      <c r="B6" s="124"/>
      <c r="C6" s="124"/>
      <c r="D6" s="124"/>
      <c r="E6" s="124"/>
      <c r="F6" s="124"/>
      <c r="G6" s="124"/>
    </row>
    <row r="7" spans="1:7" s="87" customFormat="1" ht="21.75" customHeight="1">
      <c r="B7" s="212" t="s">
        <v>56</v>
      </c>
      <c r="C7" s="212"/>
      <c r="D7" s="212"/>
      <c r="E7" s="212"/>
      <c r="F7" s="212"/>
      <c r="G7" s="212"/>
    </row>
    <row r="8" spans="1:7" s="87" customFormat="1" ht="21.75" customHeight="1">
      <c r="B8" s="212" t="s">
        <v>213</v>
      </c>
      <c r="C8" s="212"/>
      <c r="D8" s="212"/>
      <c r="E8" s="212"/>
      <c r="F8" s="212"/>
      <c r="G8" s="212"/>
    </row>
    <row r="9" spans="1:7" s="87" customFormat="1" ht="21.75" customHeight="1">
      <c r="B9" s="212" t="s">
        <v>214</v>
      </c>
      <c r="C9" s="212"/>
      <c r="D9" s="212"/>
      <c r="E9" s="212"/>
      <c r="F9" s="212"/>
      <c r="G9" s="212"/>
    </row>
    <row r="10" spans="1:7" s="87" customFormat="1" ht="21.75" customHeight="1">
      <c r="B10" s="212" t="s">
        <v>215</v>
      </c>
      <c r="C10" s="212"/>
      <c r="D10" s="212"/>
      <c r="E10" s="212"/>
      <c r="F10" s="212"/>
      <c r="G10" s="212"/>
    </row>
    <row r="11" spans="1:7" ht="8.25" customHeight="1"/>
    <row r="12" spans="1:7" s="2" customFormat="1" ht="47.25" customHeight="1">
      <c r="A12" s="1" t="s">
        <v>10</v>
      </c>
      <c r="B12" s="176" t="s">
        <v>11</v>
      </c>
      <c r="C12" s="176"/>
      <c r="D12" s="176"/>
      <c r="E12" s="1" t="s">
        <v>12</v>
      </c>
      <c r="F12" s="88" t="s">
        <v>13</v>
      </c>
      <c r="G12" s="1" t="s">
        <v>14</v>
      </c>
    </row>
    <row r="13" spans="1:7" s="2" customFormat="1" ht="16.5" customHeight="1">
      <c r="A13" s="125" t="s">
        <v>86</v>
      </c>
      <c r="B13" s="209" t="s">
        <v>87</v>
      </c>
      <c r="C13" s="210"/>
      <c r="D13" s="211"/>
      <c r="E13" s="125" t="s">
        <v>88</v>
      </c>
      <c r="F13" s="125" t="s">
        <v>89</v>
      </c>
      <c r="G13" s="125" t="s">
        <v>90</v>
      </c>
    </row>
    <row r="14" spans="1:7" s="2" customFormat="1" ht="86.45" customHeight="1">
      <c r="A14" s="1" t="s">
        <v>0</v>
      </c>
      <c r="B14" s="204" t="s">
        <v>120</v>
      </c>
      <c r="C14" s="204"/>
      <c r="D14" s="204"/>
      <c r="E14" s="89">
        <f>E15+E19+E25+E28</f>
        <v>20</v>
      </c>
      <c r="F14" s="90">
        <f>ROUND(F15+F19+F25+F28,1)</f>
        <v>20</v>
      </c>
      <c r="G14" s="21"/>
    </row>
    <row r="15" spans="1:7" s="4" customFormat="1" ht="28.15" customHeight="1">
      <c r="A15" s="3">
        <v>1</v>
      </c>
      <c r="B15" s="204" t="s">
        <v>121</v>
      </c>
      <c r="C15" s="204"/>
      <c r="D15" s="204"/>
      <c r="E15" s="89">
        <f>5-(E16+E17+E18)</f>
        <v>5</v>
      </c>
      <c r="F15" s="90">
        <f>ROUND(5-(F16+F17+F18),1)</f>
        <v>5</v>
      </c>
      <c r="G15" s="21"/>
    </row>
    <row r="16" spans="1:7" s="4" customFormat="1" ht="120.75" customHeight="1">
      <c r="A16" s="3" t="s">
        <v>15</v>
      </c>
      <c r="B16" s="193" t="s">
        <v>159</v>
      </c>
      <c r="C16" s="194"/>
      <c r="D16" s="195"/>
      <c r="E16" s="109"/>
      <c r="F16" s="18"/>
      <c r="G16" s="3"/>
    </row>
    <row r="17" spans="1:7" s="22" customFormat="1" ht="65.25" customHeight="1">
      <c r="A17" s="3" t="s">
        <v>16</v>
      </c>
      <c r="B17" s="193" t="s">
        <v>161</v>
      </c>
      <c r="C17" s="194"/>
      <c r="D17" s="195"/>
      <c r="E17" s="109"/>
      <c r="F17" s="18"/>
      <c r="G17" s="20"/>
    </row>
    <row r="18" spans="1:7" s="22" customFormat="1" ht="70.7" customHeight="1">
      <c r="A18" s="3" t="s">
        <v>17</v>
      </c>
      <c r="B18" s="193" t="s">
        <v>147</v>
      </c>
      <c r="C18" s="194"/>
      <c r="D18" s="195"/>
      <c r="E18" s="109"/>
      <c r="F18" s="18"/>
      <c r="G18" s="20"/>
    </row>
    <row r="19" spans="1:7" s="22" customFormat="1" ht="53.25" customHeight="1">
      <c r="A19" s="3">
        <v>2</v>
      </c>
      <c r="B19" s="190" t="s">
        <v>123</v>
      </c>
      <c r="C19" s="191"/>
      <c r="D19" s="192"/>
      <c r="E19" s="89">
        <f>6-(E20+E21+E22+E23+E24)</f>
        <v>6</v>
      </c>
      <c r="F19" s="90">
        <f>ROUND(6-(F20+F21+F22+F23+F24),1)</f>
        <v>6</v>
      </c>
      <c r="G19" s="20"/>
    </row>
    <row r="20" spans="1:7" s="22" customFormat="1" ht="38.85"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56.25" customHeight="1">
      <c r="A22" s="3" t="s">
        <v>20</v>
      </c>
      <c r="B22" s="193" t="s">
        <v>156</v>
      </c>
      <c r="C22" s="194"/>
      <c r="D22" s="195"/>
      <c r="E22" s="109"/>
      <c r="F22" s="18"/>
      <c r="G22" s="19"/>
    </row>
    <row r="23" spans="1:7" s="22" customFormat="1" ht="66.400000000000006" customHeight="1">
      <c r="A23" s="3" t="s">
        <v>21</v>
      </c>
      <c r="B23" s="193" t="s">
        <v>148</v>
      </c>
      <c r="C23" s="194"/>
      <c r="D23" s="195"/>
      <c r="E23" s="109"/>
      <c r="F23" s="18"/>
      <c r="G23" s="19"/>
    </row>
    <row r="24" spans="1:7" s="22" customFormat="1" ht="25.7" customHeight="1">
      <c r="A24" s="3" t="s">
        <v>22</v>
      </c>
      <c r="B24" s="193" t="s">
        <v>127</v>
      </c>
      <c r="C24" s="194"/>
      <c r="D24" s="195"/>
      <c r="E24" s="109"/>
      <c r="F24" s="18"/>
      <c r="G24" s="20"/>
    </row>
    <row r="25" spans="1:7" s="4" customFormat="1" ht="48.2" customHeight="1">
      <c r="A25" s="3">
        <v>3</v>
      </c>
      <c r="B25" s="190" t="s">
        <v>128</v>
      </c>
      <c r="C25" s="191"/>
      <c r="D25" s="192"/>
      <c r="E25" s="89">
        <f>5-(E26+E27)</f>
        <v>5</v>
      </c>
      <c r="F25" s="90">
        <f>ROUND(5-(F26+F27),1)</f>
        <v>5</v>
      </c>
      <c r="G25" s="21"/>
    </row>
    <row r="26" spans="1:7" s="22" customFormat="1" ht="65.25" customHeight="1">
      <c r="A26" s="3" t="s">
        <v>23</v>
      </c>
      <c r="B26" s="193" t="s">
        <v>129</v>
      </c>
      <c r="C26" s="194"/>
      <c r="D26" s="195"/>
      <c r="E26" s="109"/>
      <c r="F26" s="18"/>
      <c r="G26" s="18"/>
    </row>
    <row r="27" spans="1:7" s="22" customFormat="1" ht="59.45" customHeight="1">
      <c r="A27" s="3" t="s">
        <v>24</v>
      </c>
      <c r="B27" s="193" t="s">
        <v>157</v>
      </c>
      <c r="C27" s="194"/>
      <c r="D27" s="195"/>
      <c r="E27" s="109"/>
      <c r="F27" s="18"/>
      <c r="G27" s="20"/>
    </row>
    <row r="28" spans="1:7" s="22" customFormat="1" ht="139.5" customHeight="1">
      <c r="A28" s="91">
        <v>4</v>
      </c>
      <c r="B28" s="190" t="s">
        <v>130</v>
      </c>
      <c r="C28" s="191"/>
      <c r="D28" s="192"/>
      <c r="E28" s="89">
        <f>4-(E29+E30+E31)</f>
        <v>4</v>
      </c>
      <c r="F28" s="90">
        <f>ROUND(4-(F29+F30+F31),1)</f>
        <v>4</v>
      </c>
      <c r="G28" s="20"/>
    </row>
    <row r="29" spans="1:7" s="22" customFormat="1" ht="51" customHeight="1">
      <c r="A29" s="3" t="s">
        <v>131</v>
      </c>
      <c r="B29" s="193" t="s">
        <v>132</v>
      </c>
      <c r="C29" s="194"/>
      <c r="D29" s="195"/>
      <c r="E29" s="109"/>
      <c r="F29" s="18"/>
      <c r="G29" s="20"/>
    </row>
    <row r="30" spans="1:7" s="22" customFormat="1" ht="51.75" customHeight="1">
      <c r="A30" s="3" t="s">
        <v>133</v>
      </c>
      <c r="B30" s="193" t="s">
        <v>134</v>
      </c>
      <c r="C30" s="194"/>
      <c r="D30" s="195"/>
      <c r="E30" s="109"/>
      <c r="F30" s="18"/>
      <c r="G30" s="18"/>
    </row>
    <row r="31" spans="1:7" s="22" customFormat="1" ht="54"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v>5</v>
      </c>
      <c r="G32" s="20"/>
    </row>
    <row r="33" spans="1:7" s="2" customFormat="1" ht="64.5" customHeight="1">
      <c r="A33" s="3">
        <v>5</v>
      </c>
      <c r="B33" s="204" t="s">
        <v>60</v>
      </c>
      <c r="C33" s="204"/>
      <c r="D33" s="204"/>
      <c r="E33" s="89">
        <v>1</v>
      </c>
      <c r="F33" s="90">
        <v>1</v>
      </c>
      <c r="G33" s="21"/>
    </row>
    <row r="34" spans="1:7" s="4" customFormat="1" ht="50.25" customHeight="1">
      <c r="A34" s="3"/>
      <c r="B34" s="205" t="s">
        <v>158</v>
      </c>
      <c r="C34" s="205"/>
      <c r="D34" s="205"/>
      <c r="E34" s="89"/>
      <c r="F34" s="92">
        <v>1</v>
      </c>
      <c r="G34" s="21"/>
    </row>
    <row r="35" spans="1:7" s="22" customFormat="1" ht="33" customHeight="1">
      <c r="A35" s="3">
        <v>6</v>
      </c>
      <c r="B35" s="190" t="s">
        <v>151</v>
      </c>
      <c r="C35" s="191"/>
      <c r="D35" s="192"/>
      <c r="E35" s="89">
        <v>2</v>
      </c>
      <c r="F35" s="90">
        <f>IF(F36&gt;2,"2",F36)</f>
        <v>0</v>
      </c>
      <c r="G35" s="20"/>
    </row>
    <row r="36" spans="1:7" s="22" customFormat="1" ht="51.4" customHeight="1">
      <c r="A36" s="3"/>
      <c r="B36" s="198" t="s">
        <v>152</v>
      </c>
      <c r="C36" s="199"/>
      <c r="D36" s="200"/>
      <c r="E36" s="89"/>
      <c r="F36" s="92"/>
      <c r="G36" s="20"/>
    </row>
    <row r="37" spans="1:7" s="22" customFormat="1" ht="41.25" customHeight="1">
      <c r="A37" s="3">
        <v>7</v>
      </c>
      <c r="B37" s="190" t="s">
        <v>140</v>
      </c>
      <c r="C37" s="191"/>
      <c r="D37" s="192"/>
      <c r="E37" s="89">
        <v>2</v>
      </c>
      <c r="F37" s="90">
        <v>2</v>
      </c>
      <c r="G37" s="20"/>
    </row>
    <row r="38" spans="1:7" s="4" customFormat="1" ht="48.2" customHeight="1">
      <c r="A38" s="3"/>
      <c r="B38" s="193" t="s">
        <v>63</v>
      </c>
      <c r="C38" s="194"/>
      <c r="D38" s="195"/>
      <c r="E38" s="89"/>
      <c r="F38" s="92">
        <v>2</v>
      </c>
      <c r="G38" s="21"/>
    </row>
    <row r="39" spans="1:7" s="22" customFormat="1" ht="49.5" customHeight="1">
      <c r="A39" s="3">
        <v>8</v>
      </c>
      <c r="B39" s="190" t="s">
        <v>141</v>
      </c>
      <c r="C39" s="191"/>
      <c r="D39" s="192"/>
      <c r="E39" s="89">
        <v>2</v>
      </c>
      <c r="F39" s="90">
        <v>2</v>
      </c>
      <c r="G39" s="20"/>
    </row>
    <row r="40" spans="1:7" s="22" customFormat="1" ht="69.75" customHeight="1">
      <c r="A40" s="3"/>
      <c r="B40" s="193" t="s">
        <v>61</v>
      </c>
      <c r="C40" s="194"/>
      <c r="D40" s="195"/>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0" t="s">
        <v>154</v>
      </c>
      <c r="C43" s="191"/>
      <c r="D43" s="192"/>
      <c r="E43" s="89">
        <v>5</v>
      </c>
      <c r="F43" s="90">
        <f>IF(F44&gt;5,"5",F44)</f>
        <v>0</v>
      </c>
      <c r="G43" s="20"/>
    </row>
    <row r="44" spans="1:7" s="4" customFormat="1" ht="135.75" customHeight="1">
      <c r="A44" s="3"/>
      <c r="B44" s="193" t="s">
        <v>155</v>
      </c>
      <c r="C44" s="194"/>
      <c r="D44" s="195"/>
      <c r="E44" s="89"/>
      <c r="F44" s="92"/>
      <c r="G44" s="21"/>
    </row>
    <row r="45" spans="1:7" s="2" customFormat="1" ht="27.2" customHeight="1">
      <c r="A45" s="1"/>
      <c r="B45" s="201" t="s">
        <v>7</v>
      </c>
      <c r="C45" s="202"/>
      <c r="D45" s="203"/>
      <c r="E45" s="93">
        <f>E14+E32</f>
        <v>40</v>
      </c>
      <c r="F45" s="93">
        <f>F14+F32</f>
        <v>25</v>
      </c>
      <c r="G45" s="1"/>
    </row>
    <row r="46" spans="1:7" ht="10.5" customHeight="1">
      <c r="C46" s="85"/>
      <c r="D46" s="85"/>
    </row>
    <row r="47" spans="1:7" ht="20.25" customHeight="1">
      <c r="B47" s="196" t="s">
        <v>2</v>
      </c>
      <c r="C47" s="196"/>
      <c r="D47" s="196"/>
      <c r="E47" s="196"/>
    </row>
    <row r="48" spans="1:7" ht="102.75" customHeight="1">
      <c r="A48" s="225" t="s">
        <v>64</v>
      </c>
      <c r="B48" s="225"/>
      <c r="C48" s="225"/>
      <c r="D48" s="225"/>
      <c r="E48" s="225"/>
      <c r="F48" s="225"/>
      <c r="G48" s="225"/>
    </row>
    <row r="49" spans="2:7" s="86" customFormat="1" ht="20.25" customHeight="1">
      <c r="B49" s="94"/>
      <c r="C49" s="94"/>
      <c r="D49" s="187" t="s">
        <v>65</v>
      </c>
      <c r="E49" s="187"/>
      <c r="F49" s="187"/>
      <c r="G49" s="187"/>
    </row>
    <row r="50" spans="2:7" s="2" customFormat="1" ht="18" customHeight="1">
      <c r="D50" s="188" t="s">
        <v>8</v>
      </c>
      <c r="E50" s="188"/>
      <c r="F50" s="188"/>
      <c r="G50" s="188"/>
    </row>
    <row r="51" spans="2:7">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2022-03-22T14:00:54Z</dcterms:modified>
</cp:coreProperties>
</file>