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tacchunhiem\2021-2022\Tongket HK1\"/>
    </mc:Choice>
  </mc:AlternateContent>
  <xr:revisionPtr revIDLastSave="0" documentId="13_ncr:1_{DD8A67C5-D469-4D4A-B857-483B771358B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Điểm rèn luyện-nhap" sheetId="19" r:id="rId1"/>
    <sheet name="20T4-QDL1" sheetId="16" r:id="rId2"/>
    <sheet name="Tamngung" sheetId="17" r:id="rId3"/>
    <sheet name="CB lop" sheetId="18" r:id="rId4"/>
  </sheets>
  <definedNames>
    <definedName name="_xlnm.Print_Titles" localSheetId="1">'20T4-QDL1'!$10:$11</definedName>
    <definedName name="_xlnm.Print_Titles" localSheetId="0">'Điểm rèn luyện-nhap'!$10:$11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19" l="1"/>
  <c r="P14" i="19"/>
  <c r="P15" i="19"/>
  <c r="P16" i="19"/>
  <c r="P17" i="19"/>
  <c r="P18" i="19"/>
  <c r="P19" i="19"/>
  <c r="P22" i="19"/>
  <c r="P23" i="19"/>
  <c r="P25" i="19"/>
  <c r="P27" i="19"/>
  <c r="P28" i="19"/>
  <c r="P30" i="19"/>
  <c r="P32" i="19"/>
  <c r="P33" i="19"/>
  <c r="P36" i="19"/>
  <c r="P37" i="19"/>
  <c r="P39" i="19"/>
  <c r="P40" i="19"/>
  <c r="P42" i="19"/>
  <c r="P43" i="19"/>
  <c r="P46" i="19"/>
  <c r="P47" i="19"/>
  <c r="P49" i="19"/>
  <c r="P50" i="19"/>
  <c r="P51" i="19"/>
  <c r="P53" i="19"/>
  <c r="P54" i="19"/>
  <c r="P56" i="19"/>
  <c r="P57" i="19"/>
  <c r="P58" i="19"/>
  <c r="P59" i="19"/>
  <c r="P61" i="19"/>
  <c r="P62" i="19"/>
  <c r="P63" i="19"/>
  <c r="P64" i="19"/>
  <c r="U50" i="19" l="1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W26" i="19" s="1"/>
  <c r="E26" i="16" s="1"/>
  <c r="U27" i="19"/>
  <c r="U28" i="19"/>
  <c r="U29" i="19"/>
  <c r="W29" i="19" s="1"/>
  <c r="E29" i="16" s="1"/>
  <c r="U30" i="19"/>
  <c r="U31" i="19"/>
  <c r="W31" i="19" s="1"/>
  <c r="E31" i="16" s="1"/>
  <c r="U32" i="19"/>
  <c r="U33" i="19"/>
  <c r="U34" i="19"/>
  <c r="U35" i="19"/>
  <c r="U36" i="19"/>
  <c r="U37" i="19"/>
  <c r="U38" i="19"/>
  <c r="U39" i="19"/>
  <c r="U40" i="19"/>
  <c r="U41" i="19"/>
  <c r="W41" i="19" s="1"/>
  <c r="E41" i="16" s="1"/>
  <c r="U42" i="19"/>
  <c r="U43" i="19"/>
  <c r="U44" i="19"/>
  <c r="U45" i="19"/>
  <c r="U46" i="19"/>
  <c r="U47" i="19"/>
  <c r="U48" i="19"/>
  <c r="W48" i="19" s="1"/>
  <c r="E48" i="16" s="1"/>
  <c r="U49" i="19"/>
  <c r="U51" i="19"/>
  <c r="U52" i="19"/>
  <c r="U53" i="19"/>
  <c r="U54" i="19"/>
  <c r="U55" i="19"/>
  <c r="W55" i="19" s="1"/>
  <c r="E55" i="16" s="1"/>
  <c r="U56" i="19"/>
  <c r="U57" i="19"/>
  <c r="U58" i="19"/>
  <c r="U59" i="19"/>
  <c r="U60" i="19"/>
  <c r="U61" i="19"/>
  <c r="U62" i="19"/>
  <c r="U63" i="19"/>
  <c r="U64" i="19"/>
  <c r="U12" i="19"/>
  <c r="J13" i="19"/>
  <c r="W13" i="19" s="1"/>
  <c r="E13" i="16" s="1"/>
  <c r="J14" i="19"/>
  <c r="W14" i="19" s="1"/>
  <c r="E14" i="16" s="1"/>
  <c r="J15" i="19"/>
  <c r="W15" i="19" s="1"/>
  <c r="E15" i="16" s="1"/>
  <c r="J16" i="19"/>
  <c r="W16" i="19" s="1"/>
  <c r="E16" i="16" s="1"/>
  <c r="J17" i="19"/>
  <c r="W17" i="19" s="1"/>
  <c r="E17" i="16" s="1"/>
  <c r="J18" i="19"/>
  <c r="W18" i="19" s="1"/>
  <c r="E18" i="16" s="1"/>
  <c r="J19" i="19"/>
  <c r="W19" i="19" s="1"/>
  <c r="E19" i="16" s="1"/>
  <c r="J22" i="19"/>
  <c r="J23" i="19"/>
  <c r="W24" i="19"/>
  <c r="E24" i="16" s="1"/>
  <c r="J25" i="19"/>
  <c r="W25" i="19" s="1"/>
  <c r="E25" i="16" s="1"/>
  <c r="J27" i="19"/>
  <c r="W27" i="19" s="1"/>
  <c r="E27" i="16" s="1"/>
  <c r="J28" i="19"/>
  <c r="W28" i="19" s="1"/>
  <c r="E28" i="16" s="1"/>
  <c r="J30" i="19"/>
  <c r="W30" i="19" s="1"/>
  <c r="E30" i="16" s="1"/>
  <c r="J32" i="19"/>
  <c r="J33" i="19"/>
  <c r="J36" i="19"/>
  <c r="W36" i="19" s="1"/>
  <c r="E36" i="16" s="1"/>
  <c r="J37" i="19"/>
  <c r="W37" i="19" s="1"/>
  <c r="E37" i="16" s="1"/>
  <c r="W38" i="19"/>
  <c r="E38" i="16" s="1"/>
  <c r="J39" i="19"/>
  <c r="W39" i="19" s="1"/>
  <c r="E39" i="16" s="1"/>
  <c r="J40" i="19"/>
  <c r="W40" i="19" s="1"/>
  <c r="E40" i="16" s="1"/>
  <c r="J42" i="19"/>
  <c r="W42" i="19" s="1"/>
  <c r="E42" i="16" s="1"/>
  <c r="J43" i="19"/>
  <c r="W43" i="19" s="1"/>
  <c r="E43" i="16" s="1"/>
  <c r="J46" i="19"/>
  <c r="J47" i="19"/>
  <c r="J49" i="19"/>
  <c r="W49" i="19" s="1"/>
  <c r="E49" i="16" s="1"/>
  <c r="J50" i="19"/>
  <c r="W50" i="19" s="1"/>
  <c r="E50" i="16" s="1"/>
  <c r="J51" i="19"/>
  <c r="W51" i="19" s="1"/>
  <c r="E51" i="16" s="1"/>
  <c r="W52" i="19"/>
  <c r="E52" i="16" s="1"/>
  <c r="J53" i="19"/>
  <c r="W53" i="19" s="1"/>
  <c r="E53" i="16" s="1"/>
  <c r="J54" i="19"/>
  <c r="W54" i="19" s="1"/>
  <c r="E54" i="16" s="1"/>
  <c r="J56" i="19"/>
  <c r="J57" i="19"/>
  <c r="J58" i="19"/>
  <c r="J59" i="19"/>
  <c r="J61" i="19"/>
  <c r="W61" i="19" s="1"/>
  <c r="E61" i="16" s="1"/>
  <c r="J62" i="19"/>
  <c r="W62" i="19" s="1"/>
  <c r="E62" i="16" s="1"/>
  <c r="J63" i="19"/>
  <c r="W63" i="19" s="1"/>
  <c r="E63" i="16" s="1"/>
  <c r="J64" i="19"/>
  <c r="W64" i="19" s="1"/>
  <c r="E64" i="16" s="1"/>
  <c r="W59" i="19" l="1"/>
  <c r="E59" i="16" s="1"/>
  <c r="F59" i="16" s="1"/>
  <c r="W35" i="19"/>
  <c r="E35" i="16" s="1"/>
  <c r="W58" i="19"/>
  <c r="E58" i="16" s="1"/>
  <c r="W46" i="19"/>
  <c r="E46" i="16" s="1"/>
  <c r="F46" i="16" s="1"/>
  <c r="W34" i="19"/>
  <c r="E34" i="16" s="1"/>
  <c r="F34" i="16" s="1"/>
  <c r="W22" i="19"/>
  <c r="E22" i="16" s="1"/>
  <c r="F22" i="16" s="1"/>
  <c r="W23" i="19"/>
  <c r="E23" i="16" s="1"/>
  <c r="F23" i="16" s="1"/>
  <c r="W57" i="19"/>
  <c r="E57" i="16" s="1"/>
  <c r="F57" i="16" s="1"/>
  <c r="W33" i="19"/>
  <c r="E33" i="16" s="1"/>
  <c r="F33" i="16" s="1"/>
  <c r="W21" i="19"/>
  <c r="E21" i="16" s="1"/>
  <c r="F21" i="16" s="1"/>
  <c r="W60" i="19"/>
  <c r="E60" i="16" s="1"/>
  <c r="F60" i="16" s="1"/>
  <c r="W47" i="19"/>
  <c r="E47" i="16" s="1"/>
  <c r="F47" i="16" s="1"/>
  <c r="W45" i="19"/>
  <c r="E45" i="16" s="1"/>
  <c r="W56" i="19"/>
  <c r="E56" i="16" s="1"/>
  <c r="W44" i="19"/>
  <c r="E44" i="16" s="1"/>
  <c r="W32" i="19"/>
  <c r="E32" i="16" s="1"/>
  <c r="F32" i="16" s="1"/>
  <c r="W20" i="19"/>
  <c r="E20" i="16" s="1"/>
  <c r="F20" i="16" s="1"/>
  <c r="W12" i="19"/>
  <c r="E12" i="16" s="1"/>
  <c r="F13" i="16"/>
  <c r="F14" i="16"/>
  <c r="F15" i="16"/>
  <c r="F16" i="16"/>
  <c r="F17" i="16"/>
  <c r="F18" i="16"/>
  <c r="F19" i="16"/>
  <c r="F24" i="16"/>
  <c r="F25" i="16"/>
  <c r="F26" i="16"/>
  <c r="F27" i="16"/>
  <c r="F28" i="16"/>
  <c r="F29" i="16"/>
  <c r="F30" i="16"/>
  <c r="F31" i="16"/>
  <c r="F35" i="16"/>
  <c r="F36" i="16"/>
  <c r="F37" i="16"/>
  <c r="F38" i="16"/>
  <c r="F39" i="16"/>
  <c r="F40" i="16"/>
  <c r="F41" i="16"/>
  <c r="F42" i="16"/>
  <c r="F43" i="16"/>
  <c r="F44" i="16"/>
  <c r="F45" i="16"/>
  <c r="F48" i="16"/>
  <c r="F49" i="16"/>
  <c r="F50" i="16"/>
  <c r="F51" i="16"/>
  <c r="F52" i="16"/>
  <c r="F53" i="16"/>
  <c r="F54" i="16"/>
  <c r="F55" i="16"/>
  <c r="F56" i="16"/>
  <c r="F58" i="16"/>
  <c r="F61" i="16"/>
  <c r="F62" i="16"/>
  <c r="F63" i="16"/>
  <c r="F64" i="16"/>
  <c r="F12" i="16" l="1"/>
  <c r="E73" i="16" s="1"/>
  <c r="F73" i="16" s="1"/>
  <c r="E68" i="16" l="1"/>
  <c r="F68" i="16" s="1"/>
  <c r="E69" i="16"/>
  <c r="F69" i="16" s="1"/>
  <c r="E70" i="16"/>
  <c r="F70" i="16" s="1"/>
  <c r="E71" i="16"/>
  <c r="F71" i="16" s="1"/>
  <c r="E72" i="16"/>
  <c r="F7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Luu Thi Thuy</author>
  </authors>
  <commentList>
    <comment ref="L11" authorId="0" shapeId="0" xr:uid="{8ECCA575-491C-430D-B7AA-C84CDEE99E8D}">
      <text>
        <r>
          <rPr>
            <b/>
            <sz val="9"/>
            <color indexed="81"/>
            <rFont val="Tahoma"/>
            <family val="2"/>
          </rPr>
          <t>Luu Thi Thuy:</t>
        </r>
        <r>
          <rPr>
            <sz val="9"/>
            <color indexed="81"/>
            <rFont val="Tahoma"/>
            <family val="2"/>
          </rPr>
          <t xml:space="preserve">
Olypic-ctri pl
</t>
        </r>
      </text>
    </comment>
    <comment ref="M11" authorId="0" shapeId="0" xr:uid="{B653521B-5F83-41E8-A84D-2ACADF93D475}">
      <text>
        <r>
          <rPr>
            <b/>
            <sz val="9"/>
            <color indexed="81"/>
            <rFont val="Tahoma"/>
            <family val="2"/>
          </rPr>
          <t>Luu Thi Thuy:</t>
        </r>
        <r>
          <rPr>
            <sz val="9"/>
            <color indexed="81"/>
            <rFont val="Tahoma"/>
            <family val="2"/>
          </rPr>
          <t xml:space="preserve">
Khảo sát ý kiến hd đoàn đội
</t>
        </r>
      </text>
    </comment>
    <comment ref="O11" authorId="0" shapeId="0" xr:uid="{3C5038E9-56AA-4D8B-9083-2DEB8CFEFBB2}">
      <text>
        <r>
          <rPr>
            <b/>
            <sz val="9"/>
            <color indexed="81"/>
            <rFont val="Tahoma"/>
            <family val="2"/>
          </rPr>
          <t>Luu Thi Thuy:</t>
        </r>
        <r>
          <rPr>
            <sz val="9"/>
            <color indexed="81"/>
            <rFont val="Tahoma"/>
            <family val="2"/>
          </rPr>
          <t xml:space="preserve">
Phaplap tp 2021</t>
        </r>
      </text>
    </comment>
    <comment ref="Q11" authorId="0" shapeId="0" xr:uid="{74F60FA4-FE43-48AE-9319-309DCD6AD4A6}">
      <text>
        <r>
          <rPr>
            <b/>
            <sz val="9"/>
            <color indexed="81"/>
            <rFont val="Tahoma"/>
            <family val="2"/>
          </rPr>
          <t>Luu Thi Thuy:</t>
        </r>
        <r>
          <rPr>
            <sz val="9"/>
            <color indexed="81"/>
            <rFont val="Tahoma"/>
            <family val="2"/>
          </rPr>
          <t xml:space="preserve">
Ban cánsuwj
</t>
        </r>
      </text>
    </comment>
  </commentList>
</comments>
</file>

<file path=xl/sharedStrings.xml><?xml version="1.0" encoding="utf-8"?>
<sst xmlns="http://schemas.openxmlformats.org/spreadsheetml/2006/main" count="418" uniqueCount="207">
  <si>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</si>
  <si>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</si>
  <si>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</si>
  <si>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</si>
  <si>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</si>
  <si>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</si>
  <si>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</si>
  <si>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</si>
  <si>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</si>
  <si>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</si>
  <si>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</si>
  <si>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</si>
  <si>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</si>
  <si>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</si>
  <si>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</si>
  <si>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</si>
  <si>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</si>
  <si>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</si>
  <si>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</si>
  <si>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</si>
  <si>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</si>
  <si>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</si>
  <si>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</si>
  <si>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TRƯỜNG CAO ĐẲNG LÝ TỰ TRỌNG</t>
  </si>
  <si>
    <t>THÀNH PHỐ HỒ CHÍ MINH</t>
  </si>
  <si>
    <t>Không xếp loại</t>
  </si>
  <si>
    <t>Dương</t>
  </si>
  <si>
    <t>Khánh</t>
  </si>
  <si>
    <t>Khoa</t>
  </si>
  <si>
    <t>Phi</t>
  </si>
  <si>
    <t>Nguyễn Thanh</t>
  </si>
  <si>
    <t>Sơn</t>
  </si>
  <si>
    <t>Thắng</t>
  </si>
  <si>
    <t>Hiếu</t>
  </si>
  <si>
    <t>Như</t>
  </si>
  <si>
    <t>Phúc</t>
  </si>
  <si>
    <t>Trung</t>
  </si>
  <si>
    <t>Vy</t>
  </si>
  <si>
    <t>Duy</t>
  </si>
  <si>
    <t>Tân</t>
  </si>
  <si>
    <t>An</t>
  </si>
  <si>
    <t>Hải</t>
  </si>
  <si>
    <t>Lợi</t>
  </si>
  <si>
    <t>Huỳnh Văn</t>
  </si>
  <si>
    <t>Toàn</t>
  </si>
  <si>
    <t>Ân</t>
  </si>
  <si>
    <t>Dung</t>
  </si>
  <si>
    <t>Hân</t>
  </si>
  <si>
    <t>Linh</t>
  </si>
  <si>
    <t>Mi</t>
  </si>
  <si>
    <t>Nhi</t>
  </si>
  <si>
    <t>Thảo</t>
  </si>
  <si>
    <t>Thư</t>
  </si>
  <si>
    <t>Nguyễn Thị Thủy</t>
  </si>
  <si>
    <t>Tiên</t>
  </si>
  <si>
    <t>Hương</t>
  </si>
  <si>
    <t>Nguyễn Trần Trường</t>
  </si>
  <si>
    <t>Sinh</t>
  </si>
  <si>
    <t>Nguyễn Đại</t>
  </si>
  <si>
    <t>Diệu</t>
  </si>
  <si>
    <t>Võ Gia</t>
  </si>
  <si>
    <t>Nguyễn Phương</t>
  </si>
  <si>
    <t>Ngọc</t>
  </si>
  <si>
    <t>Tường</t>
  </si>
  <si>
    <t>Nguyễn Trần Minh</t>
  </si>
  <si>
    <t>Nguyễn Thị Thanh</t>
  </si>
  <si>
    <t>Trân</t>
  </si>
  <si>
    <t>Nguyễn Ngọc Thủy</t>
  </si>
  <si>
    <t>Phụng</t>
  </si>
  <si>
    <t>Trần Đăng</t>
  </si>
  <si>
    <t>Thúy</t>
  </si>
  <si>
    <t>Nguyễn Thị Bích</t>
  </si>
  <si>
    <t>Nguyễn Thanh Thảo</t>
  </si>
  <si>
    <t>Trúc</t>
  </si>
  <si>
    <t>Nguyễn Khánh</t>
  </si>
  <si>
    <t>Hoàng Quốc</t>
  </si>
  <si>
    <t>Trần Thiện</t>
  </si>
  <si>
    <t>Lò Viết</t>
  </si>
  <si>
    <t>Đồng</t>
  </si>
  <si>
    <t>Nguyễn Kim</t>
  </si>
  <si>
    <t>Vũ Nguyễn Anh</t>
  </si>
  <si>
    <t>Nguyễn Quý</t>
  </si>
  <si>
    <t>Lê Thị</t>
  </si>
  <si>
    <t>Liên</t>
  </si>
  <si>
    <t>Nguyễn Ngọc Trúc</t>
  </si>
  <si>
    <t>Mã SV</t>
  </si>
  <si>
    <t>Lưu Thị Thúy</t>
  </si>
  <si>
    <t>Nguyễn Trần Bảo</t>
  </si>
  <si>
    <t>Nguyễn Hồng Ngọc</t>
  </si>
  <si>
    <t>Bích</t>
  </si>
  <si>
    <t>Nông Thy</t>
  </si>
  <si>
    <t>Nguyễn Thị Thùy</t>
  </si>
  <si>
    <t>Vũ Ngọc Thùy</t>
  </si>
  <si>
    <t>Đỗ Nguyễn Hoàng</t>
  </si>
  <si>
    <t>Nguyễn Bảo Gia</t>
  </si>
  <si>
    <t>Trần Thụy Kim</t>
  </si>
  <si>
    <t>Phạm Thị Kim</t>
  </si>
  <si>
    <t>Lài</t>
  </si>
  <si>
    <t>Phan Nguyễn Ngọc</t>
  </si>
  <si>
    <t>Trần Lê Trúc</t>
  </si>
  <si>
    <t>Chu Thị Quỳnh</t>
  </si>
  <si>
    <t>Bùi Thị Hồng</t>
  </si>
  <si>
    <t>Lưu Trần Thanh</t>
  </si>
  <si>
    <t>Nguyễn Thanh Xuân</t>
  </si>
  <si>
    <t>Trần Nguyễn Xuân</t>
  </si>
  <si>
    <t>Nguyễn Châu Xuân</t>
  </si>
  <si>
    <t>Lê Huỳnh Trọng</t>
  </si>
  <si>
    <t>Dương Mỹ</t>
  </si>
  <si>
    <t>Trương Huỳnh Kim</t>
  </si>
  <si>
    <t>Đoàn Phúc</t>
  </si>
  <si>
    <t>Nguyễn Trần Cao</t>
  </si>
  <si>
    <t>Thân</t>
  </si>
  <si>
    <t>Huỳnh Ngọc Minh</t>
  </si>
  <si>
    <t>Nguyễn Cao Quỳnh</t>
  </si>
  <si>
    <t>Trương Ngọc Trúc</t>
  </si>
  <si>
    <t>Nguyễn Hà Huyền</t>
  </si>
  <si>
    <t>Lê Nguyễn Thị Thanh</t>
  </si>
  <si>
    <t>Lữ Ngọc Thảo</t>
  </si>
  <si>
    <t>Nguyễn Đặng Hải</t>
  </si>
  <si>
    <t>Nguyễn Đoan</t>
  </si>
  <si>
    <t>Huỳnh Văn Toàn</t>
  </si>
  <si>
    <t>Độc  lập  -  Tự  do  -  Hạnh  phúc</t>
  </si>
  <si>
    <t xml:space="preserve">DANH SÁCH ĐỀ NGHỊ TẠM NGƯNG HỌC ĐỐI VỚI HSSV 
THÁNG  11   /2019     - 2020    </t>
  </si>
  <si>
    <t>TT</t>
  </si>
  <si>
    <t>MSSV</t>
  </si>
  <si>
    <t>HỌ &amp; TÊN</t>
  </si>
  <si>
    <t>LỚP</t>
  </si>
  <si>
    <t>Nghỉ từ ngày…</t>
  </si>
  <si>
    <t>Tổng cộng:</t>
  </si>
  <si>
    <t>Sinh viên</t>
  </si>
  <si>
    <t>TRƯỞNG KHOA</t>
  </si>
  <si>
    <t>GVCN - CVHT</t>
  </si>
  <si>
    <t>Mẫu: DS.CBL</t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</si>
  <si>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</si>
  <si>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</si>
  <si>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</si>
  <si>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</si>
  <si>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</si>
  <si>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</si>
  <si>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</si>
  <si>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</si>
  <si>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</si>
  <si>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</si>
  <si>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</si>
  <si>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</si>
  <si>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</si>
  <si>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</si>
  <si>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</si>
  <si>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</si>
  <si>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</si>
  <si>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Chu Thị Quỳnh Mi</t>
  </si>
  <si>
    <t>Nguyễn Trần Bảo Ân</t>
  </si>
  <si>
    <t>Phan Nguyễn Ngọc Liên</t>
  </si>
  <si>
    <t>Nguyễn Hà Huyền Trân</t>
  </si>
  <si>
    <t>Tổ trưởng tổ 5</t>
  </si>
  <si>
    <r>
      <t>DANH SÁCH CÁN BỘ LỚP:</t>
    </r>
    <r>
      <rPr>
        <sz val="12"/>
        <rFont val="Times New Roman"/>
        <family val="1"/>
      </rPr>
      <t xml:space="preserve">.  20T4-QDL1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 </t>
    </r>
  </si>
  <si>
    <t xml:space="preserve">Lớp:     20T4-QDL1                       Khoa:               Kinh tế              </t>
  </si>
  <si>
    <t>20T4-QDL1</t>
  </si>
  <si>
    <t>Nguyễn Trọng Nghĩa</t>
  </si>
  <si>
    <t>0528047648</t>
  </si>
  <si>
    <t>Tiêu chí 1-30</t>
  </si>
  <si>
    <t>Ýthuc htap-10</t>
  </si>
  <si>
    <t>Y thúc và thai do -5</t>
  </si>
  <si>
    <t>kỳ thi-5</t>
  </si>
  <si>
    <t>vuotkho-5</t>
  </si>
  <si>
    <t>kqhtap</t>
  </si>
  <si>
    <t>Tổng</t>
  </si>
  <si>
    <t>Tiêu chí 2-25</t>
  </si>
  <si>
    <t>Tiêu chí 3-25</t>
  </si>
  <si>
    <t>a.hd pt</t>
  </si>
  <si>
    <t>b.hd tự nguyện</t>
  </si>
  <si>
    <t>c.tuyên truyền pc tội phạm</t>
  </si>
  <si>
    <t>Tiêu chí 4-20</t>
  </si>
  <si>
    <t>a.Ý thuc.thái đọ , uy tín</t>
  </si>
  <si>
    <t>b.Htro tuyển sinh</t>
  </si>
  <si>
    <t>c.NCKH</t>
  </si>
  <si>
    <t>Điểm vượt khung</t>
  </si>
  <si>
    <t>Tổng điểm</t>
  </si>
  <si>
    <t>a.Ythuc-Ket nap đoàn</t>
  </si>
  <si>
    <t>a.Hd trường</t>
  </si>
  <si>
    <t>Nguyễn Kim Phụng</t>
  </si>
  <si>
    <t>Nông Thy Diệu</t>
  </si>
  <si>
    <t xml:space="preserve">Nguyễn Thị Thủy Trúc </t>
  </si>
  <si>
    <t xml:space="preserve">Lê Huỳnh Trọng Phúc </t>
  </si>
  <si>
    <t xml:space="preserve">Nguyễn Đoan Vy </t>
  </si>
  <si>
    <t>SV nghỉ học-Đã xác nhận với phụ huynh</t>
  </si>
  <si>
    <t>0935452621</t>
  </si>
  <si>
    <t>0862287375</t>
  </si>
  <si>
    <t>0796728273</t>
  </si>
  <si>
    <t>0931204151</t>
  </si>
  <si>
    <t>0906364763</t>
  </si>
  <si>
    <t>0907776792</t>
  </si>
  <si>
    <t>0773051675</t>
  </si>
  <si>
    <t>0345069410</t>
  </si>
  <si>
    <t>Học kỳ: I    Năm học: 2021 - 2022</t>
  </si>
  <si>
    <r>
      <t>HỌC KỲ:</t>
    </r>
    <r>
      <rPr>
        <b/>
        <sz val="12"/>
        <rFont val="Times New Roman"/>
        <family val="1"/>
      </rPr>
      <t xml:space="preserve">    II      /</t>
    </r>
    <r>
      <rPr>
        <b/>
        <sz val="14"/>
        <rFont val="Times New Roman"/>
        <family val="1"/>
      </rPr>
      <t xml:space="preserve"> NĂM HỌC 2021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</si>
  <si>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r>
      <t>Học kỳ: I    Năm học: 2021 - 2022</t>
    </r>
    <r>
      <rPr>
        <sz val="14"/>
        <rFont val="Times New Roman"/>
        <family val="1"/>
      </rPr>
      <t xml:space="preserve"> </t>
    </r>
  </si>
  <si>
    <t>Lớp 20T4-QDL1</t>
  </si>
  <si>
    <t xml:space="preserve">Lớp:  20T4-QDL1            Sĩ số:  53       Khoa:  Kinh tế                              </t>
  </si>
  <si>
    <t>SV đã chuyển trườngc-Đã xác nhận với phụ huynh</t>
  </si>
  <si>
    <t xml:space="preserve"> </t>
  </si>
  <si>
    <t>Ngày         tháng       Năm 2022</t>
  </si>
  <si>
    <t>TP. Hồ Chí Minh, ngày   08  tháng  03  năm 2022</t>
  </si>
  <si>
    <t xml:space="preserve">Nguyễn Hồng Ngọc Bích  </t>
  </si>
  <si>
    <t>0589335862</t>
  </si>
  <si>
    <t>Lữ Ngọc Thảo Vy</t>
  </si>
  <si>
    <t>0764145831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</si>
</sst>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name val="Times New Roman"/>
    </font>
    <font>
      <sz val="10"/>
      <color theme="1"/>
      <name val="Times New Roman"/>
      <family val="1"/>
    </font>
    <font>
      <sz val="11"/>
      <color indexed="10"/>
      <name val="Times New Roman"/>
      <family val="1"/>
    </font>
    <font>
      <sz val="12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  <font>
      <b/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5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vertical="center" wrapText="1"/>
    </xf>
    <xf numFmtId="1" fontId="16" fillId="0" borderId="11" xfId="0" applyNumberFormat="1" applyFont="1" applyBorder="1" applyAlignment="1" applyProtection="1">
      <alignment horizontal="center" vertical="center" wrapText="1"/>
    </xf>
    <xf numFmtId="49" fontId="16" fillId="0" borderId="6" xfId="0" applyNumberFormat="1" applyFont="1" applyBorder="1" applyAlignment="1" applyProtection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165" fontId="1" fillId="0" borderId="12" xfId="1" applyNumberFormat="1" applyFont="1" applyBorder="1" applyAlignment="1">
      <alignment horizontal="center"/>
    </xf>
    <xf numFmtId="0" fontId="1" fillId="0" borderId="12" xfId="0" applyFont="1" applyBorder="1"/>
    <xf numFmtId="0" fontId="1" fillId="0" borderId="0" xfId="0" applyFont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>
      <alignment vertical="justify"/>
    </xf>
    <xf numFmtId="0" fontId="1" fillId="0" borderId="0" xfId="0" applyFont="1" applyFill="1" applyAlignment="1">
      <alignment vertical="center"/>
    </xf>
    <xf numFmtId="0" fontId="10" fillId="2" borderId="2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1" fontId="25" fillId="0" borderId="11" xfId="0" applyNumberFormat="1" applyFont="1" applyFill="1" applyBorder="1" applyAlignment="1" applyProtection="1">
      <alignment horizontal="center" vertical="center" wrapText="1"/>
    </xf>
    <xf numFmtId="49" fontId="25" fillId="0" borderId="6" xfId="0" applyNumberFormat="1" applyFont="1" applyFill="1" applyBorder="1" applyAlignment="1" applyProtection="1">
      <alignment horizontal="left" vertical="center" wrapText="1"/>
    </xf>
    <xf numFmtId="0" fontId="10" fillId="0" borderId="0" xfId="0" applyFont="1"/>
    <xf numFmtId="0" fontId="26" fillId="0" borderId="0" xfId="0" applyFont="1"/>
    <xf numFmtId="0" fontId="10" fillId="0" borderId="0" xfId="0" applyFont="1" applyAlignment="1">
      <alignment vertical="justify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" fillId="0" borderId="2" xfId="0" quotePrefix="1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49" fontId="20" fillId="0" borderId="2" xfId="0" applyNumberFormat="1" applyFont="1" applyBorder="1" applyAlignment="1" applyProtection="1">
      <alignment horizontal="left" vertical="center" wrapText="1"/>
    </xf>
    <xf numFmtId="49" fontId="16" fillId="0" borderId="3" xfId="0" applyNumberFormat="1" applyFont="1" applyBorder="1" applyAlignment="1" applyProtection="1">
      <alignment horizontal="left" vertical="center" wrapText="1"/>
    </xf>
    <xf numFmtId="49" fontId="16" fillId="0" borderId="1" xfId="0" applyNumberFormat="1" applyFont="1" applyBorder="1" applyAlignment="1" applyProtection="1">
      <alignment horizontal="left" vertical="center" wrapText="1"/>
    </xf>
    <xf numFmtId="49" fontId="16" fillId="0" borderId="4" xfId="0" applyNumberFormat="1" applyFont="1" applyBorder="1" applyAlignment="1" applyProtection="1">
      <alignment horizontal="left" vertical="center" wrapText="1"/>
    </xf>
    <xf numFmtId="49" fontId="16" fillId="0" borderId="5" xfId="0" applyNumberFormat="1" applyFont="1" applyBorder="1" applyAlignment="1" applyProtection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49" fontId="10" fillId="0" borderId="13" xfId="0" applyNumberFormat="1" applyFont="1" applyFill="1" applyBorder="1" applyAlignment="1" applyProtection="1">
      <alignment horizontal="center" vertical="center" wrapText="1"/>
    </xf>
    <xf numFmtId="49" fontId="10" fillId="0" borderId="15" xfId="0" applyNumberFormat="1" applyFont="1" applyFill="1" applyBorder="1" applyAlignment="1" applyProtection="1">
      <alignment horizontal="center" vertical="center" wrapText="1"/>
    </xf>
    <xf numFmtId="49" fontId="10" fillId="0" borderId="14" xfId="0" applyNumberFormat="1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9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634A627A-8F68-4CBE-AAAF-9542EBF1F6FB}"/>
            </a:ext>
          </a:extLst>
        </xdr:cNvPr>
        <xdr:cNvSpPr>
          <a:spLocks noChangeShapeType="1"/>
        </xdr:cNvSpPr>
      </xdr:nvSpPr>
      <xdr:spPr bwMode="auto">
        <a:xfrm>
          <a:off x="752475" y="885825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295650" y="628650"/>
          <a:ext cx="1762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44450</xdr:rowOff>
    </xdr:from>
    <xdr:to>
      <xdr:col>2</xdr:col>
      <xdr:colOff>1009650</xdr:colOff>
      <xdr:row>3</xdr:row>
      <xdr:rowOff>44450</xdr:rowOff>
    </xdr:to>
    <xdr:sp macro="" textlink="">
      <xdr:nvSpPr>
        <xdr:cNvPr id="2" name="Line 3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39800" y="730250"/>
          <a:ext cx="128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590550</xdr:colOff>
      <xdr:row>1</xdr:row>
      <xdr:rowOff>209550</xdr:rowOff>
    </xdr:from>
    <xdr:to>
      <xdr:col>6</xdr:col>
      <xdr:colOff>647700</xdr:colOff>
      <xdr:row>1</xdr:row>
      <xdr:rowOff>209550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3644900" y="438150"/>
          <a:ext cx="1625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19EA5-8FF5-4832-A679-217B0925875D}">
  <dimension ref="A2:W79"/>
  <sheetViews>
    <sheetView topLeftCell="A10" zoomScaleNormal="100" zoomScaleSheetLayoutView="100" workbookViewId="0">
      <selection activeCell="C14" sqref="C14"/>
    </sheetView>
  </sheetViews>
  <sheetFormatPr defaultColWidth="9.33203125" defaultRowHeight="15" x14ac:dyDescent="0.25"/>
  <cols>
    <col min="1" max="1" width="5.5" style="1" customWidth="1"/>
    <col min="2" max="2" width="12.83203125" style="1" customWidth="1"/>
    <col min="3" max="3" width="23.83203125" style="1" customWidth="1"/>
    <col min="4" max="4" width="8.5" style="1" customWidth="1"/>
    <col min="5" max="5" width="13.6640625" style="1" customWidth="1"/>
    <col min="6" max="6" width="14.6640625" style="1" customWidth="1"/>
    <col min="7" max="7" width="9.33203125" style="1" customWidth="1"/>
    <col min="8" max="8" width="13" style="1" customWidth="1"/>
    <col min="9" max="9" width="9.33203125" style="1" customWidth="1"/>
    <col min="10" max="10" width="10.33203125" style="32" customWidth="1"/>
    <col min="11" max="11" width="14.33203125" style="32" customWidth="1"/>
    <col min="12" max="13" width="8.33203125" style="1" customWidth="1"/>
    <col min="14" max="14" width="9.33203125" style="1" customWidth="1"/>
    <col min="15" max="15" width="17.5" style="1" customWidth="1"/>
    <col min="16" max="16" width="13.33203125" style="1" customWidth="1"/>
    <col min="17" max="18" width="18.1640625" style="1" customWidth="1"/>
    <col min="19" max="22" width="9.33203125" style="1" customWidth="1"/>
    <col min="23" max="23" width="9.33203125" style="57" customWidth="1"/>
    <col min="24" max="24" width="9.33203125" style="1" customWidth="1"/>
    <col min="25" max="16384" width="9.33203125" style="1"/>
  </cols>
  <sheetData>
    <row r="2" spans="1:23" ht="17.100000000000001" customHeight="1" x14ac:dyDescent="0.25">
      <c r="A2" s="74" t="s">
        <v>22</v>
      </c>
      <c r="B2" s="74"/>
      <c r="C2" s="74"/>
      <c r="D2" s="74"/>
      <c r="E2" s="3"/>
      <c r="F2" s="3"/>
      <c r="G2" s="3"/>
      <c r="H2" s="3"/>
      <c r="I2" s="3"/>
      <c r="J2" s="33"/>
      <c r="K2" s="33"/>
    </row>
    <row r="3" spans="1:23" ht="17.100000000000001" customHeight="1" x14ac:dyDescent="0.25">
      <c r="A3" s="75" t="s">
        <v>23</v>
      </c>
      <c r="B3" s="75"/>
      <c r="C3" s="75"/>
      <c r="D3" s="75"/>
      <c r="E3" s="3"/>
      <c r="F3" s="3"/>
      <c r="G3" s="3"/>
      <c r="H3" s="3"/>
      <c r="I3" s="3"/>
      <c r="J3" s="33"/>
      <c r="K3" s="33"/>
    </row>
    <row r="4" spans="1:23" ht="17.100000000000001" customHeight="1" x14ac:dyDescent="0.25">
      <c r="A4" s="75" t="s">
        <v>24</v>
      </c>
      <c r="B4" s="75"/>
      <c r="C4" s="75"/>
      <c r="D4" s="75"/>
      <c r="E4" s="3"/>
      <c r="F4" s="3"/>
      <c r="G4" s="3"/>
      <c r="H4" s="3"/>
      <c r="I4" s="3"/>
      <c r="J4" s="33"/>
      <c r="K4" s="33"/>
    </row>
    <row r="5" spans="1:23" s="5" customFormat="1" ht="15" customHeight="1" x14ac:dyDescent="0.25">
      <c r="A5" s="76"/>
      <c r="B5" s="76"/>
      <c r="C5" s="76"/>
      <c r="D5" s="76"/>
      <c r="E5" s="4"/>
      <c r="F5" s="4"/>
      <c r="G5" s="4"/>
      <c r="H5" s="4"/>
      <c r="I5" s="4"/>
      <c r="J5" s="34"/>
      <c r="K5" s="34"/>
      <c r="W5" s="58"/>
    </row>
    <row r="6" spans="1:23" ht="30" customHeight="1" x14ac:dyDescent="0.3">
      <c r="A6" s="85" t="s">
        <v>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</row>
    <row r="7" spans="1:23" s="8" customFormat="1" ht="20.100000000000001" customHeight="1" x14ac:dyDescent="0.2">
      <c r="A7" s="86" t="s">
        <v>196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</row>
    <row r="8" spans="1:23" s="8" customFormat="1" ht="20.100000000000001" customHeight="1" x14ac:dyDescent="0.3">
      <c r="A8" s="77" t="s">
        <v>197</v>
      </c>
      <c r="B8" s="77"/>
      <c r="C8" s="77"/>
      <c r="D8" s="77"/>
      <c r="E8" s="9"/>
      <c r="F8" s="9"/>
      <c r="G8" s="9"/>
      <c r="H8" s="9"/>
      <c r="I8" s="9"/>
      <c r="J8" s="35"/>
      <c r="K8" s="35"/>
      <c r="W8" s="59"/>
    </row>
    <row r="9" spans="1:23" s="8" customFormat="1" ht="20.100000000000001" customHeight="1" x14ac:dyDescent="0.3">
      <c r="A9" s="21"/>
      <c r="B9" s="21"/>
      <c r="C9" s="21"/>
      <c r="D9" s="21"/>
      <c r="E9" s="9"/>
      <c r="F9" s="9"/>
      <c r="G9" s="9"/>
      <c r="H9" s="9"/>
      <c r="I9" s="9"/>
      <c r="J9" s="35"/>
      <c r="K9" s="35"/>
      <c r="W9" s="59"/>
    </row>
    <row r="10" spans="1:23" s="30" customFormat="1" ht="46.5" customHeight="1" x14ac:dyDescent="0.2">
      <c r="A10" s="78" t="s">
        <v>4</v>
      </c>
      <c r="B10" s="78" t="s">
        <v>85</v>
      </c>
      <c r="C10" s="80" t="s">
        <v>5</v>
      </c>
      <c r="D10" s="81"/>
      <c r="E10" s="87" t="s">
        <v>160</v>
      </c>
      <c r="F10" s="88"/>
      <c r="G10" s="88"/>
      <c r="H10" s="88"/>
      <c r="I10" s="88"/>
      <c r="J10" s="89"/>
      <c r="K10" s="37" t="s">
        <v>167</v>
      </c>
      <c r="L10" s="84" t="s">
        <v>168</v>
      </c>
      <c r="M10" s="84"/>
      <c r="N10" s="84"/>
      <c r="O10" s="84"/>
      <c r="P10" s="84"/>
      <c r="Q10" s="87" t="s">
        <v>172</v>
      </c>
      <c r="R10" s="88"/>
      <c r="S10" s="88"/>
      <c r="T10" s="88"/>
      <c r="U10" s="89"/>
      <c r="V10" s="17" t="s">
        <v>176</v>
      </c>
      <c r="W10" s="38" t="s">
        <v>177</v>
      </c>
    </row>
    <row r="11" spans="1:23" s="31" customFormat="1" ht="50.25" customHeight="1" x14ac:dyDescent="0.2">
      <c r="A11" s="79"/>
      <c r="B11" s="79"/>
      <c r="C11" s="82"/>
      <c r="D11" s="83"/>
      <c r="E11" s="38" t="s">
        <v>161</v>
      </c>
      <c r="F11" s="38" t="s">
        <v>162</v>
      </c>
      <c r="G11" s="38" t="s">
        <v>163</v>
      </c>
      <c r="H11" s="38" t="s">
        <v>164</v>
      </c>
      <c r="I11" s="38" t="s">
        <v>165</v>
      </c>
      <c r="J11" s="37" t="s">
        <v>166</v>
      </c>
      <c r="K11" s="37"/>
      <c r="L11" s="38" t="s">
        <v>169</v>
      </c>
      <c r="M11" s="38" t="s">
        <v>179</v>
      </c>
      <c r="N11" s="38" t="s">
        <v>170</v>
      </c>
      <c r="O11" s="38" t="s">
        <v>171</v>
      </c>
      <c r="P11" s="37" t="s">
        <v>166</v>
      </c>
      <c r="Q11" s="38" t="s">
        <v>173</v>
      </c>
      <c r="R11" s="38" t="s">
        <v>178</v>
      </c>
      <c r="S11" s="38" t="s">
        <v>174</v>
      </c>
      <c r="T11" s="38" t="s">
        <v>175</v>
      </c>
      <c r="U11" s="37" t="s">
        <v>166</v>
      </c>
      <c r="V11" s="38"/>
      <c r="W11" s="38"/>
    </row>
    <row r="12" spans="1:23" s="36" customFormat="1" ht="18" customHeight="1" x14ac:dyDescent="0.2">
      <c r="A12" s="54">
        <v>1</v>
      </c>
      <c r="B12" s="55">
        <v>20000784</v>
      </c>
      <c r="C12" s="56" t="s">
        <v>60</v>
      </c>
      <c r="D12" s="56" t="s">
        <v>40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39">
        <f>IF(Q12+R12+S12+T12&lt;20,Q12+R12+S12+T12,20)</f>
        <v>0</v>
      </c>
      <c r="V12" s="39"/>
      <c r="W12" s="60">
        <f>J12+K12+P12+U12+V12</f>
        <v>0</v>
      </c>
    </row>
    <row r="13" spans="1:23" s="10" customFormat="1" ht="18" customHeight="1" x14ac:dyDescent="0.2">
      <c r="A13" s="12">
        <v>2</v>
      </c>
      <c r="B13" s="18">
        <v>20002000</v>
      </c>
      <c r="C13" s="19" t="s">
        <v>87</v>
      </c>
      <c r="D13" s="19" t="s">
        <v>45</v>
      </c>
      <c r="E13" s="13">
        <v>10</v>
      </c>
      <c r="F13" s="13">
        <v>5</v>
      </c>
      <c r="G13" s="13">
        <v>5</v>
      </c>
      <c r="H13" s="13">
        <v>5</v>
      </c>
      <c r="I13" s="13">
        <v>9</v>
      </c>
      <c r="J13" s="39">
        <f t="shared" ref="J13:J64" si="0">IF(E13+F13+G13+H13+I13&lt;30,E13+F13+G13+H13+I13,30)</f>
        <v>30</v>
      </c>
      <c r="K13" s="39">
        <v>25</v>
      </c>
      <c r="L13" s="13"/>
      <c r="M13" s="13">
        <v>5</v>
      </c>
      <c r="N13" s="13"/>
      <c r="O13" s="13"/>
      <c r="P13" s="39">
        <f t="shared" ref="P13:P64" si="1">IF(L13+M13+N13+O13&lt;25,L13+M13+N13+O13,25)</f>
        <v>5</v>
      </c>
      <c r="Q13" s="13">
        <v>4</v>
      </c>
      <c r="R13" s="13"/>
      <c r="S13" s="13"/>
      <c r="T13" s="13"/>
      <c r="U13" s="39">
        <f t="shared" ref="U13:U64" si="2">IF(Q13+R13+S13+T13&lt;20,Q13+R13+S13+T13,20)</f>
        <v>4</v>
      </c>
      <c r="V13" s="13">
        <v>10</v>
      </c>
      <c r="W13" s="61">
        <f t="shared" ref="W13:W64" si="3">J13+K13+P13+U13+V13</f>
        <v>74</v>
      </c>
    </row>
    <row r="14" spans="1:23" s="10" customFormat="1" ht="18" customHeight="1" x14ac:dyDescent="0.2">
      <c r="A14" s="12">
        <v>3</v>
      </c>
      <c r="B14" s="18">
        <v>20001614</v>
      </c>
      <c r="C14" s="19" t="s">
        <v>88</v>
      </c>
      <c r="D14" s="19" t="s">
        <v>89</v>
      </c>
      <c r="E14" s="13">
        <v>10</v>
      </c>
      <c r="F14" s="13">
        <v>5</v>
      </c>
      <c r="G14" s="13">
        <v>5</v>
      </c>
      <c r="H14" s="13">
        <v>5</v>
      </c>
      <c r="I14" s="13">
        <v>8</v>
      </c>
      <c r="J14" s="39">
        <f t="shared" si="0"/>
        <v>30</v>
      </c>
      <c r="K14" s="39">
        <v>25</v>
      </c>
      <c r="L14" s="13"/>
      <c r="M14" s="13"/>
      <c r="N14" s="13"/>
      <c r="O14" s="13"/>
      <c r="P14" s="39">
        <f t="shared" si="1"/>
        <v>0</v>
      </c>
      <c r="Q14" s="13"/>
      <c r="R14" s="13">
        <v>3</v>
      </c>
      <c r="S14" s="13"/>
      <c r="T14" s="13"/>
      <c r="U14" s="39">
        <f t="shared" si="2"/>
        <v>3</v>
      </c>
      <c r="V14" s="13">
        <v>6</v>
      </c>
      <c r="W14" s="61">
        <f t="shared" si="3"/>
        <v>64</v>
      </c>
    </row>
    <row r="15" spans="1:23" s="10" customFormat="1" ht="18" customHeight="1" x14ac:dyDescent="0.2">
      <c r="A15" s="54">
        <v>4</v>
      </c>
      <c r="B15" s="18">
        <v>20002520</v>
      </c>
      <c r="C15" s="19" t="s">
        <v>90</v>
      </c>
      <c r="D15" s="19" t="s">
        <v>59</v>
      </c>
      <c r="E15" s="13">
        <v>10</v>
      </c>
      <c r="F15" s="13">
        <v>5</v>
      </c>
      <c r="G15" s="13">
        <v>5</v>
      </c>
      <c r="H15" s="13">
        <v>5</v>
      </c>
      <c r="I15" s="13">
        <v>8</v>
      </c>
      <c r="J15" s="39">
        <f t="shared" si="0"/>
        <v>30</v>
      </c>
      <c r="K15" s="39">
        <v>25</v>
      </c>
      <c r="L15" s="13"/>
      <c r="M15" s="13">
        <v>5</v>
      </c>
      <c r="N15" s="13"/>
      <c r="O15" s="13">
        <v>3</v>
      </c>
      <c r="P15" s="39">
        <f t="shared" si="1"/>
        <v>8</v>
      </c>
      <c r="Q15" s="13">
        <v>6</v>
      </c>
      <c r="R15" s="13">
        <v>3</v>
      </c>
      <c r="S15" s="13"/>
      <c r="T15" s="13"/>
      <c r="U15" s="39">
        <f t="shared" si="2"/>
        <v>9</v>
      </c>
      <c r="V15" s="13">
        <v>8</v>
      </c>
      <c r="W15" s="61">
        <f t="shared" si="3"/>
        <v>80</v>
      </c>
    </row>
    <row r="16" spans="1:23" s="10" customFormat="1" ht="18" customHeight="1" x14ac:dyDescent="0.2">
      <c r="A16" s="12">
        <v>5</v>
      </c>
      <c r="B16" s="18">
        <v>20000843</v>
      </c>
      <c r="C16" s="19" t="s">
        <v>79</v>
      </c>
      <c r="D16" s="19" t="s">
        <v>78</v>
      </c>
      <c r="E16" s="13">
        <v>7</v>
      </c>
      <c r="F16" s="13">
        <v>5</v>
      </c>
      <c r="G16" s="13">
        <v>5</v>
      </c>
      <c r="H16" s="13">
        <v>5</v>
      </c>
      <c r="I16" s="13">
        <v>5</v>
      </c>
      <c r="J16" s="39">
        <f t="shared" si="0"/>
        <v>27</v>
      </c>
      <c r="K16" s="39">
        <v>25</v>
      </c>
      <c r="L16" s="13"/>
      <c r="M16" s="13">
        <v>5</v>
      </c>
      <c r="N16" s="13"/>
      <c r="O16" s="13"/>
      <c r="P16" s="39">
        <f t="shared" si="1"/>
        <v>5</v>
      </c>
      <c r="Q16" s="13"/>
      <c r="R16" s="13"/>
      <c r="S16" s="13"/>
      <c r="T16" s="13"/>
      <c r="U16" s="39">
        <f t="shared" si="2"/>
        <v>0</v>
      </c>
      <c r="V16" s="13"/>
      <c r="W16" s="61">
        <f t="shared" si="3"/>
        <v>57</v>
      </c>
    </row>
    <row r="17" spans="1:23" s="10" customFormat="1" ht="18" customHeight="1" x14ac:dyDescent="0.2">
      <c r="A17" s="12">
        <v>6</v>
      </c>
      <c r="B17" s="18">
        <v>20000489</v>
      </c>
      <c r="C17" s="19" t="s">
        <v>91</v>
      </c>
      <c r="D17" s="19" t="s">
        <v>46</v>
      </c>
      <c r="E17" s="13">
        <v>10</v>
      </c>
      <c r="F17" s="13">
        <v>5</v>
      </c>
      <c r="G17" s="13">
        <v>5</v>
      </c>
      <c r="H17" s="13">
        <v>5</v>
      </c>
      <c r="I17" s="13">
        <v>8</v>
      </c>
      <c r="J17" s="39">
        <f t="shared" si="0"/>
        <v>30</v>
      </c>
      <c r="K17" s="39">
        <v>25</v>
      </c>
      <c r="L17" s="13"/>
      <c r="M17" s="13">
        <v>5</v>
      </c>
      <c r="N17" s="13"/>
      <c r="O17" s="13"/>
      <c r="P17" s="39">
        <f t="shared" si="1"/>
        <v>5</v>
      </c>
      <c r="Q17" s="13"/>
      <c r="R17" s="13"/>
      <c r="S17" s="13"/>
      <c r="T17" s="13"/>
      <c r="U17" s="39">
        <f t="shared" si="2"/>
        <v>0</v>
      </c>
      <c r="V17" s="13">
        <v>4</v>
      </c>
      <c r="W17" s="61">
        <f t="shared" si="3"/>
        <v>64</v>
      </c>
    </row>
    <row r="18" spans="1:23" s="10" customFormat="1" ht="18" customHeight="1" x14ac:dyDescent="0.2">
      <c r="A18" s="54">
        <v>7</v>
      </c>
      <c r="B18" s="18">
        <v>20002009</v>
      </c>
      <c r="C18" s="19" t="s">
        <v>92</v>
      </c>
      <c r="D18" s="19" t="s">
        <v>26</v>
      </c>
      <c r="E18" s="13">
        <v>8</v>
      </c>
      <c r="F18" s="13">
        <v>5</v>
      </c>
      <c r="G18" s="13">
        <v>5</v>
      </c>
      <c r="H18" s="13">
        <v>5</v>
      </c>
      <c r="I18" s="13">
        <v>7</v>
      </c>
      <c r="J18" s="39">
        <f t="shared" si="0"/>
        <v>30</v>
      </c>
      <c r="K18" s="39">
        <v>25</v>
      </c>
      <c r="L18" s="13"/>
      <c r="M18" s="13"/>
      <c r="N18" s="13"/>
      <c r="O18" s="13"/>
      <c r="P18" s="39">
        <f t="shared" si="1"/>
        <v>0</v>
      </c>
      <c r="Q18" s="13"/>
      <c r="R18" s="13"/>
      <c r="S18" s="13"/>
      <c r="T18" s="13"/>
      <c r="U18" s="39">
        <f t="shared" si="2"/>
        <v>0</v>
      </c>
      <c r="V18" s="13">
        <v>2</v>
      </c>
      <c r="W18" s="61">
        <f t="shared" si="3"/>
        <v>57</v>
      </c>
    </row>
    <row r="19" spans="1:23" s="10" customFormat="1" ht="18" customHeight="1" x14ac:dyDescent="0.2">
      <c r="A19" s="12">
        <v>8</v>
      </c>
      <c r="B19" s="18">
        <v>20002556</v>
      </c>
      <c r="C19" s="19" t="s">
        <v>93</v>
      </c>
      <c r="D19" s="19" t="s">
        <v>38</v>
      </c>
      <c r="E19" s="13">
        <v>8</v>
      </c>
      <c r="F19" s="13">
        <v>5</v>
      </c>
      <c r="G19" s="13">
        <v>5</v>
      </c>
      <c r="H19" s="13">
        <v>5</v>
      </c>
      <c r="I19" s="13">
        <v>7</v>
      </c>
      <c r="J19" s="39">
        <f t="shared" si="0"/>
        <v>30</v>
      </c>
      <c r="K19" s="39">
        <v>25</v>
      </c>
      <c r="L19" s="13"/>
      <c r="M19" s="13"/>
      <c r="N19" s="13"/>
      <c r="O19" s="13"/>
      <c r="P19" s="39">
        <f t="shared" si="1"/>
        <v>0</v>
      </c>
      <c r="Q19" s="13"/>
      <c r="R19" s="13"/>
      <c r="S19" s="13"/>
      <c r="T19" s="13"/>
      <c r="U19" s="39">
        <f t="shared" si="2"/>
        <v>0</v>
      </c>
      <c r="V19" s="13">
        <v>6</v>
      </c>
      <c r="W19" s="61">
        <f t="shared" si="3"/>
        <v>61</v>
      </c>
    </row>
    <row r="20" spans="1:23" s="10" customFormat="1" ht="18" customHeight="1" x14ac:dyDescent="0.2">
      <c r="A20" s="12">
        <v>9</v>
      </c>
      <c r="B20" s="18">
        <v>20002522</v>
      </c>
      <c r="C20" s="19" t="s">
        <v>30</v>
      </c>
      <c r="D20" s="19" t="s">
        <v>41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39">
        <f t="shared" si="2"/>
        <v>0</v>
      </c>
      <c r="V20" s="13"/>
      <c r="W20" s="61">
        <f t="shared" si="3"/>
        <v>0</v>
      </c>
    </row>
    <row r="21" spans="1:23" s="10" customFormat="1" ht="18" customHeight="1" x14ac:dyDescent="0.2">
      <c r="A21" s="54">
        <v>10</v>
      </c>
      <c r="B21" s="18">
        <v>20001241</v>
      </c>
      <c r="C21" s="19" t="s">
        <v>94</v>
      </c>
      <c r="D21" s="19" t="s">
        <v>47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39">
        <f t="shared" si="2"/>
        <v>0</v>
      </c>
      <c r="V21" s="13"/>
      <c r="W21" s="61">
        <f t="shared" si="3"/>
        <v>0</v>
      </c>
    </row>
    <row r="22" spans="1:23" s="10" customFormat="1" ht="18" customHeight="1" x14ac:dyDescent="0.2">
      <c r="A22" s="12">
        <v>11</v>
      </c>
      <c r="B22" s="18">
        <v>20002158</v>
      </c>
      <c r="C22" s="19" t="s">
        <v>64</v>
      </c>
      <c r="D22" s="19" t="s">
        <v>33</v>
      </c>
      <c r="E22" s="13">
        <v>8</v>
      </c>
      <c r="F22" s="13">
        <v>5</v>
      </c>
      <c r="G22" s="13">
        <v>5</v>
      </c>
      <c r="H22" s="13">
        <v>5</v>
      </c>
      <c r="I22" s="13">
        <v>7</v>
      </c>
      <c r="J22" s="39">
        <f t="shared" si="0"/>
        <v>30</v>
      </c>
      <c r="K22" s="39">
        <v>25</v>
      </c>
      <c r="L22" s="13"/>
      <c r="M22" s="13">
        <v>5</v>
      </c>
      <c r="N22" s="13"/>
      <c r="O22" s="13"/>
      <c r="P22" s="39">
        <f t="shared" si="1"/>
        <v>5</v>
      </c>
      <c r="Q22" s="13"/>
      <c r="R22" s="13">
        <v>3</v>
      </c>
      <c r="S22" s="13"/>
      <c r="T22" s="13"/>
      <c r="U22" s="39">
        <f t="shared" si="2"/>
        <v>3</v>
      </c>
      <c r="V22" s="13">
        <v>4</v>
      </c>
      <c r="W22" s="61">
        <f t="shared" si="3"/>
        <v>67</v>
      </c>
    </row>
    <row r="23" spans="1:23" s="10" customFormat="1" ht="18" customHeight="1" x14ac:dyDescent="0.2">
      <c r="A23" s="12">
        <v>12</v>
      </c>
      <c r="B23" s="18">
        <v>20000842</v>
      </c>
      <c r="C23" s="19" t="s">
        <v>82</v>
      </c>
      <c r="D23" s="19" t="s">
        <v>55</v>
      </c>
      <c r="E23" s="13">
        <v>8</v>
      </c>
      <c r="F23" s="13">
        <v>5</v>
      </c>
      <c r="G23" s="13">
        <v>5</v>
      </c>
      <c r="H23" s="13">
        <v>5</v>
      </c>
      <c r="I23" s="13">
        <v>8</v>
      </c>
      <c r="J23" s="39">
        <f t="shared" si="0"/>
        <v>30</v>
      </c>
      <c r="K23" s="39">
        <v>25</v>
      </c>
      <c r="L23" s="13">
        <v>10</v>
      </c>
      <c r="M23" s="13">
        <v>5</v>
      </c>
      <c r="N23" s="13"/>
      <c r="O23" s="13">
        <v>3</v>
      </c>
      <c r="P23" s="39">
        <f t="shared" si="1"/>
        <v>18</v>
      </c>
      <c r="Q23" s="13"/>
      <c r="R23" s="13"/>
      <c r="S23" s="13"/>
      <c r="T23" s="13"/>
      <c r="U23" s="39">
        <f t="shared" si="2"/>
        <v>0</v>
      </c>
      <c r="V23" s="13">
        <v>4</v>
      </c>
      <c r="W23" s="61">
        <f t="shared" si="3"/>
        <v>77</v>
      </c>
    </row>
    <row r="24" spans="1:23" s="10" customFormat="1" ht="18" customHeight="1" x14ac:dyDescent="0.2">
      <c r="A24" s="54">
        <v>13</v>
      </c>
      <c r="B24" s="18">
        <v>20000935</v>
      </c>
      <c r="C24" s="19" t="s">
        <v>95</v>
      </c>
      <c r="D24" s="19" t="s">
        <v>27</v>
      </c>
      <c r="E24" s="13">
        <v>10</v>
      </c>
      <c r="F24" s="13">
        <v>5</v>
      </c>
      <c r="G24" s="13">
        <v>5</v>
      </c>
      <c r="H24" s="13">
        <v>5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39">
        <f t="shared" si="2"/>
        <v>0</v>
      </c>
      <c r="V24" s="13"/>
      <c r="W24" s="61">
        <f t="shared" si="3"/>
        <v>0</v>
      </c>
    </row>
    <row r="25" spans="1:23" s="10" customFormat="1" ht="18" customHeight="1" x14ac:dyDescent="0.2">
      <c r="A25" s="12">
        <v>14</v>
      </c>
      <c r="B25" s="18">
        <v>20002502</v>
      </c>
      <c r="C25" s="19" t="s">
        <v>69</v>
      </c>
      <c r="D25" s="19" t="s">
        <v>28</v>
      </c>
      <c r="E25" s="13">
        <v>5</v>
      </c>
      <c r="F25" s="13">
        <v>5</v>
      </c>
      <c r="G25" s="13">
        <v>5</v>
      </c>
      <c r="H25" s="13">
        <v>5</v>
      </c>
      <c r="I25" s="13">
        <v>5</v>
      </c>
      <c r="J25" s="39">
        <f t="shared" si="0"/>
        <v>25</v>
      </c>
      <c r="K25" s="39">
        <v>25</v>
      </c>
      <c r="L25" s="13"/>
      <c r="M25" s="13">
        <v>5</v>
      </c>
      <c r="N25" s="13"/>
      <c r="O25" s="13">
        <v>3</v>
      </c>
      <c r="P25" s="39">
        <f t="shared" si="1"/>
        <v>8</v>
      </c>
      <c r="Q25" s="13"/>
      <c r="R25" s="13">
        <v>3</v>
      </c>
      <c r="S25" s="13"/>
      <c r="T25" s="13"/>
      <c r="U25" s="39">
        <f t="shared" si="2"/>
        <v>3</v>
      </c>
      <c r="V25" s="13">
        <v>2</v>
      </c>
      <c r="W25" s="61">
        <f t="shared" si="3"/>
        <v>63</v>
      </c>
    </row>
    <row r="26" spans="1:23" s="10" customFormat="1" ht="18" customHeight="1" x14ac:dyDescent="0.2">
      <c r="A26" s="12">
        <v>15</v>
      </c>
      <c r="B26" s="18">
        <v>20001936</v>
      </c>
      <c r="C26" s="19" t="s">
        <v>80</v>
      </c>
      <c r="D26" s="19" t="s">
        <v>28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39">
        <f t="shared" si="2"/>
        <v>0</v>
      </c>
      <c r="V26" s="13"/>
      <c r="W26" s="61">
        <f t="shared" si="3"/>
        <v>0</v>
      </c>
    </row>
    <row r="27" spans="1:23" s="10" customFormat="1" ht="18" customHeight="1" x14ac:dyDescent="0.2">
      <c r="A27" s="54">
        <v>16</v>
      </c>
      <c r="B27" s="18">
        <v>20001113</v>
      </c>
      <c r="C27" s="19" t="s">
        <v>96</v>
      </c>
      <c r="D27" s="19" t="s">
        <v>97</v>
      </c>
      <c r="E27" s="13">
        <v>10</v>
      </c>
      <c r="F27" s="13">
        <v>5</v>
      </c>
      <c r="G27" s="13">
        <v>5</v>
      </c>
      <c r="H27" s="13">
        <v>5</v>
      </c>
      <c r="I27" s="13">
        <v>8</v>
      </c>
      <c r="J27" s="39">
        <f t="shared" si="0"/>
        <v>30</v>
      </c>
      <c r="K27" s="39">
        <v>25</v>
      </c>
      <c r="L27" s="13"/>
      <c r="M27" s="13"/>
      <c r="N27" s="13"/>
      <c r="O27" s="13"/>
      <c r="P27" s="39">
        <f t="shared" si="1"/>
        <v>0</v>
      </c>
      <c r="Q27" s="13"/>
      <c r="R27" s="13"/>
      <c r="S27" s="13"/>
      <c r="T27" s="13"/>
      <c r="U27" s="39">
        <f t="shared" si="2"/>
        <v>0</v>
      </c>
      <c r="V27" s="13">
        <v>6</v>
      </c>
      <c r="W27" s="61">
        <f t="shared" si="3"/>
        <v>61</v>
      </c>
    </row>
    <row r="28" spans="1:23" s="10" customFormat="1" ht="18" customHeight="1" x14ac:dyDescent="0.2">
      <c r="A28" s="12">
        <v>17</v>
      </c>
      <c r="B28" s="18">
        <v>20002953</v>
      </c>
      <c r="C28" s="19" t="s">
        <v>98</v>
      </c>
      <c r="D28" s="19" t="s">
        <v>83</v>
      </c>
      <c r="E28" s="13">
        <v>7</v>
      </c>
      <c r="F28" s="13">
        <v>5</v>
      </c>
      <c r="G28" s="13">
        <v>5</v>
      </c>
      <c r="H28" s="13">
        <v>5</v>
      </c>
      <c r="I28" s="13">
        <v>6</v>
      </c>
      <c r="J28" s="39">
        <f t="shared" si="0"/>
        <v>28</v>
      </c>
      <c r="K28" s="39">
        <v>25</v>
      </c>
      <c r="L28" s="13"/>
      <c r="M28" s="13"/>
      <c r="N28" s="13"/>
      <c r="O28" s="13"/>
      <c r="P28" s="39">
        <f t="shared" si="1"/>
        <v>0</v>
      </c>
      <c r="Q28" s="13">
        <v>4</v>
      </c>
      <c r="R28" s="13"/>
      <c r="S28" s="13"/>
      <c r="T28" s="13"/>
      <c r="U28" s="39">
        <f t="shared" si="2"/>
        <v>4</v>
      </c>
      <c r="V28" s="13">
        <v>4</v>
      </c>
      <c r="W28" s="61">
        <f t="shared" si="3"/>
        <v>61</v>
      </c>
    </row>
    <row r="29" spans="1:23" s="10" customFormat="1" ht="18" customHeight="1" x14ac:dyDescent="0.2">
      <c r="A29" s="12">
        <v>18</v>
      </c>
      <c r="B29" s="18">
        <v>20002206</v>
      </c>
      <c r="C29" s="19" t="s">
        <v>84</v>
      </c>
      <c r="D29" s="19" t="s">
        <v>48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 t="s">
        <v>200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39">
        <f t="shared" si="2"/>
        <v>0</v>
      </c>
      <c r="V29" s="13"/>
      <c r="W29" s="61">
        <f t="shared" si="3"/>
        <v>0</v>
      </c>
    </row>
    <row r="30" spans="1:23" s="10" customFormat="1" ht="18" customHeight="1" x14ac:dyDescent="0.2">
      <c r="A30" s="54">
        <v>19</v>
      </c>
      <c r="B30" s="18">
        <v>20001772</v>
      </c>
      <c r="C30" s="19" t="s">
        <v>99</v>
      </c>
      <c r="D30" s="19" t="s">
        <v>48</v>
      </c>
      <c r="E30" s="13">
        <v>8</v>
      </c>
      <c r="F30" s="13">
        <v>5</v>
      </c>
      <c r="G30" s="13">
        <v>5</v>
      </c>
      <c r="H30" s="13">
        <v>5</v>
      </c>
      <c r="I30" s="13">
        <v>7</v>
      </c>
      <c r="J30" s="39">
        <f t="shared" si="0"/>
        <v>30</v>
      </c>
      <c r="K30" s="39">
        <v>25</v>
      </c>
      <c r="L30" s="13"/>
      <c r="M30" s="13"/>
      <c r="N30" s="13"/>
      <c r="O30" s="13"/>
      <c r="P30" s="39">
        <f t="shared" si="1"/>
        <v>0</v>
      </c>
      <c r="Q30" s="13"/>
      <c r="R30" s="13">
        <v>3</v>
      </c>
      <c r="S30" s="13"/>
      <c r="T30" s="13"/>
      <c r="U30" s="39">
        <f t="shared" si="2"/>
        <v>3</v>
      </c>
      <c r="V30" s="13">
        <v>4</v>
      </c>
      <c r="W30" s="61">
        <f t="shared" si="3"/>
        <v>62</v>
      </c>
    </row>
    <row r="31" spans="1:23" s="10" customFormat="1" ht="18" customHeight="1" x14ac:dyDescent="0.2">
      <c r="A31" s="12">
        <v>20</v>
      </c>
      <c r="B31" s="18">
        <v>20002981</v>
      </c>
      <c r="C31" s="19" t="s">
        <v>58</v>
      </c>
      <c r="D31" s="19" t="s">
        <v>42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39">
        <f t="shared" si="2"/>
        <v>0</v>
      </c>
      <c r="V31" s="13"/>
      <c r="W31" s="61">
        <f t="shared" si="3"/>
        <v>0</v>
      </c>
    </row>
    <row r="32" spans="1:23" s="10" customFormat="1" ht="18" customHeight="1" x14ac:dyDescent="0.2">
      <c r="A32" s="12">
        <v>21</v>
      </c>
      <c r="B32" s="18">
        <v>20002348</v>
      </c>
      <c r="C32" s="19" t="s">
        <v>100</v>
      </c>
      <c r="D32" s="19" t="s">
        <v>49</v>
      </c>
      <c r="E32" s="13">
        <v>7</v>
      </c>
      <c r="F32" s="13">
        <v>5</v>
      </c>
      <c r="G32" s="13">
        <v>5</v>
      </c>
      <c r="H32" s="13">
        <v>5</v>
      </c>
      <c r="I32" s="13">
        <v>7</v>
      </c>
      <c r="J32" s="39">
        <f t="shared" si="0"/>
        <v>29</v>
      </c>
      <c r="K32" s="39">
        <v>25</v>
      </c>
      <c r="L32" s="13"/>
      <c r="M32" s="13"/>
      <c r="N32" s="13"/>
      <c r="O32" s="13"/>
      <c r="P32" s="39">
        <f t="shared" si="1"/>
        <v>0</v>
      </c>
      <c r="Q32" s="13">
        <v>6</v>
      </c>
      <c r="R32" s="13"/>
      <c r="S32" s="13"/>
      <c r="T32" s="13"/>
      <c r="U32" s="39">
        <f t="shared" si="2"/>
        <v>6</v>
      </c>
      <c r="V32" s="13">
        <v>2</v>
      </c>
      <c r="W32" s="61">
        <f t="shared" si="3"/>
        <v>62</v>
      </c>
    </row>
    <row r="33" spans="1:23" s="10" customFormat="1" ht="18" customHeight="1" x14ac:dyDescent="0.2">
      <c r="A33" s="54">
        <v>22</v>
      </c>
      <c r="B33" s="18">
        <v>20002131</v>
      </c>
      <c r="C33" s="19" t="s">
        <v>101</v>
      </c>
      <c r="D33" s="19" t="s">
        <v>62</v>
      </c>
      <c r="E33" s="13">
        <v>10</v>
      </c>
      <c r="F33" s="13">
        <v>5</v>
      </c>
      <c r="G33" s="13">
        <v>5</v>
      </c>
      <c r="H33" s="13">
        <v>5</v>
      </c>
      <c r="I33" s="13">
        <v>7</v>
      </c>
      <c r="J33" s="39">
        <f t="shared" si="0"/>
        <v>30</v>
      </c>
      <c r="K33" s="39">
        <v>25</v>
      </c>
      <c r="L33" s="13"/>
      <c r="M33" s="13">
        <v>5</v>
      </c>
      <c r="N33" s="13"/>
      <c r="O33" s="13"/>
      <c r="P33" s="39">
        <f t="shared" si="1"/>
        <v>5</v>
      </c>
      <c r="Q33" s="13"/>
      <c r="R33" s="13"/>
      <c r="S33" s="13"/>
      <c r="T33" s="13"/>
      <c r="U33" s="39">
        <f t="shared" si="2"/>
        <v>0</v>
      </c>
      <c r="V33" s="13"/>
      <c r="W33" s="61">
        <f t="shared" si="3"/>
        <v>60</v>
      </c>
    </row>
    <row r="34" spans="1:23" s="10" customFormat="1" ht="18" customHeight="1" x14ac:dyDescent="0.2">
      <c r="A34" s="12">
        <v>23</v>
      </c>
      <c r="B34" s="18">
        <v>20000858</v>
      </c>
      <c r="C34" s="19" t="s">
        <v>102</v>
      </c>
      <c r="D34" s="19" t="s">
        <v>62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39">
        <f t="shared" si="2"/>
        <v>0</v>
      </c>
      <c r="V34" s="13"/>
      <c r="W34" s="61">
        <f t="shared" si="3"/>
        <v>0</v>
      </c>
    </row>
    <row r="35" spans="1:23" s="10" customFormat="1" ht="18" customHeight="1" x14ac:dyDescent="0.2">
      <c r="A35" s="12">
        <v>24</v>
      </c>
      <c r="B35" s="18">
        <v>20000011</v>
      </c>
      <c r="C35" s="19" t="s">
        <v>61</v>
      </c>
      <c r="D35" s="19" t="s">
        <v>50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39">
        <f t="shared" si="2"/>
        <v>0</v>
      </c>
      <c r="V35" s="13"/>
      <c r="W35" s="61">
        <f t="shared" si="3"/>
        <v>0</v>
      </c>
    </row>
    <row r="36" spans="1:23" s="10" customFormat="1" ht="18" customHeight="1" x14ac:dyDescent="0.2">
      <c r="A36" s="54">
        <v>25</v>
      </c>
      <c r="B36" s="18">
        <v>20002192</v>
      </c>
      <c r="C36" s="19" t="s">
        <v>103</v>
      </c>
      <c r="D36" s="19" t="s">
        <v>50</v>
      </c>
      <c r="E36" s="13">
        <v>10</v>
      </c>
      <c r="F36" s="13">
        <v>5</v>
      </c>
      <c r="G36" s="13">
        <v>5</v>
      </c>
      <c r="H36" s="13">
        <v>5</v>
      </c>
      <c r="I36" s="13">
        <v>8</v>
      </c>
      <c r="J36" s="39">
        <f t="shared" si="0"/>
        <v>30</v>
      </c>
      <c r="K36" s="39">
        <v>25</v>
      </c>
      <c r="L36" s="13"/>
      <c r="M36" s="13">
        <v>5</v>
      </c>
      <c r="N36" s="13"/>
      <c r="O36" s="13"/>
      <c r="P36" s="39">
        <f t="shared" si="1"/>
        <v>5</v>
      </c>
      <c r="Q36" s="13"/>
      <c r="R36" s="13"/>
      <c r="S36" s="13"/>
      <c r="T36" s="13"/>
      <c r="U36" s="39">
        <f t="shared" si="2"/>
        <v>0</v>
      </c>
      <c r="V36" s="13">
        <v>6</v>
      </c>
      <c r="W36" s="61">
        <f t="shared" si="3"/>
        <v>66</v>
      </c>
    </row>
    <row r="37" spans="1:23" s="10" customFormat="1" ht="18" customHeight="1" x14ac:dyDescent="0.2">
      <c r="A37" s="12">
        <v>26</v>
      </c>
      <c r="B37" s="18">
        <v>20001808</v>
      </c>
      <c r="C37" s="19" t="s">
        <v>104</v>
      </c>
      <c r="D37" s="19" t="s">
        <v>50</v>
      </c>
      <c r="E37" s="13">
        <v>10</v>
      </c>
      <c r="F37" s="13">
        <v>5</v>
      </c>
      <c r="G37" s="13">
        <v>5</v>
      </c>
      <c r="H37" s="13">
        <v>5</v>
      </c>
      <c r="I37" s="13">
        <v>9</v>
      </c>
      <c r="J37" s="39">
        <f t="shared" si="0"/>
        <v>30</v>
      </c>
      <c r="K37" s="39">
        <v>25</v>
      </c>
      <c r="L37" s="13"/>
      <c r="M37" s="13">
        <v>5</v>
      </c>
      <c r="N37" s="13"/>
      <c r="O37" s="13"/>
      <c r="P37" s="39">
        <f t="shared" si="1"/>
        <v>5</v>
      </c>
      <c r="Q37" s="13"/>
      <c r="R37" s="13"/>
      <c r="S37" s="13"/>
      <c r="T37" s="13"/>
      <c r="U37" s="39">
        <f t="shared" si="2"/>
        <v>0</v>
      </c>
      <c r="V37" s="13">
        <v>10</v>
      </c>
      <c r="W37" s="61">
        <f t="shared" si="3"/>
        <v>70</v>
      </c>
    </row>
    <row r="38" spans="1:23" s="10" customFormat="1" ht="18" customHeight="1" x14ac:dyDescent="0.2">
      <c r="A38" s="12">
        <v>27</v>
      </c>
      <c r="B38" s="18">
        <v>20001545</v>
      </c>
      <c r="C38" s="19" t="s">
        <v>105</v>
      </c>
      <c r="D38" s="19" t="s">
        <v>34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39">
        <f t="shared" si="2"/>
        <v>0</v>
      </c>
      <c r="V38" s="13"/>
      <c r="W38" s="61">
        <f t="shared" si="3"/>
        <v>0</v>
      </c>
    </row>
    <row r="39" spans="1:23" s="10" customFormat="1" ht="18" customHeight="1" x14ac:dyDescent="0.2">
      <c r="A39" s="54">
        <v>28</v>
      </c>
      <c r="B39" s="18">
        <v>20002225</v>
      </c>
      <c r="C39" s="19" t="s">
        <v>77</v>
      </c>
      <c r="D39" s="19" t="s">
        <v>29</v>
      </c>
      <c r="E39" s="13">
        <v>10</v>
      </c>
      <c r="F39" s="13">
        <v>5</v>
      </c>
      <c r="G39" s="13">
        <v>5</v>
      </c>
      <c r="H39" s="13">
        <v>5</v>
      </c>
      <c r="I39" s="13">
        <v>8</v>
      </c>
      <c r="J39" s="39">
        <f t="shared" si="0"/>
        <v>30</v>
      </c>
      <c r="K39" s="39">
        <v>25</v>
      </c>
      <c r="L39" s="13"/>
      <c r="M39" s="13"/>
      <c r="N39" s="13"/>
      <c r="O39" s="13"/>
      <c r="P39" s="39">
        <f t="shared" si="1"/>
        <v>0</v>
      </c>
      <c r="Q39" s="13"/>
      <c r="R39" s="13"/>
      <c r="S39" s="13"/>
      <c r="T39" s="13"/>
      <c r="U39" s="39">
        <f t="shared" si="2"/>
        <v>0</v>
      </c>
      <c r="V39" s="13">
        <v>4</v>
      </c>
      <c r="W39" s="61">
        <f t="shared" si="3"/>
        <v>59</v>
      </c>
    </row>
    <row r="40" spans="1:23" s="10" customFormat="1" ht="18" customHeight="1" x14ac:dyDescent="0.2">
      <c r="A40" s="12">
        <v>29</v>
      </c>
      <c r="B40" s="18">
        <v>20001716</v>
      </c>
      <c r="C40" s="19" t="s">
        <v>106</v>
      </c>
      <c r="D40" s="19" t="s">
        <v>35</v>
      </c>
      <c r="E40" s="13">
        <v>10</v>
      </c>
      <c r="F40" s="13">
        <v>5</v>
      </c>
      <c r="G40" s="13">
        <v>5</v>
      </c>
      <c r="H40" s="13">
        <v>5</v>
      </c>
      <c r="I40" s="13">
        <v>8</v>
      </c>
      <c r="J40" s="39">
        <f t="shared" si="0"/>
        <v>30</v>
      </c>
      <c r="K40" s="39">
        <v>25</v>
      </c>
      <c r="L40" s="13"/>
      <c r="M40" s="13">
        <v>5</v>
      </c>
      <c r="N40" s="13"/>
      <c r="O40" s="13"/>
      <c r="P40" s="39">
        <f t="shared" si="1"/>
        <v>5</v>
      </c>
      <c r="Q40" s="13">
        <v>8</v>
      </c>
      <c r="R40" s="13"/>
      <c r="S40" s="13"/>
      <c r="T40" s="13"/>
      <c r="U40" s="39">
        <f t="shared" si="2"/>
        <v>8</v>
      </c>
      <c r="V40" s="13">
        <v>6</v>
      </c>
      <c r="W40" s="61">
        <f t="shared" si="3"/>
        <v>74</v>
      </c>
    </row>
    <row r="41" spans="1:23" s="10" customFormat="1" ht="18" customHeight="1" x14ac:dyDescent="0.2">
      <c r="A41" s="12">
        <v>30</v>
      </c>
      <c r="B41" s="18">
        <v>20002271</v>
      </c>
      <c r="C41" s="19" t="s">
        <v>107</v>
      </c>
      <c r="D41" s="19" t="s">
        <v>68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39">
        <f t="shared" si="2"/>
        <v>0</v>
      </c>
      <c r="V41" s="13"/>
      <c r="W41" s="61">
        <f t="shared" si="3"/>
        <v>0</v>
      </c>
    </row>
    <row r="42" spans="1:23" s="10" customFormat="1" ht="18" customHeight="1" x14ac:dyDescent="0.2">
      <c r="A42" s="54">
        <v>31</v>
      </c>
      <c r="B42" s="18">
        <v>20001040</v>
      </c>
      <c r="C42" s="19" t="s">
        <v>79</v>
      </c>
      <c r="D42" s="19" t="s">
        <v>68</v>
      </c>
      <c r="E42" s="13">
        <v>10</v>
      </c>
      <c r="F42" s="13">
        <v>5</v>
      </c>
      <c r="G42" s="13">
        <v>5</v>
      </c>
      <c r="H42" s="13">
        <v>5</v>
      </c>
      <c r="I42" s="13">
        <v>8</v>
      </c>
      <c r="J42" s="39">
        <f t="shared" si="0"/>
        <v>30</v>
      </c>
      <c r="K42" s="39">
        <v>25</v>
      </c>
      <c r="L42" s="13"/>
      <c r="M42" s="13">
        <v>5</v>
      </c>
      <c r="N42" s="13"/>
      <c r="O42" s="13"/>
      <c r="P42" s="39">
        <f t="shared" si="1"/>
        <v>5</v>
      </c>
      <c r="Q42" s="13">
        <v>4</v>
      </c>
      <c r="R42" s="13"/>
      <c r="S42" s="13"/>
      <c r="T42" s="13"/>
      <c r="U42" s="39">
        <f t="shared" si="2"/>
        <v>4</v>
      </c>
      <c r="V42" s="13">
        <v>6</v>
      </c>
      <c r="W42" s="61">
        <f t="shared" si="3"/>
        <v>70</v>
      </c>
    </row>
    <row r="43" spans="1:23" s="10" customFormat="1" ht="18" customHeight="1" x14ac:dyDescent="0.2">
      <c r="A43" s="12">
        <v>32</v>
      </c>
      <c r="B43" s="18">
        <v>20001683</v>
      </c>
      <c r="C43" s="19" t="s">
        <v>56</v>
      </c>
      <c r="D43" s="19" t="s">
        <v>57</v>
      </c>
      <c r="E43" s="13">
        <v>7</v>
      </c>
      <c r="F43" s="13">
        <v>5</v>
      </c>
      <c r="G43" s="13">
        <v>5</v>
      </c>
      <c r="H43" s="13">
        <v>5</v>
      </c>
      <c r="I43" s="13">
        <v>7</v>
      </c>
      <c r="J43" s="39">
        <f t="shared" si="0"/>
        <v>29</v>
      </c>
      <c r="K43" s="39">
        <v>25</v>
      </c>
      <c r="L43" s="13"/>
      <c r="M43" s="13"/>
      <c r="N43" s="13"/>
      <c r="O43" s="13"/>
      <c r="P43" s="39">
        <f t="shared" si="1"/>
        <v>0</v>
      </c>
      <c r="Q43" s="13"/>
      <c r="R43" s="13">
        <v>3</v>
      </c>
      <c r="S43" s="13"/>
      <c r="T43" s="13"/>
      <c r="U43" s="39">
        <f t="shared" si="2"/>
        <v>3</v>
      </c>
      <c r="V43" s="13">
        <v>4</v>
      </c>
      <c r="W43" s="61">
        <f t="shared" si="3"/>
        <v>61</v>
      </c>
    </row>
    <row r="44" spans="1:23" s="10" customFormat="1" ht="18" customHeight="1" x14ac:dyDescent="0.2">
      <c r="A44" s="12">
        <v>33</v>
      </c>
      <c r="B44" s="18">
        <v>20001717</v>
      </c>
      <c r="C44" s="19" t="s">
        <v>108</v>
      </c>
      <c r="D44" s="19" t="s">
        <v>31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39">
        <f t="shared" si="2"/>
        <v>0</v>
      </c>
      <c r="V44" s="13"/>
      <c r="W44" s="61">
        <f t="shared" si="3"/>
        <v>0</v>
      </c>
    </row>
    <row r="45" spans="1:23" s="10" customFormat="1" ht="18" customHeight="1" x14ac:dyDescent="0.2">
      <c r="A45" s="54">
        <v>34</v>
      </c>
      <c r="B45" s="18">
        <v>20002477</v>
      </c>
      <c r="C45" s="19" t="s">
        <v>109</v>
      </c>
      <c r="D45" s="19" t="s">
        <v>39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39">
        <f t="shared" si="2"/>
        <v>0</v>
      </c>
      <c r="V45" s="13"/>
      <c r="W45" s="61">
        <f t="shared" si="3"/>
        <v>0</v>
      </c>
    </row>
    <row r="46" spans="1:23" s="10" customFormat="1" ht="18" customHeight="1" x14ac:dyDescent="0.2">
      <c r="A46" s="12">
        <v>35</v>
      </c>
      <c r="B46" s="18">
        <v>20001541</v>
      </c>
      <c r="C46" s="19" t="s">
        <v>110</v>
      </c>
      <c r="D46" s="19" t="s">
        <v>111</v>
      </c>
      <c r="E46" s="13">
        <v>10</v>
      </c>
      <c r="F46" s="13">
        <v>3</v>
      </c>
      <c r="G46" s="13">
        <v>5</v>
      </c>
      <c r="H46" s="13">
        <v>5</v>
      </c>
      <c r="I46" s="13">
        <v>6</v>
      </c>
      <c r="J46" s="39">
        <f t="shared" si="0"/>
        <v>29</v>
      </c>
      <c r="K46" s="39">
        <v>25</v>
      </c>
      <c r="L46" s="13"/>
      <c r="M46" s="13"/>
      <c r="N46" s="13"/>
      <c r="O46" s="13"/>
      <c r="P46" s="39">
        <f t="shared" si="1"/>
        <v>0</v>
      </c>
      <c r="Q46" s="13"/>
      <c r="R46" s="13"/>
      <c r="S46" s="13"/>
      <c r="T46" s="13"/>
      <c r="U46" s="39">
        <f t="shared" si="2"/>
        <v>0</v>
      </c>
      <c r="V46" s="13">
        <v>2</v>
      </c>
      <c r="W46" s="61">
        <f t="shared" si="3"/>
        <v>56</v>
      </c>
    </row>
    <row r="47" spans="1:23" s="10" customFormat="1" ht="24.95" customHeight="1" x14ac:dyDescent="0.2">
      <c r="A47" s="12">
        <v>36</v>
      </c>
      <c r="B47" s="18">
        <v>20000174</v>
      </c>
      <c r="C47" s="19" t="s">
        <v>76</v>
      </c>
      <c r="D47" s="19" t="s">
        <v>32</v>
      </c>
      <c r="E47" s="13">
        <v>8</v>
      </c>
      <c r="F47" s="13">
        <v>5</v>
      </c>
      <c r="G47" s="13">
        <v>5</v>
      </c>
      <c r="H47" s="13">
        <v>5</v>
      </c>
      <c r="I47" s="13">
        <v>7</v>
      </c>
      <c r="J47" s="39">
        <f t="shared" si="0"/>
        <v>30</v>
      </c>
      <c r="K47" s="39">
        <v>25</v>
      </c>
      <c r="L47" s="13"/>
      <c r="M47" s="13"/>
      <c r="N47" s="13"/>
      <c r="O47" s="13"/>
      <c r="P47" s="39">
        <f t="shared" si="1"/>
        <v>0</v>
      </c>
      <c r="Q47" s="13"/>
      <c r="R47" s="13"/>
      <c r="S47" s="13"/>
      <c r="T47" s="13"/>
      <c r="U47" s="39">
        <f t="shared" si="2"/>
        <v>0</v>
      </c>
      <c r="V47" s="13"/>
      <c r="W47" s="61">
        <f t="shared" si="3"/>
        <v>55</v>
      </c>
    </row>
    <row r="48" spans="1:23" s="10" customFormat="1" ht="18" customHeight="1" x14ac:dyDescent="0.2">
      <c r="A48" s="54">
        <v>37</v>
      </c>
      <c r="B48" s="18">
        <v>20002257</v>
      </c>
      <c r="C48" s="19" t="s">
        <v>71</v>
      </c>
      <c r="D48" s="19" t="s">
        <v>51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39">
        <f t="shared" si="2"/>
        <v>0</v>
      </c>
      <c r="V48" s="13"/>
      <c r="W48" s="61">
        <f t="shared" si="3"/>
        <v>0</v>
      </c>
    </row>
    <row r="49" spans="1:23" s="10" customFormat="1" ht="18" customHeight="1" x14ac:dyDescent="0.2">
      <c r="A49" s="12">
        <v>38</v>
      </c>
      <c r="B49" s="18">
        <v>20002212</v>
      </c>
      <c r="C49" s="19" t="s">
        <v>112</v>
      </c>
      <c r="D49" s="19" t="s">
        <v>52</v>
      </c>
      <c r="E49" s="13">
        <v>10</v>
      </c>
      <c r="F49" s="13">
        <v>5</v>
      </c>
      <c r="G49" s="13">
        <v>5</v>
      </c>
      <c r="H49" s="13">
        <v>5</v>
      </c>
      <c r="I49" s="13">
        <v>8</v>
      </c>
      <c r="J49" s="39">
        <f t="shared" si="0"/>
        <v>30</v>
      </c>
      <c r="K49" s="39">
        <v>25</v>
      </c>
      <c r="L49" s="13"/>
      <c r="M49" s="13"/>
      <c r="N49" s="13"/>
      <c r="O49" s="13">
        <v>3</v>
      </c>
      <c r="P49" s="39">
        <f t="shared" si="1"/>
        <v>3</v>
      </c>
      <c r="Q49" s="13"/>
      <c r="R49" s="13">
        <v>3</v>
      </c>
      <c r="S49" s="13"/>
      <c r="T49" s="13"/>
      <c r="U49" s="39">
        <f t="shared" si="2"/>
        <v>3</v>
      </c>
      <c r="V49" s="13">
        <v>2</v>
      </c>
      <c r="W49" s="61">
        <f t="shared" si="3"/>
        <v>63</v>
      </c>
    </row>
    <row r="50" spans="1:23" s="10" customFormat="1" ht="18" customHeight="1" x14ac:dyDescent="0.2">
      <c r="A50" s="12">
        <v>39</v>
      </c>
      <c r="B50" s="18">
        <v>20002023</v>
      </c>
      <c r="C50" s="19" t="s">
        <v>113</v>
      </c>
      <c r="D50" s="19" t="s">
        <v>52</v>
      </c>
      <c r="E50" s="13">
        <v>8</v>
      </c>
      <c r="F50" s="13">
        <v>5</v>
      </c>
      <c r="G50" s="13">
        <v>5</v>
      </c>
      <c r="H50" s="13">
        <v>5</v>
      </c>
      <c r="I50" s="13">
        <v>8</v>
      </c>
      <c r="J50" s="39">
        <f t="shared" si="0"/>
        <v>30</v>
      </c>
      <c r="K50" s="39">
        <v>25</v>
      </c>
      <c r="L50" s="13"/>
      <c r="M50" s="13">
        <v>5</v>
      </c>
      <c r="N50" s="13"/>
      <c r="O50" s="13"/>
      <c r="P50" s="39">
        <f t="shared" si="1"/>
        <v>5</v>
      </c>
      <c r="Q50" s="13"/>
      <c r="R50" s="13">
        <v>3</v>
      </c>
      <c r="S50" s="13"/>
      <c r="T50" s="13"/>
      <c r="U50" s="39">
        <f t="shared" si="2"/>
        <v>3</v>
      </c>
      <c r="V50" s="13">
        <v>6</v>
      </c>
      <c r="W50" s="61">
        <f t="shared" si="3"/>
        <v>69</v>
      </c>
    </row>
    <row r="51" spans="1:23" s="10" customFormat="1" ht="18" customHeight="1" x14ac:dyDescent="0.2">
      <c r="A51" s="54">
        <v>40</v>
      </c>
      <c r="B51" s="18">
        <v>20000643</v>
      </c>
      <c r="C51" s="19" t="s">
        <v>65</v>
      </c>
      <c r="D51" s="19" t="s">
        <v>70</v>
      </c>
      <c r="E51" s="13">
        <v>8</v>
      </c>
      <c r="F51" s="13">
        <v>5</v>
      </c>
      <c r="G51" s="13">
        <v>5</v>
      </c>
      <c r="H51" s="13">
        <v>5</v>
      </c>
      <c r="I51" s="13">
        <v>7</v>
      </c>
      <c r="J51" s="39">
        <f t="shared" si="0"/>
        <v>30</v>
      </c>
      <c r="K51" s="39">
        <v>25</v>
      </c>
      <c r="L51" s="13"/>
      <c r="M51" s="13"/>
      <c r="N51" s="13"/>
      <c r="O51" s="13"/>
      <c r="P51" s="39">
        <f t="shared" si="1"/>
        <v>0</v>
      </c>
      <c r="Q51" s="13"/>
      <c r="R51" s="13">
        <v>3</v>
      </c>
      <c r="S51" s="13"/>
      <c r="T51" s="13"/>
      <c r="U51" s="39">
        <f t="shared" si="2"/>
        <v>3</v>
      </c>
      <c r="V51" s="13">
        <v>4</v>
      </c>
      <c r="W51" s="61">
        <f t="shared" si="3"/>
        <v>62</v>
      </c>
    </row>
    <row r="52" spans="1:23" s="10" customFormat="1" ht="18" customHeight="1" x14ac:dyDescent="0.2">
      <c r="A52" s="12">
        <v>41</v>
      </c>
      <c r="B52" s="18">
        <v>20002263</v>
      </c>
      <c r="C52" s="19" t="s">
        <v>67</v>
      </c>
      <c r="D52" s="19" t="s">
        <v>54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39">
        <f t="shared" si="2"/>
        <v>0</v>
      </c>
      <c r="V52" s="13"/>
      <c r="W52" s="61">
        <f t="shared" si="3"/>
        <v>0</v>
      </c>
    </row>
    <row r="53" spans="1:23" s="10" customFormat="1" ht="18" customHeight="1" x14ac:dyDescent="0.2">
      <c r="A53" s="12">
        <v>42</v>
      </c>
      <c r="B53" s="18">
        <v>20002189</v>
      </c>
      <c r="C53" s="19" t="s">
        <v>114</v>
      </c>
      <c r="D53" s="19" t="s">
        <v>54</v>
      </c>
      <c r="E53" s="13">
        <v>7</v>
      </c>
      <c r="F53" s="13">
        <v>5</v>
      </c>
      <c r="G53" s="13">
        <v>5</v>
      </c>
      <c r="H53" s="13">
        <v>5</v>
      </c>
      <c r="I53" s="13">
        <v>7</v>
      </c>
      <c r="J53" s="39">
        <f t="shared" si="0"/>
        <v>29</v>
      </c>
      <c r="K53" s="39">
        <v>25</v>
      </c>
      <c r="L53" s="13"/>
      <c r="M53" s="13">
        <v>5</v>
      </c>
      <c r="N53" s="13"/>
      <c r="O53" s="13"/>
      <c r="P53" s="39">
        <f t="shared" si="1"/>
        <v>5</v>
      </c>
      <c r="Q53" s="13"/>
      <c r="R53" s="13">
        <v>3</v>
      </c>
      <c r="S53" s="13"/>
      <c r="T53" s="13"/>
      <c r="U53" s="39">
        <f t="shared" si="2"/>
        <v>3</v>
      </c>
      <c r="V53" s="13">
        <v>4</v>
      </c>
      <c r="W53" s="61">
        <f t="shared" si="3"/>
        <v>66</v>
      </c>
    </row>
    <row r="54" spans="1:23" s="10" customFormat="1" ht="18" customHeight="1" x14ac:dyDescent="0.2">
      <c r="A54" s="54">
        <v>43</v>
      </c>
      <c r="B54" s="18">
        <v>20002238</v>
      </c>
      <c r="C54" s="19" t="s">
        <v>43</v>
      </c>
      <c r="D54" s="19" t="s">
        <v>44</v>
      </c>
      <c r="E54" s="13">
        <v>10</v>
      </c>
      <c r="F54" s="13">
        <v>5</v>
      </c>
      <c r="G54" s="13">
        <v>5</v>
      </c>
      <c r="H54" s="13">
        <v>5</v>
      </c>
      <c r="I54" s="13">
        <v>9</v>
      </c>
      <c r="J54" s="39">
        <f t="shared" si="0"/>
        <v>30</v>
      </c>
      <c r="K54" s="39">
        <v>25</v>
      </c>
      <c r="L54" s="13"/>
      <c r="M54" s="13">
        <v>5</v>
      </c>
      <c r="N54" s="13"/>
      <c r="O54" s="13">
        <v>3</v>
      </c>
      <c r="P54" s="39">
        <f t="shared" si="1"/>
        <v>8</v>
      </c>
      <c r="Q54" s="13">
        <v>8</v>
      </c>
      <c r="R54" s="13"/>
      <c r="S54" s="13"/>
      <c r="T54" s="13"/>
      <c r="U54" s="39">
        <f t="shared" si="2"/>
        <v>8</v>
      </c>
      <c r="V54" s="13">
        <v>10</v>
      </c>
      <c r="W54" s="61">
        <f t="shared" si="3"/>
        <v>81</v>
      </c>
    </row>
    <row r="55" spans="1:23" s="10" customFormat="1" ht="18" customHeight="1" x14ac:dyDescent="0.2">
      <c r="A55" s="12">
        <v>44</v>
      </c>
      <c r="B55" s="18">
        <v>20002337</v>
      </c>
      <c r="C55" s="19" t="s">
        <v>81</v>
      </c>
      <c r="D55" s="19" t="s">
        <v>44</v>
      </c>
      <c r="E55" s="44">
        <v>0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39">
        <f t="shared" si="2"/>
        <v>0</v>
      </c>
      <c r="V55" s="13"/>
      <c r="W55" s="61">
        <f t="shared" si="3"/>
        <v>0</v>
      </c>
    </row>
    <row r="56" spans="1:23" s="10" customFormat="1" ht="18" customHeight="1" x14ac:dyDescent="0.2">
      <c r="A56" s="12">
        <v>45</v>
      </c>
      <c r="B56" s="18">
        <v>20002401</v>
      </c>
      <c r="C56" s="19" t="s">
        <v>115</v>
      </c>
      <c r="D56" s="19" t="s">
        <v>66</v>
      </c>
      <c r="E56" s="13">
        <v>10</v>
      </c>
      <c r="F56" s="13">
        <v>5</v>
      </c>
      <c r="G56" s="13">
        <v>5</v>
      </c>
      <c r="H56" s="13">
        <v>5</v>
      </c>
      <c r="I56" s="13">
        <v>8</v>
      </c>
      <c r="J56" s="39">
        <f t="shared" si="0"/>
        <v>30</v>
      </c>
      <c r="K56" s="39">
        <v>25</v>
      </c>
      <c r="L56" s="13"/>
      <c r="M56" s="13">
        <v>5</v>
      </c>
      <c r="N56" s="13"/>
      <c r="O56" s="13"/>
      <c r="P56" s="39">
        <f t="shared" si="1"/>
        <v>5</v>
      </c>
      <c r="Q56" s="13">
        <v>4</v>
      </c>
      <c r="R56" s="13"/>
      <c r="S56" s="13"/>
      <c r="T56" s="13"/>
      <c r="U56" s="39">
        <f t="shared" si="2"/>
        <v>4</v>
      </c>
      <c r="V56" s="13">
        <v>6</v>
      </c>
      <c r="W56" s="61">
        <f t="shared" si="3"/>
        <v>70</v>
      </c>
    </row>
    <row r="57" spans="1:23" s="10" customFormat="1" ht="18" customHeight="1" x14ac:dyDescent="0.2">
      <c r="A57" s="54">
        <v>46</v>
      </c>
      <c r="B57" s="18">
        <v>20002433</v>
      </c>
      <c r="C57" s="19" t="s">
        <v>116</v>
      </c>
      <c r="D57" s="19" t="s">
        <v>73</v>
      </c>
      <c r="E57" s="13">
        <v>10</v>
      </c>
      <c r="F57" s="13">
        <v>5</v>
      </c>
      <c r="G57" s="13">
        <v>5</v>
      </c>
      <c r="H57" s="13">
        <v>5</v>
      </c>
      <c r="I57" s="13">
        <v>7</v>
      </c>
      <c r="J57" s="39">
        <f t="shared" si="0"/>
        <v>30</v>
      </c>
      <c r="K57" s="39">
        <v>25</v>
      </c>
      <c r="L57" s="13"/>
      <c r="M57" s="13">
        <v>5</v>
      </c>
      <c r="N57" s="13"/>
      <c r="O57" s="13"/>
      <c r="P57" s="39">
        <f t="shared" si="1"/>
        <v>5</v>
      </c>
      <c r="Q57" s="13"/>
      <c r="R57" s="13">
        <v>3</v>
      </c>
      <c r="S57" s="13"/>
      <c r="T57" s="13"/>
      <c r="U57" s="39">
        <f t="shared" si="2"/>
        <v>3</v>
      </c>
      <c r="V57" s="13">
        <v>4</v>
      </c>
      <c r="W57" s="61">
        <f t="shared" si="3"/>
        <v>67</v>
      </c>
    </row>
    <row r="58" spans="1:23" s="10" customFormat="1" ht="18" customHeight="1" x14ac:dyDescent="0.2">
      <c r="A58" s="12">
        <v>47</v>
      </c>
      <c r="B58" s="18">
        <v>20002091</v>
      </c>
      <c r="C58" s="19" t="s">
        <v>53</v>
      </c>
      <c r="D58" s="19" t="s">
        <v>73</v>
      </c>
      <c r="E58" s="13">
        <v>10</v>
      </c>
      <c r="F58" s="13">
        <v>5</v>
      </c>
      <c r="G58" s="13">
        <v>5</v>
      </c>
      <c r="H58" s="13">
        <v>5</v>
      </c>
      <c r="I58" s="13">
        <v>9</v>
      </c>
      <c r="J58" s="39">
        <f t="shared" si="0"/>
        <v>30</v>
      </c>
      <c r="K58" s="39">
        <v>25</v>
      </c>
      <c r="L58" s="13">
        <v>10</v>
      </c>
      <c r="M58" s="13">
        <v>5</v>
      </c>
      <c r="N58" s="13"/>
      <c r="O58" s="13"/>
      <c r="P58" s="39">
        <f t="shared" si="1"/>
        <v>15</v>
      </c>
      <c r="Q58" s="13">
        <v>4</v>
      </c>
      <c r="R58" s="13"/>
      <c r="S58" s="13"/>
      <c r="T58" s="13"/>
      <c r="U58" s="39">
        <f t="shared" si="2"/>
        <v>4</v>
      </c>
      <c r="V58" s="13">
        <v>8</v>
      </c>
      <c r="W58" s="61">
        <f t="shared" si="3"/>
        <v>82</v>
      </c>
    </row>
    <row r="59" spans="1:23" s="10" customFormat="1" ht="18" customHeight="1" x14ac:dyDescent="0.2">
      <c r="A59" s="12">
        <v>48</v>
      </c>
      <c r="B59" s="18">
        <v>20002235</v>
      </c>
      <c r="C59" s="19" t="s">
        <v>75</v>
      </c>
      <c r="D59" s="19" t="s">
        <v>36</v>
      </c>
      <c r="E59" s="13">
        <v>5</v>
      </c>
      <c r="F59" s="13">
        <v>5</v>
      </c>
      <c r="G59" s="13">
        <v>5</v>
      </c>
      <c r="H59" s="13">
        <v>5</v>
      </c>
      <c r="I59" s="13">
        <v>7</v>
      </c>
      <c r="J59" s="39">
        <f t="shared" si="0"/>
        <v>27</v>
      </c>
      <c r="K59" s="39">
        <v>25</v>
      </c>
      <c r="L59" s="13"/>
      <c r="M59" s="13"/>
      <c r="N59" s="13"/>
      <c r="O59" s="13"/>
      <c r="P59" s="39">
        <f t="shared" si="1"/>
        <v>0</v>
      </c>
      <c r="Q59" s="13"/>
      <c r="R59" s="13"/>
      <c r="S59" s="13"/>
      <c r="T59" s="13"/>
      <c r="U59" s="39">
        <f t="shared" si="2"/>
        <v>0</v>
      </c>
      <c r="V59" s="13">
        <v>2</v>
      </c>
      <c r="W59" s="61">
        <f t="shared" si="3"/>
        <v>54</v>
      </c>
    </row>
    <row r="60" spans="1:23" s="10" customFormat="1" ht="18" customHeight="1" x14ac:dyDescent="0.2">
      <c r="A60" s="54">
        <v>49</v>
      </c>
      <c r="B60" s="18">
        <v>20002445</v>
      </c>
      <c r="C60" s="19" t="s">
        <v>74</v>
      </c>
      <c r="D60" s="19" t="s">
        <v>63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39">
        <f t="shared" si="2"/>
        <v>0</v>
      </c>
      <c r="V60" s="13"/>
      <c r="W60" s="61">
        <f t="shared" si="3"/>
        <v>0</v>
      </c>
    </row>
    <row r="61" spans="1:23" s="10" customFormat="1" ht="18" customHeight="1" x14ac:dyDescent="0.2">
      <c r="A61" s="12">
        <v>50</v>
      </c>
      <c r="B61" s="18">
        <v>20002625</v>
      </c>
      <c r="C61" s="19" t="s">
        <v>117</v>
      </c>
      <c r="D61" s="19" t="s">
        <v>37</v>
      </c>
      <c r="E61" s="13">
        <v>10</v>
      </c>
      <c r="F61" s="13">
        <v>5</v>
      </c>
      <c r="G61" s="13">
        <v>5</v>
      </c>
      <c r="H61" s="13">
        <v>5</v>
      </c>
      <c r="I61" s="13">
        <v>9</v>
      </c>
      <c r="J61" s="39">
        <f t="shared" si="0"/>
        <v>30</v>
      </c>
      <c r="K61" s="39">
        <v>25</v>
      </c>
      <c r="L61" s="13"/>
      <c r="M61" s="13"/>
      <c r="N61" s="13"/>
      <c r="O61" s="13"/>
      <c r="P61" s="39">
        <f t="shared" si="1"/>
        <v>0</v>
      </c>
      <c r="Q61" s="13"/>
      <c r="R61" s="13"/>
      <c r="S61" s="13"/>
      <c r="T61" s="13"/>
      <c r="U61" s="39">
        <f t="shared" si="2"/>
        <v>0</v>
      </c>
      <c r="V61" s="13">
        <v>10</v>
      </c>
      <c r="W61" s="61">
        <f t="shared" si="3"/>
        <v>65</v>
      </c>
    </row>
    <row r="62" spans="1:23" s="10" customFormat="1" ht="18" customHeight="1" x14ac:dyDescent="0.2">
      <c r="A62" s="12">
        <v>51</v>
      </c>
      <c r="B62" s="18">
        <v>20001494</v>
      </c>
      <c r="C62" s="19" t="s">
        <v>118</v>
      </c>
      <c r="D62" s="19" t="s">
        <v>37</v>
      </c>
      <c r="E62" s="13">
        <v>10</v>
      </c>
      <c r="F62" s="13">
        <v>5</v>
      </c>
      <c r="G62" s="13">
        <v>5</v>
      </c>
      <c r="H62" s="13">
        <v>5</v>
      </c>
      <c r="I62" s="13">
        <v>8</v>
      </c>
      <c r="J62" s="39">
        <f t="shared" si="0"/>
        <v>30</v>
      </c>
      <c r="K62" s="39">
        <v>25</v>
      </c>
      <c r="L62" s="13"/>
      <c r="M62" s="13">
        <v>5</v>
      </c>
      <c r="N62" s="13"/>
      <c r="O62" s="13">
        <v>3</v>
      </c>
      <c r="P62" s="39">
        <f t="shared" si="1"/>
        <v>8</v>
      </c>
      <c r="Q62" s="13"/>
      <c r="R62" s="13"/>
      <c r="S62" s="13"/>
      <c r="T62" s="13"/>
      <c r="U62" s="39">
        <f t="shared" si="2"/>
        <v>0</v>
      </c>
      <c r="V62" s="13">
        <v>6</v>
      </c>
      <c r="W62" s="61">
        <f t="shared" si="3"/>
        <v>69</v>
      </c>
    </row>
    <row r="63" spans="1:23" s="10" customFormat="1" ht="18" customHeight="1" x14ac:dyDescent="0.2">
      <c r="A63" s="54">
        <v>52</v>
      </c>
      <c r="B63" s="18">
        <v>20001719</v>
      </c>
      <c r="C63" s="19" t="s">
        <v>119</v>
      </c>
      <c r="D63" s="19" t="s">
        <v>37</v>
      </c>
      <c r="E63" s="13">
        <v>10</v>
      </c>
      <c r="F63" s="13">
        <v>5</v>
      </c>
      <c r="G63" s="13">
        <v>5</v>
      </c>
      <c r="H63" s="13">
        <v>5</v>
      </c>
      <c r="I63" s="13">
        <v>8</v>
      </c>
      <c r="J63" s="39">
        <f t="shared" si="0"/>
        <v>30</v>
      </c>
      <c r="K63" s="39">
        <v>25</v>
      </c>
      <c r="L63" s="13"/>
      <c r="M63" s="13"/>
      <c r="N63" s="13"/>
      <c r="O63" s="13"/>
      <c r="P63" s="39">
        <f t="shared" si="1"/>
        <v>0</v>
      </c>
      <c r="Q63" s="13">
        <v>6</v>
      </c>
      <c r="R63" s="13"/>
      <c r="S63" s="13"/>
      <c r="T63" s="13"/>
      <c r="U63" s="39">
        <f t="shared" si="2"/>
        <v>6</v>
      </c>
      <c r="V63" s="13">
        <v>8</v>
      </c>
      <c r="W63" s="61">
        <f t="shared" si="3"/>
        <v>69</v>
      </c>
    </row>
    <row r="64" spans="1:23" s="10" customFormat="1" ht="18" customHeight="1" x14ac:dyDescent="0.2">
      <c r="A64" s="12">
        <v>53</v>
      </c>
      <c r="B64" s="18">
        <v>20000752</v>
      </c>
      <c r="C64" s="19" t="s">
        <v>72</v>
      </c>
      <c r="D64" s="19" t="s">
        <v>37</v>
      </c>
      <c r="E64" s="13">
        <v>10</v>
      </c>
      <c r="F64" s="13">
        <v>5</v>
      </c>
      <c r="G64" s="13">
        <v>5</v>
      </c>
      <c r="H64" s="13">
        <v>5</v>
      </c>
      <c r="I64" s="13">
        <v>8</v>
      </c>
      <c r="J64" s="39">
        <f t="shared" si="0"/>
        <v>30</v>
      </c>
      <c r="K64" s="39">
        <v>25</v>
      </c>
      <c r="L64" s="13"/>
      <c r="M64" s="13"/>
      <c r="N64" s="13"/>
      <c r="O64" s="13">
        <v>3</v>
      </c>
      <c r="P64" s="39">
        <f t="shared" si="1"/>
        <v>3</v>
      </c>
      <c r="Q64" s="13"/>
      <c r="R64" s="13">
        <v>3</v>
      </c>
      <c r="S64" s="13"/>
      <c r="T64" s="13"/>
      <c r="U64" s="39">
        <f t="shared" si="2"/>
        <v>3</v>
      </c>
      <c r="V64" s="13">
        <v>6</v>
      </c>
      <c r="W64" s="61">
        <f t="shared" si="3"/>
        <v>67</v>
      </c>
    </row>
    <row r="65" spans="4:4" ht="18" customHeight="1" x14ac:dyDescent="0.25"/>
    <row r="66" spans="4:4" ht="18" customHeight="1" x14ac:dyDescent="0.25"/>
    <row r="67" spans="4:4" ht="18" customHeight="1" x14ac:dyDescent="0.25"/>
    <row r="68" spans="4:4" ht="18" customHeight="1" x14ac:dyDescent="0.25"/>
    <row r="69" spans="4:4" ht="18" customHeight="1" x14ac:dyDescent="0.25">
      <c r="D69" s="20"/>
    </row>
    <row r="70" spans="4:4" ht="18" customHeight="1" x14ac:dyDescent="0.25"/>
    <row r="71" spans="4:4" ht="18" customHeight="1" x14ac:dyDescent="0.25"/>
    <row r="72" spans="4:4" ht="18" customHeight="1" x14ac:dyDescent="0.25"/>
    <row r="73" spans="4:4" ht="18" customHeight="1" x14ac:dyDescent="0.25"/>
    <row r="74" spans="4:4" ht="18" customHeight="1" x14ac:dyDescent="0.25"/>
    <row r="75" spans="4:4" ht="18" customHeight="1" x14ac:dyDescent="0.25"/>
    <row r="76" spans="4:4" ht="18" customHeight="1" x14ac:dyDescent="0.25"/>
    <row r="77" spans="4:4" ht="20.100000000000001" customHeight="1" x14ac:dyDescent="0.25"/>
    <row r="78" spans="4:4" ht="20.100000000000001" customHeight="1" x14ac:dyDescent="0.25"/>
    <row r="79" spans="4:4" ht="20.100000000000001" customHeight="1" x14ac:dyDescent="0.25"/>
  </sheetData>
  <mergeCells count="13">
    <mergeCell ref="A10:A11"/>
    <mergeCell ref="B10:B11"/>
    <mergeCell ref="C10:D11"/>
    <mergeCell ref="L10:P10"/>
    <mergeCell ref="A6:W6"/>
    <mergeCell ref="A7:W7"/>
    <mergeCell ref="Q10:U10"/>
    <mergeCell ref="E10:J10"/>
    <mergeCell ref="A2:D2"/>
    <mergeCell ref="A3:D3"/>
    <mergeCell ref="A4:D4"/>
    <mergeCell ref="A5:D5"/>
    <mergeCell ref="A8:D8"/>
  </mergeCells>
  <phoneticPr fontId="22" type="noConversion"/>
  <conditionalFormatting sqref="B12:D64">
    <cfRule type="expression" dxfId="8" priority="4" stopIfTrue="1">
      <formula>IF(MOD($A12,2)=0,TRUE,FALSE)</formula>
    </cfRule>
  </conditionalFormatting>
  <pageMargins left="0.5" right="0" top="0.5" bottom="0.5" header="0" footer="0.2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opLeftCell="A52" zoomScaleNormal="100" zoomScaleSheetLayoutView="100" workbookViewId="0">
      <selection activeCell="F73" sqref="F73"/>
    </sheetView>
  </sheetViews>
  <sheetFormatPr defaultColWidth="9.33203125" defaultRowHeight="15" x14ac:dyDescent="0.25"/>
  <cols>
    <col min="1" max="1" width="5.5" style="1" customWidth="1"/>
    <col min="2" max="2" width="12.83203125" style="1" customWidth="1"/>
    <col min="3" max="3" width="25.33203125" style="1" customWidth="1"/>
    <col min="4" max="4" width="8.5" style="1" customWidth="1"/>
    <col min="5" max="5" width="6.83203125" style="1" customWidth="1"/>
    <col min="6" max="6" width="9.33203125" style="1" customWidth="1"/>
    <col min="7" max="8" width="9.83203125" style="1" customWidth="1"/>
    <col min="9" max="9" width="19.1640625" style="1" customWidth="1"/>
    <col min="10" max="16384" width="9.33203125" style="1"/>
  </cols>
  <sheetData>
    <row r="1" spans="1:12" x14ac:dyDescent="0.25">
      <c r="I1" s="2" t="s">
        <v>0</v>
      </c>
    </row>
    <row r="2" spans="1:12" ht="17.100000000000001" customHeight="1" x14ac:dyDescent="0.25">
      <c r="A2" s="74" t="s">
        <v>22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</row>
    <row r="3" spans="1:12" ht="17.100000000000001" customHeight="1" x14ac:dyDescent="0.25">
      <c r="A3" s="75" t="s">
        <v>23</v>
      </c>
      <c r="B3" s="75"/>
      <c r="C3" s="75"/>
      <c r="D3" s="75"/>
      <c r="E3" s="90" t="s">
        <v>2</v>
      </c>
      <c r="F3" s="90"/>
      <c r="G3" s="90"/>
      <c r="H3" s="90"/>
      <c r="I3" s="90"/>
      <c r="J3" s="3"/>
      <c r="K3" s="3"/>
      <c r="L3" s="3"/>
    </row>
    <row r="4" spans="1:12" ht="17.100000000000001" customHeight="1" x14ac:dyDescent="0.25">
      <c r="A4" s="75" t="s">
        <v>24</v>
      </c>
      <c r="B4" s="75"/>
      <c r="C4" s="75"/>
      <c r="D4" s="75"/>
      <c r="E4" s="91"/>
      <c r="F4" s="91"/>
      <c r="G4" s="91"/>
      <c r="H4" s="91"/>
      <c r="I4" s="91"/>
      <c r="J4" s="3"/>
      <c r="K4" s="3"/>
      <c r="L4" s="3"/>
    </row>
    <row r="5" spans="1:12" s="5" customFormat="1" ht="15" customHeight="1" x14ac:dyDescent="0.25">
      <c r="A5" s="76"/>
      <c r="B5" s="76"/>
      <c r="C5" s="76"/>
      <c r="D5" s="76"/>
      <c r="E5" s="4"/>
      <c r="J5" s="4"/>
      <c r="K5" s="4"/>
      <c r="L5" s="4"/>
    </row>
    <row r="6" spans="1:12" ht="30" customHeight="1" x14ac:dyDescent="0.3">
      <c r="A6" s="85" t="s">
        <v>3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</row>
    <row r="7" spans="1:12" s="8" customFormat="1" ht="20.100000000000001" customHeight="1" x14ac:dyDescent="0.2">
      <c r="A7" s="86" t="s">
        <v>194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</row>
    <row r="8" spans="1:12" s="8" customFormat="1" ht="20.100000000000001" customHeight="1" x14ac:dyDescent="0.3">
      <c r="A8" s="77" t="s">
        <v>198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</row>
    <row r="9" spans="1:12" s="8" customFormat="1" ht="20.100000000000001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9"/>
      <c r="K9" s="9"/>
      <c r="L9" s="9"/>
    </row>
    <row r="10" spans="1:12" s="10" customFormat="1" ht="18" customHeight="1" x14ac:dyDescent="0.2">
      <c r="A10" s="78" t="s">
        <v>4</v>
      </c>
      <c r="B10" s="78" t="s">
        <v>85</v>
      </c>
      <c r="C10" s="93" t="s">
        <v>5</v>
      </c>
      <c r="D10" s="94"/>
      <c r="E10" s="97" t="s">
        <v>21</v>
      </c>
      <c r="F10" s="98"/>
      <c r="G10" s="97" t="s">
        <v>6</v>
      </c>
      <c r="H10" s="98"/>
      <c r="I10" s="99" t="s">
        <v>7</v>
      </c>
    </row>
    <row r="11" spans="1:12" s="10" customFormat="1" ht="30" customHeight="1" x14ac:dyDescent="0.2">
      <c r="A11" s="92"/>
      <c r="B11" s="79"/>
      <c r="C11" s="95"/>
      <c r="D11" s="96"/>
      <c r="E11" s="11" t="s">
        <v>8</v>
      </c>
      <c r="F11" s="11" t="s">
        <v>9</v>
      </c>
      <c r="G11" s="11" t="s">
        <v>8</v>
      </c>
      <c r="H11" s="11" t="s">
        <v>9</v>
      </c>
      <c r="I11" s="92"/>
    </row>
    <row r="12" spans="1:12" s="10" customFormat="1" ht="18" customHeight="1" x14ac:dyDescent="0.2">
      <c r="A12" s="12">
        <v>1</v>
      </c>
      <c r="B12" s="18">
        <v>20000784</v>
      </c>
      <c r="C12" s="70" t="s">
        <v>60</v>
      </c>
      <c r="D12" s="71" t="s">
        <v>40</v>
      </c>
      <c r="E12" s="12">
        <f>'Điểm rèn luyện-nhap'!W12</f>
        <v>0</v>
      </c>
      <c r="F12" s="12" t="str">
        <f>IF(E12&gt;89,"XS",IF(E12&gt;79,"Tốt",IF(E12&gt;69,"khá",IF(E12&gt;49,"TB",IF(E12&gt;0,"Yếu","KXL")))))</f>
        <v>KXL</v>
      </c>
      <c r="G12" s="13"/>
      <c r="H12" s="13"/>
      <c r="I12" s="13"/>
    </row>
    <row r="13" spans="1:12" s="10" customFormat="1" ht="18" customHeight="1" x14ac:dyDescent="0.2">
      <c r="A13" s="12">
        <v>2</v>
      </c>
      <c r="B13" s="18">
        <v>20002000</v>
      </c>
      <c r="C13" s="72" t="s">
        <v>87</v>
      </c>
      <c r="D13" s="73" t="s">
        <v>45</v>
      </c>
      <c r="E13" s="12">
        <f>'Điểm rèn luyện-nhap'!W13</f>
        <v>74</v>
      </c>
      <c r="F13" s="12" t="str">
        <f t="shared" ref="F13:F64" si="0">IF(E13&gt;89,"XS",IF(E13&gt;79,"Tốt",IF(E13&gt;69,"khá",IF(E13&gt;49,"TB",IF(E13&gt;0,"Yếu","KXL")))))</f>
        <v>khá</v>
      </c>
      <c r="G13" s="13"/>
      <c r="H13" s="13"/>
      <c r="I13" s="13"/>
    </row>
    <row r="14" spans="1:12" s="10" customFormat="1" ht="18" customHeight="1" x14ac:dyDescent="0.2">
      <c r="A14" s="12">
        <v>3</v>
      </c>
      <c r="B14" s="18">
        <v>20001614</v>
      </c>
      <c r="C14" s="72" t="s">
        <v>88</v>
      </c>
      <c r="D14" s="73" t="s">
        <v>89</v>
      </c>
      <c r="E14" s="12">
        <f>'Điểm rèn luyện-nhap'!W14</f>
        <v>64</v>
      </c>
      <c r="F14" s="12" t="str">
        <f t="shared" si="0"/>
        <v>TB</v>
      </c>
      <c r="G14" s="13"/>
      <c r="H14" s="13"/>
      <c r="I14" s="13"/>
    </row>
    <row r="15" spans="1:12" s="10" customFormat="1" ht="18" customHeight="1" x14ac:dyDescent="0.2">
      <c r="A15" s="12">
        <v>4</v>
      </c>
      <c r="B15" s="18">
        <v>20002520</v>
      </c>
      <c r="C15" s="72" t="s">
        <v>90</v>
      </c>
      <c r="D15" s="73" t="s">
        <v>59</v>
      </c>
      <c r="E15" s="12">
        <f>'Điểm rèn luyện-nhap'!W15</f>
        <v>80</v>
      </c>
      <c r="F15" s="12" t="str">
        <f t="shared" si="0"/>
        <v>Tốt</v>
      </c>
      <c r="G15" s="13"/>
      <c r="H15" s="13"/>
      <c r="I15" s="13"/>
    </row>
    <row r="16" spans="1:12" s="10" customFormat="1" ht="18" customHeight="1" x14ac:dyDescent="0.2">
      <c r="A16" s="12">
        <v>5</v>
      </c>
      <c r="B16" s="18">
        <v>20000843</v>
      </c>
      <c r="C16" s="72" t="s">
        <v>79</v>
      </c>
      <c r="D16" s="73" t="s">
        <v>78</v>
      </c>
      <c r="E16" s="12">
        <f>'Điểm rèn luyện-nhap'!W16</f>
        <v>57</v>
      </c>
      <c r="F16" s="12" t="str">
        <f t="shared" si="0"/>
        <v>TB</v>
      </c>
      <c r="G16" s="13"/>
      <c r="H16" s="13"/>
      <c r="I16" s="13"/>
    </row>
    <row r="17" spans="1:9" s="10" customFormat="1" ht="18" customHeight="1" x14ac:dyDescent="0.2">
      <c r="A17" s="12">
        <v>6</v>
      </c>
      <c r="B17" s="18">
        <v>20000489</v>
      </c>
      <c r="C17" s="72" t="s">
        <v>91</v>
      </c>
      <c r="D17" s="73" t="s">
        <v>46</v>
      </c>
      <c r="E17" s="12">
        <f>'Điểm rèn luyện-nhap'!W17</f>
        <v>64</v>
      </c>
      <c r="F17" s="12" t="str">
        <f t="shared" si="0"/>
        <v>TB</v>
      </c>
      <c r="G17" s="13"/>
      <c r="H17" s="13"/>
      <c r="I17" s="13"/>
    </row>
    <row r="18" spans="1:9" s="10" customFormat="1" ht="18" customHeight="1" x14ac:dyDescent="0.2">
      <c r="A18" s="12">
        <v>7</v>
      </c>
      <c r="B18" s="18">
        <v>20002009</v>
      </c>
      <c r="C18" s="72" t="s">
        <v>92</v>
      </c>
      <c r="D18" s="73" t="s">
        <v>26</v>
      </c>
      <c r="E18" s="12">
        <f>'Điểm rèn luyện-nhap'!W18</f>
        <v>57</v>
      </c>
      <c r="F18" s="12" t="str">
        <f t="shared" si="0"/>
        <v>TB</v>
      </c>
      <c r="G18" s="13"/>
      <c r="H18" s="13"/>
      <c r="I18" s="13"/>
    </row>
    <row r="19" spans="1:9" s="10" customFormat="1" ht="18" customHeight="1" x14ac:dyDescent="0.2">
      <c r="A19" s="12">
        <v>8</v>
      </c>
      <c r="B19" s="18">
        <v>20002556</v>
      </c>
      <c r="C19" s="72" t="s">
        <v>93</v>
      </c>
      <c r="D19" s="73" t="s">
        <v>38</v>
      </c>
      <c r="E19" s="12">
        <f>'Điểm rèn luyện-nhap'!W19</f>
        <v>61</v>
      </c>
      <c r="F19" s="12" t="str">
        <f t="shared" si="0"/>
        <v>TB</v>
      </c>
      <c r="G19" s="13"/>
      <c r="H19" s="13"/>
      <c r="I19" s="13"/>
    </row>
    <row r="20" spans="1:9" s="10" customFormat="1" ht="18" customHeight="1" x14ac:dyDescent="0.2">
      <c r="A20" s="12">
        <v>9</v>
      </c>
      <c r="B20" s="18">
        <v>20002522</v>
      </c>
      <c r="C20" s="72" t="s">
        <v>30</v>
      </c>
      <c r="D20" s="73" t="s">
        <v>41</v>
      </c>
      <c r="E20" s="12">
        <f>'Điểm rèn luyện-nhap'!W20</f>
        <v>0</v>
      </c>
      <c r="F20" s="12" t="str">
        <f t="shared" si="0"/>
        <v>KXL</v>
      </c>
      <c r="G20" s="13"/>
      <c r="H20" s="13"/>
      <c r="I20" s="13"/>
    </row>
    <row r="21" spans="1:9" s="10" customFormat="1" ht="18" customHeight="1" x14ac:dyDescent="0.2">
      <c r="A21" s="12">
        <v>10</v>
      </c>
      <c r="B21" s="18">
        <v>20001241</v>
      </c>
      <c r="C21" s="72" t="s">
        <v>94</v>
      </c>
      <c r="D21" s="73" t="s">
        <v>47</v>
      </c>
      <c r="E21" s="12">
        <f>'Điểm rèn luyện-nhap'!W21</f>
        <v>0</v>
      </c>
      <c r="F21" s="12" t="str">
        <f t="shared" si="0"/>
        <v>KXL</v>
      </c>
      <c r="G21" s="13"/>
      <c r="H21" s="13"/>
      <c r="I21" s="13"/>
    </row>
    <row r="22" spans="1:9" s="10" customFormat="1" ht="18" customHeight="1" x14ac:dyDescent="0.2">
      <c r="A22" s="12">
        <v>11</v>
      </c>
      <c r="B22" s="18">
        <v>20002158</v>
      </c>
      <c r="C22" s="72" t="s">
        <v>64</v>
      </c>
      <c r="D22" s="73" t="s">
        <v>33</v>
      </c>
      <c r="E22" s="12">
        <f>'Điểm rèn luyện-nhap'!W22</f>
        <v>67</v>
      </c>
      <c r="F22" s="12" t="str">
        <f t="shared" si="0"/>
        <v>TB</v>
      </c>
      <c r="G22" s="13"/>
      <c r="H22" s="13"/>
      <c r="I22" s="13"/>
    </row>
    <row r="23" spans="1:9" s="10" customFormat="1" ht="18" customHeight="1" x14ac:dyDescent="0.2">
      <c r="A23" s="12">
        <v>12</v>
      </c>
      <c r="B23" s="18">
        <v>20000842</v>
      </c>
      <c r="C23" s="72" t="s">
        <v>82</v>
      </c>
      <c r="D23" s="73" t="s">
        <v>55</v>
      </c>
      <c r="E23" s="12">
        <f>'Điểm rèn luyện-nhap'!W23</f>
        <v>77</v>
      </c>
      <c r="F23" s="12" t="str">
        <f t="shared" si="0"/>
        <v>khá</v>
      </c>
      <c r="G23" s="13"/>
      <c r="H23" s="13"/>
      <c r="I23" s="13"/>
    </row>
    <row r="24" spans="1:9" s="10" customFormat="1" ht="18" customHeight="1" x14ac:dyDescent="0.2">
      <c r="A24" s="12">
        <v>13</v>
      </c>
      <c r="B24" s="18">
        <v>20000935</v>
      </c>
      <c r="C24" s="72" t="s">
        <v>95</v>
      </c>
      <c r="D24" s="73" t="s">
        <v>27</v>
      </c>
      <c r="E24" s="12">
        <f>'Điểm rèn luyện-nhap'!W24</f>
        <v>0</v>
      </c>
      <c r="F24" s="12" t="str">
        <f t="shared" si="0"/>
        <v>KXL</v>
      </c>
      <c r="G24" s="13"/>
      <c r="H24" s="13"/>
      <c r="I24" s="13"/>
    </row>
    <row r="25" spans="1:9" s="10" customFormat="1" ht="18" customHeight="1" x14ac:dyDescent="0.2">
      <c r="A25" s="12">
        <v>14</v>
      </c>
      <c r="B25" s="18">
        <v>20002502</v>
      </c>
      <c r="C25" s="72" t="s">
        <v>69</v>
      </c>
      <c r="D25" s="73" t="s">
        <v>28</v>
      </c>
      <c r="E25" s="12">
        <f>'Điểm rèn luyện-nhap'!W25</f>
        <v>63</v>
      </c>
      <c r="F25" s="12" t="str">
        <f t="shared" si="0"/>
        <v>TB</v>
      </c>
      <c r="G25" s="13"/>
      <c r="H25" s="13"/>
      <c r="I25" s="13"/>
    </row>
    <row r="26" spans="1:9" s="10" customFormat="1" ht="18" customHeight="1" x14ac:dyDescent="0.2">
      <c r="A26" s="12">
        <v>15</v>
      </c>
      <c r="B26" s="18">
        <v>20001936</v>
      </c>
      <c r="C26" s="72" t="s">
        <v>80</v>
      </c>
      <c r="D26" s="73" t="s">
        <v>28</v>
      </c>
      <c r="E26" s="12">
        <f>'Điểm rèn luyện-nhap'!W26</f>
        <v>0</v>
      </c>
      <c r="F26" s="12" t="str">
        <f t="shared" si="0"/>
        <v>KXL</v>
      </c>
      <c r="G26" s="13"/>
      <c r="H26" s="13"/>
      <c r="I26" s="13"/>
    </row>
    <row r="27" spans="1:9" s="10" customFormat="1" ht="18" customHeight="1" x14ac:dyDescent="0.2">
      <c r="A27" s="12">
        <v>16</v>
      </c>
      <c r="B27" s="18">
        <v>20001113</v>
      </c>
      <c r="C27" s="72" t="s">
        <v>96</v>
      </c>
      <c r="D27" s="73" t="s">
        <v>97</v>
      </c>
      <c r="E27" s="12">
        <f>'Điểm rèn luyện-nhap'!W27</f>
        <v>61</v>
      </c>
      <c r="F27" s="12" t="str">
        <f t="shared" si="0"/>
        <v>TB</v>
      </c>
      <c r="G27" s="13"/>
      <c r="H27" s="13"/>
      <c r="I27" s="13"/>
    </row>
    <row r="28" spans="1:9" s="10" customFormat="1" ht="18" customHeight="1" x14ac:dyDescent="0.2">
      <c r="A28" s="12">
        <v>17</v>
      </c>
      <c r="B28" s="18">
        <v>20002953</v>
      </c>
      <c r="C28" s="72" t="s">
        <v>98</v>
      </c>
      <c r="D28" s="73" t="s">
        <v>83</v>
      </c>
      <c r="E28" s="12">
        <f>'Điểm rèn luyện-nhap'!W28</f>
        <v>61</v>
      </c>
      <c r="F28" s="12" t="str">
        <f t="shared" si="0"/>
        <v>TB</v>
      </c>
      <c r="G28" s="13"/>
      <c r="H28" s="13"/>
      <c r="I28" s="13"/>
    </row>
    <row r="29" spans="1:9" s="10" customFormat="1" ht="18" customHeight="1" x14ac:dyDescent="0.2">
      <c r="A29" s="12">
        <v>18</v>
      </c>
      <c r="B29" s="18">
        <v>20002206</v>
      </c>
      <c r="C29" s="72" t="s">
        <v>84</v>
      </c>
      <c r="D29" s="73" t="s">
        <v>48</v>
      </c>
      <c r="E29" s="12">
        <f>'Điểm rèn luyện-nhap'!W29</f>
        <v>0</v>
      </c>
      <c r="F29" s="12" t="str">
        <f t="shared" si="0"/>
        <v>KXL</v>
      </c>
      <c r="G29" s="13"/>
      <c r="H29" s="13"/>
      <c r="I29" s="13"/>
    </row>
    <row r="30" spans="1:9" s="10" customFormat="1" ht="18" customHeight="1" x14ac:dyDescent="0.2">
      <c r="A30" s="12">
        <v>19</v>
      </c>
      <c r="B30" s="18">
        <v>20001772</v>
      </c>
      <c r="C30" s="72" t="s">
        <v>99</v>
      </c>
      <c r="D30" s="73" t="s">
        <v>48</v>
      </c>
      <c r="E30" s="12">
        <f>'Điểm rèn luyện-nhap'!W30</f>
        <v>62</v>
      </c>
      <c r="F30" s="12" t="str">
        <f t="shared" si="0"/>
        <v>TB</v>
      </c>
      <c r="G30" s="13"/>
      <c r="H30" s="13"/>
      <c r="I30" s="13"/>
    </row>
    <row r="31" spans="1:9" s="10" customFormat="1" ht="18" customHeight="1" x14ac:dyDescent="0.2">
      <c r="A31" s="12">
        <v>20</v>
      </c>
      <c r="B31" s="18">
        <v>20002981</v>
      </c>
      <c r="C31" s="72" t="s">
        <v>58</v>
      </c>
      <c r="D31" s="73" t="s">
        <v>42</v>
      </c>
      <c r="E31" s="12">
        <f>'Điểm rèn luyện-nhap'!W31</f>
        <v>0</v>
      </c>
      <c r="F31" s="12" t="str">
        <f t="shared" si="0"/>
        <v>KXL</v>
      </c>
      <c r="G31" s="13"/>
      <c r="H31" s="13"/>
      <c r="I31" s="13"/>
    </row>
    <row r="32" spans="1:9" s="10" customFormat="1" ht="18" customHeight="1" x14ac:dyDescent="0.2">
      <c r="A32" s="12">
        <v>21</v>
      </c>
      <c r="B32" s="18">
        <v>20002348</v>
      </c>
      <c r="C32" s="72" t="s">
        <v>100</v>
      </c>
      <c r="D32" s="73" t="s">
        <v>49</v>
      </c>
      <c r="E32" s="12">
        <f>'Điểm rèn luyện-nhap'!W32</f>
        <v>62</v>
      </c>
      <c r="F32" s="12" t="str">
        <f t="shared" si="0"/>
        <v>TB</v>
      </c>
      <c r="G32" s="13"/>
      <c r="H32" s="13"/>
      <c r="I32" s="13"/>
    </row>
    <row r="33" spans="1:9" s="10" customFormat="1" ht="18" customHeight="1" x14ac:dyDescent="0.2">
      <c r="A33" s="12">
        <v>22</v>
      </c>
      <c r="B33" s="18">
        <v>20002131</v>
      </c>
      <c r="C33" s="72" t="s">
        <v>101</v>
      </c>
      <c r="D33" s="73" t="s">
        <v>62</v>
      </c>
      <c r="E33" s="12">
        <f>'Điểm rèn luyện-nhap'!W33</f>
        <v>60</v>
      </c>
      <c r="F33" s="12" t="str">
        <f t="shared" si="0"/>
        <v>TB</v>
      </c>
      <c r="G33" s="13"/>
      <c r="H33" s="13"/>
      <c r="I33" s="13"/>
    </row>
    <row r="34" spans="1:9" s="10" customFormat="1" ht="18" customHeight="1" x14ac:dyDescent="0.2">
      <c r="A34" s="12">
        <v>23</v>
      </c>
      <c r="B34" s="18">
        <v>20000858</v>
      </c>
      <c r="C34" s="72" t="s">
        <v>102</v>
      </c>
      <c r="D34" s="73" t="s">
        <v>62</v>
      </c>
      <c r="E34" s="12">
        <f>'Điểm rèn luyện-nhap'!W34</f>
        <v>0</v>
      </c>
      <c r="F34" s="12" t="str">
        <f t="shared" si="0"/>
        <v>KXL</v>
      </c>
      <c r="G34" s="13"/>
      <c r="H34" s="13"/>
      <c r="I34" s="13"/>
    </row>
    <row r="35" spans="1:9" s="10" customFormat="1" ht="18" customHeight="1" x14ac:dyDescent="0.2">
      <c r="A35" s="12">
        <v>24</v>
      </c>
      <c r="B35" s="18">
        <v>20000011</v>
      </c>
      <c r="C35" s="72" t="s">
        <v>61</v>
      </c>
      <c r="D35" s="73" t="s">
        <v>50</v>
      </c>
      <c r="E35" s="12">
        <f>'Điểm rèn luyện-nhap'!W35</f>
        <v>0</v>
      </c>
      <c r="F35" s="12" t="str">
        <f t="shared" si="0"/>
        <v>KXL</v>
      </c>
      <c r="G35" s="13"/>
      <c r="H35" s="13"/>
      <c r="I35" s="13"/>
    </row>
    <row r="36" spans="1:9" s="10" customFormat="1" ht="18" customHeight="1" x14ac:dyDescent="0.2">
      <c r="A36" s="12">
        <v>25</v>
      </c>
      <c r="B36" s="18">
        <v>20002192</v>
      </c>
      <c r="C36" s="72" t="s">
        <v>103</v>
      </c>
      <c r="D36" s="73" t="s">
        <v>50</v>
      </c>
      <c r="E36" s="12">
        <f>'Điểm rèn luyện-nhap'!W36</f>
        <v>66</v>
      </c>
      <c r="F36" s="12" t="str">
        <f t="shared" si="0"/>
        <v>TB</v>
      </c>
      <c r="G36" s="13"/>
      <c r="H36" s="13"/>
      <c r="I36" s="13"/>
    </row>
    <row r="37" spans="1:9" s="10" customFormat="1" ht="18" customHeight="1" x14ac:dyDescent="0.2">
      <c r="A37" s="12">
        <v>26</v>
      </c>
      <c r="B37" s="18">
        <v>20001808</v>
      </c>
      <c r="C37" s="72" t="s">
        <v>104</v>
      </c>
      <c r="D37" s="73" t="s">
        <v>50</v>
      </c>
      <c r="E37" s="12">
        <f>'Điểm rèn luyện-nhap'!W37</f>
        <v>70</v>
      </c>
      <c r="F37" s="12" t="str">
        <f t="shared" si="0"/>
        <v>khá</v>
      </c>
      <c r="G37" s="13"/>
      <c r="H37" s="13"/>
      <c r="I37" s="13"/>
    </row>
    <row r="38" spans="1:9" s="10" customFormat="1" ht="18" customHeight="1" x14ac:dyDescent="0.2">
      <c r="A38" s="12">
        <v>27</v>
      </c>
      <c r="B38" s="18">
        <v>20001545</v>
      </c>
      <c r="C38" s="72" t="s">
        <v>105</v>
      </c>
      <c r="D38" s="73" t="s">
        <v>34</v>
      </c>
      <c r="E38" s="12">
        <f>'Điểm rèn luyện-nhap'!W38</f>
        <v>0</v>
      </c>
      <c r="F38" s="12" t="str">
        <f t="shared" si="0"/>
        <v>KXL</v>
      </c>
      <c r="G38" s="13"/>
      <c r="H38" s="13"/>
      <c r="I38" s="13"/>
    </row>
    <row r="39" spans="1:9" s="10" customFormat="1" ht="18" customHeight="1" x14ac:dyDescent="0.2">
      <c r="A39" s="12">
        <v>28</v>
      </c>
      <c r="B39" s="18">
        <v>20002225</v>
      </c>
      <c r="C39" s="72" t="s">
        <v>77</v>
      </c>
      <c r="D39" s="73" t="s">
        <v>29</v>
      </c>
      <c r="E39" s="12">
        <f>'Điểm rèn luyện-nhap'!W39</f>
        <v>59</v>
      </c>
      <c r="F39" s="12" t="str">
        <f t="shared" si="0"/>
        <v>TB</v>
      </c>
      <c r="G39" s="13"/>
      <c r="H39" s="13"/>
      <c r="I39" s="13"/>
    </row>
    <row r="40" spans="1:9" s="10" customFormat="1" ht="18" customHeight="1" x14ac:dyDescent="0.2">
      <c r="A40" s="12">
        <v>29</v>
      </c>
      <c r="B40" s="18">
        <v>20001716</v>
      </c>
      <c r="C40" s="72" t="s">
        <v>106</v>
      </c>
      <c r="D40" s="73" t="s">
        <v>35</v>
      </c>
      <c r="E40" s="12">
        <f>'Điểm rèn luyện-nhap'!W40</f>
        <v>74</v>
      </c>
      <c r="F40" s="12" t="str">
        <f t="shared" si="0"/>
        <v>khá</v>
      </c>
      <c r="G40" s="13"/>
      <c r="H40" s="13"/>
      <c r="I40" s="13"/>
    </row>
    <row r="41" spans="1:9" s="10" customFormat="1" ht="18" customHeight="1" x14ac:dyDescent="0.2">
      <c r="A41" s="12">
        <v>30</v>
      </c>
      <c r="B41" s="18">
        <v>20002271</v>
      </c>
      <c r="C41" s="72" t="s">
        <v>107</v>
      </c>
      <c r="D41" s="73" t="s">
        <v>68</v>
      </c>
      <c r="E41" s="12">
        <f>'Điểm rèn luyện-nhap'!W41</f>
        <v>0</v>
      </c>
      <c r="F41" s="12" t="str">
        <f t="shared" si="0"/>
        <v>KXL</v>
      </c>
      <c r="G41" s="13"/>
      <c r="H41" s="13"/>
      <c r="I41" s="13"/>
    </row>
    <row r="42" spans="1:9" s="10" customFormat="1" ht="18" customHeight="1" x14ac:dyDescent="0.2">
      <c r="A42" s="12">
        <v>31</v>
      </c>
      <c r="B42" s="18">
        <v>20001040</v>
      </c>
      <c r="C42" s="72" t="s">
        <v>79</v>
      </c>
      <c r="D42" s="73" t="s">
        <v>68</v>
      </c>
      <c r="E42" s="12">
        <f>'Điểm rèn luyện-nhap'!W42</f>
        <v>70</v>
      </c>
      <c r="F42" s="12" t="str">
        <f t="shared" si="0"/>
        <v>khá</v>
      </c>
      <c r="G42" s="13"/>
      <c r="H42" s="13"/>
      <c r="I42" s="13"/>
    </row>
    <row r="43" spans="1:9" s="10" customFormat="1" ht="18" customHeight="1" x14ac:dyDescent="0.2">
      <c r="A43" s="12">
        <v>32</v>
      </c>
      <c r="B43" s="18">
        <v>20001683</v>
      </c>
      <c r="C43" s="72" t="s">
        <v>56</v>
      </c>
      <c r="D43" s="73" t="s">
        <v>57</v>
      </c>
      <c r="E43" s="12">
        <f>'Điểm rèn luyện-nhap'!W43</f>
        <v>61</v>
      </c>
      <c r="F43" s="12" t="str">
        <f t="shared" si="0"/>
        <v>TB</v>
      </c>
      <c r="G43" s="13"/>
      <c r="H43" s="13"/>
      <c r="I43" s="13"/>
    </row>
    <row r="44" spans="1:9" s="10" customFormat="1" ht="18" customHeight="1" x14ac:dyDescent="0.2">
      <c r="A44" s="12">
        <v>33</v>
      </c>
      <c r="B44" s="18">
        <v>20001717</v>
      </c>
      <c r="C44" s="72" t="s">
        <v>108</v>
      </c>
      <c r="D44" s="73" t="s">
        <v>31</v>
      </c>
      <c r="E44" s="12">
        <f>'Điểm rèn luyện-nhap'!W44</f>
        <v>0</v>
      </c>
      <c r="F44" s="12" t="str">
        <f t="shared" si="0"/>
        <v>KXL</v>
      </c>
      <c r="G44" s="13"/>
      <c r="H44" s="13"/>
      <c r="I44" s="13"/>
    </row>
    <row r="45" spans="1:9" s="10" customFormat="1" ht="18" customHeight="1" x14ac:dyDescent="0.2">
      <c r="A45" s="12">
        <v>34</v>
      </c>
      <c r="B45" s="18">
        <v>20002477</v>
      </c>
      <c r="C45" s="72" t="s">
        <v>109</v>
      </c>
      <c r="D45" s="73" t="s">
        <v>39</v>
      </c>
      <c r="E45" s="12">
        <f>'Điểm rèn luyện-nhap'!W45</f>
        <v>0</v>
      </c>
      <c r="F45" s="12" t="str">
        <f t="shared" si="0"/>
        <v>KXL</v>
      </c>
      <c r="G45" s="13"/>
      <c r="H45" s="13"/>
      <c r="I45" s="13"/>
    </row>
    <row r="46" spans="1:9" s="10" customFormat="1" ht="18" customHeight="1" x14ac:dyDescent="0.2">
      <c r="A46" s="12">
        <v>35</v>
      </c>
      <c r="B46" s="18">
        <v>20001541</v>
      </c>
      <c r="C46" s="72" t="s">
        <v>110</v>
      </c>
      <c r="D46" s="73" t="s">
        <v>111</v>
      </c>
      <c r="E46" s="12">
        <f>'Điểm rèn luyện-nhap'!W46</f>
        <v>56</v>
      </c>
      <c r="F46" s="12" t="str">
        <f t="shared" si="0"/>
        <v>TB</v>
      </c>
      <c r="G46" s="13"/>
      <c r="H46" s="13"/>
      <c r="I46" s="13"/>
    </row>
    <row r="47" spans="1:9" s="10" customFormat="1" ht="18" customHeight="1" x14ac:dyDescent="0.2">
      <c r="A47" s="12">
        <v>36</v>
      </c>
      <c r="B47" s="18">
        <v>20000174</v>
      </c>
      <c r="C47" s="72" t="s">
        <v>76</v>
      </c>
      <c r="D47" s="73" t="s">
        <v>32</v>
      </c>
      <c r="E47" s="12">
        <f>'Điểm rèn luyện-nhap'!W47</f>
        <v>55</v>
      </c>
      <c r="F47" s="12" t="str">
        <f t="shared" si="0"/>
        <v>TB</v>
      </c>
      <c r="G47" s="13"/>
      <c r="H47" s="13"/>
      <c r="I47" s="17"/>
    </row>
    <row r="48" spans="1:9" s="10" customFormat="1" ht="24.95" customHeight="1" x14ac:dyDescent="0.2">
      <c r="A48" s="12">
        <v>37</v>
      </c>
      <c r="B48" s="18">
        <v>20002257</v>
      </c>
      <c r="C48" s="72" t="s">
        <v>71</v>
      </c>
      <c r="D48" s="73" t="s">
        <v>51</v>
      </c>
      <c r="E48" s="12">
        <f>'Điểm rèn luyện-nhap'!W48</f>
        <v>0</v>
      </c>
      <c r="F48" s="12" t="str">
        <f t="shared" si="0"/>
        <v>KXL</v>
      </c>
      <c r="G48" s="13"/>
      <c r="H48" s="13"/>
      <c r="I48" s="13"/>
    </row>
    <row r="49" spans="1:9" s="10" customFormat="1" ht="18" customHeight="1" x14ac:dyDescent="0.2">
      <c r="A49" s="12">
        <v>38</v>
      </c>
      <c r="B49" s="18">
        <v>20002212</v>
      </c>
      <c r="C49" s="72" t="s">
        <v>112</v>
      </c>
      <c r="D49" s="73" t="s">
        <v>52</v>
      </c>
      <c r="E49" s="12">
        <f>'Điểm rèn luyện-nhap'!W49</f>
        <v>63</v>
      </c>
      <c r="F49" s="12" t="str">
        <f t="shared" si="0"/>
        <v>TB</v>
      </c>
      <c r="G49" s="13"/>
      <c r="H49" s="13"/>
      <c r="I49" s="13"/>
    </row>
    <row r="50" spans="1:9" s="10" customFormat="1" ht="18" customHeight="1" x14ac:dyDescent="0.2">
      <c r="A50" s="12">
        <v>39</v>
      </c>
      <c r="B50" s="18">
        <v>20002023</v>
      </c>
      <c r="C50" s="72" t="s">
        <v>113</v>
      </c>
      <c r="D50" s="73" t="s">
        <v>52</v>
      </c>
      <c r="E50" s="12">
        <f>'Điểm rèn luyện-nhap'!W50</f>
        <v>69</v>
      </c>
      <c r="F50" s="12" t="str">
        <f t="shared" si="0"/>
        <v>TB</v>
      </c>
      <c r="G50" s="13"/>
      <c r="H50" s="13"/>
      <c r="I50" s="13"/>
    </row>
    <row r="51" spans="1:9" s="10" customFormat="1" ht="18" customHeight="1" x14ac:dyDescent="0.2">
      <c r="A51" s="12">
        <v>40</v>
      </c>
      <c r="B51" s="18">
        <v>20000643</v>
      </c>
      <c r="C51" s="72" t="s">
        <v>65</v>
      </c>
      <c r="D51" s="73" t="s">
        <v>70</v>
      </c>
      <c r="E51" s="12">
        <f>'Điểm rèn luyện-nhap'!W51</f>
        <v>62</v>
      </c>
      <c r="F51" s="12" t="str">
        <f t="shared" si="0"/>
        <v>TB</v>
      </c>
      <c r="G51" s="13"/>
      <c r="H51" s="13"/>
      <c r="I51" s="13"/>
    </row>
    <row r="52" spans="1:9" s="10" customFormat="1" ht="18" customHeight="1" x14ac:dyDescent="0.2">
      <c r="A52" s="12">
        <v>41</v>
      </c>
      <c r="B52" s="18">
        <v>20002263</v>
      </c>
      <c r="C52" s="72" t="s">
        <v>67</v>
      </c>
      <c r="D52" s="73" t="s">
        <v>54</v>
      </c>
      <c r="E52" s="12">
        <f>'Điểm rèn luyện-nhap'!W52</f>
        <v>0</v>
      </c>
      <c r="F52" s="12" t="str">
        <f t="shared" si="0"/>
        <v>KXL</v>
      </c>
      <c r="G52" s="13"/>
      <c r="H52" s="13"/>
      <c r="I52" s="13"/>
    </row>
    <row r="53" spans="1:9" s="10" customFormat="1" ht="18" customHeight="1" x14ac:dyDescent="0.2">
      <c r="A53" s="12">
        <v>42</v>
      </c>
      <c r="B53" s="18">
        <v>20002189</v>
      </c>
      <c r="C53" s="72" t="s">
        <v>114</v>
      </c>
      <c r="D53" s="73" t="s">
        <v>54</v>
      </c>
      <c r="E53" s="12">
        <f>'Điểm rèn luyện-nhap'!W53</f>
        <v>66</v>
      </c>
      <c r="F53" s="12" t="str">
        <f t="shared" si="0"/>
        <v>TB</v>
      </c>
      <c r="G53" s="13"/>
      <c r="H53" s="13"/>
      <c r="I53" s="13"/>
    </row>
    <row r="54" spans="1:9" s="10" customFormat="1" ht="18" customHeight="1" x14ac:dyDescent="0.2">
      <c r="A54" s="12">
        <v>43</v>
      </c>
      <c r="B54" s="18">
        <v>20002238</v>
      </c>
      <c r="C54" s="72" t="s">
        <v>43</v>
      </c>
      <c r="D54" s="73" t="s">
        <v>44</v>
      </c>
      <c r="E54" s="12">
        <f>'Điểm rèn luyện-nhap'!W54</f>
        <v>81</v>
      </c>
      <c r="F54" s="12" t="str">
        <f t="shared" si="0"/>
        <v>Tốt</v>
      </c>
      <c r="G54" s="13"/>
      <c r="H54" s="13"/>
      <c r="I54" s="13"/>
    </row>
    <row r="55" spans="1:9" s="10" customFormat="1" ht="18" customHeight="1" x14ac:dyDescent="0.2">
      <c r="A55" s="12">
        <v>44</v>
      </c>
      <c r="B55" s="18">
        <v>20002337</v>
      </c>
      <c r="C55" s="72" t="s">
        <v>81</v>
      </c>
      <c r="D55" s="73" t="s">
        <v>44</v>
      </c>
      <c r="E55" s="12">
        <f>'Điểm rèn luyện-nhap'!W55</f>
        <v>0</v>
      </c>
      <c r="F55" s="12" t="str">
        <f t="shared" si="0"/>
        <v>KXL</v>
      </c>
      <c r="G55" s="13"/>
      <c r="H55" s="13"/>
      <c r="I55" s="13"/>
    </row>
    <row r="56" spans="1:9" s="10" customFormat="1" ht="18" customHeight="1" x14ac:dyDescent="0.2">
      <c r="A56" s="12">
        <v>45</v>
      </c>
      <c r="B56" s="18">
        <v>20002401</v>
      </c>
      <c r="C56" s="72" t="s">
        <v>115</v>
      </c>
      <c r="D56" s="73" t="s">
        <v>66</v>
      </c>
      <c r="E56" s="12">
        <f>'Điểm rèn luyện-nhap'!W56</f>
        <v>70</v>
      </c>
      <c r="F56" s="12" t="str">
        <f t="shared" si="0"/>
        <v>khá</v>
      </c>
      <c r="G56" s="13"/>
      <c r="H56" s="13"/>
      <c r="I56" s="13"/>
    </row>
    <row r="57" spans="1:9" s="10" customFormat="1" ht="18" customHeight="1" x14ac:dyDescent="0.2">
      <c r="A57" s="12">
        <v>46</v>
      </c>
      <c r="B57" s="18">
        <v>20002433</v>
      </c>
      <c r="C57" s="72" t="s">
        <v>116</v>
      </c>
      <c r="D57" s="73" t="s">
        <v>73</v>
      </c>
      <c r="E57" s="12">
        <f>'Điểm rèn luyện-nhap'!W57</f>
        <v>67</v>
      </c>
      <c r="F57" s="12" t="str">
        <f t="shared" si="0"/>
        <v>TB</v>
      </c>
      <c r="G57" s="13"/>
      <c r="H57" s="13"/>
      <c r="I57" s="13"/>
    </row>
    <row r="58" spans="1:9" s="10" customFormat="1" ht="18" customHeight="1" x14ac:dyDescent="0.2">
      <c r="A58" s="12">
        <v>47</v>
      </c>
      <c r="B58" s="18">
        <v>20002091</v>
      </c>
      <c r="C58" s="72" t="s">
        <v>53</v>
      </c>
      <c r="D58" s="73" t="s">
        <v>73</v>
      </c>
      <c r="E58" s="12">
        <f>'Điểm rèn luyện-nhap'!W58</f>
        <v>82</v>
      </c>
      <c r="F58" s="12" t="str">
        <f t="shared" si="0"/>
        <v>Tốt</v>
      </c>
      <c r="G58" s="13"/>
      <c r="H58" s="13"/>
      <c r="I58" s="13"/>
    </row>
    <row r="59" spans="1:9" s="10" customFormat="1" ht="18" customHeight="1" x14ac:dyDescent="0.2">
      <c r="A59" s="12">
        <v>48</v>
      </c>
      <c r="B59" s="18">
        <v>20002235</v>
      </c>
      <c r="C59" s="72" t="s">
        <v>75</v>
      </c>
      <c r="D59" s="73" t="s">
        <v>36</v>
      </c>
      <c r="E59" s="12">
        <f>'Điểm rèn luyện-nhap'!W59</f>
        <v>54</v>
      </c>
      <c r="F59" s="12" t="str">
        <f t="shared" si="0"/>
        <v>TB</v>
      </c>
      <c r="G59" s="13"/>
      <c r="H59" s="13"/>
      <c r="I59" s="13"/>
    </row>
    <row r="60" spans="1:9" s="10" customFormat="1" ht="18" customHeight="1" x14ac:dyDescent="0.2">
      <c r="A60" s="12">
        <v>49</v>
      </c>
      <c r="B60" s="18">
        <v>20002445</v>
      </c>
      <c r="C60" s="72" t="s">
        <v>74</v>
      </c>
      <c r="D60" s="73" t="s">
        <v>63</v>
      </c>
      <c r="E60" s="12">
        <f>'Điểm rèn luyện-nhap'!W60</f>
        <v>0</v>
      </c>
      <c r="F60" s="12" t="str">
        <f t="shared" si="0"/>
        <v>KXL</v>
      </c>
      <c r="G60" s="13"/>
      <c r="H60" s="13"/>
      <c r="I60" s="13"/>
    </row>
    <row r="61" spans="1:9" s="10" customFormat="1" ht="18" customHeight="1" x14ac:dyDescent="0.2">
      <c r="A61" s="12">
        <v>50</v>
      </c>
      <c r="B61" s="18">
        <v>20002625</v>
      </c>
      <c r="C61" s="72" t="s">
        <v>117</v>
      </c>
      <c r="D61" s="73" t="s">
        <v>37</v>
      </c>
      <c r="E61" s="12">
        <f>'Điểm rèn luyện-nhap'!W61</f>
        <v>65</v>
      </c>
      <c r="F61" s="12" t="str">
        <f t="shared" si="0"/>
        <v>TB</v>
      </c>
      <c r="G61" s="13"/>
      <c r="H61" s="13"/>
      <c r="I61" s="13"/>
    </row>
    <row r="62" spans="1:9" s="10" customFormat="1" ht="18" customHeight="1" x14ac:dyDescent="0.2">
      <c r="A62" s="12">
        <v>51</v>
      </c>
      <c r="B62" s="18">
        <v>20001494</v>
      </c>
      <c r="C62" s="72" t="s">
        <v>118</v>
      </c>
      <c r="D62" s="73" t="s">
        <v>37</v>
      </c>
      <c r="E62" s="12">
        <f>'Điểm rèn luyện-nhap'!W62</f>
        <v>69</v>
      </c>
      <c r="F62" s="12" t="str">
        <f t="shared" si="0"/>
        <v>TB</v>
      </c>
      <c r="G62" s="13"/>
      <c r="H62" s="13"/>
      <c r="I62" s="13"/>
    </row>
    <row r="63" spans="1:9" s="10" customFormat="1" ht="18" customHeight="1" x14ac:dyDescent="0.2">
      <c r="A63" s="12">
        <v>52</v>
      </c>
      <c r="B63" s="18">
        <v>20001719</v>
      </c>
      <c r="C63" s="72" t="s">
        <v>119</v>
      </c>
      <c r="D63" s="73" t="s">
        <v>37</v>
      </c>
      <c r="E63" s="12">
        <f>'Điểm rèn luyện-nhap'!W63</f>
        <v>69</v>
      </c>
      <c r="F63" s="12" t="str">
        <f t="shared" si="0"/>
        <v>TB</v>
      </c>
      <c r="G63" s="13"/>
      <c r="H63" s="13"/>
      <c r="I63" s="13"/>
    </row>
    <row r="64" spans="1:9" s="10" customFormat="1" ht="18" customHeight="1" x14ac:dyDescent="0.2">
      <c r="A64" s="12">
        <v>53</v>
      </c>
      <c r="B64" s="18">
        <v>20000752</v>
      </c>
      <c r="C64" s="72" t="s">
        <v>72</v>
      </c>
      <c r="D64" s="73" t="s">
        <v>37</v>
      </c>
      <c r="E64" s="12">
        <f>'Điểm rèn luyện-nhap'!W64</f>
        <v>67</v>
      </c>
      <c r="F64" s="12" t="str">
        <f t="shared" si="0"/>
        <v>TB</v>
      </c>
      <c r="G64" s="13"/>
      <c r="H64" s="13"/>
      <c r="I64" s="13"/>
    </row>
    <row r="65" spans="1:9" s="10" customFormat="1" ht="18" customHeight="1" thickBot="1" x14ac:dyDescent="0.3">
      <c r="A65" s="1"/>
      <c r="B65" s="1"/>
      <c r="C65" s="100" t="s">
        <v>10</v>
      </c>
      <c r="D65" s="100"/>
      <c r="E65" s="100"/>
      <c r="F65" s="100"/>
      <c r="G65" s="100"/>
      <c r="H65" s="100"/>
      <c r="I65" s="100"/>
    </row>
    <row r="66" spans="1:9" ht="20.100000000000001" customHeight="1" thickBot="1" x14ac:dyDescent="0.3">
      <c r="C66" s="101" t="s">
        <v>11</v>
      </c>
      <c r="D66" s="22"/>
      <c r="E66" s="102" t="s">
        <v>21</v>
      </c>
      <c r="F66" s="102"/>
      <c r="G66" s="103" t="s">
        <v>6</v>
      </c>
      <c r="H66" s="103"/>
      <c r="I66" s="101" t="s">
        <v>7</v>
      </c>
    </row>
    <row r="67" spans="1:9" ht="18" customHeight="1" thickBot="1" x14ac:dyDescent="0.3">
      <c r="A67" s="10"/>
      <c r="B67" s="10"/>
      <c r="C67" s="101"/>
      <c r="D67" s="22"/>
      <c r="E67" s="23" t="s">
        <v>12</v>
      </c>
      <c r="F67" s="24" t="s">
        <v>13</v>
      </c>
      <c r="G67" s="23" t="s">
        <v>12</v>
      </c>
      <c r="H67" s="24" t="s">
        <v>13</v>
      </c>
      <c r="I67" s="101"/>
    </row>
    <row r="68" spans="1:9" s="10" customFormat="1" ht="18" customHeight="1" thickBot="1" x14ac:dyDescent="0.3">
      <c r="A68" s="1"/>
      <c r="B68" s="1"/>
      <c r="C68" s="24" t="s">
        <v>14</v>
      </c>
      <c r="D68" s="24"/>
      <c r="E68" s="25">
        <f>COUNTIF($F$12:$F$64,"XS")</f>
        <v>0</v>
      </c>
      <c r="F68" s="26">
        <f>ROUND(E68/$A$64*100,0)</f>
        <v>0</v>
      </c>
      <c r="G68" s="27"/>
      <c r="H68" s="26"/>
      <c r="I68" s="27"/>
    </row>
    <row r="69" spans="1:9" ht="18" customHeight="1" thickBot="1" x14ac:dyDescent="0.3">
      <c r="C69" s="24" t="s">
        <v>15</v>
      </c>
      <c r="D69" s="24"/>
      <c r="E69" s="25">
        <f>COUNTIF($F$12:$F$64,"Tốt")</f>
        <v>3</v>
      </c>
      <c r="F69" s="26">
        <f t="shared" ref="F69:F73" si="1">ROUND(E69/$A$64*100,0)</f>
        <v>6</v>
      </c>
      <c r="G69" s="27"/>
      <c r="H69" s="26"/>
      <c r="I69" s="27"/>
    </row>
    <row r="70" spans="1:9" ht="18" customHeight="1" thickBot="1" x14ac:dyDescent="0.3">
      <c r="C70" s="24" t="s">
        <v>16</v>
      </c>
      <c r="D70" s="24"/>
      <c r="E70" s="25">
        <f>COUNTIF($F$12:$F$64,"Khá")</f>
        <v>6</v>
      </c>
      <c r="F70" s="26">
        <f t="shared" si="1"/>
        <v>11</v>
      </c>
      <c r="G70" s="27"/>
      <c r="H70" s="26"/>
      <c r="I70" s="27"/>
    </row>
    <row r="71" spans="1:9" ht="18" customHeight="1" thickBot="1" x14ac:dyDescent="0.3">
      <c r="C71" s="24" t="s">
        <v>17</v>
      </c>
      <c r="D71" s="24"/>
      <c r="E71" s="25">
        <f>COUNTIF($F$12:$F$64,"TB")</f>
        <v>27</v>
      </c>
      <c r="F71" s="26">
        <f t="shared" si="1"/>
        <v>51</v>
      </c>
      <c r="G71" s="27"/>
      <c r="H71" s="26"/>
      <c r="I71" s="27"/>
    </row>
    <row r="72" spans="1:9" ht="18" customHeight="1" thickBot="1" x14ac:dyDescent="0.3">
      <c r="C72" s="24" t="s">
        <v>18</v>
      </c>
      <c r="D72" s="24"/>
      <c r="E72" s="25">
        <f>COUNTIF($F$12:$F$64,"Yếu")</f>
        <v>0</v>
      </c>
      <c r="F72" s="26">
        <f t="shared" si="1"/>
        <v>0</v>
      </c>
      <c r="G72" s="27"/>
      <c r="H72" s="26"/>
      <c r="I72" s="27"/>
    </row>
    <row r="73" spans="1:9" ht="18" customHeight="1" thickBot="1" x14ac:dyDescent="0.3">
      <c r="C73" s="24" t="s">
        <v>25</v>
      </c>
      <c r="D73" s="24"/>
      <c r="E73" s="24">
        <f>COUNTIF($F$12:$F$64,"KXL")</f>
        <v>17</v>
      </c>
      <c r="F73" s="26">
        <f t="shared" si="1"/>
        <v>32</v>
      </c>
      <c r="G73" s="27"/>
      <c r="H73" s="26"/>
      <c r="I73" s="27"/>
    </row>
    <row r="74" spans="1:9" ht="18" customHeight="1" x14ac:dyDescent="0.25">
      <c r="C74" s="14"/>
      <c r="D74" s="14"/>
    </row>
    <row r="75" spans="1:9" ht="21" customHeight="1" x14ac:dyDescent="0.25">
      <c r="E75" s="104" t="s">
        <v>202</v>
      </c>
      <c r="F75" s="104"/>
      <c r="G75" s="104"/>
      <c r="H75" s="104"/>
      <c r="I75" s="104"/>
    </row>
    <row r="76" spans="1:9" ht="18" customHeight="1" x14ac:dyDescent="0.25">
      <c r="C76" s="16" t="s">
        <v>6</v>
      </c>
      <c r="D76" s="91" t="s">
        <v>20</v>
      </c>
      <c r="E76" s="91"/>
      <c r="F76" s="91"/>
      <c r="G76" s="91"/>
      <c r="H76" s="91" t="s">
        <v>19</v>
      </c>
      <c r="I76" s="91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>
      <c r="D81" s="91" t="s">
        <v>86</v>
      </c>
      <c r="E81" s="91"/>
      <c r="F81" s="91"/>
      <c r="G81" s="91"/>
      <c r="H81" s="91" t="s">
        <v>120</v>
      </c>
      <c r="I81" s="91"/>
    </row>
    <row r="82" spans="4:9" ht="18" customHeight="1" x14ac:dyDescent="0.25"/>
    <row r="83" spans="4:9" ht="18" customHeight="1" x14ac:dyDescent="0.25"/>
    <row r="84" spans="4:9" ht="18" customHeight="1" x14ac:dyDescent="0.25"/>
    <row r="85" spans="4:9" ht="18" customHeight="1" x14ac:dyDescent="0.25"/>
    <row r="86" spans="4:9" ht="18" customHeight="1" x14ac:dyDescent="0.25"/>
    <row r="87" spans="4:9" ht="18" customHeight="1" x14ac:dyDescent="0.25"/>
    <row r="88" spans="4:9" ht="18" customHeight="1" x14ac:dyDescent="0.25"/>
    <row r="89" spans="4:9" ht="18" customHeight="1" x14ac:dyDescent="0.25"/>
    <row r="90" spans="4:9" ht="20.100000000000001" customHeight="1" x14ac:dyDescent="0.25"/>
    <row r="91" spans="4:9" ht="20.100000000000001" customHeight="1" x14ac:dyDescent="0.25"/>
    <row r="92" spans="4:9" ht="20.100000000000001" customHeight="1" x14ac:dyDescent="0.25"/>
  </sheetData>
  <mergeCells count="26">
    <mergeCell ref="D76:G76"/>
    <mergeCell ref="H76:I76"/>
    <mergeCell ref="D81:G81"/>
    <mergeCell ref="C65:I65"/>
    <mergeCell ref="C66:C67"/>
    <mergeCell ref="E66:F66"/>
    <mergeCell ref="G66:H66"/>
    <mergeCell ref="I66:I67"/>
    <mergeCell ref="E75:I75"/>
    <mergeCell ref="H81:I8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B12:D64">
    <cfRule type="expression" dxfId="7" priority="2" stopIfTrue="1">
      <formula>IF(MOD($A12,2)=0,TRUE,FALSE)</formula>
    </cfRule>
  </conditionalFormatting>
  <pageMargins left="0.5" right="0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3"/>
  <sheetViews>
    <sheetView tabSelected="1" topLeftCell="A13" workbookViewId="0">
      <selection activeCell="E11" sqref="E11"/>
    </sheetView>
  </sheetViews>
  <sheetFormatPr defaultRowHeight="12.75" x14ac:dyDescent="0.2"/>
  <cols>
    <col min="1" max="1" width="5.5" style="40" customWidth="1"/>
    <col min="2" max="2" width="10.1640625" style="40" customWidth="1"/>
    <col min="3" max="3" width="26.33203125" style="40" customWidth="1"/>
    <col min="4" max="4" width="9.83203125" style="40" customWidth="1"/>
    <col min="5" max="5" width="13.83203125" style="40" customWidth="1"/>
    <col min="6" max="6" width="12.33203125" style="40" customWidth="1"/>
    <col min="7" max="7" width="28.83203125" style="40" customWidth="1"/>
    <col min="8" max="16384" width="9.33203125" style="40"/>
  </cols>
  <sheetData>
    <row r="1" spans="1:7" ht="15.75" x14ac:dyDescent="0.25">
      <c r="A1" s="117" t="s">
        <v>22</v>
      </c>
      <c r="B1" s="117"/>
      <c r="C1" s="117"/>
      <c r="D1" s="117"/>
      <c r="E1" s="118" t="s">
        <v>1</v>
      </c>
      <c r="F1" s="118"/>
      <c r="G1" s="118"/>
    </row>
    <row r="2" spans="1:7" ht="16.5" x14ac:dyDescent="0.25">
      <c r="A2" s="118" t="s">
        <v>23</v>
      </c>
      <c r="B2" s="118"/>
      <c r="C2" s="118"/>
      <c r="D2" s="118"/>
      <c r="E2" s="105" t="s">
        <v>121</v>
      </c>
      <c r="F2" s="105"/>
      <c r="G2" s="105"/>
    </row>
    <row r="3" spans="1:7" ht="15.75" x14ac:dyDescent="0.25">
      <c r="A3" s="118" t="s">
        <v>24</v>
      </c>
      <c r="B3" s="118"/>
      <c r="C3" s="118"/>
      <c r="D3" s="118"/>
      <c r="E3" s="118"/>
      <c r="F3" s="118"/>
      <c r="G3" s="118"/>
    </row>
    <row r="4" spans="1:7" ht="18" x14ac:dyDescent="0.25">
      <c r="A4" s="110"/>
      <c r="B4" s="110"/>
      <c r="C4" s="110"/>
      <c r="D4" s="110"/>
      <c r="E4" s="34"/>
      <c r="F4" s="111"/>
      <c r="G4" s="111"/>
    </row>
    <row r="5" spans="1:7" ht="18.75" x14ac:dyDescent="0.3">
      <c r="A5" s="112" t="s">
        <v>122</v>
      </c>
      <c r="B5" s="113"/>
      <c r="C5" s="114"/>
      <c r="D5" s="114"/>
      <c r="E5" s="114"/>
      <c r="F5" s="114"/>
      <c r="G5" s="114"/>
    </row>
    <row r="6" spans="1:7" ht="18.75" x14ac:dyDescent="0.2">
      <c r="A6" s="115" t="s">
        <v>156</v>
      </c>
      <c r="B6" s="115"/>
      <c r="C6" s="115"/>
      <c r="D6" s="115"/>
      <c r="E6" s="115"/>
      <c r="F6" s="115"/>
      <c r="G6" s="115"/>
    </row>
    <row r="7" spans="1:7" ht="15.75" x14ac:dyDescent="0.25">
      <c r="A7" s="41"/>
      <c r="B7" s="41"/>
      <c r="C7" s="41"/>
      <c r="D7" s="41"/>
      <c r="E7" s="41"/>
      <c r="F7" s="42"/>
      <c r="G7" s="43"/>
    </row>
    <row r="8" spans="1:7" ht="39.6" customHeight="1" x14ac:dyDescent="0.2">
      <c r="A8" s="50" t="s">
        <v>123</v>
      </c>
      <c r="B8" s="50" t="s">
        <v>124</v>
      </c>
      <c r="C8" s="116" t="s">
        <v>125</v>
      </c>
      <c r="D8" s="116"/>
      <c r="E8" s="50" t="s">
        <v>126</v>
      </c>
      <c r="F8" s="51" t="s">
        <v>127</v>
      </c>
      <c r="G8" s="50" t="s">
        <v>7</v>
      </c>
    </row>
    <row r="9" spans="1:7" ht="44.45" customHeight="1" x14ac:dyDescent="0.2">
      <c r="A9" s="54">
        <v>1</v>
      </c>
      <c r="B9" s="44">
        <v>20000784</v>
      </c>
      <c r="C9" s="122" t="s">
        <v>60</v>
      </c>
      <c r="D9" s="123" t="s">
        <v>40</v>
      </c>
      <c r="E9" s="44" t="s">
        <v>157</v>
      </c>
      <c r="F9" s="53">
        <v>43895</v>
      </c>
      <c r="G9" s="45" t="s">
        <v>185</v>
      </c>
    </row>
    <row r="10" spans="1:7" ht="44.45" customHeight="1" x14ac:dyDescent="0.2">
      <c r="A10" s="52">
        <v>2</v>
      </c>
      <c r="B10" s="44">
        <v>20002522</v>
      </c>
      <c r="C10" s="122" t="s">
        <v>30</v>
      </c>
      <c r="D10" s="123" t="s">
        <v>41</v>
      </c>
      <c r="E10" s="44" t="s">
        <v>157</v>
      </c>
      <c r="F10" s="53">
        <v>43895</v>
      </c>
      <c r="G10" s="45" t="s">
        <v>185</v>
      </c>
    </row>
    <row r="11" spans="1:7" ht="44.45" customHeight="1" x14ac:dyDescent="0.2">
      <c r="A11" s="52">
        <v>3</v>
      </c>
      <c r="B11" s="44">
        <v>20001241</v>
      </c>
      <c r="C11" s="122" t="s">
        <v>94</v>
      </c>
      <c r="D11" s="123" t="s">
        <v>47</v>
      </c>
      <c r="E11" s="44" t="s">
        <v>157</v>
      </c>
      <c r="F11" s="53">
        <v>43895</v>
      </c>
      <c r="G11" s="45" t="s">
        <v>185</v>
      </c>
    </row>
    <row r="12" spans="1:7" ht="44.45" customHeight="1" x14ac:dyDescent="0.2">
      <c r="A12" s="54">
        <v>4</v>
      </c>
      <c r="B12" s="44">
        <v>20000935</v>
      </c>
      <c r="C12" s="122" t="s">
        <v>95</v>
      </c>
      <c r="D12" s="123" t="s">
        <v>27</v>
      </c>
      <c r="E12" s="44" t="s">
        <v>157</v>
      </c>
      <c r="F12" s="53">
        <v>43895</v>
      </c>
      <c r="G12" s="45" t="s">
        <v>185</v>
      </c>
    </row>
    <row r="13" spans="1:7" ht="44.45" customHeight="1" x14ac:dyDescent="0.2">
      <c r="A13" s="52">
        <v>5</v>
      </c>
      <c r="B13" s="44">
        <v>20001936</v>
      </c>
      <c r="C13" s="122" t="s">
        <v>80</v>
      </c>
      <c r="D13" s="123" t="s">
        <v>28</v>
      </c>
      <c r="E13" s="44" t="s">
        <v>157</v>
      </c>
      <c r="F13" s="53">
        <v>43895</v>
      </c>
      <c r="G13" s="45" t="s">
        <v>185</v>
      </c>
    </row>
    <row r="14" spans="1:7" ht="44.45" customHeight="1" x14ac:dyDescent="0.2">
      <c r="A14" s="52">
        <v>6</v>
      </c>
      <c r="B14" s="44">
        <v>20002206</v>
      </c>
      <c r="C14" s="122" t="s">
        <v>84</v>
      </c>
      <c r="D14" s="123" t="s">
        <v>48</v>
      </c>
      <c r="E14" s="44" t="s">
        <v>157</v>
      </c>
      <c r="F14" s="53">
        <v>43895</v>
      </c>
      <c r="G14" s="45" t="s">
        <v>185</v>
      </c>
    </row>
    <row r="15" spans="1:7" ht="44.45" customHeight="1" x14ac:dyDescent="0.2">
      <c r="A15" s="54">
        <v>7</v>
      </c>
      <c r="B15" s="44">
        <v>20002981</v>
      </c>
      <c r="C15" s="122" t="s">
        <v>58</v>
      </c>
      <c r="D15" s="123" t="s">
        <v>42</v>
      </c>
      <c r="E15" s="44" t="s">
        <v>157</v>
      </c>
      <c r="F15" s="53">
        <v>43895</v>
      </c>
      <c r="G15" s="45" t="s">
        <v>199</v>
      </c>
    </row>
    <row r="16" spans="1:7" ht="44.45" customHeight="1" x14ac:dyDescent="0.2">
      <c r="A16" s="52">
        <v>8</v>
      </c>
      <c r="B16" s="44">
        <v>20000858</v>
      </c>
      <c r="C16" s="122" t="s">
        <v>102</v>
      </c>
      <c r="D16" s="123" t="s">
        <v>62</v>
      </c>
      <c r="E16" s="44" t="s">
        <v>157</v>
      </c>
      <c r="F16" s="53">
        <v>43895</v>
      </c>
      <c r="G16" s="45" t="s">
        <v>185</v>
      </c>
    </row>
    <row r="17" spans="1:7" ht="44.45" customHeight="1" x14ac:dyDescent="0.2">
      <c r="A17" s="52">
        <v>9</v>
      </c>
      <c r="B17" s="44">
        <v>20000011</v>
      </c>
      <c r="C17" s="122" t="s">
        <v>61</v>
      </c>
      <c r="D17" s="123" t="s">
        <v>50</v>
      </c>
      <c r="E17" s="44" t="s">
        <v>157</v>
      </c>
      <c r="F17" s="53">
        <v>43895</v>
      </c>
      <c r="G17" s="45" t="s">
        <v>185</v>
      </c>
    </row>
    <row r="18" spans="1:7" ht="44.45" customHeight="1" x14ac:dyDescent="0.2">
      <c r="A18" s="54">
        <v>10</v>
      </c>
      <c r="B18" s="44">
        <v>20001545</v>
      </c>
      <c r="C18" s="122" t="s">
        <v>105</v>
      </c>
      <c r="D18" s="123" t="s">
        <v>34</v>
      </c>
      <c r="E18" s="44" t="s">
        <v>157</v>
      </c>
      <c r="F18" s="53">
        <v>43895</v>
      </c>
      <c r="G18" s="45" t="s">
        <v>185</v>
      </c>
    </row>
    <row r="19" spans="1:7" ht="44.45" customHeight="1" x14ac:dyDescent="0.2">
      <c r="A19" s="52">
        <v>11</v>
      </c>
      <c r="B19" s="44">
        <v>20002271</v>
      </c>
      <c r="C19" s="122" t="s">
        <v>107</v>
      </c>
      <c r="D19" s="123" t="s">
        <v>68</v>
      </c>
      <c r="E19" s="44" t="s">
        <v>157</v>
      </c>
      <c r="F19" s="53">
        <v>43895</v>
      </c>
      <c r="G19" s="45" t="s">
        <v>185</v>
      </c>
    </row>
    <row r="20" spans="1:7" ht="44.45" customHeight="1" x14ac:dyDescent="0.2">
      <c r="A20" s="52">
        <v>12</v>
      </c>
      <c r="B20" s="44">
        <v>20001717</v>
      </c>
      <c r="C20" s="122" t="s">
        <v>108</v>
      </c>
      <c r="D20" s="123" t="s">
        <v>31</v>
      </c>
      <c r="E20" s="44" t="s">
        <v>157</v>
      </c>
      <c r="F20" s="53">
        <v>43895</v>
      </c>
      <c r="G20" s="45" t="s">
        <v>185</v>
      </c>
    </row>
    <row r="21" spans="1:7" ht="44.45" customHeight="1" x14ac:dyDescent="0.2">
      <c r="A21" s="54">
        <v>13</v>
      </c>
      <c r="B21" s="44">
        <v>20002477</v>
      </c>
      <c r="C21" s="122" t="s">
        <v>109</v>
      </c>
      <c r="D21" s="123" t="s">
        <v>39</v>
      </c>
      <c r="E21" s="44" t="s">
        <v>157</v>
      </c>
      <c r="F21" s="53">
        <v>43895</v>
      </c>
      <c r="G21" s="45" t="s">
        <v>185</v>
      </c>
    </row>
    <row r="22" spans="1:7" ht="44.45" customHeight="1" x14ac:dyDescent="0.2">
      <c r="A22" s="52">
        <v>14</v>
      </c>
      <c r="B22" s="44">
        <v>20002257</v>
      </c>
      <c r="C22" s="122" t="s">
        <v>71</v>
      </c>
      <c r="D22" s="123" t="s">
        <v>51</v>
      </c>
      <c r="E22" s="44" t="s">
        <v>157</v>
      </c>
      <c r="F22" s="53">
        <v>43895</v>
      </c>
      <c r="G22" s="45" t="s">
        <v>185</v>
      </c>
    </row>
    <row r="23" spans="1:7" ht="44.45" customHeight="1" x14ac:dyDescent="0.2">
      <c r="A23" s="52">
        <v>15</v>
      </c>
      <c r="B23" s="44">
        <v>20002263</v>
      </c>
      <c r="C23" s="122" t="s">
        <v>67</v>
      </c>
      <c r="D23" s="123" t="s">
        <v>54</v>
      </c>
      <c r="E23" s="44" t="s">
        <v>157</v>
      </c>
      <c r="F23" s="53">
        <v>43895</v>
      </c>
      <c r="G23" s="45" t="s">
        <v>185</v>
      </c>
    </row>
    <row r="24" spans="1:7" ht="44.45" customHeight="1" x14ac:dyDescent="0.2">
      <c r="A24" s="54">
        <v>16</v>
      </c>
      <c r="B24" s="44">
        <v>20002337</v>
      </c>
      <c r="C24" s="122" t="s">
        <v>81</v>
      </c>
      <c r="D24" s="123" t="s">
        <v>44</v>
      </c>
      <c r="E24" s="44" t="s">
        <v>157</v>
      </c>
      <c r="F24" s="53">
        <v>43895</v>
      </c>
      <c r="G24" s="45" t="s">
        <v>185</v>
      </c>
    </row>
    <row r="25" spans="1:7" ht="44.45" customHeight="1" thickBot="1" x14ac:dyDescent="0.25">
      <c r="A25" s="52">
        <v>17</v>
      </c>
      <c r="B25" s="44">
        <v>20002445</v>
      </c>
      <c r="C25" s="124" t="s">
        <v>74</v>
      </c>
      <c r="D25" s="125" t="s">
        <v>63</v>
      </c>
      <c r="E25" s="44" t="s">
        <v>157</v>
      </c>
      <c r="F25" s="53">
        <v>43895</v>
      </c>
      <c r="G25" s="45" t="s">
        <v>185</v>
      </c>
    </row>
    <row r="26" spans="1:7" ht="44.45" customHeight="1" thickBot="1" x14ac:dyDescent="0.25">
      <c r="A26" s="106" t="s">
        <v>128</v>
      </c>
      <c r="B26" s="107"/>
      <c r="C26" s="107"/>
      <c r="D26" s="108"/>
      <c r="E26" s="46" t="s">
        <v>129</v>
      </c>
      <c r="F26" s="109">
        <v>17</v>
      </c>
      <c r="G26" s="109"/>
    </row>
    <row r="27" spans="1:7" ht="15" x14ac:dyDescent="0.25">
      <c r="A27" s="47"/>
      <c r="B27" s="47"/>
      <c r="C27" s="32"/>
      <c r="D27" s="32"/>
      <c r="E27" s="47"/>
      <c r="F27" s="32"/>
      <c r="G27" s="32"/>
    </row>
    <row r="28" spans="1:7" ht="16.5" x14ac:dyDescent="0.25">
      <c r="A28" s="105" t="s">
        <v>130</v>
      </c>
      <c r="B28" s="105"/>
      <c r="C28" s="105"/>
      <c r="D28" s="105"/>
      <c r="E28" s="48"/>
      <c r="F28" s="105" t="s">
        <v>131</v>
      </c>
      <c r="G28" s="105"/>
    </row>
    <row r="29" spans="1:7" ht="16.5" x14ac:dyDescent="0.25">
      <c r="A29" s="49"/>
      <c r="B29" s="49"/>
      <c r="C29" s="49"/>
      <c r="D29" s="49"/>
      <c r="E29" s="49"/>
      <c r="F29" s="49"/>
      <c r="G29" s="49"/>
    </row>
    <row r="30" spans="1:7" ht="16.5" x14ac:dyDescent="0.25">
      <c r="A30" s="49"/>
      <c r="B30" s="49"/>
      <c r="C30" s="49"/>
      <c r="D30" s="49"/>
      <c r="E30" s="49"/>
      <c r="F30" s="49"/>
      <c r="G30" s="49"/>
    </row>
    <row r="31" spans="1:7" ht="16.5" x14ac:dyDescent="0.25">
      <c r="A31" s="49"/>
      <c r="B31" s="49"/>
      <c r="C31" s="49"/>
      <c r="D31" s="49"/>
      <c r="E31" s="49"/>
      <c r="F31" s="49"/>
      <c r="G31" s="49"/>
    </row>
    <row r="32" spans="1:7" ht="16.5" x14ac:dyDescent="0.25">
      <c r="A32" s="49"/>
      <c r="B32" s="49"/>
      <c r="C32" s="49"/>
      <c r="D32" s="49"/>
      <c r="E32" s="49"/>
      <c r="F32" s="49"/>
      <c r="G32" s="49"/>
    </row>
    <row r="33" spans="1:7" ht="16.5" x14ac:dyDescent="0.25">
      <c r="A33" s="105" t="s">
        <v>158</v>
      </c>
      <c r="B33" s="105" t="s">
        <v>158</v>
      </c>
      <c r="C33" s="105"/>
      <c r="D33" s="105"/>
      <c r="E33" s="49"/>
      <c r="F33" s="105" t="s">
        <v>86</v>
      </c>
      <c r="G33" s="105"/>
    </row>
  </sheetData>
  <sortState xmlns:xlrd2="http://schemas.microsoft.com/office/spreadsheetml/2017/richdata2" ref="B9:G25">
    <sortCondition ref="D9:D25"/>
  </sortState>
  <mergeCells count="17"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C8:D8"/>
    <mergeCell ref="A28:D28"/>
    <mergeCell ref="F28:G28"/>
    <mergeCell ref="F33:G33"/>
    <mergeCell ref="A33:D33"/>
    <mergeCell ref="A26:D26"/>
    <mergeCell ref="F26:G26"/>
  </mergeCells>
  <conditionalFormatting sqref="A26">
    <cfRule type="expression" dxfId="6" priority="2" stopIfTrue="1">
      <formula>IF(MOD($A26,2)=0,TRUE,FALSE)</formula>
    </cfRule>
  </conditionalFormatting>
  <conditionalFormatting sqref="B9:D25">
    <cfRule type="expression" dxfId="5" priority="1" stopIfTrue="1">
      <formula>IF(MOD($A9,2)=0,TRUE,FALSE)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9"/>
  <sheetViews>
    <sheetView workbookViewId="0">
      <selection activeCell="G5" sqref="G5:I7"/>
    </sheetView>
  </sheetViews>
  <sheetFormatPr defaultRowHeight="12.75" x14ac:dyDescent="0.2"/>
  <cols>
    <col min="2" max="2" width="41.5" customWidth="1"/>
    <col min="3" max="3" width="28.83203125" customWidth="1"/>
    <col min="4" max="4" width="19.6640625" customWidth="1"/>
    <col min="7" max="8" width="16.5" customWidth="1"/>
  </cols>
  <sheetData>
    <row r="1" spans="1:4" ht="15" x14ac:dyDescent="0.25">
      <c r="A1" s="119"/>
      <c r="B1" s="119"/>
      <c r="C1" s="1"/>
      <c r="D1" s="28" t="s">
        <v>132</v>
      </c>
    </row>
    <row r="2" spans="1:4" ht="18.75" x14ac:dyDescent="0.2">
      <c r="A2" s="120" t="s">
        <v>155</v>
      </c>
      <c r="B2" s="120"/>
      <c r="C2" s="120"/>
      <c r="D2" s="120"/>
    </row>
    <row r="3" spans="1:4" ht="18.75" x14ac:dyDescent="0.2">
      <c r="A3" s="120" t="s">
        <v>195</v>
      </c>
      <c r="B3" s="120"/>
      <c r="C3" s="120"/>
      <c r="D3" s="120"/>
    </row>
    <row r="4" spans="1:4" ht="18.75" x14ac:dyDescent="0.2">
      <c r="A4" s="29"/>
      <c r="B4" s="29"/>
      <c r="C4" s="29"/>
      <c r="D4" s="29"/>
    </row>
    <row r="5" spans="1:4" ht="31.5" x14ac:dyDescent="0.2">
      <c r="A5" s="62" t="s">
        <v>133</v>
      </c>
      <c r="B5" s="62" t="s">
        <v>134</v>
      </c>
      <c r="C5" s="62" t="s">
        <v>135</v>
      </c>
      <c r="D5" s="63" t="s">
        <v>136</v>
      </c>
    </row>
    <row r="6" spans="1:4" ht="18.75" x14ac:dyDescent="0.2">
      <c r="A6" s="64">
        <v>1</v>
      </c>
      <c r="B6" s="65" t="s">
        <v>137</v>
      </c>
      <c r="C6" s="13" t="s">
        <v>181</v>
      </c>
      <c r="D6" s="66" t="s">
        <v>186</v>
      </c>
    </row>
    <row r="7" spans="1:4" ht="18.75" x14ac:dyDescent="0.2">
      <c r="A7" s="64">
        <v>2</v>
      </c>
      <c r="B7" s="65" t="s">
        <v>138</v>
      </c>
      <c r="C7" s="13" t="s">
        <v>182</v>
      </c>
      <c r="D7" s="66" t="s">
        <v>191</v>
      </c>
    </row>
    <row r="8" spans="1:4" ht="45.6" customHeight="1" x14ac:dyDescent="0.2">
      <c r="A8" s="64">
        <v>3</v>
      </c>
      <c r="B8" s="67" t="s">
        <v>139</v>
      </c>
      <c r="C8" s="13" t="s">
        <v>150</v>
      </c>
      <c r="D8" s="66" t="s">
        <v>187</v>
      </c>
    </row>
    <row r="9" spans="1:4" ht="18.75" x14ac:dyDescent="0.2">
      <c r="A9" s="64">
        <v>4</v>
      </c>
      <c r="B9" s="65" t="s">
        <v>140</v>
      </c>
      <c r="C9" s="13" t="s">
        <v>151</v>
      </c>
      <c r="D9" s="66" t="s">
        <v>188</v>
      </c>
    </row>
    <row r="10" spans="1:4" ht="18.75" x14ac:dyDescent="0.2">
      <c r="A10" s="64">
        <v>5</v>
      </c>
      <c r="B10" s="65" t="s">
        <v>141</v>
      </c>
      <c r="C10" s="13" t="s">
        <v>152</v>
      </c>
      <c r="D10" s="66" t="s">
        <v>189</v>
      </c>
    </row>
    <row r="11" spans="1:4" ht="18.75" x14ac:dyDescent="0.2">
      <c r="A11" s="64">
        <v>6</v>
      </c>
      <c r="B11" s="65" t="s">
        <v>142</v>
      </c>
      <c r="C11" s="13" t="s">
        <v>153</v>
      </c>
      <c r="D11" s="66" t="s">
        <v>190</v>
      </c>
    </row>
    <row r="12" spans="1:4" ht="18.75" x14ac:dyDescent="0.2">
      <c r="A12" s="64">
        <v>7</v>
      </c>
      <c r="B12" s="65" t="s">
        <v>143</v>
      </c>
      <c r="C12" s="13" t="s">
        <v>203</v>
      </c>
      <c r="D12" s="66" t="s">
        <v>204</v>
      </c>
    </row>
    <row r="13" spans="1:4" ht="18.75" x14ac:dyDescent="0.2">
      <c r="A13" s="64">
        <v>8</v>
      </c>
      <c r="B13" s="65" t="s">
        <v>154</v>
      </c>
      <c r="C13" s="13" t="s">
        <v>205</v>
      </c>
      <c r="D13" s="66" t="s">
        <v>206</v>
      </c>
    </row>
    <row r="14" spans="1:4" ht="18.75" x14ac:dyDescent="0.2">
      <c r="A14" s="64"/>
      <c r="B14" s="68" t="s">
        <v>144</v>
      </c>
      <c r="C14" s="65"/>
      <c r="D14" s="69"/>
    </row>
    <row r="15" spans="1:4" ht="18.75" x14ac:dyDescent="0.2">
      <c r="A15" s="64">
        <v>1</v>
      </c>
      <c r="B15" s="65" t="s">
        <v>145</v>
      </c>
      <c r="C15" s="13" t="s">
        <v>183</v>
      </c>
      <c r="D15" s="66" t="s">
        <v>159</v>
      </c>
    </row>
    <row r="16" spans="1:4" ht="18.75" x14ac:dyDescent="0.2">
      <c r="A16" s="64">
        <v>2</v>
      </c>
      <c r="B16" s="65" t="s">
        <v>146</v>
      </c>
      <c r="C16" s="13" t="s">
        <v>184</v>
      </c>
      <c r="D16" s="66" t="s">
        <v>192</v>
      </c>
    </row>
    <row r="17" spans="1:4" ht="18.75" x14ac:dyDescent="0.2">
      <c r="A17" s="64">
        <v>3</v>
      </c>
      <c r="B17" s="65" t="s">
        <v>147</v>
      </c>
      <c r="C17" s="13" t="s">
        <v>180</v>
      </c>
      <c r="D17" s="66" t="s">
        <v>193</v>
      </c>
    </row>
    <row r="18" spans="1:4" ht="18.75" x14ac:dyDescent="0.2">
      <c r="A18" s="64">
        <v>4</v>
      </c>
      <c r="B18" s="65" t="s">
        <v>148</v>
      </c>
      <c r="C18" s="13"/>
      <c r="D18" s="69"/>
    </row>
    <row r="19" spans="1:4" ht="18.75" x14ac:dyDescent="0.2">
      <c r="A19" s="64">
        <v>5</v>
      </c>
      <c r="B19" s="65" t="s">
        <v>149</v>
      </c>
      <c r="C19" s="13"/>
      <c r="D19" s="69"/>
    </row>
    <row r="20" spans="1:4" ht="15" x14ac:dyDescent="0.25">
      <c r="A20" s="3"/>
      <c r="B20" s="1"/>
      <c r="C20" s="1"/>
      <c r="D20" s="1"/>
    </row>
    <row r="21" spans="1:4" ht="18.75" x14ac:dyDescent="0.3">
      <c r="A21" s="1"/>
      <c r="B21" s="1"/>
      <c r="C21" s="121" t="s">
        <v>201</v>
      </c>
      <c r="D21" s="121"/>
    </row>
    <row r="22" spans="1:4" ht="15.75" x14ac:dyDescent="0.25">
      <c r="A22" s="1"/>
      <c r="B22" s="1"/>
      <c r="C22" s="75" t="s">
        <v>131</v>
      </c>
      <c r="D22" s="75"/>
    </row>
    <row r="29" spans="1:4" ht="18.75" x14ac:dyDescent="0.3">
      <c r="C29" s="85" t="s">
        <v>86</v>
      </c>
      <c r="D29" s="85"/>
    </row>
  </sheetData>
  <mergeCells count="6">
    <mergeCell ref="C29:D29"/>
    <mergeCell ref="A1:B1"/>
    <mergeCell ref="A2:D2"/>
    <mergeCell ref="A3:D3"/>
    <mergeCell ref="C21:D21"/>
    <mergeCell ref="C22:D22"/>
  </mergeCells>
  <conditionalFormatting sqref="D6:D19">
    <cfRule type="expression" dxfId="4" priority="6" stopIfTrue="1">
      <formula>IF(MOD($A6,2)=0,TRUE,FALSE)</formula>
    </cfRule>
  </conditionalFormatting>
  <conditionalFormatting sqref="C7">
    <cfRule type="expression" dxfId="3" priority="5" stopIfTrue="1">
      <formula>IF(MOD($A7,2)=0,TRUE,FALSE)</formula>
    </cfRule>
  </conditionalFormatting>
  <conditionalFormatting sqref="C8">
    <cfRule type="expression" dxfId="2" priority="4" stopIfTrue="1">
      <formula>IF(MOD($A8,2)=0,TRUE,FALSE)</formula>
    </cfRule>
  </conditionalFormatting>
  <conditionalFormatting sqref="C15">
    <cfRule type="expression" dxfId="1" priority="3" stopIfTrue="1">
      <formula>IF(MOD($A15,2)=0,TRUE,FALSE)</formula>
    </cfRule>
  </conditionalFormatting>
  <conditionalFormatting sqref="C6">
    <cfRule type="expression" dxfId="0" priority="1" stopIfTrue="1">
      <formula>IF(MOD($A6,2)=0,TRUE,FALSE)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Điểm rèn luyện-nhap</vt:lpstr>
      <vt:lpstr>20T4-QDL1</vt:lpstr>
      <vt:lpstr>Tamngung</vt:lpstr>
      <vt:lpstr>CB lop</vt:lpstr>
      <vt:lpstr>'20T4-QDL1'!Print_Titles</vt:lpstr>
      <vt:lpstr>'Điểm rèn luyện-nhap'!Print_Titles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Luu Thi Thuy</cp:lastModifiedBy>
  <cp:lastPrinted>2022-03-07T14:10:24Z</cp:lastPrinted>
  <dcterms:created xsi:type="dcterms:W3CDTF">2014-11-24T02:19:52Z</dcterms:created>
  <dcterms:modified xsi:type="dcterms:W3CDTF">2022-03-08T04:00:34Z</dcterms:modified>
</cp:coreProperties>
</file>