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266D1AD-2F4F-40C8-A523-5EA3CB4DB200}" xr6:coauthVersionLast="47" xr6:coauthVersionMax="47" xr10:uidLastSave="{00000000-0000-0000-0000-000000000000}"/>
  <bookViews>
    <workbookView xWindow="-120" yWindow="-120" windowWidth="20730" windowHeight="11160" xr2:uid="{D4500EBA-C9B0-4216-A941-F301467A8505}"/>
  </bookViews>
  <sheets>
    <sheet name="KINH TẾ (HK1 21-22)" sheetId="2" r:id="rId1"/>
    <sheet name="KINH TẾ (HK1 21-22)_ THUẾ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1" l="1"/>
  <c r="E33" i="1"/>
  <c r="G32" i="1"/>
  <c r="G33" i="1" s="1"/>
  <c r="I31" i="1"/>
  <c r="J31" i="1" s="1"/>
  <c r="L31" i="1" s="1"/>
  <c r="I30" i="1"/>
  <c r="J30" i="1" s="1"/>
  <c r="L30" i="1" s="1"/>
  <c r="I29" i="1"/>
  <c r="I28" i="1"/>
  <c r="J28" i="1" s="1"/>
  <c r="I27" i="1"/>
  <c r="I26" i="1"/>
  <c r="I25" i="1"/>
  <c r="I24" i="1"/>
  <c r="J24" i="1" s="1"/>
  <c r="L24" i="1" s="1"/>
  <c r="I23" i="1"/>
  <c r="J23" i="1" s="1"/>
  <c r="L23" i="1" s="1"/>
  <c r="I22" i="1"/>
  <c r="J22" i="1" s="1"/>
  <c r="L22" i="1" s="1"/>
  <c r="I21" i="1"/>
  <c r="I20" i="1"/>
  <c r="I19" i="1"/>
  <c r="J19" i="1" s="1"/>
  <c r="I18" i="1"/>
  <c r="I17" i="1"/>
  <c r="I16" i="1"/>
  <c r="J16" i="1" s="1"/>
  <c r="L16" i="1" s="1"/>
  <c r="I15" i="1"/>
  <c r="J15" i="1" s="1"/>
  <c r="L15" i="1" s="1"/>
  <c r="I14" i="1"/>
  <c r="J14" i="1" s="1"/>
  <c r="L14" i="1" s="1"/>
  <c r="I13" i="1"/>
  <c r="I12" i="1"/>
  <c r="J12" i="1" s="1"/>
  <c r="I11" i="1"/>
  <c r="I10" i="1"/>
  <c r="I9" i="1"/>
  <c r="I8" i="1"/>
  <c r="E33" i="2"/>
  <c r="I31" i="2"/>
  <c r="K31" i="2" s="1"/>
  <c r="I28" i="2"/>
  <c r="K28" i="2" s="1"/>
  <c r="I27" i="2"/>
  <c r="K27" i="2" s="1"/>
  <c r="I26" i="2"/>
  <c r="K26" i="2" s="1"/>
  <c r="I25" i="2"/>
  <c r="K25" i="2" s="1"/>
  <c r="I22" i="2"/>
  <c r="K22" i="2" s="1"/>
  <c r="I21" i="2"/>
  <c r="K21" i="2" s="1"/>
  <c r="I20" i="2"/>
  <c r="K20" i="2" s="1"/>
  <c r="I19" i="2"/>
  <c r="K19" i="2" s="1"/>
  <c r="I18" i="2"/>
  <c r="K18" i="2" s="1"/>
  <c r="I17" i="2"/>
  <c r="K17" i="2" s="1"/>
  <c r="I16" i="2"/>
  <c r="K16" i="2" s="1"/>
  <c r="I15" i="2"/>
  <c r="K15" i="2" s="1"/>
  <c r="I13" i="2"/>
  <c r="K13" i="2" s="1"/>
  <c r="I12" i="2"/>
  <c r="K12" i="2" s="1"/>
  <c r="I11" i="2"/>
  <c r="K11" i="2" s="1"/>
  <c r="I10" i="2"/>
  <c r="K10" i="2" s="1"/>
  <c r="I8" i="2"/>
  <c r="G32" i="2"/>
  <c r="I32" i="2" s="1"/>
  <c r="K32" i="2" s="1"/>
  <c r="I30" i="2"/>
  <c r="K30" i="2" s="1"/>
  <c r="I29" i="2"/>
  <c r="K29" i="2" s="1"/>
  <c r="I24" i="2"/>
  <c r="K24" i="2" s="1"/>
  <c r="I23" i="2"/>
  <c r="K23" i="2" s="1"/>
  <c r="I14" i="2"/>
  <c r="K14" i="2" s="1"/>
  <c r="I9" i="2"/>
  <c r="K9" i="2" s="1"/>
  <c r="L13" i="1" l="1"/>
  <c r="J29" i="1"/>
  <c r="L29" i="1" s="1"/>
  <c r="J21" i="1"/>
  <c r="L21" i="1" s="1"/>
  <c r="L11" i="1"/>
  <c r="J20" i="1"/>
  <c r="L20" i="1" s="1"/>
  <c r="J26" i="1"/>
  <c r="L26" i="1" s="1"/>
  <c r="J18" i="1"/>
  <c r="L18" i="1" s="1"/>
  <c r="J10" i="1"/>
  <c r="L10" i="1" s="1"/>
  <c r="J27" i="1"/>
  <c r="L27" i="1" s="1"/>
  <c r="J8" i="1"/>
  <c r="L8" i="1" s="1"/>
  <c r="J25" i="1"/>
  <c r="L25" i="1" s="1"/>
  <c r="J17" i="1"/>
  <c r="L17" i="1" s="1"/>
  <c r="J9" i="1"/>
  <c r="L9" i="1" s="1"/>
  <c r="L28" i="1"/>
  <c r="L12" i="1"/>
  <c r="J11" i="1"/>
  <c r="L19" i="1"/>
  <c r="I32" i="1"/>
  <c r="I33" i="1"/>
  <c r="G33" i="2"/>
  <c r="K8" i="2"/>
  <c r="K33" i="2" s="1"/>
  <c r="J33" i="1" l="1"/>
  <c r="L33" i="1" s="1"/>
  <c r="J32" i="1"/>
  <c r="L32" i="1" s="1"/>
  <c r="I33" i="2"/>
</calcChain>
</file>

<file path=xl/sharedStrings.xml><?xml version="1.0" encoding="utf-8"?>
<sst xmlns="http://schemas.openxmlformats.org/spreadsheetml/2006/main" count="158" uniqueCount="81">
  <si>
    <t>UBND THÀNH PHỐ HỒ CHÍ MINH</t>
  </si>
  <si>
    <t>CỘNG HOÀ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</si>
  <si>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</si>
  <si>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</si>
  <si>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</si>
  <si>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</si>
  <si>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</si>
  <si>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Môn dạy</t>
  </si>
  <si>
    <t>Số tiết thực dạy đã quy đổi</t>
  </si>
  <si>
    <t>Khối lượng khác</t>
  </si>
  <si>
    <t>Tổng
số tiết</t>
  </si>
  <si>
    <t>Đơn giá
(đồng)</t>
  </si>
  <si>
    <t>Thành tiền
(đồng)</t>
  </si>
  <si>
    <t>Khấu trừ (nộp thuế TNCN 10%)</t>
  </si>
  <si>
    <t>Số tiền
tạm ứng
(đồng)</t>
  </si>
  <si>
    <t>Thực lãnh
(đồng)</t>
  </si>
  <si>
    <t>Số tài khoản
thẻ ATM</t>
  </si>
  <si>
    <t>Ký nhận</t>
  </si>
  <si>
    <t>(1)</t>
  </si>
  <si>
    <t>(2)</t>
  </si>
  <si>
    <t>(3)</t>
  </si>
  <si>
    <t>(4)</t>
  </si>
  <si>
    <t>(5)</t>
  </si>
  <si>
    <t>(6)</t>
  </si>
  <si>
    <t>(7)</t>
  </si>
  <si>
    <t>(8)</t>
  </si>
  <si>
    <t>(10)</t>
  </si>
  <si>
    <t>(11)</t>
  </si>
  <si>
    <t>(12)</t>
  </si>
  <si>
    <t>(13)</t>
  </si>
  <si>
    <t>TỔNG CỘNG:</t>
  </si>
  <si>
    <t>Ngày       tháng        năm 2022</t>
  </si>
  <si>
    <t>TRƯỞNG KHOA</t>
  </si>
  <si>
    <t>P. TS-ĐT</t>
  </si>
  <si>
    <t>KẾ TOÁN TRƯỞNG</t>
  </si>
  <si>
    <t>P.TC-HC-TH</t>
  </si>
  <si>
    <t xml:space="preserve">  HIỆU TRƯỞNG</t>
  </si>
  <si>
    <t>Nguyễn Trọng Nghĩa</t>
  </si>
  <si>
    <t>Nguyễn Văn Tấn</t>
  </si>
  <si>
    <t>Nguyễn Kính</t>
  </si>
  <si>
    <t>Lâm Viết Dũng</t>
  </si>
  <si>
    <t xml:space="preserve">  Phạm Hữu Lộc</t>
  </si>
  <si>
    <t>Huỳnh Chí</t>
  </si>
  <si>
    <t>Giỏi</t>
  </si>
  <si>
    <t>Ngân hàng Á Châu (ACB)</t>
  </si>
  <si>
    <t>Vận tải đa phương thức</t>
  </si>
  <si>
    <t>Điều hành vận tải</t>
  </si>
  <si>
    <t>Logistic cơ bản</t>
  </si>
  <si>
    <t>Nguyễn Tấn</t>
  </si>
  <si>
    <t>Danh</t>
  </si>
  <si>
    <t>Thủ tục xuất nhập cảnh</t>
  </si>
  <si>
    <t>(9)</t>
  </si>
  <si>
    <t>Dịch vụ kho hàng và trung tân phân phối</t>
  </si>
  <si>
    <t>Đồ án chuyên ngành 1</t>
  </si>
  <si>
    <t>Trần Thị</t>
  </si>
  <si>
    <t>Hồng Hạnh</t>
  </si>
  <si>
    <t>Quản trị thương hiệu điện tử</t>
  </si>
  <si>
    <t>Bán lẻ điện tử</t>
  </si>
  <si>
    <t>Thương mại điện tử</t>
  </si>
  <si>
    <t>Nhập môn thương mại điện tử</t>
  </si>
  <si>
    <t>Ngân hàng Sacombank PGD Minh Phụng</t>
  </si>
  <si>
    <t>Lê Duy</t>
  </si>
  <si>
    <t>Thịnh</t>
  </si>
  <si>
    <t>Marketing dịch vụ logistics</t>
  </si>
  <si>
    <t>Ngân hàng TMCP Công thương Việt Nam-Vietinbank</t>
  </si>
  <si>
    <t>100871173071</t>
  </si>
  <si>
    <t>0071001513058</t>
  </si>
  <si>
    <t>Ngân hàng TMCP ngoại thương Việt Nam</t>
  </si>
  <si>
    <t>Tổng quan du lịch</t>
  </si>
  <si>
    <t>Hồ Thị Ái</t>
  </si>
  <si>
    <t>Liên</t>
  </si>
  <si>
    <t>Quản trị học</t>
  </si>
  <si>
    <t>101202765</t>
  </si>
  <si>
    <t>Ngân hàng TMCP Đông Á – Chi nhánh Đinh Tiên Hoàng Quận 1</t>
  </si>
  <si>
    <t>Bằng chữ: Năm mươi triệu một trăm lẻ năm nghìn đồng.</t>
  </si>
  <si>
    <t>183773279</t>
  </si>
  <si>
    <t>60280400575</t>
  </si>
  <si>
    <r>
      <t xml:space="preserve">DANH SÁCH GIẢNG VIÊN GIẢNG DẠY THỈNH GIẢNG KHOA KINH TẾ
 NHẬN TIỀN GIẢNG DẠY HỌC KỲ I, NĂM HỌC 2021 - 2022 (ĐỢT 2)
</t>
    </r>
    <r>
      <rPr>
        <i/>
        <sz val="15"/>
        <rFont val="Times New Roman"/>
        <family val="1"/>
      </rPr>
      <t>(Từ ngày 25/10/2021 đến 13/03/2022)</t>
    </r>
  </si>
  <si>
    <r>
      <t xml:space="preserve">DANH SÁCH GIẢNG VIÊN GIẢNG DẠY THỈNH GIẢNG KHOA KINH TẾ
 NHẬN TIỀN GIẢNG DẠY HỌC KỲ I, NĂM HỌC 2021 - 2022 (ĐỢT 2)
</t>
    </r>
    <r>
      <rPr>
        <i/>
        <sz val="15"/>
        <rFont val="Times New Roman"/>
        <family val="1"/>
      </rPr>
      <t xml:space="preserve">          (Từ ngày 25/10/2021 đến 13/03/2022)</t>
    </r>
  </si>
  <si>
    <t>KT. TRƯỞNG</t>
  </si>
  <si>
    <t>Bằng chữ: Bốn mươi lăm triệu không trăm chín mươi bốn ngàn năm trăm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</si>
</sst>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2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5"/>
      <name val="Times New Roman"/>
      <family val="1"/>
    </font>
    <font>
      <i/>
      <sz val="15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i/>
      <sz val="14"/>
      <name val="VNI-Times"/>
    </font>
    <font>
      <i/>
      <sz val="12"/>
      <name val="VNI-Times"/>
    </font>
    <font>
      <b/>
      <i/>
      <sz val="13"/>
      <name val="VNI-Times"/>
    </font>
    <font>
      <b/>
      <i/>
      <sz val="10"/>
      <name val="VNI-Times"/>
    </font>
    <font>
      <b/>
      <i/>
      <sz val="12"/>
      <name val="VNI-Times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left" indent="8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9" fontId="4" fillId="0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9" fillId="2" borderId="9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left" indent="1"/>
    </xf>
    <xf numFmtId="49" fontId="3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49" fontId="19" fillId="0" borderId="0" xfId="0" applyNumberFormat="1" applyFont="1" applyAlignment="1">
      <alignment horizontal="center"/>
    </xf>
    <xf numFmtId="49" fontId="19" fillId="0" borderId="0" xfId="0" applyNumberFormat="1" applyFont="1" applyAlignment="1">
      <alignment horizontal="right"/>
    </xf>
    <xf numFmtId="0" fontId="2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0" fontId="22" fillId="0" borderId="2" xfId="0" quotePrefix="1" applyFont="1" applyBorder="1" applyAlignment="1">
      <alignment horizontal="center" vertical="center"/>
    </xf>
    <xf numFmtId="3" fontId="9" fillId="2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Border="1"/>
    <xf numFmtId="0" fontId="22" fillId="0" borderId="2" xfId="0" quotePrefix="1" applyFont="1" applyBorder="1" applyAlignment="1">
      <alignment vertical="center"/>
    </xf>
    <xf numFmtId="0" fontId="21" fillId="0" borderId="2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49" fontId="10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0" fillId="0" borderId="0" xfId="0" applyAlignment="1">
      <alignment wrapText="1"/>
    </xf>
    <xf numFmtId="3" fontId="3" fillId="0" borderId="2" xfId="0" applyNumberFormat="1" applyFont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2">
    <cellStyle name="Bình thường" xfId="0" builtinId="0"/>
    <cellStyle name="Phần tră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298224</xdr:colOff>
      <xdr:row>3</xdr:row>
      <xdr:rowOff>14567</xdr:rowOff>
    </xdr:from>
    <xdr:to>
      <xdr:col>3</xdr:col>
      <xdr:colOff>751698</xdr:colOff>
      <xdr:row>3</xdr:row>
      <xdr:rowOff>14567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10F8E9-87C6-481E-A113-4629C852E521}"/>
            </a:ext>
          </a:extLst>
        </xdr:cNvPr>
        <xdr:cNvCxnSpPr/>
      </xdr:nvCxnSpPr>
      <xdr:spPr>
        <a:xfrm>
          <a:off x="1955574" y="605117"/>
          <a:ext cx="10630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488950</xdr:colOff>
      <xdr:row>2</xdr:row>
      <xdr:rowOff>38100</xdr:rowOff>
    </xdr:from>
    <xdr:to>
      <xdr:col>11</xdr:col>
      <xdr:colOff>495300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3225389-7CEC-4A46-879B-4EF6DEFDDBA2}"/>
            </a:ext>
          </a:extLst>
        </xdr:cNvPr>
        <xdr:cNvCxnSpPr/>
      </xdr:nvCxnSpPr>
      <xdr:spPr>
        <a:xfrm>
          <a:off x="7575550" y="431800"/>
          <a:ext cx="157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37874</xdr:colOff>
      <xdr:row>3</xdr:row>
      <xdr:rowOff>14567</xdr:rowOff>
    </xdr:from>
    <xdr:to>
      <xdr:col>3</xdr:col>
      <xdr:colOff>954961</xdr:colOff>
      <xdr:row>3</xdr:row>
      <xdr:rowOff>14567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EB0BB4-766D-4311-A963-2D35402BBBAD}"/>
            </a:ext>
          </a:extLst>
        </xdr:cNvPr>
        <xdr:cNvCxnSpPr/>
      </xdr:nvCxnSpPr>
      <xdr:spPr>
        <a:xfrm>
          <a:off x="1428524" y="605117"/>
          <a:ext cx="917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622074</xdr:colOff>
      <xdr:row>2</xdr:row>
      <xdr:rowOff>12307</xdr:rowOff>
    </xdr:from>
    <xdr:to>
      <xdr:col>12</xdr:col>
      <xdr:colOff>361950</xdr:colOff>
      <xdr:row>2</xdr:row>
      <xdr:rowOff>24092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1E39E14-BC67-4808-AE71-CF4C67EC1678}"/>
            </a:ext>
          </a:extLst>
        </xdr:cNvPr>
        <xdr:cNvCxnSpPr/>
      </xdr:nvCxnSpPr>
      <xdr:spPr>
        <a:xfrm flipV="1">
          <a:off x="6051324" y="406007"/>
          <a:ext cx="1714726" cy="117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8D95C-67C4-427F-8AFA-68A2963EB3E3}">
  <sheetPr>
    <pageSetUpPr fitToPage="1"/>
  </sheetPr>
  <dimension ref="A1:M41"/>
  <sheetViews>
    <sheetView tabSelected="1" zoomScale="90" zoomScaleNormal="90" workbookViewId="0">
      <selection activeCell="I8" sqref="I8"/>
    </sheetView>
  </sheetViews>
  <sheetFormatPr defaultRowHeight="14.25" x14ac:dyDescent="0.2"/>
  <cols>
    <col min="2" max="2" width="15" customWidth="1"/>
    <col min="4" max="4" width="20.25" customWidth="1"/>
    <col min="9" max="9" width="13.875" customWidth="1"/>
    <col min="11" max="12" width="13.75" customWidth="1"/>
    <col min="13" max="13" width="13.5" style="56" customWidth="1"/>
  </cols>
  <sheetData>
    <row r="1" spans="1:13" ht="15.75" x14ac:dyDescent="0.25">
      <c r="A1" s="101" t="s">
        <v>0</v>
      </c>
      <c r="B1" s="101"/>
      <c r="C1" s="101"/>
      <c r="D1" s="101"/>
      <c r="E1" s="101"/>
      <c r="F1" s="101"/>
      <c r="G1" s="1"/>
      <c r="H1" s="2"/>
      <c r="I1" s="92" t="s">
        <v>1</v>
      </c>
      <c r="J1" s="92"/>
      <c r="K1" s="92"/>
      <c r="L1" s="92"/>
      <c r="M1" s="92"/>
    </row>
    <row r="2" spans="1:13" ht="15.75" x14ac:dyDescent="0.25">
      <c r="A2" s="92" t="s">
        <v>2</v>
      </c>
      <c r="B2" s="92"/>
      <c r="C2" s="92"/>
      <c r="D2" s="92"/>
      <c r="E2" s="92"/>
      <c r="F2" s="92"/>
      <c r="G2" s="1"/>
      <c r="H2" s="2"/>
      <c r="I2" s="92" t="s">
        <v>3</v>
      </c>
      <c r="J2" s="92"/>
      <c r="K2" s="92"/>
      <c r="L2" s="92"/>
      <c r="M2" s="92"/>
    </row>
    <row r="3" spans="1:13" ht="15.75" x14ac:dyDescent="0.25">
      <c r="A3" s="92" t="s">
        <v>4</v>
      </c>
      <c r="B3" s="92"/>
      <c r="C3" s="92"/>
      <c r="D3" s="92"/>
      <c r="E3" s="92"/>
      <c r="F3" s="92"/>
      <c r="G3" s="1"/>
      <c r="H3" s="2"/>
      <c r="I3" s="1"/>
      <c r="J3" s="1"/>
      <c r="K3" s="102"/>
      <c r="L3" s="102"/>
      <c r="M3" s="102"/>
    </row>
    <row r="4" spans="1:13" ht="15.75" x14ac:dyDescent="0.25">
      <c r="A4" s="92"/>
      <c r="B4" s="92"/>
      <c r="C4" s="92"/>
      <c r="D4" s="92"/>
      <c r="E4" s="1"/>
      <c r="F4" s="1"/>
      <c r="G4" s="1"/>
      <c r="H4" s="2"/>
      <c r="I4" s="1"/>
      <c r="J4" s="1"/>
      <c r="K4" s="3"/>
      <c r="L4" s="2"/>
      <c r="M4" s="1"/>
    </row>
    <row r="5" spans="1:13" ht="66" customHeight="1" x14ac:dyDescent="0.2">
      <c r="A5" s="93" t="s">
        <v>77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3" ht="57" x14ac:dyDescent="0.2">
      <c r="A6" s="4" t="s">
        <v>5</v>
      </c>
      <c r="B6" s="95" t="s">
        <v>6</v>
      </c>
      <c r="C6" s="96"/>
      <c r="D6" s="5" t="s">
        <v>7</v>
      </c>
      <c r="E6" s="6" t="s">
        <v>8</v>
      </c>
      <c r="F6" s="6" t="s">
        <v>9</v>
      </c>
      <c r="G6" s="7" t="s">
        <v>10</v>
      </c>
      <c r="H6" s="7" t="s">
        <v>11</v>
      </c>
      <c r="I6" s="7" t="s">
        <v>12</v>
      </c>
      <c r="J6" s="7" t="s">
        <v>14</v>
      </c>
      <c r="K6" s="7" t="s">
        <v>15</v>
      </c>
      <c r="L6" s="7" t="s">
        <v>16</v>
      </c>
      <c r="M6" s="46" t="s">
        <v>17</v>
      </c>
    </row>
    <row r="7" spans="1:13" x14ac:dyDescent="0.2">
      <c r="A7" s="8" t="s">
        <v>18</v>
      </c>
      <c r="B7" s="97" t="s">
        <v>19</v>
      </c>
      <c r="C7" s="97"/>
      <c r="D7" s="10" t="s">
        <v>20</v>
      </c>
      <c r="E7" s="11" t="s">
        <v>21</v>
      </c>
      <c r="F7" s="12" t="s">
        <v>22</v>
      </c>
      <c r="G7" s="12" t="s">
        <v>23</v>
      </c>
      <c r="H7" s="12" t="s">
        <v>24</v>
      </c>
      <c r="I7" s="12" t="s">
        <v>25</v>
      </c>
      <c r="J7" s="13" t="s">
        <v>51</v>
      </c>
      <c r="K7" s="13" t="s">
        <v>26</v>
      </c>
      <c r="L7" s="8" t="s">
        <v>27</v>
      </c>
      <c r="M7" s="8" t="s">
        <v>28</v>
      </c>
    </row>
    <row r="8" spans="1:13" ht="56.1" customHeight="1" x14ac:dyDescent="0.2">
      <c r="A8" s="76">
        <v>1</v>
      </c>
      <c r="B8" s="79" t="s">
        <v>42</v>
      </c>
      <c r="C8" s="82" t="s">
        <v>43</v>
      </c>
      <c r="D8" s="14" t="s">
        <v>45</v>
      </c>
      <c r="E8" s="15">
        <v>54</v>
      </c>
      <c r="F8" s="16">
        <v>0</v>
      </c>
      <c r="G8" s="17">
        <v>54</v>
      </c>
      <c r="H8" s="18">
        <v>55000</v>
      </c>
      <c r="I8" s="18">
        <f>G8*H8</f>
        <v>2970000</v>
      </c>
      <c r="J8" s="19">
        <v>0</v>
      </c>
      <c r="K8" s="20">
        <f t="shared" ref="K8:K32" si="0">I8</f>
        <v>2970000</v>
      </c>
      <c r="L8" s="67">
        <v>183773279</v>
      </c>
      <c r="M8" s="70" t="s">
        <v>44</v>
      </c>
    </row>
    <row r="9" spans="1:13" ht="30" x14ac:dyDescent="0.2">
      <c r="A9" s="77"/>
      <c r="B9" s="80"/>
      <c r="C9" s="83"/>
      <c r="D9" s="14" t="s">
        <v>52</v>
      </c>
      <c r="E9" s="15">
        <v>26</v>
      </c>
      <c r="F9" s="16">
        <v>0</v>
      </c>
      <c r="G9" s="17">
        <v>26</v>
      </c>
      <c r="H9" s="18">
        <v>60000</v>
      </c>
      <c r="I9" s="18">
        <f t="shared" ref="I9:I32" si="1">G9*H9</f>
        <v>1560000</v>
      </c>
      <c r="J9" s="19">
        <v>0</v>
      </c>
      <c r="K9" s="20">
        <f t="shared" si="0"/>
        <v>1560000</v>
      </c>
      <c r="L9" s="68"/>
      <c r="M9" s="71"/>
    </row>
    <row r="10" spans="1:13" ht="56.1" customHeight="1" x14ac:dyDescent="0.2">
      <c r="A10" s="77"/>
      <c r="B10" s="80"/>
      <c r="C10" s="83"/>
      <c r="D10" s="14" t="s">
        <v>53</v>
      </c>
      <c r="E10" s="15">
        <v>12.5</v>
      </c>
      <c r="F10" s="16"/>
      <c r="G10" s="17">
        <v>12.5</v>
      </c>
      <c r="H10" s="18">
        <v>80000</v>
      </c>
      <c r="I10" s="18">
        <f>G10*H10</f>
        <v>1000000</v>
      </c>
      <c r="J10" s="19"/>
      <c r="K10" s="20">
        <f>I10</f>
        <v>1000000</v>
      </c>
      <c r="L10" s="68"/>
      <c r="M10" s="71"/>
    </row>
    <row r="11" spans="1:13" ht="42" customHeight="1" x14ac:dyDescent="0.2">
      <c r="A11" s="77"/>
      <c r="B11" s="80"/>
      <c r="C11" s="83"/>
      <c r="D11" s="75" t="s">
        <v>46</v>
      </c>
      <c r="E11" s="15">
        <v>27</v>
      </c>
      <c r="F11" s="16"/>
      <c r="G11" s="17">
        <v>27</v>
      </c>
      <c r="H11" s="18">
        <v>70000</v>
      </c>
      <c r="I11" s="18">
        <f>G11*H11</f>
        <v>1890000</v>
      </c>
      <c r="J11" s="19"/>
      <c r="K11" s="20">
        <f>I11</f>
        <v>1890000</v>
      </c>
      <c r="L11" s="68"/>
      <c r="M11" s="71"/>
    </row>
    <row r="12" spans="1:13" ht="56.1" customHeight="1" x14ac:dyDescent="0.2">
      <c r="A12" s="77"/>
      <c r="B12" s="80"/>
      <c r="C12" s="83"/>
      <c r="D12" s="74"/>
      <c r="E12" s="15">
        <v>27</v>
      </c>
      <c r="F12" s="16"/>
      <c r="G12" s="17">
        <v>27</v>
      </c>
      <c r="H12" s="18">
        <v>55000</v>
      </c>
      <c r="I12" s="18">
        <f>G12*H12</f>
        <v>1485000</v>
      </c>
      <c r="J12" s="19"/>
      <c r="K12" s="20">
        <f>I12</f>
        <v>1485000</v>
      </c>
      <c r="L12" s="68"/>
      <c r="M12" s="71"/>
    </row>
    <row r="13" spans="1:13" ht="15.75" x14ac:dyDescent="0.2">
      <c r="A13" s="78"/>
      <c r="B13" s="81"/>
      <c r="C13" s="84"/>
      <c r="D13" s="14" t="s">
        <v>47</v>
      </c>
      <c r="E13" s="15">
        <v>40</v>
      </c>
      <c r="F13" s="16"/>
      <c r="G13" s="17">
        <v>40</v>
      </c>
      <c r="H13" s="18">
        <v>70000</v>
      </c>
      <c r="I13" s="18">
        <f>G13*H13</f>
        <v>2800000</v>
      </c>
      <c r="J13" s="19"/>
      <c r="K13" s="20">
        <f>I13</f>
        <v>2800000</v>
      </c>
      <c r="L13" s="69"/>
      <c r="M13" s="72"/>
    </row>
    <row r="14" spans="1:13" ht="15.75" x14ac:dyDescent="0.2">
      <c r="A14" s="76">
        <v>2</v>
      </c>
      <c r="B14" s="79" t="s">
        <v>54</v>
      </c>
      <c r="C14" s="82" t="s">
        <v>55</v>
      </c>
      <c r="D14" s="75" t="s">
        <v>56</v>
      </c>
      <c r="E14" s="15">
        <v>3</v>
      </c>
      <c r="F14" s="16">
        <v>0</v>
      </c>
      <c r="G14" s="17">
        <v>3</v>
      </c>
      <c r="H14" s="18">
        <v>70000</v>
      </c>
      <c r="I14" s="18">
        <f t="shared" si="1"/>
        <v>210000</v>
      </c>
      <c r="J14" s="19">
        <v>0</v>
      </c>
      <c r="K14" s="20">
        <f t="shared" si="0"/>
        <v>210000</v>
      </c>
      <c r="L14" s="67">
        <v>60280400575</v>
      </c>
      <c r="M14" s="70" t="s">
        <v>60</v>
      </c>
    </row>
    <row r="15" spans="1:13" ht="15.6" customHeight="1" x14ac:dyDescent="0.2">
      <c r="A15" s="77"/>
      <c r="B15" s="80"/>
      <c r="C15" s="83"/>
      <c r="D15" s="74"/>
      <c r="E15" s="15">
        <v>30</v>
      </c>
      <c r="F15" s="16"/>
      <c r="G15" s="17">
        <v>30</v>
      </c>
      <c r="H15" s="18">
        <v>55000</v>
      </c>
      <c r="I15" s="18">
        <f t="shared" si="1"/>
        <v>1650000</v>
      </c>
      <c r="J15" s="19"/>
      <c r="K15" s="20">
        <f>I15</f>
        <v>1650000</v>
      </c>
      <c r="L15" s="68"/>
      <c r="M15" s="71"/>
    </row>
    <row r="16" spans="1:13" ht="27.95" customHeight="1" x14ac:dyDescent="0.2">
      <c r="A16" s="77"/>
      <c r="B16" s="80"/>
      <c r="C16" s="83"/>
      <c r="D16" s="75" t="s">
        <v>57</v>
      </c>
      <c r="E16" s="15">
        <v>15</v>
      </c>
      <c r="F16" s="16"/>
      <c r="G16" s="17">
        <v>15</v>
      </c>
      <c r="H16" s="18">
        <v>80000</v>
      </c>
      <c r="I16" s="18">
        <f t="shared" si="1"/>
        <v>1200000</v>
      </c>
      <c r="J16" s="19"/>
      <c r="K16" s="20">
        <f t="shared" si="0"/>
        <v>1200000</v>
      </c>
      <c r="L16" s="68"/>
      <c r="M16" s="71"/>
    </row>
    <row r="17" spans="1:13" ht="15.75" x14ac:dyDescent="0.2">
      <c r="A17" s="77"/>
      <c r="B17" s="80"/>
      <c r="C17" s="83"/>
      <c r="D17" s="74"/>
      <c r="E17" s="15">
        <v>30</v>
      </c>
      <c r="F17" s="16"/>
      <c r="G17" s="17">
        <v>30</v>
      </c>
      <c r="H17" s="18">
        <v>60000</v>
      </c>
      <c r="I17" s="18">
        <f t="shared" si="1"/>
        <v>1800000</v>
      </c>
      <c r="J17" s="19"/>
      <c r="K17" s="20">
        <f t="shared" si="0"/>
        <v>1800000</v>
      </c>
      <c r="L17" s="68"/>
      <c r="M17" s="71"/>
    </row>
    <row r="18" spans="1:13" ht="42" customHeight="1" x14ac:dyDescent="0.2">
      <c r="A18" s="77"/>
      <c r="B18" s="80"/>
      <c r="C18" s="83"/>
      <c r="D18" s="75" t="s">
        <v>56</v>
      </c>
      <c r="E18" s="15">
        <v>15</v>
      </c>
      <c r="F18" s="16"/>
      <c r="G18" s="17">
        <v>15</v>
      </c>
      <c r="H18" s="18">
        <v>80000</v>
      </c>
      <c r="I18" s="18">
        <f t="shared" ref="I18:I22" si="2">G18*H18</f>
        <v>1200000</v>
      </c>
      <c r="J18" s="19"/>
      <c r="K18" s="20">
        <f t="shared" si="0"/>
        <v>1200000</v>
      </c>
      <c r="L18" s="68"/>
      <c r="M18" s="71"/>
    </row>
    <row r="19" spans="1:13" ht="15.75" x14ac:dyDescent="0.2">
      <c r="A19" s="77"/>
      <c r="B19" s="80"/>
      <c r="C19" s="83"/>
      <c r="D19" s="74"/>
      <c r="E19" s="15">
        <v>30</v>
      </c>
      <c r="F19" s="16"/>
      <c r="G19" s="17">
        <v>30</v>
      </c>
      <c r="H19" s="18">
        <v>60000</v>
      </c>
      <c r="I19" s="18">
        <f t="shared" si="2"/>
        <v>1800000</v>
      </c>
      <c r="J19" s="19"/>
      <c r="K19" s="20">
        <f t="shared" si="0"/>
        <v>1800000</v>
      </c>
      <c r="L19" s="68"/>
      <c r="M19" s="71"/>
    </row>
    <row r="20" spans="1:13" ht="69.95" customHeight="1" x14ac:dyDescent="0.2">
      <c r="A20" s="77"/>
      <c r="B20" s="80"/>
      <c r="C20" s="83"/>
      <c r="D20" s="85" t="s">
        <v>58</v>
      </c>
      <c r="E20" s="15">
        <v>15</v>
      </c>
      <c r="F20" s="16"/>
      <c r="G20" s="17">
        <v>15</v>
      </c>
      <c r="H20" s="18">
        <v>80000</v>
      </c>
      <c r="I20" s="18">
        <f t="shared" si="2"/>
        <v>1200000</v>
      </c>
      <c r="J20" s="19"/>
      <c r="K20" s="20">
        <f t="shared" si="0"/>
        <v>1200000</v>
      </c>
      <c r="L20" s="68"/>
      <c r="M20" s="71"/>
    </row>
    <row r="21" spans="1:13" ht="15.75" x14ac:dyDescent="0.2">
      <c r="A21" s="77"/>
      <c r="B21" s="80"/>
      <c r="C21" s="83"/>
      <c r="D21" s="86"/>
      <c r="E21" s="15">
        <v>30</v>
      </c>
      <c r="F21" s="16"/>
      <c r="G21" s="17">
        <v>30</v>
      </c>
      <c r="H21" s="18">
        <v>60000</v>
      </c>
      <c r="I21" s="18">
        <f t="shared" si="2"/>
        <v>1800000</v>
      </c>
      <c r="J21" s="19"/>
      <c r="K21" s="20">
        <f t="shared" si="0"/>
        <v>1800000</v>
      </c>
      <c r="L21" s="68"/>
      <c r="M21" s="71"/>
    </row>
    <row r="22" spans="1:13" ht="39" customHeight="1" x14ac:dyDescent="0.2">
      <c r="A22" s="78"/>
      <c r="B22" s="81"/>
      <c r="C22" s="84"/>
      <c r="D22" s="14" t="s">
        <v>59</v>
      </c>
      <c r="E22" s="15">
        <v>60</v>
      </c>
      <c r="F22" s="16"/>
      <c r="G22" s="17">
        <v>60</v>
      </c>
      <c r="H22" s="18">
        <v>80000</v>
      </c>
      <c r="I22" s="18">
        <f t="shared" si="2"/>
        <v>4800000</v>
      </c>
      <c r="J22" s="19"/>
      <c r="K22" s="20">
        <f t="shared" si="0"/>
        <v>4800000</v>
      </c>
      <c r="L22" s="69"/>
      <c r="M22" s="72"/>
    </row>
    <row r="23" spans="1:13" ht="69.95" customHeight="1" x14ac:dyDescent="0.2">
      <c r="A23" s="76">
        <v>3</v>
      </c>
      <c r="B23" s="79" t="s">
        <v>61</v>
      </c>
      <c r="C23" s="82" t="s">
        <v>62</v>
      </c>
      <c r="D23" s="73" t="s">
        <v>52</v>
      </c>
      <c r="E23" s="15">
        <v>45</v>
      </c>
      <c r="F23" s="16">
        <v>0</v>
      </c>
      <c r="G23" s="17">
        <v>45</v>
      </c>
      <c r="H23" s="18">
        <v>70000</v>
      </c>
      <c r="I23" s="18">
        <f t="shared" si="1"/>
        <v>3150000</v>
      </c>
      <c r="J23" s="19">
        <v>0</v>
      </c>
      <c r="K23" s="20">
        <f t="shared" si="0"/>
        <v>3150000</v>
      </c>
      <c r="L23" s="67" t="s">
        <v>65</v>
      </c>
      <c r="M23" s="70" t="s">
        <v>64</v>
      </c>
    </row>
    <row r="24" spans="1:13" ht="69.95" customHeight="1" x14ac:dyDescent="0.2">
      <c r="A24" s="77"/>
      <c r="B24" s="80"/>
      <c r="C24" s="83"/>
      <c r="D24" s="74"/>
      <c r="E24" s="15">
        <v>30</v>
      </c>
      <c r="F24" s="16">
        <v>0</v>
      </c>
      <c r="G24" s="17">
        <v>30</v>
      </c>
      <c r="H24" s="18">
        <v>55000</v>
      </c>
      <c r="I24" s="18">
        <f t="shared" si="1"/>
        <v>1650000</v>
      </c>
      <c r="J24" s="19">
        <v>0</v>
      </c>
      <c r="K24" s="20">
        <f t="shared" si="0"/>
        <v>1650000</v>
      </c>
      <c r="L24" s="68"/>
      <c r="M24" s="71"/>
    </row>
    <row r="25" spans="1:13" ht="27.95" customHeight="1" x14ac:dyDescent="0.2">
      <c r="A25" s="77"/>
      <c r="B25" s="80"/>
      <c r="C25" s="83"/>
      <c r="D25" s="75" t="s">
        <v>47</v>
      </c>
      <c r="E25" s="15">
        <v>45</v>
      </c>
      <c r="F25" s="16"/>
      <c r="G25" s="17">
        <v>45</v>
      </c>
      <c r="H25" s="18">
        <v>80000</v>
      </c>
      <c r="I25" s="18">
        <f t="shared" si="1"/>
        <v>3600000</v>
      </c>
      <c r="J25" s="19"/>
      <c r="K25" s="20">
        <f t="shared" si="0"/>
        <v>3600000</v>
      </c>
      <c r="L25" s="68"/>
      <c r="M25" s="71"/>
    </row>
    <row r="26" spans="1:13" ht="15.75" x14ac:dyDescent="0.2">
      <c r="A26" s="77"/>
      <c r="B26" s="80"/>
      <c r="C26" s="83"/>
      <c r="D26" s="74"/>
      <c r="E26" s="15">
        <v>30</v>
      </c>
      <c r="F26" s="16"/>
      <c r="G26" s="17">
        <v>30</v>
      </c>
      <c r="H26" s="18">
        <v>60000</v>
      </c>
      <c r="I26" s="18">
        <f t="shared" si="1"/>
        <v>1800000</v>
      </c>
      <c r="J26" s="19"/>
      <c r="K26" s="20">
        <f t="shared" si="0"/>
        <v>1800000</v>
      </c>
      <c r="L26" s="68"/>
      <c r="M26" s="71"/>
    </row>
    <row r="27" spans="1:13" ht="42" customHeight="1" x14ac:dyDescent="0.2">
      <c r="A27" s="77"/>
      <c r="B27" s="80"/>
      <c r="C27" s="83"/>
      <c r="D27" s="75" t="s">
        <v>63</v>
      </c>
      <c r="E27" s="15">
        <v>15</v>
      </c>
      <c r="F27" s="16"/>
      <c r="G27" s="17">
        <v>15</v>
      </c>
      <c r="H27" s="18">
        <v>80000</v>
      </c>
      <c r="I27" s="18">
        <f t="shared" si="1"/>
        <v>1200000</v>
      </c>
      <c r="J27" s="19"/>
      <c r="K27" s="20">
        <f t="shared" si="0"/>
        <v>1200000</v>
      </c>
      <c r="L27" s="68"/>
      <c r="M27" s="71"/>
    </row>
    <row r="28" spans="1:13" ht="15.75" x14ac:dyDescent="0.2">
      <c r="A28" s="78"/>
      <c r="B28" s="81"/>
      <c r="C28" s="84"/>
      <c r="D28" s="74"/>
      <c r="E28" s="15">
        <v>30</v>
      </c>
      <c r="F28" s="16"/>
      <c r="G28" s="17">
        <v>30</v>
      </c>
      <c r="H28" s="18">
        <v>60000</v>
      </c>
      <c r="I28" s="18">
        <f t="shared" si="1"/>
        <v>1800000</v>
      </c>
      <c r="J28" s="19"/>
      <c r="K28" s="20">
        <f t="shared" si="0"/>
        <v>1800000</v>
      </c>
      <c r="L28" s="69"/>
      <c r="M28" s="72"/>
    </row>
    <row r="29" spans="1:13" ht="42" customHeight="1" x14ac:dyDescent="0.2">
      <c r="A29" s="76">
        <v>4</v>
      </c>
      <c r="B29" s="79" t="s">
        <v>48</v>
      </c>
      <c r="C29" s="82" t="s">
        <v>49</v>
      </c>
      <c r="D29" s="75" t="s">
        <v>68</v>
      </c>
      <c r="E29" s="15">
        <v>13</v>
      </c>
      <c r="F29" s="16">
        <v>0</v>
      </c>
      <c r="G29" s="17">
        <v>13</v>
      </c>
      <c r="H29" s="18">
        <v>70000</v>
      </c>
      <c r="I29" s="18">
        <f t="shared" si="1"/>
        <v>910000</v>
      </c>
      <c r="J29" s="19">
        <v>0</v>
      </c>
      <c r="K29" s="20">
        <f t="shared" si="0"/>
        <v>910000</v>
      </c>
      <c r="L29" s="67" t="s">
        <v>66</v>
      </c>
      <c r="M29" s="70" t="s">
        <v>67</v>
      </c>
    </row>
    <row r="30" spans="1:13" ht="15.75" x14ac:dyDescent="0.2">
      <c r="A30" s="77"/>
      <c r="B30" s="80"/>
      <c r="C30" s="83"/>
      <c r="D30" s="74"/>
      <c r="E30" s="15">
        <v>26</v>
      </c>
      <c r="F30" s="16">
        <v>0</v>
      </c>
      <c r="G30" s="17">
        <v>26</v>
      </c>
      <c r="H30" s="18">
        <v>55000</v>
      </c>
      <c r="I30" s="18">
        <f t="shared" si="1"/>
        <v>1430000</v>
      </c>
      <c r="J30" s="19">
        <v>0</v>
      </c>
      <c r="K30" s="20">
        <f t="shared" si="0"/>
        <v>1430000</v>
      </c>
      <c r="L30" s="68"/>
      <c r="M30" s="71"/>
    </row>
    <row r="31" spans="1:13" ht="15.75" x14ac:dyDescent="0.2">
      <c r="A31" s="78"/>
      <c r="B31" s="81"/>
      <c r="C31" s="84"/>
      <c r="D31" s="14" t="s">
        <v>50</v>
      </c>
      <c r="E31" s="15">
        <v>30</v>
      </c>
      <c r="F31" s="16"/>
      <c r="G31" s="17">
        <v>30</v>
      </c>
      <c r="H31" s="18">
        <v>80000</v>
      </c>
      <c r="I31" s="18">
        <f t="shared" si="1"/>
        <v>2400000</v>
      </c>
      <c r="J31" s="19"/>
      <c r="K31" s="20">
        <f t="shared" si="0"/>
        <v>2400000</v>
      </c>
      <c r="L31" s="69"/>
      <c r="M31" s="72"/>
    </row>
    <row r="32" spans="1:13" ht="75" x14ac:dyDescent="0.2">
      <c r="A32" s="21">
        <v>5</v>
      </c>
      <c r="B32" s="22" t="s">
        <v>69</v>
      </c>
      <c r="C32" s="23" t="s">
        <v>70</v>
      </c>
      <c r="D32" s="14" t="s">
        <v>71</v>
      </c>
      <c r="E32" s="15">
        <v>60</v>
      </c>
      <c r="F32" s="16">
        <v>0</v>
      </c>
      <c r="G32" s="17">
        <f>E32</f>
        <v>60</v>
      </c>
      <c r="H32" s="18">
        <v>80000</v>
      </c>
      <c r="I32" s="18">
        <f t="shared" si="1"/>
        <v>4800000</v>
      </c>
      <c r="J32" s="19">
        <v>0</v>
      </c>
      <c r="K32" s="20">
        <f t="shared" si="0"/>
        <v>4800000</v>
      </c>
      <c r="L32" s="54" t="s">
        <v>72</v>
      </c>
      <c r="M32" s="55" t="s">
        <v>73</v>
      </c>
    </row>
    <row r="33" spans="1:13" ht="18.75" x14ac:dyDescent="0.2">
      <c r="A33" s="87" t="s">
        <v>30</v>
      </c>
      <c r="B33" s="88"/>
      <c r="C33" s="88"/>
      <c r="D33" s="89"/>
      <c r="E33" s="24">
        <f>SUM(E8:E32)</f>
        <v>738.5</v>
      </c>
      <c r="F33" s="25"/>
      <c r="G33" s="24">
        <f>SUM(G8:G32)</f>
        <v>738.5</v>
      </c>
      <c r="H33" s="26"/>
      <c r="I33" s="24">
        <f>SUM(I8:I32)</f>
        <v>50105000</v>
      </c>
      <c r="J33" s="24"/>
      <c r="K33" s="24">
        <f>SUM(K8:K32)</f>
        <v>50105000</v>
      </c>
      <c r="L33" s="27"/>
      <c r="M33" s="28"/>
    </row>
    <row r="34" spans="1:13" ht="17.25" x14ac:dyDescent="0.2">
      <c r="A34" s="98" t="s">
        <v>74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100"/>
    </row>
    <row r="35" spans="1:13" ht="21" x14ac:dyDescent="0.35">
      <c r="A35" s="29"/>
      <c r="B35" s="30"/>
      <c r="C35" s="31"/>
      <c r="D35" s="32"/>
      <c r="E35" s="33"/>
      <c r="F35" s="33"/>
      <c r="G35" s="33"/>
      <c r="H35" s="33"/>
      <c r="I35" s="33"/>
      <c r="J35" s="33"/>
      <c r="K35" s="34"/>
      <c r="L35" s="34"/>
      <c r="M35" s="33"/>
    </row>
    <row r="36" spans="1:13" ht="18.75" x14ac:dyDescent="0.3">
      <c r="A36" s="35" t="s">
        <v>31</v>
      </c>
      <c r="B36" s="36"/>
      <c r="C36" s="37"/>
      <c r="D36" s="38"/>
      <c r="E36" s="39"/>
      <c r="F36" s="39"/>
      <c r="G36" s="39"/>
      <c r="H36" s="39"/>
      <c r="I36" s="39"/>
      <c r="J36" s="39"/>
      <c r="K36" s="40"/>
      <c r="L36" s="40"/>
      <c r="M36" s="39"/>
    </row>
    <row r="37" spans="1:13" ht="18.75" x14ac:dyDescent="0.3">
      <c r="A37" s="90" t="s">
        <v>32</v>
      </c>
      <c r="B37" s="90"/>
      <c r="C37" s="90"/>
      <c r="D37" s="91" t="s">
        <v>33</v>
      </c>
      <c r="E37" s="91"/>
      <c r="F37" s="90" t="s">
        <v>34</v>
      </c>
      <c r="G37" s="90"/>
      <c r="H37" s="90"/>
      <c r="I37" s="90"/>
      <c r="J37" s="41"/>
      <c r="K37" s="90" t="s">
        <v>35</v>
      </c>
      <c r="L37" s="90"/>
      <c r="M37" s="45" t="s">
        <v>36</v>
      </c>
    </row>
    <row r="38" spans="1:13" ht="18.75" x14ac:dyDescent="0.3">
      <c r="A38" s="41"/>
      <c r="B38" s="41"/>
      <c r="C38" s="41"/>
      <c r="D38" s="42"/>
      <c r="E38" s="43"/>
      <c r="F38" s="43"/>
      <c r="G38" s="41"/>
      <c r="H38" s="41"/>
      <c r="I38" s="41"/>
      <c r="J38" s="41"/>
      <c r="K38" s="44"/>
      <c r="L38" s="41"/>
      <c r="M38" s="45"/>
    </row>
    <row r="39" spans="1:13" ht="18.75" x14ac:dyDescent="0.3">
      <c r="A39" s="41"/>
      <c r="B39" s="41"/>
      <c r="C39" s="41"/>
      <c r="D39" s="42"/>
      <c r="E39" s="43"/>
      <c r="F39" s="43"/>
      <c r="G39" s="41"/>
      <c r="H39" s="41"/>
      <c r="I39" s="41"/>
      <c r="J39" s="41"/>
      <c r="K39" s="44"/>
      <c r="L39" s="41"/>
      <c r="M39" s="45"/>
    </row>
    <row r="40" spans="1:13" ht="18.75" x14ac:dyDescent="0.3">
      <c r="A40" s="35"/>
      <c r="B40" s="36"/>
      <c r="C40" s="37"/>
      <c r="D40" s="38"/>
      <c r="E40" s="39"/>
      <c r="F40" s="39"/>
      <c r="G40" s="39"/>
      <c r="H40" s="39"/>
      <c r="I40" s="39"/>
      <c r="J40" s="39"/>
      <c r="K40" s="40"/>
      <c r="L40" s="40"/>
      <c r="M40" s="39"/>
    </row>
    <row r="41" spans="1:13" ht="18.75" x14ac:dyDescent="0.3">
      <c r="A41" s="90" t="s">
        <v>37</v>
      </c>
      <c r="B41" s="90"/>
      <c r="C41" s="90"/>
      <c r="D41" s="91" t="s">
        <v>38</v>
      </c>
      <c r="E41" s="91"/>
      <c r="F41" s="90" t="s">
        <v>39</v>
      </c>
      <c r="G41" s="90"/>
      <c r="H41" s="90"/>
      <c r="I41" s="90"/>
      <c r="J41" s="41"/>
      <c r="K41" s="90" t="s">
        <v>40</v>
      </c>
      <c r="L41" s="90"/>
      <c r="M41" s="45" t="s">
        <v>41</v>
      </c>
    </row>
  </sheetData>
  <mergeCells count="49">
    <mergeCell ref="A1:F1"/>
    <mergeCell ref="I1:M1"/>
    <mergeCell ref="A2:F2"/>
    <mergeCell ref="I2:M2"/>
    <mergeCell ref="A3:F3"/>
    <mergeCell ref="K3:M3"/>
    <mergeCell ref="A41:C41"/>
    <mergeCell ref="D41:E41"/>
    <mergeCell ref="F41:I41"/>
    <mergeCell ref="K41:L41"/>
    <mergeCell ref="A4:D4"/>
    <mergeCell ref="A5:M5"/>
    <mergeCell ref="B6:C6"/>
    <mergeCell ref="B7:C7"/>
    <mergeCell ref="L14:L22"/>
    <mergeCell ref="M14:M22"/>
    <mergeCell ref="A34:M34"/>
    <mergeCell ref="A37:C37"/>
    <mergeCell ref="D37:E37"/>
    <mergeCell ref="F37:I37"/>
    <mergeCell ref="K37:L37"/>
    <mergeCell ref="A8:A13"/>
    <mergeCell ref="B8:B13"/>
    <mergeCell ref="C8:C13"/>
    <mergeCell ref="L8:L13"/>
    <mergeCell ref="M8:M13"/>
    <mergeCell ref="D11:D12"/>
    <mergeCell ref="A14:A22"/>
    <mergeCell ref="B14:B22"/>
    <mergeCell ref="C14:C22"/>
    <mergeCell ref="D20:D21"/>
    <mergeCell ref="A33:D33"/>
    <mergeCell ref="A23:A28"/>
    <mergeCell ref="B23:B28"/>
    <mergeCell ref="C23:C28"/>
    <mergeCell ref="D14:D15"/>
    <mergeCell ref="D16:D17"/>
    <mergeCell ref="D18:D19"/>
    <mergeCell ref="A29:A31"/>
    <mergeCell ref="B29:B31"/>
    <mergeCell ref="C29:C31"/>
    <mergeCell ref="L23:L28"/>
    <mergeCell ref="M23:M28"/>
    <mergeCell ref="M29:M31"/>
    <mergeCell ref="D23:D24"/>
    <mergeCell ref="D25:D26"/>
    <mergeCell ref="D27:D28"/>
    <mergeCell ref="D29:D30"/>
    <mergeCell ref="L29:L31"/>
  </mergeCells>
  <pageMargins left="0.25" right="0.25" top="0.75" bottom="0.56000000000000005" header="0.3" footer="0.3"/>
  <pageSetup paperSize="9"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863D-4590-4C86-ABA1-61D9F0D7D4BA}">
  <dimension ref="A1:N41"/>
  <sheetViews>
    <sheetView topLeftCell="A22" zoomScaleNormal="100" workbookViewId="0">
      <selection activeCell="N8" sqref="N8:N13"/>
    </sheetView>
  </sheetViews>
  <sheetFormatPr defaultRowHeight="14.25" x14ac:dyDescent="0.2"/>
  <cols>
    <col min="1" max="1" width="4.375" customWidth="1"/>
    <col min="2" max="2" width="9" customWidth="1"/>
    <col min="3" max="3" width="6.5" customWidth="1"/>
    <col min="4" max="4" width="15" style="63" customWidth="1"/>
    <col min="6" max="6" width="8" customWidth="1"/>
    <col min="7" max="7" width="6.625" customWidth="1"/>
    <col min="8" max="8" width="8.375" customWidth="1"/>
    <col min="9" max="9" width="10.75" customWidth="1"/>
    <col min="10" max="10" width="10.125" customWidth="1"/>
    <col min="11" max="11" width="8.125" customWidth="1"/>
    <col min="12" max="12" width="10" customWidth="1"/>
    <col min="13" max="13" width="12.875" customWidth="1"/>
    <col min="14" max="14" width="11.5" customWidth="1"/>
  </cols>
  <sheetData>
    <row r="1" spans="1:14" ht="15.75" x14ac:dyDescent="0.25">
      <c r="A1" s="101" t="s">
        <v>0</v>
      </c>
      <c r="B1" s="101"/>
      <c r="C1" s="101"/>
      <c r="D1" s="101"/>
      <c r="E1" s="101"/>
      <c r="F1" s="101"/>
      <c r="G1" s="1"/>
      <c r="H1" s="2"/>
      <c r="I1" s="92" t="s">
        <v>1</v>
      </c>
      <c r="J1" s="92"/>
      <c r="K1" s="92"/>
      <c r="L1" s="92"/>
      <c r="M1" s="92"/>
      <c r="N1" s="92"/>
    </row>
    <row r="2" spans="1:14" ht="15.75" x14ac:dyDescent="0.25">
      <c r="A2" s="92" t="s">
        <v>2</v>
      </c>
      <c r="B2" s="92"/>
      <c r="C2" s="92"/>
      <c r="D2" s="92"/>
      <c r="E2" s="92"/>
      <c r="F2" s="92"/>
      <c r="G2" s="1"/>
      <c r="H2" s="2"/>
      <c r="I2" s="92" t="s">
        <v>3</v>
      </c>
      <c r="J2" s="92"/>
      <c r="K2" s="92"/>
      <c r="L2" s="92"/>
      <c r="M2" s="92"/>
      <c r="N2" s="92"/>
    </row>
    <row r="3" spans="1:14" ht="15.75" x14ac:dyDescent="0.25">
      <c r="A3" s="92" t="s">
        <v>4</v>
      </c>
      <c r="B3" s="92"/>
      <c r="C3" s="92"/>
      <c r="D3" s="92"/>
      <c r="E3" s="92"/>
      <c r="F3" s="92"/>
      <c r="G3" s="1"/>
      <c r="H3" s="2"/>
      <c r="I3" s="1"/>
      <c r="J3" s="1"/>
      <c r="K3" s="1"/>
      <c r="L3" s="102"/>
      <c r="M3" s="102"/>
      <c r="N3" s="102"/>
    </row>
    <row r="4" spans="1:14" ht="15.75" x14ac:dyDescent="0.25">
      <c r="A4" s="92"/>
      <c r="B4" s="92"/>
      <c r="C4" s="92"/>
      <c r="D4" s="92"/>
      <c r="E4" s="1"/>
      <c r="F4" s="1"/>
      <c r="G4" s="1"/>
      <c r="H4" s="2"/>
      <c r="I4" s="1"/>
      <c r="J4" s="1"/>
      <c r="K4" s="1"/>
      <c r="L4" s="3"/>
      <c r="M4" s="2"/>
      <c r="N4" s="1"/>
    </row>
    <row r="5" spans="1:14" ht="75.95" customHeight="1" x14ac:dyDescent="0.2">
      <c r="A5" s="93" t="s">
        <v>78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4" ht="57" x14ac:dyDescent="0.2">
      <c r="A6" s="4" t="s">
        <v>5</v>
      </c>
      <c r="B6" s="104" t="s">
        <v>6</v>
      </c>
      <c r="C6" s="104"/>
      <c r="D6" s="58" t="s">
        <v>7</v>
      </c>
      <c r="E6" s="6" t="s">
        <v>8</v>
      </c>
      <c r="F6" s="6" t="s">
        <v>9</v>
      </c>
      <c r="G6" s="7" t="s">
        <v>10</v>
      </c>
      <c r="H6" s="7" t="s">
        <v>11</v>
      </c>
      <c r="I6" s="7" t="s">
        <v>12</v>
      </c>
      <c r="J6" s="7" t="s">
        <v>13</v>
      </c>
      <c r="K6" s="7" t="s">
        <v>14</v>
      </c>
      <c r="L6" s="7" t="s">
        <v>15</v>
      </c>
      <c r="M6" s="7" t="s">
        <v>16</v>
      </c>
      <c r="N6" s="4" t="s">
        <v>17</v>
      </c>
    </row>
    <row r="7" spans="1:14" x14ac:dyDescent="0.2">
      <c r="A7" s="9" t="s">
        <v>18</v>
      </c>
      <c r="B7" s="97" t="s">
        <v>19</v>
      </c>
      <c r="C7" s="97"/>
      <c r="D7" s="59" t="s">
        <v>20</v>
      </c>
      <c r="E7" s="11" t="s">
        <v>21</v>
      </c>
      <c r="F7" s="12" t="s">
        <v>22</v>
      </c>
      <c r="G7" s="12" t="s">
        <v>23</v>
      </c>
      <c r="H7" s="12" t="s">
        <v>24</v>
      </c>
      <c r="I7" s="12" t="s">
        <v>25</v>
      </c>
      <c r="J7" s="12" t="s">
        <v>51</v>
      </c>
      <c r="K7" s="12" t="s">
        <v>26</v>
      </c>
      <c r="L7" s="12" t="s">
        <v>27</v>
      </c>
      <c r="M7" s="9" t="s">
        <v>28</v>
      </c>
      <c r="N7" s="9" t="s">
        <v>29</v>
      </c>
    </row>
    <row r="8" spans="1:14" ht="29.45" customHeight="1" x14ac:dyDescent="0.2">
      <c r="A8" s="105">
        <v>1</v>
      </c>
      <c r="B8" s="106" t="s">
        <v>42</v>
      </c>
      <c r="C8" s="106" t="s">
        <v>43</v>
      </c>
      <c r="D8" s="57" t="s">
        <v>45</v>
      </c>
      <c r="E8" s="15">
        <v>54</v>
      </c>
      <c r="F8" s="16">
        <v>0</v>
      </c>
      <c r="G8" s="64">
        <v>54</v>
      </c>
      <c r="H8" s="18">
        <v>55000</v>
      </c>
      <c r="I8" s="18">
        <f>G8*H8</f>
        <v>2970000</v>
      </c>
      <c r="J8" s="19">
        <f xml:space="preserve"> I8*10%</f>
        <v>297000</v>
      </c>
      <c r="K8" s="20">
        <v>0</v>
      </c>
      <c r="L8" s="47">
        <f>I8-J8</f>
        <v>2673000</v>
      </c>
      <c r="M8" s="107" t="s">
        <v>75</v>
      </c>
      <c r="N8" s="108" t="s">
        <v>44</v>
      </c>
    </row>
    <row r="9" spans="1:14" ht="45.95" customHeight="1" x14ac:dyDescent="0.2">
      <c r="A9" s="105"/>
      <c r="B9" s="106"/>
      <c r="C9" s="106"/>
      <c r="D9" s="57" t="s">
        <v>52</v>
      </c>
      <c r="E9" s="15">
        <v>26</v>
      </c>
      <c r="F9" s="16">
        <v>0</v>
      </c>
      <c r="G9" s="64">
        <v>26</v>
      </c>
      <c r="H9" s="18">
        <v>60000</v>
      </c>
      <c r="I9" s="18">
        <f t="shared" ref="I9:I32" si="0">G9*H9</f>
        <v>1560000</v>
      </c>
      <c r="J9" s="19">
        <f t="shared" ref="J9:J32" si="1" xml:space="preserve"> I9*10%</f>
        <v>156000</v>
      </c>
      <c r="K9" s="20">
        <v>0</v>
      </c>
      <c r="L9" s="47">
        <f t="shared" ref="L9:L33" si="2">I9-J9</f>
        <v>1404000</v>
      </c>
      <c r="M9" s="107"/>
      <c r="N9" s="108"/>
    </row>
    <row r="10" spans="1:14" ht="30" x14ac:dyDescent="0.2">
      <c r="A10" s="105"/>
      <c r="B10" s="106"/>
      <c r="C10" s="106"/>
      <c r="D10" s="57" t="s">
        <v>53</v>
      </c>
      <c r="E10" s="15">
        <v>12.5</v>
      </c>
      <c r="F10" s="16">
        <v>0</v>
      </c>
      <c r="G10" s="64">
        <v>12.5</v>
      </c>
      <c r="H10" s="18">
        <v>80000</v>
      </c>
      <c r="I10" s="18">
        <f>G10*H10</f>
        <v>1000000</v>
      </c>
      <c r="J10" s="19">
        <f t="shared" si="1"/>
        <v>100000</v>
      </c>
      <c r="K10" s="20">
        <v>0</v>
      </c>
      <c r="L10" s="47">
        <f t="shared" si="2"/>
        <v>900000</v>
      </c>
      <c r="M10" s="107"/>
      <c r="N10" s="108"/>
    </row>
    <row r="11" spans="1:14" ht="15.75" x14ac:dyDescent="0.2">
      <c r="A11" s="105"/>
      <c r="B11" s="106"/>
      <c r="C11" s="106"/>
      <c r="D11" s="103" t="s">
        <v>46</v>
      </c>
      <c r="E11" s="15">
        <v>27</v>
      </c>
      <c r="F11" s="16">
        <v>0</v>
      </c>
      <c r="G11" s="64">
        <v>27</v>
      </c>
      <c r="H11" s="18">
        <v>70000</v>
      </c>
      <c r="I11" s="18">
        <f>G11*H11</f>
        <v>1890000</v>
      </c>
      <c r="J11" s="19">
        <f t="shared" si="1"/>
        <v>189000</v>
      </c>
      <c r="K11" s="20">
        <v>0</v>
      </c>
      <c r="L11" s="47">
        <f t="shared" si="2"/>
        <v>1701000</v>
      </c>
      <c r="M11" s="107"/>
      <c r="N11" s="108"/>
    </row>
    <row r="12" spans="1:14" ht="15.75" x14ac:dyDescent="0.2">
      <c r="A12" s="105"/>
      <c r="B12" s="106"/>
      <c r="C12" s="106"/>
      <c r="D12" s="103"/>
      <c r="E12" s="15">
        <v>27</v>
      </c>
      <c r="F12" s="16">
        <v>0</v>
      </c>
      <c r="G12" s="64">
        <v>27</v>
      </c>
      <c r="H12" s="18">
        <v>55000</v>
      </c>
      <c r="I12" s="18">
        <f>G12*H12</f>
        <v>1485000</v>
      </c>
      <c r="J12" s="19">
        <f t="shared" si="1"/>
        <v>148500</v>
      </c>
      <c r="K12" s="20">
        <v>0</v>
      </c>
      <c r="L12" s="47">
        <f t="shared" si="2"/>
        <v>1336500</v>
      </c>
      <c r="M12" s="107"/>
      <c r="N12" s="108"/>
    </row>
    <row r="13" spans="1:14" ht="15.75" x14ac:dyDescent="0.2">
      <c r="A13" s="105"/>
      <c r="B13" s="106"/>
      <c r="C13" s="106"/>
      <c r="D13" s="57" t="s">
        <v>47</v>
      </c>
      <c r="E13" s="15">
        <v>40</v>
      </c>
      <c r="F13" s="16">
        <v>0</v>
      </c>
      <c r="G13" s="64">
        <v>40</v>
      </c>
      <c r="H13" s="18">
        <v>70000</v>
      </c>
      <c r="I13" s="18">
        <f>G13*H13</f>
        <v>2800000</v>
      </c>
      <c r="J13" s="19">
        <f t="shared" si="1"/>
        <v>280000</v>
      </c>
      <c r="K13" s="20">
        <v>0</v>
      </c>
      <c r="L13" s="47">
        <f t="shared" si="2"/>
        <v>2520000</v>
      </c>
      <c r="M13" s="107"/>
      <c r="N13" s="108"/>
    </row>
    <row r="14" spans="1:14" ht="15.75" x14ac:dyDescent="0.2">
      <c r="A14" s="105">
        <v>2</v>
      </c>
      <c r="B14" s="106" t="s">
        <v>54</v>
      </c>
      <c r="C14" s="106" t="s">
        <v>55</v>
      </c>
      <c r="D14" s="103" t="s">
        <v>56</v>
      </c>
      <c r="E14" s="15">
        <v>3</v>
      </c>
      <c r="F14" s="16">
        <v>0</v>
      </c>
      <c r="G14" s="64">
        <v>3</v>
      </c>
      <c r="H14" s="18">
        <v>70000</v>
      </c>
      <c r="I14" s="18">
        <f t="shared" si="0"/>
        <v>210000</v>
      </c>
      <c r="J14" s="19">
        <f t="shared" si="1"/>
        <v>21000</v>
      </c>
      <c r="K14" s="20">
        <v>0</v>
      </c>
      <c r="L14" s="47">
        <f t="shared" si="2"/>
        <v>189000</v>
      </c>
      <c r="M14" s="107" t="s">
        <v>76</v>
      </c>
      <c r="N14" s="108" t="s">
        <v>60</v>
      </c>
    </row>
    <row r="15" spans="1:14" ht="24.6" customHeight="1" x14ac:dyDescent="0.2">
      <c r="A15" s="105"/>
      <c r="B15" s="106"/>
      <c r="C15" s="106"/>
      <c r="D15" s="103"/>
      <c r="E15" s="15">
        <v>30</v>
      </c>
      <c r="F15" s="16">
        <v>0</v>
      </c>
      <c r="G15" s="64">
        <v>30</v>
      </c>
      <c r="H15" s="18">
        <v>55000</v>
      </c>
      <c r="I15" s="18">
        <f t="shared" si="0"/>
        <v>1650000</v>
      </c>
      <c r="J15" s="19">
        <f t="shared" si="1"/>
        <v>165000</v>
      </c>
      <c r="K15" s="20">
        <v>0</v>
      </c>
      <c r="L15" s="47">
        <f t="shared" si="2"/>
        <v>1485000</v>
      </c>
      <c r="M15" s="107"/>
      <c r="N15" s="108"/>
    </row>
    <row r="16" spans="1:14" ht="20.100000000000001" customHeight="1" x14ac:dyDescent="0.2">
      <c r="A16" s="105"/>
      <c r="B16" s="106"/>
      <c r="C16" s="106"/>
      <c r="D16" s="103" t="s">
        <v>57</v>
      </c>
      <c r="E16" s="15">
        <v>15</v>
      </c>
      <c r="F16" s="16">
        <v>0</v>
      </c>
      <c r="G16" s="64">
        <v>15</v>
      </c>
      <c r="H16" s="18">
        <v>80000</v>
      </c>
      <c r="I16" s="18">
        <f t="shared" si="0"/>
        <v>1200000</v>
      </c>
      <c r="J16" s="19">
        <f t="shared" si="1"/>
        <v>120000</v>
      </c>
      <c r="K16" s="20">
        <v>0</v>
      </c>
      <c r="L16" s="47">
        <f t="shared" si="2"/>
        <v>1080000</v>
      </c>
      <c r="M16" s="107"/>
      <c r="N16" s="108"/>
    </row>
    <row r="17" spans="1:14" ht="21" customHeight="1" x14ac:dyDescent="0.2">
      <c r="A17" s="105"/>
      <c r="B17" s="106"/>
      <c r="C17" s="106"/>
      <c r="D17" s="103"/>
      <c r="E17" s="15">
        <v>30</v>
      </c>
      <c r="F17" s="16">
        <v>0</v>
      </c>
      <c r="G17" s="64">
        <v>30</v>
      </c>
      <c r="H17" s="18">
        <v>60000</v>
      </c>
      <c r="I17" s="18">
        <f t="shared" si="0"/>
        <v>1800000</v>
      </c>
      <c r="J17" s="19">
        <f t="shared" si="1"/>
        <v>180000</v>
      </c>
      <c r="K17" s="20">
        <v>0</v>
      </c>
      <c r="L17" s="47">
        <f t="shared" si="2"/>
        <v>1620000</v>
      </c>
      <c r="M17" s="107"/>
      <c r="N17" s="108"/>
    </row>
    <row r="18" spans="1:14" ht="19.5" customHeight="1" x14ac:dyDescent="0.2">
      <c r="A18" s="105"/>
      <c r="B18" s="106"/>
      <c r="C18" s="106"/>
      <c r="D18" s="103" t="s">
        <v>56</v>
      </c>
      <c r="E18" s="15">
        <v>15</v>
      </c>
      <c r="F18" s="16">
        <v>0</v>
      </c>
      <c r="G18" s="64">
        <v>15</v>
      </c>
      <c r="H18" s="18">
        <v>80000</v>
      </c>
      <c r="I18" s="18">
        <f t="shared" si="0"/>
        <v>1200000</v>
      </c>
      <c r="J18" s="19">
        <f t="shared" si="1"/>
        <v>120000</v>
      </c>
      <c r="K18" s="20">
        <v>0</v>
      </c>
      <c r="L18" s="47">
        <f t="shared" si="2"/>
        <v>1080000</v>
      </c>
      <c r="M18" s="107"/>
      <c r="N18" s="108"/>
    </row>
    <row r="19" spans="1:14" ht="20.45" customHeight="1" x14ac:dyDescent="0.2">
      <c r="A19" s="105"/>
      <c r="B19" s="106"/>
      <c r="C19" s="106"/>
      <c r="D19" s="103"/>
      <c r="E19" s="15">
        <v>30</v>
      </c>
      <c r="F19" s="16">
        <v>0</v>
      </c>
      <c r="G19" s="64">
        <v>30</v>
      </c>
      <c r="H19" s="18">
        <v>60000</v>
      </c>
      <c r="I19" s="18">
        <f t="shared" si="0"/>
        <v>1800000</v>
      </c>
      <c r="J19" s="19">
        <f t="shared" si="1"/>
        <v>180000</v>
      </c>
      <c r="K19" s="20">
        <v>0</v>
      </c>
      <c r="L19" s="47">
        <f t="shared" si="2"/>
        <v>1620000</v>
      </c>
      <c r="M19" s="107"/>
      <c r="N19" s="108"/>
    </row>
    <row r="20" spans="1:14" ht="15.75" x14ac:dyDescent="0.2">
      <c r="A20" s="105"/>
      <c r="B20" s="106"/>
      <c r="C20" s="106"/>
      <c r="D20" s="109" t="s">
        <v>58</v>
      </c>
      <c r="E20" s="15">
        <v>15</v>
      </c>
      <c r="F20" s="16">
        <v>0</v>
      </c>
      <c r="G20" s="64">
        <v>15</v>
      </c>
      <c r="H20" s="18">
        <v>80000</v>
      </c>
      <c r="I20" s="18">
        <f t="shared" si="0"/>
        <v>1200000</v>
      </c>
      <c r="J20" s="19">
        <f t="shared" si="1"/>
        <v>120000</v>
      </c>
      <c r="K20" s="20">
        <v>0</v>
      </c>
      <c r="L20" s="47">
        <f t="shared" si="2"/>
        <v>1080000</v>
      </c>
      <c r="M20" s="107"/>
      <c r="N20" s="108"/>
    </row>
    <row r="21" spans="1:14" ht="17.45" customHeight="1" x14ac:dyDescent="0.2">
      <c r="A21" s="105"/>
      <c r="B21" s="106"/>
      <c r="C21" s="106"/>
      <c r="D21" s="109"/>
      <c r="E21" s="15">
        <v>30</v>
      </c>
      <c r="F21" s="16">
        <v>0</v>
      </c>
      <c r="G21" s="64">
        <v>30</v>
      </c>
      <c r="H21" s="18">
        <v>60000</v>
      </c>
      <c r="I21" s="18">
        <f t="shared" si="0"/>
        <v>1800000</v>
      </c>
      <c r="J21" s="19">
        <f t="shared" si="1"/>
        <v>180000</v>
      </c>
      <c r="K21" s="20">
        <v>0</v>
      </c>
      <c r="L21" s="47">
        <f t="shared" si="2"/>
        <v>1620000</v>
      </c>
      <c r="M21" s="107"/>
      <c r="N21" s="108"/>
    </row>
    <row r="22" spans="1:14" ht="43.5" customHeight="1" x14ac:dyDescent="0.2">
      <c r="A22" s="105"/>
      <c r="B22" s="106"/>
      <c r="C22" s="106"/>
      <c r="D22" s="57" t="s">
        <v>59</v>
      </c>
      <c r="E22" s="15">
        <v>60</v>
      </c>
      <c r="F22" s="16">
        <v>0</v>
      </c>
      <c r="G22" s="64">
        <v>60</v>
      </c>
      <c r="H22" s="18">
        <v>80000</v>
      </c>
      <c r="I22" s="18">
        <f t="shared" si="0"/>
        <v>4800000</v>
      </c>
      <c r="J22" s="19">
        <f t="shared" si="1"/>
        <v>480000</v>
      </c>
      <c r="K22" s="20">
        <v>0</v>
      </c>
      <c r="L22" s="47">
        <f t="shared" si="2"/>
        <v>4320000</v>
      </c>
      <c r="M22" s="107"/>
      <c r="N22" s="108"/>
    </row>
    <row r="23" spans="1:14" ht="15.75" x14ac:dyDescent="0.2">
      <c r="A23" s="105">
        <v>3</v>
      </c>
      <c r="B23" s="106" t="s">
        <v>61</v>
      </c>
      <c r="C23" s="106" t="s">
        <v>62</v>
      </c>
      <c r="D23" s="103" t="s">
        <v>52</v>
      </c>
      <c r="E23" s="15">
        <v>45</v>
      </c>
      <c r="F23" s="16">
        <v>0</v>
      </c>
      <c r="G23" s="64">
        <v>45</v>
      </c>
      <c r="H23" s="18">
        <v>70000</v>
      </c>
      <c r="I23" s="18">
        <f t="shared" si="0"/>
        <v>3150000</v>
      </c>
      <c r="J23" s="19">
        <f t="shared" si="1"/>
        <v>315000</v>
      </c>
      <c r="K23" s="20">
        <v>0</v>
      </c>
      <c r="L23" s="47">
        <f t="shared" si="2"/>
        <v>2835000</v>
      </c>
      <c r="M23" s="107" t="s">
        <v>65</v>
      </c>
      <c r="N23" s="108" t="s">
        <v>64</v>
      </c>
    </row>
    <row r="24" spans="1:14" ht="30" customHeight="1" x14ac:dyDescent="0.2">
      <c r="A24" s="105"/>
      <c r="B24" s="106"/>
      <c r="C24" s="106"/>
      <c r="D24" s="103"/>
      <c r="E24" s="15">
        <v>30</v>
      </c>
      <c r="F24" s="16">
        <v>0</v>
      </c>
      <c r="G24" s="64">
        <v>30</v>
      </c>
      <c r="H24" s="18">
        <v>55000</v>
      </c>
      <c r="I24" s="18">
        <f t="shared" si="0"/>
        <v>1650000</v>
      </c>
      <c r="J24" s="19">
        <f t="shared" si="1"/>
        <v>165000</v>
      </c>
      <c r="K24" s="20">
        <v>0</v>
      </c>
      <c r="L24" s="47">
        <f t="shared" si="2"/>
        <v>1485000</v>
      </c>
      <c r="M24" s="107"/>
      <c r="N24" s="108"/>
    </row>
    <row r="25" spans="1:14" ht="15.75" x14ac:dyDescent="0.2">
      <c r="A25" s="105"/>
      <c r="B25" s="106"/>
      <c r="C25" s="106"/>
      <c r="D25" s="103" t="s">
        <v>47</v>
      </c>
      <c r="E25" s="15">
        <v>45</v>
      </c>
      <c r="F25" s="16">
        <v>0</v>
      </c>
      <c r="G25" s="64">
        <v>45</v>
      </c>
      <c r="H25" s="18">
        <v>80000</v>
      </c>
      <c r="I25" s="18">
        <f t="shared" si="0"/>
        <v>3600000</v>
      </c>
      <c r="J25" s="19">
        <f t="shared" si="1"/>
        <v>360000</v>
      </c>
      <c r="K25" s="20">
        <v>0</v>
      </c>
      <c r="L25" s="47">
        <f t="shared" si="2"/>
        <v>3240000</v>
      </c>
      <c r="M25" s="107"/>
      <c r="N25" s="108"/>
    </row>
    <row r="26" spans="1:14" ht="15.75" x14ac:dyDescent="0.2">
      <c r="A26" s="105"/>
      <c r="B26" s="106"/>
      <c r="C26" s="106"/>
      <c r="D26" s="103"/>
      <c r="E26" s="15">
        <v>30</v>
      </c>
      <c r="F26" s="16">
        <v>0</v>
      </c>
      <c r="G26" s="64">
        <v>30</v>
      </c>
      <c r="H26" s="18">
        <v>60000</v>
      </c>
      <c r="I26" s="18">
        <f t="shared" si="0"/>
        <v>1800000</v>
      </c>
      <c r="J26" s="19">
        <f t="shared" si="1"/>
        <v>180000</v>
      </c>
      <c r="K26" s="20">
        <v>0</v>
      </c>
      <c r="L26" s="47">
        <f t="shared" si="2"/>
        <v>1620000</v>
      </c>
      <c r="M26" s="107"/>
      <c r="N26" s="108"/>
    </row>
    <row r="27" spans="1:14" ht="15.75" x14ac:dyDescent="0.2">
      <c r="A27" s="105"/>
      <c r="B27" s="106"/>
      <c r="C27" s="106"/>
      <c r="D27" s="103" t="s">
        <v>63</v>
      </c>
      <c r="E27" s="15">
        <v>15</v>
      </c>
      <c r="F27" s="16">
        <v>0</v>
      </c>
      <c r="G27" s="64">
        <v>15</v>
      </c>
      <c r="H27" s="18">
        <v>80000</v>
      </c>
      <c r="I27" s="18">
        <f t="shared" si="0"/>
        <v>1200000</v>
      </c>
      <c r="J27" s="19">
        <f t="shared" si="1"/>
        <v>120000</v>
      </c>
      <c r="K27" s="20">
        <v>0</v>
      </c>
      <c r="L27" s="47">
        <f t="shared" si="2"/>
        <v>1080000</v>
      </c>
      <c r="M27" s="107"/>
      <c r="N27" s="108"/>
    </row>
    <row r="28" spans="1:14" ht="15.75" x14ac:dyDescent="0.2">
      <c r="A28" s="105"/>
      <c r="B28" s="106"/>
      <c r="C28" s="106"/>
      <c r="D28" s="103"/>
      <c r="E28" s="15">
        <v>30</v>
      </c>
      <c r="F28" s="16">
        <v>0</v>
      </c>
      <c r="G28" s="64">
        <v>30</v>
      </c>
      <c r="H28" s="18">
        <v>60000</v>
      </c>
      <c r="I28" s="18">
        <f t="shared" si="0"/>
        <v>1800000</v>
      </c>
      <c r="J28" s="19">
        <f t="shared" si="1"/>
        <v>180000</v>
      </c>
      <c r="K28" s="20">
        <v>0</v>
      </c>
      <c r="L28" s="47">
        <f t="shared" si="2"/>
        <v>1620000</v>
      </c>
      <c r="M28" s="107"/>
      <c r="N28" s="108"/>
    </row>
    <row r="29" spans="1:14" ht="15.75" x14ac:dyDescent="0.2">
      <c r="A29" s="105">
        <v>4</v>
      </c>
      <c r="B29" s="106" t="s">
        <v>48</v>
      </c>
      <c r="C29" s="106" t="s">
        <v>49</v>
      </c>
      <c r="D29" s="103" t="s">
        <v>68</v>
      </c>
      <c r="E29" s="15">
        <v>13</v>
      </c>
      <c r="F29" s="16">
        <v>0</v>
      </c>
      <c r="G29" s="64">
        <v>13</v>
      </c>
      <c r="H29" s="18">
        <v>70000</v>
      </c>
      <c r="I29" s="18">
        <f t="shared" si="0"/>
        <v>910000</v>
      </c>
      <c r="J29" s="19">
        <f t="shared" si="1"/>
        <v>91000</v>
      </c>
      <c r="K29" s="20">
        <v>0</v>
      </c>
      <c r="L29" s="47">
        <f t="shared" si="2"/>
        <v>819000</v>
      </c>
      <c r="M29" s="107" t="s">
        <v>66</v>
      </c>
      <c r="N29" s="108" t="s">
        <v>67</v>
      </c>
    </row>
    <row r="30" spans="1:14" ht="15.75" x14ac:dyDescent="0.2">
      <c r="A30" s="105"/>
      <c r="B30" s="106"/>
      <c r="C30" s="106"/>
      <c r="D30" s="103"/>
      <c r="E30" s="15">
        <v>26</v>
      </c>
      <c r="F30" s="16">
        <v>0</v>
      </c>
      <c r="G30" s="64">
        <v>26</v>
      </c>
      <c r="H30" s="18">
        <v>55000</v>
      </c>
      <c r="I30" s="18">
        <f t="shared" si="0"/>
        <v>1430000</v>
      </c>
      <c r="J30" s="19">
        <f t="shared" si="1"/>
        <v>143000</v>
      </c>
      <c r="K30" s="20">
        <v>0</v>
      </c>
      <c r="L30" s="47">
        <f t="shared" si="2"/>
        <v>1287000</v>
      </c>
      <c r="M30" s="107"/>
      <c r="N30" s="108"/>
    </row>
    <row r="31" spans="1:14" ht="30" x14ac:dyDescent="0.2">
      <c r="A31" s="105"/>
      <c r="B31" s="106"/>
      <c r="C31" s="106"/>
      <c r="D31" s="57" t="s">
        <v>50</v>
      </c>
      <c r="E31" s="15">
        <v>30</v>
      </c>
      <c r="F31" s="16">
        <v>0</v>
      </c>
      <c r="G31" s="64">
        <v>30</v>
      </c>
      <c r="H31" s="18">
        <v>80000</v>
      </c>
      <c r="I31" s="18">
        <f t="shared" si="0"/>
        <v>2400000</v>
      </c>
      <c r="J31" s="19">
        <f t="shared" si="1"/>
        <v>240000</v>
      </c>
      <c r="K31" s="20">
        <v>0</v>
      </c>
      <c r="L31" s="47">
        <f t="shared" si="2"/>
        <v>2160000</v>
      </c>
      <c r="M31" s="107"/>
      <c r="N31" s="108"/>
    </row>
    <row r="32" spans="1:14" ht="90" x14ac:dyDescent="0.2">
      <c r="A32" s="21">
        <v>5</v>
      </c>
      <c r="B32" s="16" t="s">
        <v>69</v>
      </c>
      <c r="C32" s="16" t="s">
        <v>70</v>
      </c>
      <c r="D32" s="57" t="s">
        <v>71</v>
      </c>
      <c r="E32" s="15">
        <v>60</v>
      </c>
      <c r="F32" s="16">
        <v>0</v>
      </c>
      <c r="G32" s="64">
        <f>E32</f>
        <v>60</v>
      </c>
      <c r="H32" s="18">
        <v>80000</v>
      </c>
      <c r="I32" s="18">
        <f t="shared" si="0"/>
        <v>4800000</v>
      </c>
      <c r="J32" s="19">
        <f t="shared" si="1"/>
        <v>480000</v>
      </c>
      <c r="K32" s="20">
        <v>0</v>
      </c>
      <c r="L32" s="47">
        <f t="shared" si="2"/>
        <v>4320000</v>
      </c>
      <c r="M32" s="48" t="s">
        <v>72</v>
      </c>
      <c r="N32" s="55" t="s">
        <v>73</v>
      </c>
    </row>
    <row r="33" spans="1:14" ht="18.75" x14ac:dyDescent="0.2">
      <c r="A33" s="110" t="s">
        <v>30</v>
      </c>
      <c r="B33" s="110"/>
      <c r="C33" s="110"/>
      <c r="D33" s="110"/>
      <c r="E33" s="49">
        <f>SUM(E8:E32)</f>
        <v>738.5</v>
      </c>
      <c r="F33" s="16">
        <v>0</v>
      </c>
      <c r="G33" s="49">
        <f>SUM(G8:G32)</f>
        <v>738.5</v>
      </c>
      <c r="H33" s="50"/>
      <c r="I33" s="49">
        <f>SUM(I8:I32)</f>
        <v>50105000</v>
      </c>
      <c r="J33" s="65">
        <f xml:space="preserve"> I33*10%</f>
        <v>5010500</v>
      </c>
      <c r="K33" s="20">
        <v>0</v>
      </c>
      <c r="L33" s="66">
        <f t="shared" si="2"/>
        <v>45094500</v>
      </c>
      <c r="M33" s="51"/>
      <c r="N33" s="52"/>
    </row>
    <row r="34" spans="1:14" ht="17.25" x14ac:dyDescent="0.2">
      <c r="A34" s="111" t="s">
        <v>80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53"/>
    </row>
    <row r="35" spans="1:14" ht="21" x14ac:dyDescent="0.35">
      <c r="A35" s="29"/>
      <c r="B35" s="30"/>
      <c r="C35" s="31"/>
      <c r="D35" s="60"/>
      <c r="E35" s="33"/>
      <c r="F35" s="33"/>
      <c r="G35" s="33"/>
      <c r="H35" s="33"/>
      <c r="I35" s="33"/>
      <c r="J35" s="33"/>
      <c r="K35" s="34"/>
      <c r="L35" s="34"/>
      <c r="M35" s="33"/>
    </row>
    <row r="36" spans="1:14" ht="18.75" x14ac:dyDescent="0.3">
      <c r="A36" s="35" t="s">
        <v>31</v>
      </c>
      <c r="B36" s="36"/>
      <c r="C36" s="37"/>
      <c r="D36" s="61"/>
      <c r="E36" s="39"/>
      <c r="F36" s="39"/>
      <c r="G36" s="39"/>
      <c r="H36" s="39"/>
      <c r="I36" s="39"/>
      <c r="J36" s="39"/>
      <c r="K36" s="40"/>
      <c r="L36" s="40"/>
      <c r="M36" s="39"/>
    </row>
    <row r="37" spans="1:14" ht="18.75" x14ac:dyDescent="0.3">
      <c r="A37" s="90" t="s">
        <v>32</v>
      </c>
      <c r="B37" s="90"/>
      <c r="C37" s="90"/>
      <c r="D37" s="90"/>
      <c r="E37" s="91" t="s">
        <v>33</v>
      </c>
      <c r="F37" s="91"/>
      <c r="G37" s="91"/>
      <c r="H37" s="90" t="s">
        <v>79</v>
      </c>
      <c r="I37" s="90"/>
      <c r="J37" s="90" t="s">
        <v>35</v>
      </c>
      <c r="K37" s="90"/>
      <c r="L37" s="90"/>
      <c r="M37" s="90" t="s">
        <v>36</v>
      </c>
      <c r="N37" s="90"/>
    </row>
    <row r="38" spans="1:14" ht="18.75" x14ac:dyDescent="0.3">
      <c r="A38" s="41"/>
      <c r="B38" s="41"/>
      <c r="C38" s="41"/>
      <c r="D38" s="62"/>
      <c r="E38" s="43"/>
      <c r="F38" s="43"/>
      <c r="G38" s="41"/>
      <c r="H38" s="41"/>
      <c r="I38" s="41"/>
      <c r="J38" s="41"/>
      <c r="K38" s="44"/>
      <c r="L38" s="41"/>
      <c r="M38" s="41"/>
    </row>
    <row r="39" spans="1:14" ht="18.75" x14ac:dyDescent="0.3">
      <c r="A39" s="41"/>
      <c r="B39" s="41"/>
      <c r="C39" s="41"/>
      <c r="D39" s="62"/>
      <c r="E39" s="43"/>
      <c r="F39" s="43"/>
      <c r="G39" s="41"/>
      <c r="H39" s="41"/>
      <c r="I39" s="41"/>
      <c r="J39" s="41"/>
      <c r="K39" s="44"/>
      <c r="L39" s="41"/>
      <c r="M39" s="41"/>
    </row>
    <row r="40" spans="1:14" ht="18.75" x14ac:dyDescent="0.3">
      <c r="A40" s="35"/>
      <c r="B40" s="36"/>
      <c r="C40" s="37"/>
      <c r="D40" s="61"/>
      <c r="E40" s="39"/>
      <c r="F40" s="39"/>
      <c r="G40" s="39"/>
      <c r="H40" s="39"/>
      <c r="I40" s="39"/>
      <c r="J40" s="39"/>
      <c r="K40" s="40"/>
      <c r="L40" s="40"/>
      <c r="M40" s="39"/>
    </row>
    <row r="41" spans="1:14" ht="18.75" x14ac:dyDescent="0.3">
      <c r="A41" s="90" t="s">
        <v>37</v>
      </c>
      <c r="B41" s="90"/>
      <c r="C41" s="90"/>
      <c r="D41" s="90"/>
      <c r="E41" s="91" t="s">
        <v>38</v>
      </c>
      <c r="F41" s="91"/>
      <c r="G41" s="91"/>
      <c r="H41" s="90" t="s">
        <v>39</v>
      </c>
      <c r="I41" s="90"/>
      <c r="J41" s="90" t="s">
        <v>40</v>
      </c>
      <c r="K41" s="90"/>
      <c r="L41" s="90"/>
      <c r="M41" s="90" t="s">
        <v>41</v>
      </c>
      <c r="N41" s="90"/>
    </row>
  </sheetData>
  <mergeCells count="51">
    <mergeCell ref="N14:N22"/>
    <mergeCell ref="M14:M22"/>
    <mergeCell ref="A33:D33"/>
    <mergeCell ref="A34:M34"/>
    <mergeCell ref="M23:M28"/>
    <mergeCell ref="N23:N28"/>
    <mergeCell ref="A29:A31"/>
    <mergeCell ref="B29:B31"/>
    <mergeCell ref="C29:C31"/>
    <mergeCell ref="D27:D28"/>
    <mergeCell ref="M29:M31"/>
    <mergeCell ref="A23:A28"/>
    <mergeCell ref="B23:B28"/>
    <mergeCell ref="C23:C28"/>
    <mergeCell ref="D23:D24"/>
    <mergeCell ref="A14:A22"/>
    <mergeCell ref="B14:B22"/>
    <mergeCell ref="C14:C22"/>
    <mergeCell ref="D14:D15"/>
    <mergeCell ref="D16:D17"/>
    <mergeCell ref="A4:D4"/>
    <mergeCell ref="A5:N5"/>
    <mergeCell ref="B6:C6"/>
    <mergeCell ref="B7:C7"/>
    <mergeCell ref="A8:A13"/>
    <mergeCell ref="B8:B13"/>
    <mergeCell ref="C8:C13"/>
    <mergeCell ref="M8:M13"/>
    <mergeCell ref="N8:N13"/>
    <mergeCell ref="A1:F1"/>
    <mergeCell ref="I1:N1"/>
    <mergeCell ref="A2:F2"/>
    <mergeCell ref="I2:N2"/>
    <mergeCell ref="A3:F3"/>
    <mergeCell ref="L3:N3"/>
    <mergeCell ref="D11:D12"/>
    <mergeCell ref="M37:N37"/>
    <mergeCell ref="M41:N41"/>
    <mergeCell ref="J37:L37"/>
    <mergeCell ref="J41:L41"/>
    <mergeCell ref="A37:D37"/>
    <mergeCell ref="A41:D41"/>
    <mergeCell ref="H37:I37"/>
    <mergeCell ref="H41:I41"/>
    <mergeCell ref="E37:G37"/>
    <mergeCell ref="E41:G41"/>
    <mergeCell ref="D29:D30"/>
    <mergeCell ref="D25:D26"/>
    <mergeCell ref="N29:N31"/>
    <mergeCell ref="D18:D19"/>
    <mergeCell ref="D20:D21"/>
  </mergeCells>
  <pageMargins left="0.73" right="0.49" top="0.56999999999999995" bottom="0.43" header="0" footer="0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2</vt:i4>
      </vt:variant>
    </vt:vector>
  </HeadingPairs>
  <TitlesOfParts>
    <vt:vector size="2" baseType="lpstr">
      <vt:lpstr>KINH TẾ (HK1 21-22)</vt:lpstr>
      <vt:lpstr>KINH TẾ (HK1 21-22)_ THUẾ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2022-03-31T15:56:19Z</cp:lastPrinted>
  <dcterms:created xsi:type="dcterms:W3CDTF">2022-03-22T06:21:38Z</dcterms:created>
  <dcterms:modified xsi:type="dcterms:W3CDTF">2022-03-31T15:56:21Z</dcterms:modified>
</cp:coreProperties>
</file>