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990"/>
  </bookViews>
  <sheets>
    <sheet name="20C2-CNO1" sheetId="12" r:id="rId1"/>
    <sheet name="20C2-CNO2" sheetId="13" state="hidden" r:id="rId2"/>
    <sheet name="20C2-CNO3" sheetId="14" state="hidden" r:id="rId3"/>
  </sheets>
  <calcPr calcId="144525"/>
</workbook>
</file>

<file path=xl/sharedStrings.xml><?xml version="1.0" encoding="utf-8"?>
<sst xmlns="http://schemas.openxmlformats.org/spreadsheetml/2006/main" count="429" uniqueCount="298">
  <si>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</si>
  <si>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</si>
  <si>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</si>
  <si>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</si>
  <si>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</si>
  <si>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</si>
  <si>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</si>
  <si>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rPr>
        <b/>
        <sz val="14"/>
        <rFont val="Times New Roman"/>
        <charset val="134"/>
      </rPr>
      <t>Học kỳ: II Năm học: 2020 - 2021</t>
    </r>
    <r>
      <rPr>
        <sz val="14"/>
        <rFont val="Times New Roman"/>
        <charset val="134"/>
      </rPr>
      <t xml:space="preserve"> </t>
    </r>
  </si>
  <si>
    <t>Lớp: 20C2-CNÔ1  Sĩ số:  33        Khoa: Công nghệ Động Lực</t>
  </si>
  <si>
    <t>S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</si>
  <si>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</si>
  <si>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</si>
  <si>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</si>
  <si>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</si>
  <si>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</si>
  <si>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</si>
  <si>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</si>
  <si>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>20005675</t>
  </si>
  <si>
    <t>Lê Đình</t>
  </si>
  <si>
    <t>An</t>
  </si>
  <si>
    <t>20004439</t>
  </si>
  <si>
    <t>Trần Nguyễn Anh</t>
  </si>
  <si>
    <t>Bằng</t>
  </si>
  <si>
    <t>20004401</t>
  </si>
  <si>
    <t>Đoàn Lê Chí</t>
  </si>
  <si>
    <t>Bảo</t>
  </si>
  <si>
    <t>20000304</t>
  </si>
  <si>
    <t>Nguyễn Tô Thành</t>
  </si>
  <si>
    <t>Đạt</t>
  </si>
  <si>
    <t>20004291</t>
  </si>
  <si>
    <t>Trần Bùi Thành</t>
  </si>
  <si>
    <t>20000303</t>
  </si>
  <si>
    <t>Nguyễn Tâm</t>
  </si>
  <si>
    <t>Đức</t>
  </si>
  <si>
    <t>20004904</t>
  </si>
  <si>
    <t>Ngô Tuấn</t>
  </si>
  <si>
    <t>Dũng</t>
  </si>
  <si>
    <t>20004339</t>
  </si>
  <si>
    <t>Nguyễn Quốc</t>
  </si>
  <si>
    <t>Hải</t>
  </si>
  <si>
    <t>20005725</t>
  </si>
  <si>
    <t>Phan Phi</t>
  </si>
  <si>
    <t>20005671</t>
  </si>
  <si>
    <t>Lê Minh</t>
  </si>
  <si>
    <t>Hậu</t>
  </si>
  <si>
    <t>20006760</t>
  </si>
  <si>
    <t>Đào Minh</t>
  </si>
  <si>
    <t>Hiển</t>
  </si>
  <si>
    <t>Tạm ngưng</t>
  </si>
  <si>
    <t>20003540</t>
  </si>
  <si>
    <t>Hiệp</t>
  </si>
  <si>
    <t>20005410</t>
  </si>
  <si>
    <t>Nguyễn Văn</t>
  </si>
  <si>
    <t>Khánh</t>
  </si>
  <si>
    <t>20004975</t>
  </si>
  <si>
    <t>Nguyễn Văn Tuấn</t>
  </si>
  <si>
    <t>Kiệt</t>
  </si>
  <si>
    <t>20005299</t>
  </si>
  <si>
    <t>Phạm Nhật</t>
  </si>
  <si>
    <t>Linh</t>
  </si>
  <si>
    <t>20005292</t>
  </si>
  <si>
    <t>Nguyễn Tấn</t>
  </si>
  <si>
    <t>Lộc</t>
  </si>
  <si>
    <t>20007959</t>
  </si>
  <si>
    <t>Hoàng</t>
  </si>
  <si>
    <t>Long</t>
  </si>
  <si>
    <t>20004471</t>
  </si>
  <si>
    <t>Võ Văn Hoàng</t>
  </si>
  <si>
    <t>Luân</t>
  </si>
  <si>
    <t>20004438</t>
  </si>
  <si>
    <t>Lư Nguyễn Anh</t>
  </si>
  <si>
    <t>Minh</t>
  </si>
  <si>
    <t>20005291</t>
  </si>
  <si>
    <t>Nguyễn Văn Phương</t>
  </si>
  <si>
    <t>Nam</t>
  </si>
  <si>
    <t>20002611</t>
  </si>
  <si>
    <t>Trần Xuân</t>
  </si>
  <si>
    <t>Nghi</t>
  </si>
  <si>
    <t>Lớp trưởng</t>
  </si>
  <si>
    <t>20002907</t>
  </si>
  <si>
    <t>Trịnh Hoàng</t>
  </si>
  <si>
    <t>Quân</t>
  </si>
  <si>
    <t>20005542</t>
  </si>
  <si>
    <t>Lê Tấn</t>
  </si>
  <si>
    <t>Sang</t>
  </si>
  <si>
    <t>20005264</t>
  </si>
  <si>
    <t>Vũ Tiến</t>
  </si>
  <si>
    <t>Tài</t>
  </si>
  <si>
    <t>20004973</t>
  </si>
  <si>
    <t>Lữ Thanh</t>
  </si>
  <si>
    <t>Tâm</t>
  </si>
  <si>
    <t>Lớp phó HT</t>
  </si>
  <si>
    <t>20005113</t>
  </si>
  <si>
    <t>Phan Nguyễn Trung</t>
  </si>
  <si>
    <t>Thành</t>
  </si>
  <si>
    <t>20005821</t>
  </si>
  <si>
    <t>Võ Vĩnh</t>
  </si>
  <si>
    <t>Thịnh</t>
  </si>
  <si>
    <t>Lớp phó PT</t>
  </si>
  <si>
    <t>20004892</t>
  </si>
  <si>
    <t>Lưu Nguyễn Minh</t>
  </si>
  <si>
    <t>Thông</t>
  </si>
  <si>
    <t>20003176</t>
  </si>
  <si>
    <t>Nguyễn Đức</t>
  </si>
  <si>
    <t>Thuận</t>
  </si>
  <si>
    <t>20003203</t>
  </si>
  <si>
    <t>Nguyễn Trung</t>
  </si>
  <si>
    <t>Tính</t>
  </si>
  <si>
    <t>20007609</t>
  </si>
  <si>
    <t>Lê Nhật</t>
  </si>
  <si>
    <t>Trường</t>
  </si>
  <si>
    <t>20004388</t>
  </si>
  <si>
    <t>Nguyễn Hoàng</t>
  </si>
  <si>
    <t>Việt</t>
  </si>
  <si>
    <t>20005289</t>
  </si>
  <si>
    <t>Nguyễn Duy</t>
  </si>
  <si>
    <t>Vũ</t>
  </si>
  <si>
    <t>TỔNG KẾT LỚP</t>
  </si>
  <si>
    <t>LOẠI</t>
  </si>
  <si>
    <t>QUẢN LÝ HSSV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</si>
  <si>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</si>
  <si>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</si>
  <si>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</si>
  <si>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</si>
  <si>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</si>
  <si>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</si>
  <si>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</si>
  <si>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</si>
  <si>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18  tháng  04 năm 2022</t>
  </si>
  <si>
    <t>PHÒNG TTGD - CTSV                QUẢN LÝ SV</t>
  </si>
  <si>
    <t>LỚP TRƯỞNG</t>
  </si>
  <si>
    <t>Trần Thị Hồng Thu</t>
  </si>
  <si>
    <t>Trần Xuân Nghi</t>
  </si>
  <si>
    <t>Lớp: 20C2-CNÔ2  Sĩ số:   38       Khoa: Công nghệ Động Lực</t>
  </si>
  <si>
    <t>20006569</t>
  </si>
  <si>
    <t>Huỳnh Thanh</t>
  </si>
  <si>
    <t>20006620</t>
  </si>
  <si>
    <t>Nguyễn Gia</t>
  </si>
  <si>
    <t>20006579</t>
  </si>
  <si>
    <t>Nguyễn Hoàng Thế</t>
  </si>
  <si>
    <t>20006554</t>
  </si>
  <si>
    <t>Nguyễn Thanh</t>
  </si>
  <si>
    <t>Bình</t>
  </si>
  <si>
    <t>20006584</t>
  </si>
  <si>
    <t>Đỗ Thế</t>
  </si>
  <si>
    <t>Châu</t>
  </si>
  <si>
    <t>20006645</t>
  </si>
  <si>
    <t>Phan Hàng Tuấn</t>
  </si>
  <si>
    <t>20006542</t>
  </si>
  <si>
    <t>Lưu Chánh</t>
  </si>
  <si>
    <t>Dương</t>
  </si>
  <si>
    <t>20006643</t>
  </si>
  <si>
    <t>Đinh Bảo</t>
  </si>
  <si>
    <t>Duy</t>
  </si>
  <si>
    <t>20006578</t>
  </si>
  <si>
    <t>Lương Quốc</t>
  </si>
  <si>
    <t>20006585</t>
  </si>
  <si>
    <t>Võ Quốc</t>
  </si>
  <si>
    <t>Gia</t>
  </si>
  <si>
    <t>20006589</t>
  </si>
  <si>
    <t>Vũ Hoàng</t>
  </si>
  <si>
    <t>20006573</t>
  </si>
  <si>
    <t>Diệp Nguyễn</t>
  </si>
  <si>
    <t>Hưng</t>
  </si>
  <si>
    <t>20006558</t>
  </si>
  <si>
    <t>Lê Kim Tuấn</t>
  </si>
  <si>
    <t>20006582</t>
  </si>
  <si>
    <t>Nguyễn Vũ Bảo</t>
  </si>
  <si>
    <t>Kha</t>
  </si>
  <si>
    <t>20006547</t>
  </si>
  <si>
    <t>Dương Trung</t>
  </si>
  <si>
    <t>Khang</t>
  </si>
  <si>
    <t>20006563</t>
  </si>
  <si>
    <t>Trịnh Duy</t>
  </si>
  <si>
    <t>20006553</t>
  </si>
  <si>
    <t>20006561</t>
  </si>
  <si>
    <t>Trần Ngọc</t>
  </si>
  <si>
    <t>Mẫn</t>
  </si>
  <si>
    <t>20006566</t>
  </si>
  <si>
    <t>Lê Vũ Hoàng</t>
  </si>
  <si>
    <t>20006586</t>
  </si>
  <si>
    <t>Võ Trần</t>
  </si>
  <si>
    <t>20006592</t>
  </si>
  <si>
    <t>Nguyễn Lê Trường</t>
  </si>
  <si>
    <t>20006559</t>
  </si>
  <si>
    <t>Trương Thanh</t>
  </si>
  <si>
    <t>Nhân</t>
  </si>
  <si>
    <t>20006562</t>
  </si>
  <si>
    <t>Trần Nguyễn Ga</t>
  </si>
  <si>
    <t>Ni</t>
  </si>
  <si>
    <t>20006556</t>
  </si>
  <si>
    <t>Phát</t>
  </si>
  <si>
    <t>20006583</t>
  </si>
  <si>
    <t>Lê Nguyễn Hoàng</t>
  </si>
  <si>
    <t>Phúc</t>
  </si>
  <si>
    <t>20006551</t>
  </si>
  <si>
    <t>Phạm Hoàng</t>
  </si>
  <si>
    <t>Phúc</t>
  </si>
  <si>
    <t>20006544</t>
  </si>
  <si>
    <t>Phạm Nhữ</t>
  </si>
  <si>
    <t>Quang</t>
  </si>
  <si>
    <t>Lớp phó</t>
  </si>
  <si>
    <t>20006619</t>
  </si>
  <si>
    <t>Khưu Lễ</t>
  </si>
  <si>
    <t>Quí</t>
  </si>
  <si>
    <t>20006545</t>
  </si>
  <si>
    <t>Trương Bá</t>
  </si>
  <si>
    <t>Siêu</t>
  </si>
  <si>
    <t>20006549</t>
  </si>
  <si>
    <t>Danh Hoàng</t>
  </si>
  <si>
    <t>Thắng</t>
  </si>
  <si>
    <t>20006552</t>
  </si>
  <si>
    <t>Bùi Trung</t>
  </si>
  <si>
    <t>Tiến</t>
  </si>
  <si>
    <t>20006564</t>
  </si>
  <si>
    <t>Trần Anh</t>
  </si>
  <si>
    <t>20006570</t>
  </si>
  <si>
    <t>Trọng</t>
  </si>
  <si>
    <t>20006565</t>
  </si>
  <si>
    <t>Phạm Nguyễn Đang</t>
  </si>
  <si>
    <t>20006568</t>
  </si>
  <si>
    <t>Lưu Quang</t>
  </si>
  <si>
    <t>Tuyên</t>
  </si>
  <si>
    <t>20006590</t>
  </si>
  <si>
    <t>Liều Hi</t>
  </si>
  <si>
    <t>Văn</t>
  </si>
  <si>
    <t>20006548</t>
  </si>
  <si>
    <t>Phan Quang</t>
  </si>
  <si>
    <t>Vinh</t>
  </si>
  <si>
    <t>20006543</t>
  </si>
  <si>
    <t>Đỗ Vi Ngọc</t>
  </si>
  <si>
    <t>TP. Hồ Chí Minh, ngày      tháng      năm 20</t>
  </si>
  <si>
    <t>Lớp: 20C2-CNÔ3  Sĩ số:   30       Khoa: Công nghệ Động Lực</t>
  </si>
  <si>
    <t>20006621</t>
  </si>
  <si>
    <t>Anh</t>
  </si>
  <si>
    <t>20006623</t>
  </si>
  <si>
    <t>Lê Vạn Gia</t>
  </si>
  <si>
    <t>20006603</t>
  </si>
  <si>
    <t>Nguyễn Hữu Thái</t>
  </si>
  <si>
    <t>20006634</t>
  </si>
  <si>
    <t>Phạm Hồng</t>
  </si>
  <si>
    <t>Đại</t>
  </si>
  <si>
    <t>20006596</t>
  </si>
  <si>
    <t>Dương Tiến</t>
  </si>
  <si>
    <t>20006637</t>
  </si>
  <si>
    <t>Hoàng Hữu Tường</t>
  </si>
  <si>
    <t>20006631</t>
  </si>
  <si>
    <t>Kha Nguyễn Thành</t>
  </si>
  <si>
    <t>20006594</t>
  </si>
  <si>
    <t>Nguyễn Thành</t>
  </si>
  <si>
    <t>20006605</t>
  </si>
  <si>
    <t>Hoàng Đình</t>
  </si>
  <si>
    <t>20006628</t>
  </si>
  <si>
    <t>Nguyễn Trọng</t>
  </si>
  <si>
    <t>Hiếu</t>
  </si>
  <si>
    <t>20006624</t>
  </si>
  <si>
    <t>Nguyễn Hoàng Gia</t>
  </si>
  <si>
    <t>20006595</t>
  </si>
  <si>
    <t>Lâm Gia</t>
  </si>
  <si>
    <t>Huy</t>
  </si>
  <si>
    <t>20006649</t>
  </si>
  <si>
    <t>Lê Xuân</t>
  </si>
  <si>
    <t>20006625</t>
  </si>
  <si>
    <t>Đỗ Phạm Anh</t>
  </si>
  <si>
    <t>Khoa</t>
  </si>
  <si>
    <t>20006655</t>
  </si>
  <si>
    <t>Huỳnh Trọng</t>
  </si>
  <si>
    <t>20006610</t>
  </si>
  <si>
    <t>Đỗ Hoàng</t>
  </si>
  <si>
    <t>20006638</t>
  </si>
  <si>
    <t>Ngô Phú</t>
  </si>
  <si>
    <t>Lương</t>
  </si>
  <si>
    <t>20006633</t>
  </si>
  <si>
    <t>Đỗ Văn</t>
  </si>
  <si>
    <t>20006604</t>
  </si>
  <si>
    <t>Nguyễn Mai Nhật</t>
  </si>
  <si>
    <t>20006611</t>
  </si>
  <si>
    <t>Nghĩa</t>
  </si>
  <si>
    <t>20006653</t>
  </si>
  <si>
    <t>20006635</t>
  </si>
  <si>
    <t>Đỗ Nguyên</t>
  </si>
  <si>
    <t>20006615</t>
  </si>
  <si>
    <t>20006650</t>
  </si>
  <si>
    <t>20006599</t>
  </si>
  <si>
    <t>Hồ Khánh</t>
  </si>
  <si>
    <t>Tú</t>
  </si>
  <si>
    <t>20006607</t>
  </si>
  <si>
    <t>Trần Trọng Quốc</t>
  </si>
  <si>
    <t>Tuấn</t>
  </si>
  <si>
    <t>20006614</t>
  </si>
  <si>
    <t>Phạm Thanh</t>
  </si>
  <si>
    <t>Tùng</t>
  </si>
  <si>
    <t>20006613</t>
  </si>
  <si>
    <t>Nguyễn Tuấn</t>
  </si>
  <si>
    <t>20006640</t>
  </si>
  <si>
    <t>Bùi Thanh</t>
  </si>
  <si>
    <t>20006616</t>
  </si>
  <si>
    <t>Nguyễn Phúc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</si>
</sst>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</numFmts>
  <fonts count="40">
    <font>
      <sz val="10"/>
      <name val="Times New Roman"/>
      <charset val="134"/>
    </font>
    <font>
      <vertAlign val="superscript"/>
      <sz val="11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vertAlign val="superscript"/>
      <sz val="12"/>
      <name val="Times New Roman"/>
      <charset val="134"/>
    </font>
    <font>
      <b/>
      <sz val="14"/>
      <name val="Times New Roman"/>
      <charset val="134"/>
    </font>
    <font>
      <sz val="14"/>
      <color theme="1"/>
      <name val="Times New Roman"/>
      <charset val="134"/>
    </font>
    <font>
      <sz val="14"/>
      <name val="Times New Roman"/>
      <charset val="134"/>
    </font>
    <font>
      <b/>
      <sz val="10"/>
      <name val="Times New Roman"/>
      <charset val="134"/>
    </font>
    <font>
      <sz val="10"/>
      <color indexed="8"/>
      <name val="Arial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i/>
      <sz val="12"/>
      <name val="Times New Roman"/>
      <charset val="134"/>
    </font>
    <font>
      <b/>
      <sz val="8"/>
      <name val="Times New Roman"/>
      <charset val="134"/>
    </font>
    <font>
      <b/>
      <sz val="18"/>
      <name val="Times New Roman"/>
      <charset val="134"/>
    </font>
    <font>
      <sz val="6"/>
      <color indexed="10"/>
      <name val="Times New Roman"/>
      <charset val="134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23" fillId="6" borderId="0" applyNumberFormat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12" borderId="23" applyNumberFormat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20" fillId="4" borderId="17" applyNumberFormat="0" applyFont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4" fillId="0" borderId="21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8" borderId="20" applyNumberFormat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30" fillId="11" borderId="22" applyNumberFormat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33" fillId="11" borderId="20" applyNumberFormat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 vertical="center"/>
    </xf>
    <xf numFmtId="4" fontId="13" fillId="2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2" fillId="0" borderId="0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2" fontId="14" fillId="0" borderId="9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2" fillId="0" borderId="0" xfId="0" applyFont="1" applyAlignment="1"/>
    <xf numFmtId="0" fontId="18" fillId="0" borderId="0" xfId="0" applyFont="1" applyAlignment="1"/>
    <xf numFmtId="0" fontId="10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6" fillId="0" borderId="1" xfId="0" applyFont="1" applyBorder="1" applyAlignment="1">
      <alignment horizontal="center" vertical="center"/>
    </xf>
    <xf numFmtId="0" fontId="19" fillId="2" borderId="6" xfId="0" applyFont="1" applyFill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19" fillId="0" borderId="6" xfId="0" applyFont="1" applyFill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9" xfId="0" applyFont="1" applyBorder="1"/>
    <xf numFmtId="0" fontId="6" fillId="0" borderId="0" xfId="0" applyFont="1" applyAlignment="1"/>
    <xf numFmtId="0" fontId="2" fillId="3" borderId="0" xfId="0" applyFont="1" applyFill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right" vertical="center"/>
    </xf>
    <xf numFmtId="0" fontId="2" fillId="3" borderId="9" xfId="0" applyFont="1" applyFill="1" applyBorder="1" applyAlignment="1">
      <alignment vertical="center"/>
    </xf>
    <xf numFmtId="0" fontId="19" fillId="3" borderId="6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11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" fillId="0" borderId="0" xfId="0" applyFont="1" applyFill="1" applyProtection="1">
      <protection locked="0"/>
    </xf>
    <xf numFmtId="0" fontId="2" fillId="0" borderId="0" xfId="0" applyFont="1" applyFill="1" applyAlignment="1" applyProtection="1">
      <alignment vertical="justify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protection locked="0"/>
    </xf>
    <xf numFmtId="0" fontId="8" fillId="0" borderId="0" xfId="0" applyFont="1" applyFill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1" fillId="0" borderId="5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12" fillId="0" borderId="6" xfId="0" applyFont="1" applyFill="1" applyBorder="1" applyAlignment="1" applyProtection="1">
      <alignment horizontal="center" vertical="center"/>
      <protection locked="0"/>
    </xf>
    <xf numFmtId="0" fontId="12" fillId="0" borderId="6" xfId="0" applyFont="1" applyFill="1" applyBorder="1" applyAlignment="1" applyProtection="1">
      <alignment horizontal="left" vertical="center"/>
      <protection locked="0"/>
    </xf>
    <xf numFmtId="4" fontId="13" fillId="2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</xf>
    <xf numFmtId="4" fontId="13" fillId="2" borderId="9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Protection="1">
      <protection locked="0"/>
    </xf>
    <xf numFmtId="0" fontId="4" fillId="0" borderId="10" xfId="0" applyFont="1" applyFill="1" applyBorder="1" applyAlignment="1" applyProtection="1">
      <alignment horizont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11" fillId="0" borderId="7" xfId="0" applyFont="1" applyFill="1" applyBorder="1" applyAlignment="1" applyProtection="1">
      <alignment horizontal="center"/>
      <protection locked="0"/>
    </xf>
    <xf numFmtId="0" fontId="11" fillId="0" borderId="8" xfId="0" applyFont="1" applyFill="1" applyBorder="1" applyAlignment="1" applyProtection="1">
      <alignment horizont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14" fillId="0" borderId="9" xfId="0" applyFont="1" applyFill="1" applyBorder="1" applyAlignment="1" applyProtection="1">
      <alignment horizontal="center" vertical="center"/>
      <protection locked="0"/>
    </xf>
    <xf numFmtId="2" fontId="14" fillId="0" borderId="9" xfId="0" applyNumberFormat="1" applyFont="1" applyFill="1" applyBorder="1" applyAlignment="1" applyProtection="1">
      <alignment horizontal="right" vertical="center"/>
      <protection locked="0"/>
    </xf>
    <xf numFmtId="0" fontId="11" fillId="0" borderId="0" xfId="0" applyFont="1" applyFill="1" applyAlignment="1" applyProtection="1">
      <alignment horizontal="center"/>
      <protection locked="0"/>
    </xf>
    <xf numFmtId="2" fontId="15" fillId="0" borderId="0" xfId="0" applyNumberFormat="1" applyFont="1" applyFill="1" applyBorder="1" applyAlignment="1" applyProtection="1">
      <alignment horizontal="right"/>
      <protection locked="0"/>
    </xf>
    <xf numFmtId="0" fontId="16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17" fillId="0" borderId="0" xfId="0" applyFont="1" applyFill="1" applyAlignment="1" applyProtection="1">
      <alignment horizontal="right"/>
      <protection locked="0"/>
    </xf>
    <xf numFmtId="0" fontId="2" fillId="0" borderId="0" xfId="0" applyFont="1" applyFill="1" applyAlignment="1" applyProtection="1">
      <protection locked="0"/>
    </xf>
    <xf numFmtId="0" fontId="18" fillId="0" borderId="0" xfId="0" applyFont="1" applyFill="1" applyAlignment="1" applyProtection="1">
      <protection locked="0"/>
    </xf>
    <xf numFmtId="0" fontId="10" fillId="0" borderId="0" xfId="0" applyFont="1" applyFill="1" applyAlignment="1" applyProtection="1">
      <alignment vertical="justify"/>
      <protection locked="0"/>
    </xf>
    <xf numFmtId="0" fontId="8" fillId="0" borderId="0" xfId="0" applyFont="1" applyFill="1" applyAlignment="1" applyProtection="1">
      <alignment vertical="justify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19" fillId="0" borderId="6" xfId="0" applyFont="1" applyFill="1" applyBorder="1" applyAlignment="1" applyProtection="1">
      <alignment horizontal="left" vertical="center"/>
      <protection locked="0"/>
    </xf>
    <xf numFmtId="0" fontId="2" fillId="0" borderId="9" xfId="0" applyFont="1" applyFill="1" applyBorder="1" applyAlignment="1" applyProtection="1">
      <alignment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4" fillId="0" borderId="14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Protection="1">
      <protection locked="0"/>
    </xf>
    <xf numFmtId="0" fontId="6" fillId="0" borderId="0" xfId="0" applyFont="1" applyFill="1" applyAlignment="1" applyProtection="1">
      <protection locked="0"/>
    </xf>
    <xf numFmtId="0" fontId="12" fillId="0" borderId="6" xfId="0" applyFont="1" applyFill="1" applyBorder="1" applyAlignment="1" applyProtection="1" quotePrefix="1">
      <alignment horizontal="center" vertical="center"/>
      <protection locked="0"/>
    </xf>
    <xf numFmtId="0" fontId="12" fillId="2" borderId="6" xfId="0" applyFont="1" applyFill="1" applyBorder="1" applyAlignment="1" quotePrefix="1">
      <alignment horizontal="center" vertical="center"/>
    </xf>
    <xf numFmtId="0" fontId="12" fillId="3" borderId="6" xfId="0" applyFont="1" applyFill="1" applyBorder="1" applyAlignment="1" quotePrefix="1">
      <alignment horizontal="center" vertical="center"/>
    </xf>
    <xf numFmtId="0" fontId="12" fillId="0" borderId="6" xfId="0" applyFont="1" applyFill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2"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>
      <xdr:nvSpPr>
        <xdr:cNvPr id="2" name="Line 123"/>
        <xdr:cNvSpPr>
          <a:spLocks noChangeShapeType="1"/>
        </xdr:cNvSpPr>
      </xdr:nvSpPr>
      <xdr:spPr>
        <a:xfrm>
          <a:off x="1071880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>
      <xdr:nvSpPr>
        <xdr:cNvPr id="3" name="Line 124"/>
        <xdr:cNvSpPr>
          <a:spLocks noChangeShapeType="1"/>
        </xdr:cNvSpPr>
      </xdr:nvSpPr>
      <xdr:spPr>
        <a:xfrm>
          <a:off x="4024630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>
      <xdr:nvSpPr>
        <xdr:cNvPr id="2" name="Line 123"/>
        <xdr:cNvSpPr>
          <a:spLocks noChangeShapeType="1"/>
        </xdr:cNvSpPr>
      </xdr:nvSpPr>
      <xdr:spPr>
        <a:xfrm>
          <a:off x="1071880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>
      <xdr:nvSpPr>
        <xdr:cNvPr id="3" name="Line 124"/>
        <xdr:cNvSpPr>
          <a:spLocks noChangeShapeType="1"/>
        </xdr:cNvSpPr>
      </xdr:nvSpPr>
      <xdr:spPr>
        <a:xfrm>
          <a:off x="4024630" y="607695"/>
          <a:ext cx="273939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>
      <xdr:nvSpPr>
        <xdr:cNvPr id="2" name="Line 123"/>
        <xdr:cNvSpPr>
          <a:spLocks noChangeShapeType="1"/>
        </xdr:cNvSpPr>
      </xdr:nvSpPr>
      <xdr:spPr>
        <a:xfrm>
          <a:off x="1071880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>
      <xdr:nvSpPr>
        <xdr:cNvPr id="3" name="Line 124"/>
        <xdr:cNvSpPr>
          <a:spLocks noChangeShapeType="1"/>
        </xdr:cNvSpPr>
      </xdr:nvSpPr>
      <xdr:spPr>
        <a:xfrm>
          <a:off x="4024630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5"/>
  <sheetViews>
    <sheetView tabSelected="1" workbookViewId="0">
      <selection activeCell="I60" sqref="I60"/>
    </sheetView>
  </sheetViews>
  <sheetFormatPr defaultColWidth="9" defaultRowHeight="14"/>
  <cols>
    <col min="1" max="1" width="6.83" style="81" customWidth="1"/>
    <col min="2" max="2" width="11.83" style="81" customWidth="1"/>
    <col min="3" max="3" width="23.83" style="81" customWidth="1"/>
    <col min="4" max="4" width="8.83" style="81" customWidth="1"/>
    <col min="5" max="8" width="9.66" style="81" customWidth="1"/>
    <col min="9" max="9" width="20.83" style="81" customWidth="1"/>
    <col min="10" max="16384" width="9.33" style="81"/>
  </cols>
  <sheetData>
    <row r="1" ht="15" customHeight="1" spans="9:9">
      <c r="I1" s="123" t="s">
        <v>0</v>
      </c>
    </row>
    <row r="2" ht="17.1" customHeight="1" spans="1:20">
      <c r="A2" s="82" t="s">
        <v>1</v>
      </c>
      <c r="B2" s="82"/>
      <c r="C2" s="82"/>
      <c r="D2" s="82"/>
      <c r="E2" s="83" t="s">
        <v>2</v>
      </c>
      <c r="F2" s="83"/>
      <c r="G2" s="83"/>
      <c r="H2" s="83"/>
      <c r="I2" s="83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</row>
    <row r="3" ht="17.1" customHeight="1" spans="1:20">
      <c r="A3" s="83" t="s">
        <v>3</v>
      </c>
      <c r="B3" s="83"/>
      <c r="C3" s="83"/>
      <c r="D3" s="83"/>
      <c r="E3" s="84" t="s">
        <v>4</v>
      </c>
      <c r="F3" s="84"/>
      <c r="G3" s="84"/>
      <c r="H3" s="84"/>
      <c r="I3" s="8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</row>
    <row r="4" ht="17.1" customHeight="1" spans="1:20">
      <c r="A4" s="83" t="s">
        <v>5</v>
      </c>
      <c r="B4" s="83"/>
      <c r="C4" s="83"/>
      <c r="D4" s="83"/>
      <c r="E4" s="85"/>
      <c r="F4" s="85"/>
      <c r="G4" s="85"/>
      <c r="H4" s="85"/>
      <c r="I4" s="85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</row>
    <row r="5" s="78" customFormat="1" ht="12" customHeight="1" spans="1:20">
      <c r="A5" s="86"/>
      <c r="B5" s="86"/>
      <c r="C5" s="86"/>
      <c r="D5" s="86"/>
      <c r="E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</row>
    <row r="6" ht="24.95" customHeight="1" spans="1:20">
      <c r="A6" s="88" t="s">
        <v>6</v>
      </c>
      <c r="B6" s="88"/>
      <c r="C6" s="88"/>
      <c r="D6" s="88"/>
      <c r="E6" s="88"/>
      <c r="F6" s="88"/>
      <c r="G6" s="88"/>
      <c r="H6" s="88"/>
      <c r="I6" s="88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</row>
    <row r="7" s="79" customFormat="1" ht="18" customHeight="1" spans="1:20">
      <c r="A7" s="88" t="s">
        <v>7</v>
      </c>
      <c r="B7" s="88"/>
      <c r="C7" s="88"/>
      <c r="D7" s="88"/>
      <c r="E7" s="88"/>
      <c r="F7" s="88"/>
      <c r="G7" s="88"/>
      <c r="H7" s="88"/>
      <c r="I7" s="88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</row>
    <row r="8" s="79" customFormat="1" ht="18" customHeight="1" spans="1:20">
      <c r="A8" s="89" t="s">
        <v>8</v>
      </c>
      <c r="B8" s="89"/>
      <c r="C8" s="89"/>
      <c r="D8" s="89"/>
      <c r="E8" s="89"/>
      <c r="F8" s="89"/>
      <c r="G8" s="89"/>
      <c r="H8" s="89"/>
      <c r="I8" s="89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</row>
    <row r="9" s="79" customFormat="1" ht="12" customHeight="1" spans="1:20">
      <c r="A9" s="90"/>
      <c r="B9" s="90"/>
      <c r="C9" s="90"/>
      <c r="D9" s="90"/>
      <c r="E9" s="90"/>
      <c r="F9" s="90"/>
      <c r="G9" s="90"/>
      <c r="H9" s="90"/>
      <c r="I9" s="90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</row>
    <row r="10" s="80" customFormat="1" ht="18" customHeight="1" spans="1:9">
      <c r="A10" s="91" t="s">
        <v>9</v>
      </c>
      <c r="B10" s="91" t="s">
        <v>10</v>
      </c>
      <c r="C10" s="92" t="s">
        <v>11</v>
      </c>
      <c r="D10" s="93"/>
      <c r="E10" s="94" t="s">
        <v>12</v>
      </c>
      <c r="F10" s="95"/>
      <c r="G10" s="94" t="s">
        <v>13</v>
      </c>
      <c r="H10" s="95"/>
      <c r="I10" s="128" t="s">
        <v>14</v>
      </c>
    </row>
    <row r="11" s="80" customFormat="1" ht="30" customHeight="1" spans="1:9">
      <c r="A11" s="96"/>
      <c r="B11" s="97"/>
      <c r="C11" s="98"/>
      <c r="D11" s="99"/>
      <c r="E11" s="100" t="s">
        <v>15</v>
      </c>
      <c r="F11" s="100" t="s">
        <v>16</v>
      </c>
      <c r="G11" s="100" t="s">
        <v>15</v>
      </c>
      <c r="H11" s="100" t="s">
        <v>16</v>
      </c>
      <c r="I11" s="96"/>
    </row>
    <row r="12" s="80" customFormat="1" ht="15.95" customHeight="1" spans="1:9">
      <c r="A12" s="101">
        <v>1</v>
      </c>
      <c r="B12" s="135" t="s">
        <v>17</v>
      </c>
      <c r="C12" s="103" t="s">
        <v>18</v>
      </c>
      <c r="D12" s="103" t="s">
        <v>19</v>
      </c>
      <c r="E12" s="101">
        <v>85</v>
      </c>
      <c r="F12" s="104" t="str">
        <f>IF(AND(E12&gt;=90),"XS",IF(AND(E12&gt;=80),"Tốt",IF(AND(E12&gt;=70),"Khá",IF(AND(E12&gt;=60),"TB",IF(AND(E12&gt;=50),"TB",IF(AND(E12&lt;50),IF(AND(E12&gt;0),"Yếu",IF(AND(E12=0),"Không XL"," "))))))))</f>
        <v>Tốt</v>
      </c>
      <c r="G12" s="105"/>
      <c r="H12" s="106"/>
      <c r="I12" s="129"/>
    </row>
    <row r="13" s="80" customFormat="1" ht="15.95" customHeight="1" spans="1:9">
      <c r="A13" s="101">
        <v>2</v>
      </c>
      <c r="B13" s="135" t="s">
        <v>20</v>
      </c>
      <c r="C13" s="103" t="s">
        <v>21</v>
      </c>
      <c r="D13" s="103" t="s">
        <v>22</v>
      </c>
      <c r="E13" s="101">
        <v>65</v>
      </c>
      <c r="F13" s="104" t="str">
        <f t="shared" ref="F13:F44" si="0">IF(AND(E13&gt;=90),"XS",IF(AND(E13&gt;=80),"Tốt",IF(AND(E13&gt;=70),"Khá",IF(AND(E13&gt;=60),"TB",IF(AND(E13&gt;=50),"TB",IF(AND(E13&lt;50),IF(AND(E13&gt;0),"Yếu",IF(AND(E13=0),"Không XL"," "))))))))</f>
        <v>TB</v>
      </c>
      <c r="G13" s="105"/>
      <c r="H13" s="106"/>
      <c r="I13" s="129"/>
    </row>
    <row r="14" s="80" customFormat="1" ht="15.95" customHeight="1" spans="1:9">
      <c r="A14" s="101">
        <v>3</v>
      </c>
      <c r="B14" s="135" t="s">
        <v>23</v>
      </c>
      <c r="C14" s="103" t="s">
        <v>24</v>
      </c>
      <c r="D14" s="103" t="s">
        <v>25</v>
      </c>
      <c r="E14" s="101">
        <v>69</v>
      </c>
      <c r="F14" s="104" t="str">
        <f t="shared" si="0"/>
        <v>TB</v>
      </c>
      <c r="G14" s="105"/>
      <c r="H14" s="106"/>
      <c r="I14" s="129"/>
    </row>
    <row r="15" s="80" customFormat="1" ht="15.95" customHeight="1" spans="1:9">
      <c r="A15" s="101">
        <v>4</v>
      </c>
      <c r="B15" s="135" t="s">
        <v>26</v>
      </c>
      <c r="C15" s="103" t="s">
        <v>27</v>
      </c>
      <c r="D15" s="103" t="s">
        <v>28</v>
      </c>
      <c r="E15" s="101">
        <v>72</v>
      </c>
      <c r="F15" s="104" t="str">
        <f t="shared" si="0"/>
        <v>Khá</v>
      </c>
      <c r="G15" s="105"/>
      <c r="H15" s="106"/>
      <c r="I15" s="130"/>
    </row>
    <row r="16" s="80" customFormat="1" ht="15.95" customHeight="1" spans="1:9">
      <c r="A16" s="101">
        <v>5</v>
      </c>
      <c r="B16" s="135" t="s">
        <v>29</v>
      </c>
      <c r="C16" s="103" t="s">
        <v>30</v>
      </c>
      <c r="D16" s="103" t="s">
        <v>28</v>
      </c>
      <c r="E16" s="101">
        <v>73</v>
      </c>
      <c r="F16" s="104" t="str">
        <f t="shared" si="0"/>
        <v>Khá</v>
      </c>
      <c r="G16" s="105"/>
      <c r="H16" s="106"/>
      <c r="I16" s="130"/>
    </row>
    <row r="17" s="80" customFormat="1" spans="1:9">
      <c r="A17" s="101">
        <v>6</v>
      </c>
      <c r="B17" s="135" t="s">
        <v>31</v>
      </c>
      <c r="C17" s="103" t="s">
        <v>32</v>
      </c>
      <c r="D17" s="103" t="s">
        <v>33</v>
      </c>
      <c r="E17" s="101">
        <v>70</v>
      </c>
      <c r="F17" s="104" t="str">
        <f t="shared" si="0"/>
        <v>Khá</v>
      </c>
      <c r="G17" s="105"/>
      <c r="H17" s="106"/>
      <c r="I17" s="130"/>
    </row>
    <row r="18" s="80" customFormat="1" spans="1:9">
      <c r="A18" s="101">
        <v>7</v>
      </c>
      <c r="B18" s="135" t="s">
        <v>34</v>
      </c>
      <c r="C18" s="103" t="s">
        <v>35</v>
      </c>
      <c r="D18" s="103" t="s">
        <v>36</v>
      </c>
      <c r="E18" s="101">
        <v>68</v>
      </c>
      <c r="F18" s="104" t="str">
        <f t="shared" si="0"/>
        <v>TB</v>
      </c>
      <c r="G18" s="105"/>
      <c r="H18" s="106"/>
      <c r="I18" s="130"/>
    </row>
    <row r="19" s="80" customFormat="1" spans="1:9">
      <c r="A19" s="101">
        <v>8</v>
      </c>
      <c r="B19" s="135" t="s">
        <v>37</v>
      </c>
      <c r="C19" s="103" t="s">
        <v>38</v>
      </c>
      <c r="D19" s="103" t="s">
        <v>39</v>
      </c>
      <c r="E19" s="101">
        <v>72</v>
      </c>
      <c r="F19" s="104" t="str">
        <f t="shared" si="0"/>
        <v>Khá</v>
      </c>
      <c r="G19" s="105"/>
      <c r="H19" s="106"/>
      <c r="I19" s="130"/>
    </row>
    <row r="20" s="80" customFormat="1" spans="1:9">
      <c r="A20" s="101">
        <v>9</v>
      </c>
      <c r="B20" s="135" t="s">
        <v>40</v>
      </c>
      <c r="C20" s="103" t="s">
        <v>41</v>
      </c>
      <c r="D20" s="103" t="s">
        <v>39</v>
      </c>
      <c r="E20" s="101">
        <v>67</v>
      </c>
      <c r="F20" s="104" t="str">
        <f t="shared" si="0"/>
        <v>TB</v>
      </c>
      <c r="G20" s="105"/>
      <c r="H20" s="106"/>
      <c r="I20" s="129"/>
    </row>
    <row r="21" s="80" customFormat="1" spans="1:9">
      <c r="A21" s="101">
        <v>10</v>
      </c>
      <c r="B21" s="135" t="s">
        <v>42</v>
      </c>
      <c r="C21" s="103" t="s">
        <v>43</v>
      </c>
      <c r="D21" s="103" t="s">
        <v>44</v>
      </c>
      <c r="E21" s="101">
        <v>72</v>
      </c>
      <c r="F21" s="104" t="str">
        <f t="shared" si="0"/>
        <v>Khá</v>
      </c>
      <c r="G21" s="105"/>
      <c r="H21" s="106"/>
      <c r="I21" s="129"/>
    </row>
    <row r="22" s="80" customFormat="1" spans="1:9">
      <c r="A22" s="101">
        <v>11</v>
      </c>
      <c r="B22" s="135" t="s">
        <v>45</v>
      </c>
      <c r="C22" s="103" t="s">
        <v>46</v>
      </c>
      <c r="D22" s="103" t="s">
        <v>47</v>
      </c>
      <c r="E22" s="101">
        <v>0</v>
      </c>
      <c r="F22" s="104" t="str">
        <f t="shared" si="0"/>
        <v>Không XL</v>
      </c>
      <c r="G22" s="105"/>
      <c r="H22" s="106"/>
      <c r="I22" s="103" t="s">
        <v>48</v>
      </c>
    </row>
    <row r="23" s="80" customFormat="1" spans="1:9">
      <c r="A23" s="101">
        <v>12</v>
      </c>
      <c r="B23" s="135" t="s">
        <v>49</v>
      </c>
      <c r="C23" s="103" t="s">
        <v>38</v>
      </c>
      <c r="D23" s="103" t="s">
        <v>50</v>
      </c>
      <c r="E23" s="101">
        <v>65</v>
      </c>
      <c r="F23" s="104" t="str">
        <f t="shared" si="0"/>
        <v>TB</v>
      </c>
      <c r="G23" s="105"/>
      <c r="H23" s="106"/>
      <c r="I23" s="130"/>
    </row>
    <row r="24" s="80" customFormat="1" spans="1:9">
      <c r="A24" s="101">
        <v>13</v>
      </c>
      <c r="B24" s="135" t="s">
        <v>51</v>
      </c>
      <c r="C24" s="103" t="s">
        <v>52</v>
      </c>
      <c r="D24" s="103" t="s">
        <v>53</v>
      </c>
      <c r="E24" s="101">
        <v>82</v>
      </c>
      <c r="F24" s="104" t="str">
        <f t="shared" si="0"/>
        <v>Tốt</v>
      </c>
      <c r="G24" s="105"/>
      <c r="H24" s="106"/>
      <c r="I24" s="130"/>
    </row>
    <row r="25" s="80" customFormat="1" spans="1:9">
      <c r="A25" s="101">
        <v>14</v>
      </c>
      <c r="B25" s="135" t="s">
        <v>54</v>
      </c>
      <c r="C25" s="103" t="s">
        <v>55</v>
      </c>
      <c r="D25" s="103" t="s">
        <v>56</v>
      </c>
      <c r="E25" s="101">
        <v>74</v>
      </c>
      <c r="F25" s="104" t="str">
        <f t="shared" si="0"/>
        <v>Khá</v>
      </c>
      <c r="G25" s="105"/>
      <c r="H25" s="106"/>
      <c r="I25" s="130"/>
    </row>
    <row r="26" s="80" customFormat="1" spans="1:9">
      <c r="A26" s="101">
        <v>15</v>
      </c>
      <c r="B26" s="135" t="s">
        <v>57</v>
      </c>
      <c r="C26" s="103" t="s">
        <v>58</v>
      </c>
      <c r="D26" s="103" t="s">
        <v>59</v>
      </c>
      <c r="E26" s="101">
        <v>65</v>
      </c>
      <c r="F26" s="104" t="str">
        <f t="shared" si="0"/>
        <v>TB</v>
      </c>
      <c r="G26" s="105"/>
      <c r="H26" s="106"/>
      <c r="I26" s="130"/>
    </row>
    <row r="27" s="80" customFormat="1" spans="1:9">
      <c r="A27" s="101">
        <v>16</v>
      </c>
      <c r="B27" s="135" t="s">
        <v>60</v>
      </c>
      <c r="C27" s="103" t="s">
        <v>61</v>
      </c>
      <c r="D27" s="103" t="s">
        <v>62</v>
      </c>
      <c r="E27" s="101">
        <v>0</v>
      </c>
      <c r="F27" s="104" t="str">
        <f t="shared" si="0"/>
        <v>Không XL</v>
      </c>
      <c r="G27" s="105"/>
      <c r="H27" s="106"/>
      <c r="I27" s="103" t="s">
        <v>48</v>
      </c>
    </row>
    <row r="28" s="80" customFormat="1" spans="1:9">
      <c r="A28" s="101">
        <v>17</v>
      </c>
      <c r="B28" s="135" t="s">
        <v>63</v>
      </c>
      <c r="C28" s="103" t="s">
        <v>64</v>
      </c>
      <c r="D28" s="103" t="s">
        <v>65</v>
      </c>
      <c r="E28" s="101">
        <v>68</v>
      </c>
      <c r="F28" s="104" t="str">
        <f t="shared" si="0"/>
        <v>TB</v>
      </c>
      <c r="G28" s="105"/>
      <c r="H28" s="106"/>
      <c r="I28" s="130"/>
    </row>
    <row r="29" s="80" customFormat="1" spans="1:9">
      <c r="A29" s="101">
        <v>18</v>
      </c>
      <c r="B29" s="135" t="s">
        <v>66</v>
      </c>
      <c r="C29" s="103" t="s">
        <v>67</v>
      </c>
      <c r="D29" s="103" t="s">
        <v>68</v>
      </c>
      <c r="E29" s="101">
        <v>53</v>
      </c>
      <c r="F29" s="104" t="str">
        <f t="shared" si="0"/>
        <v>TB</v>
      </c>
      <c r="G29" s="105"/>
      <c r="H29" s="106"/>
      <c r="I29" s="130"/>
    </row>
    <row r="30" s="80" customFormat="1" spans="1:9">
      <c r="A30" s="101">
        <v>19</v>
      </c>
      <c r="B30" s="135" t="s">
        <v>69</v>
      </c>
      <c r="C30" s="103" t="s">
        <v>70</v>
      </c>
      <c r="D30" s="103" t="s">
        <v>71</v>
      </c>
      <c r="E30" s="101">
        <v>70</v>
      </c>
      <c r="F30" s="104" t="str">
        <f t="shared" si="0"/>
        <v>Khá</v>
      </c>
      <c r="G30" s="105"/>
      <c r="H30" s="106"/>
      <c r="I30" s="130"/>
    </row>
    <row r="31" s="80" customFormat="1" spans="1:9">
      <c r="A31" s="101">
        <v>20</v>
      </c>
      <c r="B31" s="135" t="s">
        <v>72</v>
      </c>
      <c r="C31" s="103" t="s">
        <v>73</v>
      </c>
      <c r="D31" s="103" t="s">
        <v>74</v>
      </c>
      <c r="E31" s="101">
        <v>70</v>
      </c>
      <c r="F31" s="104" t="str">
        <f t="shared" si="0"/>
        <v>Khá</v>
      </c>
      <c r="G31" s="105"/>
      <c r="H31" s="106"/>
      <c r="I31" s="129"/>
    </row>
    <row r="32" s="80" customFormat="1" spans="1:9">
      <c r="A32" s="101">
        <v>21</v>
      </c>
      <c r="B32" s="135" t="s">
        <v>75</v>
      </c>
      <c r="C32" s="103" t="s">
        <v>76</v>
      </c>
      <c r="D32" s="103" t="s">
        <v>77</v>
      </c>
      <c r="E32" s="101">
        <v>91</v>
      </c>
      <c r="F32" s="104" t="str">
        <f t="shared" si="0"/>
        <v>XS</v>
      </c>
      <c r="G32" s="105"/>
      <c r="H32" s="106"/>
      <c r="I32" s="130" t="s">
        <v>78</v>
      </c>
    </row>
    <row r="33" s="80" customFormat="1" spans="1:9">
      <c r="A33" s="101">
        <v>22</v>
      </c>
      <c r="B33" s="135" t="s">
        <v>79</v>
      </c>
      <c r="C33" s="103" t="s">
        <v>80</v>
      </c>
      <c r="D33" s="103" t="s">
        <v>81</v>
      </c>
      <c r="E33" s="101">
        <v>40</v>
      </c>
      <c r="F33" s="104" t="str">
        <f t="shared" si="0"/>
        <v>Yếu</v>
      </c>
      <c r="G33" s="105"/>
      <c r="H33" s="106"/>
      <c r="I33" s="130"/>
    </row>
    <row r="34" s="80" customFormat="1" spans="1:9">
      <c r="A34" s="101">
        <v>23</v>
      </c>
      <c r="B34" s="135" t="s">
        <v>82</v>
      </c>
      <c r="C34" s="103" t="s">
        <v>83</v>
      </c>
      <c r="D34" s="103" t="s">
        <v>84</v>
      </c>
      <c r="E34" s="101">
        <v>67</v>
      </c>
      <c r="F34" s="104" t="str">
        <f t="shared" si="0"/>
        <v>TB</v>
      </c>
      <c r="G34" s="105"/>
      <c r="H34" s="106"/>
      <c r="I34" s="130"/>
    </row>
    <row r="35" s="80" customFormat="1" spans="1:9">
      <c r="A35" s="101">
        <v>24</v>
      </c>
      <c r="B35" s="135" t="s">
        <v>85</v>
      </c>
      <c r="C35" s="103" t="s">
        <v>86</v>
      </c>
      <c r="D35" s="103" t="s">
        <v>87</v>
      </c>
      <c r="E35" s="101">
        <v>40</v>
      </c>
      <c r="F35" s="104" t="str">
        <f t="shared" si="0"/>
        <v>Yếu</v>
      </c>
      <c r="G35" s="105"/>
      <c r="H35" s="106"/>
      <c r="I35" s="130"/>
    </row>
    <row r="36" s="80" customFormat="1" spans="1:9">
      <c r="A36" s="101">
        <v>25</v>
      </c>
      <c r="B36" s="135" t="s">
        <v>88</v>
      </c>
      <c r="C36" s="103" t="s">
        <v>89</v>
      </c>
      <c r="D36" s="103" t="s">
        <v>90</v>
      </c>
      <c r="E36" s="101">
        <v>56</v>
      </c>
      <c r="F36" s="104" t="str">
        <f t="shared" si="0"/>
        <v>TB</v>
      </c>
      <c r="G36" s="105"/>
      <c r="H36" s="106"/>
      <c r="I36" s="130" t="s">
        <v>91</v>
      </c>
    </row>
    <row r="37" s="80" customFormat="1" spans="1:9">
      <c r="A37" s="101">
        <v>26</v>
      </c>
      <c r="B37" s="135" t="s">
        <v>92</v>
      </c>
      <c r="C37" s="103" t="s">
        <v>93</v>
      </c>
      <c r="D37" s="103" t="s">
        <v>94</v>
      </c>
      <c r="E37" s="101">
        <v>83</v>
      </c>
      <c r="F37" s="104" t="str">
        <f t="shared" si="0"/>
        <v>Tốt</v>
      </c>
      <c r="G37" s="105"/>
      <c r="H37" s="106"/>
      <c r="I37" s="130"/>
    </row>
    <row r="38" s="80" customFormat="1" spans="1:9">
      <c r="A38" s="101">
        <v>27</v>
      </c>
      <c r="B38" s="135" t="s">
        <v>95</v>
      </c>
      <c r="C38" s="103" t="s">
        <v>96</v>
      </c>
      <c r="D38" s="103" t="s">
        <v>97</v>
      </c>
      <c r="E38" s="101">
        <v>83</v>
      </c>
      <c r="F38" s="104" t="str">
        <f t="shared" si="0"/>
        <v>Tốt</v>
      </c>
      <c r="G38" s="105"/>
      <c r="H38" s="106"/>
      <c r="I38" s="130" t="s">
        <v>98</v>
      </c>
    </row>
    <row r="39" s="80" customFormat="1" spans="1:9">
      <c r="A39" s="101">
        <v>28</v>
      </c>
      <c r="B39" s="135" t="s">
        <v>99</v>
      </c>
      <c r="C39" s="103" t="s">
        <v>100</v>
      </c>
      <c r="D39" s="103" t="s">
        <v>101</v>
      </c>
      <c r="E39" s="101">
        <v>71</v>
      </c>
      <c r="F39" s="104" t="str">
        <f t="shared" si="0"/>
        <v>Khá</v>
      </c>
      <c r="G39" s="105"/>
      <c r="H39" s="106"/>
      <c r="I39" s="130"/>
    </row>
    <row r="40" s="80" customFormat="1" spans="1:9">
      <c r="A40" s="101">
        <v>29</v>
      </c>
      <c r="B40" s="135" t="s">
        <v>102</v>
      </c>
      <c r="C40" s="103" t="s">
        <v>103</v>
      </c>
      <c r="D40" s="103" t="s">
        <v>104</v>
      </c>
      <c r="E40" s="101">
        <v>90</v>
      </c>
      <c r="F40" s="104" t="str">
        <f t="shared" si="0"/>
        <v>XS</v>
      </c>
      <c r="G40" s="105"/>
      <c r="H40" s="106"/>
      <c r="I40" s="129"/>
    </row>
    <row r="41" s="80" customFormat="1" spans="1:9">
      <c r="A41" s="101">
        <v>30</v>
      </c>
      <c r="B41" s="135" t="s">
        <v>105</v>
      </c>
      <c r="C41" s="103" t="s">
        <v>106</v>
      </c>
      <c r="D41" s="103" t="s">
        <v>107</v>
      </c>
      <c r="E41" s="101">
        <v>74</v>
      </c>
      <c r="F41" s="104" t="str">
        <f t="shared" si="0"/>
        <v>Khá</v>
      </c>
      <c r="G41" s="105"/>
      <c r="H41" s="106"/>
      <c r="I41" s="129"/>
    </row>
    <row r="42" s="80" customFormat="1" spans="1:9">
      <c r="A42" s="101">
        <v>31</v>
      </c>
      <c r="B42" s="135" t="s">
        <v>108</v>
      </c>
      <c r="C42" s="103" t="s">
        <v>109</v>
      </c>
      <c r="D42" s="103" t="s">
        <v>110</v>
      </c>
      <c r="E42" s="101">
        <v>70</v>
      </c>
      <c r="F42" s="104" t="str">
        <f t="shared" si="0"/>
        <v>Khá</v>
      </c>
      <c r="G42" s="105"/>
      <c r="H42" s="106"/>
      <c r="I42" s="129"/>
    </row>
    <row r="43" s="80" customFormat="1" spans="1:9">
      <c r="A43" s="101">
        <v>32</v>
      </c>
      <c r="B43" s="135" t="s">
        <v>111</v>
      </c>
      <c r="C43" s="103" t="s">
        <v>112</v>
      </c>
      <c r="D43" s="103" t="s">
        <v>113</v>
      </c>
      <c r="E43" s="101">
        <v>40</v>
      </c>
      <c r="F43" s="104" t="str">
        <f t="shared" si="0"/>
        <v>Yếu</v>
      </c>
      <c r="G43" s="105"/>
      <c r="H43" s="106"/>
      <c r="I43" s="130"/>
    </row>
    <row r="44" s="80" customFormat="1" spans="1:9">
      <c r="A44" s="101">
        <v>33</v>
      </c>
      <c r="B44" s="135" t="s">
        <v>114</v>
      </c>
      <c r="C44" s="103" t="s">
        <v>115</v>
      </c>
      <c r="D44" s="103" t="s">
        <v>116</v>
      </c>
      <c r="E44" s="101">
        <v>67</v>
      </c>
      <c r="F44" s="104" t="str">
        <f t="shared" si="0"/>
        <v>TB</v>
      </c>
      <c r="G44" s="105"/>
      <c r="H44" s="106"/>
      <c r="I44" s="130"/>
    </row>
    <row r="45" ht="15" spans="1:9">
      <c r="A45" s="107"/>
      <c r="B45" s="107"/>
      <c r="C45" s="108" t="s">
        <v>117</v>
      </c>
      <c r="D45" s="108"/>
      <c r="E45" s="108"/>
      <c r="F45" s="108"/>
      <c r="G45" s="108"/>
      <c r="H45" s="108"/>
      <c r="I45" s="108"/>
    </row>
    <row r="46" ht="15" spans="3:9">
      <c r="C46" s="109" t="s">
        <v>118</v>
      </c>
      <c r="D46" s="110"/>
      <c r="E46" s="111" t="s">
        <v>12</v>
      </c>
      <c r="F46" s="112"/>
      <c r="G46" s="111" t="s">
        <v>119</v>
      </c>
      <c r="H46" s="112"/>
      <c r="I46" s="131" t="s">
        <v>14</v>
      </c>
    </row>
    <row r="47" s="80" customFormat="1" ht="15" spans="3:9">
      <c r="C47" s="113"/>
      <c r="D47" s="114"/>
      <c r="E47" s="100" t="s">
        <v>120</v>
      </c>
      <c r="F47" s="115" t="s">
        <v>121</v>
      </c>
      <c r="G47" s="100" t="s">
        <v>120</v>
      </c>
      <c r="H47" s="115" t="s">
        <v>121</v>
      </c>
      <c r="I47" s="132"/>
    </row>
    <row r="48" spans="3:9">
      <c r="C48" s="116" t="s">
        <v>122</v>
      </c>
      <c r="D48" s="115"/>
      <c r="E48" s="117">
        <f>COUNTIF(F12:F44,"XS")</f>
        <v>2</v>
      </c>
      <c r="F48" s="118">
        <f>E48*100/$A$44</f>
        <v>6.06060606060606</v>
      </c>
      <c r="G48" s="117">
        <f>COUNTIF(H12:H44,"XS")</f>
        <v>0</v>
      </c>
      <c r="H48" s="118">
        <f>G48*100/$A$44</f>
        <v>0</v>
      </c>
      <c r="I48" s="133"/>
    </row>
    <row r="49" spans="3:9">
      <c r="C49" s="116" t="s">
        <v>123</v>
      </c>
      <c r="D49" s="115"/>
      <c r="E49" s="117">
        <f>COUNTIF(F12:F44,"Tốt")</f>
        <v>4</v>
      </c>
      <c r="F49" s="118">
        <f t="shared" ref="F49:F53" si="1">E49*100/$A$44</f>
        <v>12.1212121212121</v>
      </c>
      <c r="G49" s="117">
        <f>COUNTIF(H12:H44,"Tốt")</f>
        <v>0</v>
      </c>
      <c r="H49" s="118">
        <f t="shared" ref="H49:H53" si="2">G49*100/$A$44</f>
        <v>0</v>
      </c>
      <c r="I49" s="133"/>
    </row>
    <row r="50" spans="3:9">
      <c r="C50" s="116" t="s">
        <v>124</v>
      </c>
      <c r="D50" s="115"/>
      <c r="E50" s="117">
        <f>COUNTIF(F12:F44,"Khá")</f>
        <v>11</v>
      </c>
      <c r="F50" s="118">
        <f t="shared" si="1"/>
        <v>33.3333333333333</v>
      </c>
      <c r="G50" s="117">
        <f>COUNTIF(H12:H44,"Khá")</f>
        <v>0</v>
      </c>
      <c r="H50" s="118">
        <f t="shared" si="2"/>
        <v>0</v>
      </c>
      <c r="I50" s="133"/>
    </row>
    <row r="51" spans="3:9">
      <c r="C51" s="116" t="s">
        <v>125</v>
      </c>
      <c r="D51" s="115"/>
      <c r="E51" s="117">
        <f>COUNTIF(F12:F44,"TB")</f>
        <v>11</v>
      </c>
      <c r="F51" s="118">
        <f t="shared" si="1"/>
        <v>33.3333333333333</v>
      </c>
      <c r="G51" s="117">
        <f>COUNTIF(H12:H44,"TB")</f>
        <v>0</v>
      </c>
      <c r="H51" s="118">
        <f t="shared" si="2"/>
        <v>0</v>
      </c>
      <c r="I51" s="133"/>
    </row>
    <row r="52" spans="3:9">
      <c r="C52" s="116" t="s">
        <v>126</v>
      </c>
      <c r="D52" s="115"/>
      <c r="E52" s="117">
        <f>COUNTIF(F12:F44,"Yếu")</f>
        <v>3</v>
      </c>
      <c r="F52" s="118">
        <f t="shared" si="1"/>
        <v>9.09090909090909</v>
      </c>
      <c r="G52" s="117">
        <f>COUNTIF(H12:H44,"Yếu")</f>
        <v>0</v>
      </c>
      <c r="H52" s="118">
        <f t="shared" si="2"/>
        <v>0</v>
      </c>
      <c r="I52" s="133"/>
    </row>
    <row r="53" spans="3:9">
      <c r="C53" s="116" t="s">
        <v>127</v>
      </c>
      <c r="D53" s="115"/>
      <c r="E53" s="117">
        <f>COUNTIF(F12:F44,"Không XL")</f>
        <v>2</v>
      </c>
      <c r="F53" s="118">
        <f t="shared" si="1"/>
        <v>6.06060606060606</v>
      </c>
      <c r="G53" s="117">
        <f>COUNTIF(H12:H44,"Không XL")</f>
        <v>0</v>
      </c>
      <c r="H53" s="118">
        <f t="shared" si="2"/>
        <v>0</v>
      </c>
      <c r="I53" s="133"/>
    </row>
    <row r="54" spans="3:6">
      <c r="C54" s="119"/>
      <c r="D54" s="119"/>
      <c r="F54" s="120"/>
    </row>
    <row r="55" ht="15.5" spans="5:9">
      <c r="E55" s="121" t="s">
        <v>128</v>
      </c>
      <c r="F55" s="121"/>
      <c r="G55" s="121"/>
      <c r="H55" s="121"/>
      <c r="I55" s="121"/>
    </row>
    <row r="56" spans="1:10">
      <c r="A56" s="85" t="s">
        <v>129</v>
      </c>
      <c r="B56" s="85"/>
      <c r="C56" s="85"/>
      <c r="D56" s="85"/>
      <c r="E56" s="85"/>
      <c r="F56" s="85" t="s">
        <v>12</v>
      </c>
      <c r="G56" s="85"/>
      <c r="H56" s="85"/>
      <c r="I56" s="134" t="s">
        <v>130</v>
      </c>
      <c r="J56" s="134"/>
    </row>
    <row r="60" spans="6:9">
      <c r="F60" s="122" t="s">
        <v>131</v>
      </c>
      <c r="G60" s="122"/>
      <c r="H60" s="122"/>
      <c r="I60" s="81" t="s">
        <v>132</v>
      </c>
    </row>
    <row r="73" spans="3:6">
      <c r="C73" s="119"/>
      <c r="D73" s="119"/>
      <c r="F73" s="120"/>
    </row>
    <row r="74" ht="15.5" spans="5:9">
      <c r="E74" s="121"/>
      <c r="F74" s="121"/>
      <c r="G74" s="121"/>
      <c r="H74" s="121"/>
      <c r="I74" s="121"/>
    </row>
    <row r="75" spans="1:9">
      <c r="A75" s="85"/>
      <c r="B75" s="85"/>
      <c r="C75" s="85"/>
      <c r="D75" s="85"/>
      <c r="E75" s="85"/>
      <c r="F75" s="85"/>
      <c r="G75" s="85"/>
      <c r="H75" s="85"/>
      <c r="I75" s="134"/>
    </row>
  </sheetData>
  <mergeCells count="28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45:I45"/>
    <mergeCell ref="E46:F46"/>
    <mergeCell ref="G46:H46"/>
    <mergeCell ref="E55:I55"/>
    <mergeCell ref="A56:E56"/>
    <mergeCell ref="F56:H56"/>
    <mergeCell ref="F60:H60"/>
    <mergeCell ref="E74:I74"/>
    <mergeCell ref="A75:E75"/>
    <mergeCell ref="F75:H75"/>
    <mergeCell ref="A10:A11"/>
    <mergeCell ref="B10:B11"/>
    <mergeCell ref="C46:C47"/>
    <mergeCell ref="I10:I11"/>
    <mergeCell ref="I46:I47"/>
    <mergeCell ref="C10:D11"/>
  </mergeCells>
  <conditionalFormatting sqref="F12:F44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conditionalFormatting sqref="H12:H44">
    <cfRule type="cellIs" dxfId="0" priority="3" stopIfTrue="1" operator="equal">
      <formula>"SVG"</formula>
    </cfRule>
    <cfRule type="cellIs" dxfId="1" priority="4" stopIfTrue="1" operator="equal">
      <formula>"SVXS"</formula>
    </cfRule>
  </conditionalFormatting>
  <pageMargins left="0.7" right="0.7" top="0.75" bottom="0.75" header="0.3" footer="0.3"/>
  <pageSetup paperSize="1" scale="91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0"/>
  <sheetViews>
    <sheetView topLeftCell="A32" workbookViewId="0">
      <selection activeCell="H19" sqref="H19"/>
    </sheetView>
  </sheetViews>
  <sheetFormatPr defaultColWidth="9" defaultRowHeight="14"/>
  <cols>
    <col min="1" max="1" width="6.83" style="5" customWidth="1"/>
    <col min="2" max="2" width="11.83" style="5" customWidth="1"/>
    <col min="3" max="3" width="23.83" style="5" customWidth="1"/>
    <col min="4" max="4" width="8.83" style="5" customWidth="1"/>
    <col min="5" max="9" width="9.66" style="5" customWidth="1"/>
    <col min="10" max="10" width="20.83" style="5" customWidth="1"/>
    <col min="11" max="16384" width="9.33" style="5"/>
  </cols>
  <sheetData>
    <row r="1" ht="15" customHeight="1" spans="10:10">
      <c r="J1" s="47" t="s">
        <v>0</v>
      </c>
    </row>
    <row r="2" ht="17.1" customHeight="1" spans="1:21">
      <c r="A2" s="6" t="s">
        <v>1</v>
      </c>
      <c r="B2" s="6"/>
      <c r="C2" s="6"/>
      <c r="D2" s="6"/>
      <c r="E2" s="7" t="s">
        <v>2</v>
      </c>
      <c r="F2" s="7"/>
      <c r="G2" s="7"/>
      <c r="H2" s="7"/>
      <c r="I2" s="7"/>
      <c r="J2" s="7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</row>
    <row r="3" ht="17.1" customHeight="1" spans="1:21">
      <c r="A3" s="7" t="s">
        <v>3</v>
      </c>
      <c r="B3" s="7"/>
      <c r="C3" s="7"/>
      <c r="D3" s="7"/>
      <c r="E3" s="8" t="s">
        <v>4</v>
      </c>
      <c r="F3" s="8"/>
      <c r="G3" s="8"/>
      <c r="H3" s="8"/>
      <c r="I3" s="8"/>
      <c r="J3" s="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</row>
    <row r="4" ht="17.1" customHeight="1" spans="1:21">
      <c r="A4" s="7" t="s">
        <v>5</v>
      </c>
      <c r="B4" s="7"/>
      <c r="C4" s="7"/>
      <c r="D4" s="7"/>
      <c r="E4" s="9"/>
      <c r="F4" s="9"/>
      <c r="G4" s="9"/>
      <c r="H4" s="9"/>
      <c r="I4" s="9"/>
      <c r="J4" s="9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</row>
    <row r="5" s="1" customFormat="1" ht="12" customHeight="1" spans="1:21">
      <c r="A5" s="10"/>
      <c r="B5" s="10"/>
      <c r="C5" s="10"/>
      <c r="D5" s="10"/>
      <c r="E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ht="24.95" customHeight="1" spans="1:21">
      <c r="A6" s="12" t="s">
        <v>6</v>
      </c>
      <c r="B6" s="12"/>
      <c r="C6" s="12"/>
      <c r="D6" s="12"/>
      <c r="E6" s="12"/>
      <c r="F6" s="12"/>
      <c r="G6" s="12"/>
      <c r="H6" s="12"/>
      <c r="I6" s="12"/>
      <c r="J6" s="12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</row>
    <row r="7" s="2" customFormat="1" ht="18" customHeight="1" spans="1:21">
      <c r="A7" s="12" t="s">
        <v>7</v>
      </c>
      <c r="B7" s="12"/>
      <c r="C7" s="12"/>
      <c r="D7" s="12"/>
      <c r="E7" s="12"/>
      <c r="F7" s="12"/>
      <c r="G7" s="12"/>
      <c r="H7" s="12"/>
      <c r="I7" s="12"/>
      <c r="J7" s="12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</row>
    <row r="8" s="2" customFormat="1" ht="18" customHeight="1" spans="1:21">
      <c r="A8" s="13" t="s">
        <v>133</v>
      </c>
      <c r="B8" s="13"/>
      <c r="C8" s="13"/>
      <c r="D8" s="13"/>
      <c r="E8" s="13"/>
      <c r="F8" s="13"/>
      <c r="G8" s="13"/>
      <c r="H8" s="13"/>
      <c r="I8" s="13"/>
      <c r="J8" s="13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</row>
    <row r="9" s="2" customFormat="1" ht="12" customHeight="1" spans="1:21">
      <c r="A9" s="14"/>
      <c r="B9" s="14"/>
      <c r="C9" s="14"/>
      <c r="D9" s="14"/>
      <c r="E9" s="14"/>
      <c r="F9" s="14"/>
      <c r="G9" s="14"/>
      <c r="H9" s="14"/>
      <c r="I9" s="14"/>
      <c r="J9" s="14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</row>
    <row r="10" s="3" customFormat="1" ht="18" customHeight="1" spans="1:10">
      <c r="A10" s="15" t="s">
        <v>9</v>
      </c>
      <c r="B10" s="15" t="s">
        <v>10</v>
      </c>
      <c r="C10" s="16" t="s">
        <v>11</v>
      </c>
      <c r="D10" s="17"/>
      <c r="E10" s="18" t="s">
        <v>12</v>
      </c>
      <c r="F10" s="19"/>
      <c r="G10" s="18" t="s">
        <v>13</v>
      </c>
      <c r="H10" s="19"/>
      <c r="I10" s="69"/>
      <c r="J10" s="52" t="s">
        <v>14</v>
      </c>
    </row>
    <row r="11" s="3" customFormat="1" ht="30" customHeight="1" spans="1:10">
      <c r="A11" s="20"/>
      <c r="B11" s="21"/>
      <c r="C11" s="22"/>
      <c r="D11" s="23"/>
      <c r="E11" s="24" t="s">
        <v>15</v>
      </c>
      <c r="F11" s="24" t="s">
        <v>16</v>
      </c>
      <c r="G11" s="24" t="s">
        <v>15</v>
      </c>
      <c r="H11" s="24" t="s">
        <v>16</v>
      </c>
      <c r="I11" s="70"/>
      <c r="J11" s="20"/>
    </row>
    <row r="12" s="3" customFormat="1" ht="15.95" customHeight="1" spans="1:10">
      <c r="A12" s="25">
        <v>1</v>
      </c>
      <c r="B12" s="136" t="s">
        <v>134</v>
      </c>
      <c r="C12" s="27" t="s">
        <v>135</v>
      </c>
      <c r="D12" s="27" t="s">
        <v>19</v>
      </c>
      <c r="E12" s="25"/>
      <c r="F12" s="28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5">
        <v>50</v>
      </c>
      <c r="H12" s="28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1">
        <v>4.27</v>
      </c>
      <c r="J12" s="53"/>
    </row>
    <row r="13" s="3" customFormat="1" ht="15.95" customHeight="1" spans="1:10">
      <c r="A13" s="25">
        <v>2</v>
      </c>
      <c r="B13" s="136" t="s">
        <v>136</v>
      </c>
      <c r="C13" s="27" t="s">
        <v>137</v>
      </c>
      <c r="D13" s="27" t="s">
        <v>25</v>
      </c>
      <c r="E13" s="25"/>
      <c r="F13" s="28" t="str">
        <f t="shared" ref="F13:F49" si="0">IF(AND(E13&gt;=90),"XS",IF(AND(E13&gt;=80),"Tốt",IF(AND(E13&gt;=70),"Khá",IF(AND(E13&gt;=60),"TB",IF(AND(E13&gt;=50),"TB",IF(AND(E13&lt;50),IF(AND(E13&gt;0),"Yếu",IF(AND(E13=0),"Không XL"," "))))))))</f>
        <v>Không XL</v>
      </c>
      <c r="G13" s="25">
        <v>53</v>
      </c>
      <c r="H13" s="28" t="str">
        <f t="shared" ref="H13:H49" si="1">IF(AND(G13&gt;=90),"XS",IF(AND(G13&gt;=80),"Tốt",IF(AND(G13&gt;=70),"Khá",IF(AND(G13&gt;=60),"TB",IF(AND(G13&gt;=50),"TB",IF(AND(G13&lt;50),IF(AND(G13&gt;0),"Yếu",IF(AND(G13=0),"Không XL"," "))))))))</f>
        <v>TB</v>
      </c>
      <c r="I13" s="71">
        <v>5.26</v>
      </c>
      <c r="J13" s="53"/>
    </row>
    <row r="14" s="3" customFormat="1" ht="15.95" customHeight="1" spans="1:10">
      <c r="A14" s="25">
        <v>3</v>
      </c>
      <c r="B14" s="136" t="s">
        <v>138</v>
      </c>
      <c r="C14" s="27" t="s">
        <v>139</v>
      </c>
      <c r="D14" s="27" t="s">
        <v>25</v>
      </c>
      <c r="E14" s="25"/>
      <c r="F14" s="28" t="str">
        <f t="shared" si="0"/>
        <v>Không XL</v>
      </c>
      <c r="G14" s="25">
        <v>73</v>
      </c>
      <c r="H14" s="28" t="str">
        <f t="shared" si="1"/>
        <v>Khá</v>
      </c>
      <c r="I14" s="71">
        <v>7.24</v>
      </c>
      <c r="J14" s="53"/>
    </row>
    <row r="15" s="3" customFormat="1" ht="15.95" customHeight="1" spans="1:10">
      <c r="A15" s="25">
        <v>4</v>
      </c>
      <c r="B15" s="136" t="s">
        <v>140</v>
      </c>
      <c r="C15" s="27" t="s">
        <v>141</v>
      </c>
      <c r="D15" s="27" t="s">
        <v>142</v>
      </c>
      <c r="E15" s="25"/>
      <c r="F15" s="28" t="str">
        <f t="shared" si="0"/>
        <v>Không XL</v>
      </c>
      <c r="G15" s="25">
        <v>59</v>
      </c>
      <c r="H15" s="28" t="str">
        <f t="shared" si="1"/>
        <v>TB</v>
      </c>
      <c r="I15" s="71">
        <v>5.85</v>
      </c>
      <c r="J15" s="54"/>
    </row>
    <row r="16" s="3" customFormat="1" ht="15.95" customHeight="1" spans="1:10">
      <c r="A16" s="25">
        <v>5</v>
      </c>
      <c r="B16" s="136" t="s">
        <v>143</v>
      </c>
      <c r="C16" s="27" t="s">
        <v>144</v>
      </c>
      <c r="D16" s="27" t="s">
        <v>145</v>
      </c>
      <c r="E16" s="25"/>
      <c r="F16" s="28" t="str">
        <f t="shared" si="0"/>
        <v>Không XL</v>
      </c>
      <c r="G16" s="25">
        <v>66</v>
      </c>
      <c r="H16" s="28" t="str">
        <f t="shared" si="1"/>
        <v>TB</v>
      </c>
      <c r="I16" s="71">
        <v>6.59</v>
      </c>
      <c r="J16" s="54"/>
    </row>
    <row r="17" s="61" customFormat="1" spans="1:10">
      <c r="A17" s="62">
        <v>6</v>
      </c>
      <c r="B17" s="137" t="s">
        <v>146</v>
      </c>
      <c r="C17" s="64" t="s">
        <v>147</v>
      </c>
      <c r="D17" s="64" t="s">
        <v>28</v>
      </c>
      <c r="E17" s="62"/>
      <c r="F17" s="28" t="str">
        <f t="shared" si="0"/>
        <v>Không XL</v>
      </c>
      <c r="G17" s="62">
        <v>57</v>
      </c>
      <c r="H17" s="28" t="str">
        <f t="shared" si="1"/>
        <v>TB</v>
      </c>
      <c r="I17" s="71">
        <v>5.73</v>
      </c>
      <c r="J17" s="72"/>
    </row>
    <row r="18" s="61" customFormat="1" spans="1:10">
      <c r="A18" s="62">
        <v>7</v>
      </c>
      <c r="B18" s="137" t="s">
        <v>148</v>
      </c>
      <c r="C18" s="64" t="s">
        <v>149</v>
      </c>
      <c r="D18" s="64" t="s">
        <v>150</v>
      </c>
      <c r="E18" s="62"/>
      <c r="F18" s="28" t="str">
        <f t="shared" si="0"/>
        <v>Không XL</v>
      </c>
      <c r="G18" s="62">
        <v>74</v>
      </c>
      <c r="H18" s="28" t="str">
        <f t="shared" si="1"/>
        <v>Khá</v>
      </c>
      <c r="I18" s="71">
        <v>7.43</v>
      </c>
      <c r="J18" s="72"/>
    </row>
    <row r="19" s="61" customFormat="1" spans="1:10">
      <c r="A19" s="62">
        <v>8</v>
      </c>
      <c r="B19" s="137" t="s">
        <v>151</v>
      </c>
      <c r="C19" s="64" t="s">
        <v>152</v>
      </c>
      <c r="D19" s="64" t="s">
        <v>153</v>
      </c>
      <c r="E19" s="62"/>
      <c r="F19" s="28" t="str">
        <f t="shared" si="0"/>
        <v>Không XL</v>
      </c>
      <c r="G19" s="62">
        <v>40</v>
      </c>
      <c r="H19" s="28" t="str">
        <f t="shared" si="1"/>
        <v>Yếu</v>
      </c>
      <c r="I19" s="71">
        <v>3.01</v>
      </c>
      <c r="J19" s="72"/>
    </row>
    <row r="20" s="61" customFormat="1" spans="1:10">
      <c r="A20" s="62">
        <v>9</v>
      </c>
      <c r="B20" s="137" t="s">
        <v>154</v>
      </c>
      <c r="C20" s="64" t="s">
        <v>155</v>
      </c>
      <c r="D20" s="64" t="s">
        <v>153</v>
      </c>
      <c r="E20" s="62"/>
      <c r="F20" s="28" t="str">
        <f t="shared" si="0"/>
        <v>Không XL</v>
      </c>
      <c r="G20" s="62">
        <v>66</v>
      </c>
      <c r="H20" s="28" t="str">
        <f t="shared" si="1"/>
        <v>TB</v>
      </c>
      <c r="I20" s="71">
        <v>6.63</v>
      </c>
      <c r="J20" s="73"/>
    </row>
    <row r="21" s="61" customFormat="1" spans="1:10">
      <c r="A21" s="62">
        <v>10</v>
      </c>
      <c r="B21" s="137" t="s">
        <v>156</v>
      </c>
      <c r="C21" s="64" t="s">
        <v>157</v>
      </c>
      <c r="D21" s="64" t="s">
        <v>158</v>
      </c>
      <c r="E21" s="62"/>
      <c r="F21" s="28" t="str">
        <f t="shared" si="0"/>
        <v>Không XL</v>
      </c>
      <c r="G21" s="62">
        <v>56</v>
      </c>
      <c r="H21" s="28" t="str">
        <f t="shared" si="1"/>
        <v>TB</v>
      </c>
      <c r="I21" s="71">
        <v>5.61</v>
      </c>
      <c r="J21" s="73"/>
    </row>
    <row r="22" s="61" customFormat="1" spans="1:10">
      <c r="A22" s="62">
        <v>11</v>
      </c>
      <c r="B22" s="137" t="s">
        <v>159</v>
      </c>
      <c r="C22" s="64" t="s">
        <v>160</v>
      </c>
      <c r="D22" s="64" t="s">
        <v>50</v>
      </c>
      <c r="E22" s="62"/>
      <c r="F22" s="28" t="str">
        <f t="shared" si="0"/>
        <v>Không XL</v>
      </c>
      <c r="G22" s="62">
        <v>70</v>
      </c>
      <c r="H22" s="28" t="str">
        <f t="shared" si="1"/>
        <v>Khá</v>
      </c>
      <c r="I22" s="71">
        <v>6.91</v>
      </c>
      <c r="J22" s="73"/>
    </row>
    <row r="23" s="61" customFormat="1" spans="1:10">
      <c r="A23" s="62">
        <v>12</v>
      </c>
      <c r="B23" s="137" t="s">
        <v>161</v>
      </c>
      <c r="C23" s="64" t="s">
        <v>162</v>
      </c>
      <c r="D23" s="64" t="s">
        <v>163</v>
      </c>
      <c r="E23" s="62"/>
      <c r="F23" s="28" t="str">
        <f t="shared" si="0"/>
        <v>Không XL</v>
      </c>
      <c r="G23" s="62">
        <v>58</v>
      </c>
      <c r="H23" s="28" t="str">
        <f t="shared" si="1"/>
        <v>TB</v>
      </c>
      <c r="I23" s="71">
        <v>5.81</v>
      </c>
      <c r="J23" s="72"/>
    </row>
    <row r="24" s="61" customFormat="1" spans="1:10">
      <c r="A24" s="62">
        <v>13</v>
      </c>
      <c r="B24" s="137" t="s">
        <v>164</v>
      </c>
      <c r="C24" s="64" t="s">
        <v>165</v>
      </c>
      <c r="D24" s="64" t="s">
        <v>163</v>
      </c>
      <c r="E24" s="62"/>
      <c r="F24" s="28" t="str">
        <f t="shared" si="0"/>
        <v>Không XL</v>
      </c>
      <c r="G24" s="62">
        <v>68</v>
      </c>
      <c r="H24" s="28" t="str">
        <f t="shared" si="1"/>
        <v>TB</v>
      </c>
      <c r="I24" s="71">
        <v>6.75</v>
      </c>
      <c r="J24" s="72"/>
    </row>
    <row r="25" s="61" customFormat="1" spans="1:10">
      <c r="A25" s="62">
        <v>14</v>
      </c>
      <c r="B25" s="137" t="s">
        <v>166</v>
      </c>
      <c r="C25" s="64" t="s">
        <v>167</v>
      </c>
      <c r="D25" s="64" t="s">
        <v>168</v>
      </c>
      <c r="E25" s="62"/>
      <c r="F25" s="28" t="str">
        <f t="shared" si="0"/>
        <v>Không XL</v>
      </c>
      <c r="G25" s="62">
        <v>50</v>
      </c>
      <c r="H25" s="28" t="str">
        <f t="shared" si="1"/>
        <v>TB</v>
      </c>
      <c r="I25" s="71">
        <v>4.53</v>
      </c>
      <c r="J25" s="72"/>
    </row>
    <row r="26" s="61" customFormat="1" spans="1:10">
      <c r="A26" s="62">
        <v>15</v>
      </c>
      <c r="B26" s="137" t="s">
        <v>169</v>
      </c>
      <c r="C26" s="64" t="s">
        <v>170</v>
      </c>
      <c r="D26" s="64" t="s">
        <v>171</v>
      </c>
      <c r="E26" s="62"/>
      <c r="F26" s="28" t="str">
        <f t="shared" si="0"/>
        <v>Không XL</v>
      </c>
      <c r="G26" s="62">
        <v>57</v>
      </c>
      <c r="H26" s="28" t="str">
        <f t="shared" si="1"/>
        <v>TB</v>
      </c>
      <c r="I26" s="71">
        <v>5.66</v>
      </c>
      <c r="J26" s="72"/>
    </row>
    <row r="27" s="61" customFormat="1" spans="1:10">
      <c r="A27" s="62">
        <v>16</v>
      </c>
      <c r="B27" s="137" t="s">
        <v>172</v>
      </c>
      <c r="C27" s="64" t="s">
        <v>173</v>
      </c>
      <c r="D27" s="64" t="s">
        <v>171</v>
      </c>
      <c r="E27" s="62"/>
      <c r="F27" s="28" t="str">
        <f t="shared" si="0"/>
        <v>Không XL</v>
      </c>
      <c r="G27" s="62">
        <v>77</v>
      </c>
      <c r="H27" s="28" t="str">
        <f t="shared" si="1"/>
        <v>Khá</v>
      </c>
      <c r="I27" s="71">
        <v>7.73</v>
      </c>
      <c r="J27" s="72"/>
    </row>
    <row r="28" s="61" customFormat="1" spans="1:10">
      <c r="A28" s="62">
        <v>17</v>
      </c>
      <c r="B28" s="137" t="s">
        <v>174</v>
      </c>
      <c r="C28" s="64" t="s">
        <v>112</v>
      </c>
      <c r="D28" s="64" t="s">
        <v>65</v>
      </c>
      <c r="E28" s="62"/>
      <c r="F28" s="28" t="str">
        <f t="shared" si="0"/>
        <v>Không XL</v>
      </c>
      <c r="G28" s="62">
        <v>59</v>
      </c>
      <c r="H28" s="28" t="str">
        <f t="shared" si="1"/>
        <v>TB</v>
      </c>
      <c r="I28" s="71">
        <v>5.9</v>
      </c>
      <c r="J28" s="72"/>
    </row>
    <row r="29" s="61" customFormat="1" spans="1:10">
      <c r="A29" s="62">
        <v>18</v>
      </c>
      <c r="B29" s="137" t="s">
        <v>175</v>
      </c>
      <c r="C29" s="64" t="s">
        <v>176</v>
      </c>
      <c r="D29" s="64" t="s">
        <v>177</v>
      </c>
      <c r="E29" s="62"/>
      <c r="F29" s="28" t="str">
        <f t="shared" si="0"/>
        <v>Không XL</v>
      </c>
      <c r="G29" s="62">
        <v>54</v>
      </c>
      <c r="H29" s="28" t="str">
        <f t="shared" si="1"/>
        <v>TB</v>
      </c>
      <c r="I29" s="71">
        <v>5.35</v>
      </c>
      <c r="J29" s="72"/>
    </row>
    <row r="30" s="61" customFormat="1" spans="1:10">
      <c r="A30" s="62">
        <v>19</v>
      </c>
      <c r="B30" s="137" t="s">
        <v>178</v>
      </c>
      <c r="C30" s="64" t="s">
        <v>179</v>
      </c>
      <c r="D30" s="64" t="s">
        <v>71</v>
      </c>
      <c r="E30" s="62"/>
      <c r="F30" s="28" t="str">
        <f t="shared" si="0"/>
        <v>Không XL</v>
      </c>
      <c r="G30" s="62">
        <v>66</v>
      </c>
      <c r="H30" s="28" t="str">
        <f t="shared" si="1"/>
        <v>TB</v>
      </c>
      <c r="I30" s="71">
        <v>6.62</v>
      </c>
      <c r="J30" s="72"/>
    </row>
    <row r="31" s="61" customFormat="1" spans="1:10">
      <c r="A31" s="62">
        <v>20</v>
      </c>
      <c r="B31" s="137" t="s">
        <v>180</v>
      </c>
      <c r="C31" s="64" t="s">
        <v>181</v>
      </c>
      <c r="D31" s="64" t="s">
        <v>71</v>
      </c>
      <c r="E31" s="62"/>
      <c r="F31" s="28" t="str">
        <f t="shared" si="0"/>
        <v>Không XL</v>
      </c>
      <c r="G31" s="62">
        <v>66</v>
      </c>
      <c r="H31" s="28" t="str">
        <f t="shared" si="1"/>
        <v>TB</v>
      </c>
      <c r="I31" s="71">
        <v>6.56</v>
      </c>
      <c r="J31" s="73"/>
    </row>
    <row r="32" s="61" customFormat="1" spans="1:10">
      <c r="A32" s="62">
        <v>21</v>
      </c>
      <c r="B32" s="137" t="s">
        <v>182</v>
      </c>
      <c r="C32" s="64" t="s">
        <v>183</v>
      </c>
      <c r="D32" s="64" t="s">
        <v>74</v>
      </c>
      <c r="E32" s="62"/>
      <c r="F32" s="28" t="str">
        <f t="shared" si="0"/>
        <v>Không XL</v>
      </c>
      <c r="G32" s="62">
        <v>63</v>
      </c>
      <c r="H32" s="28" t="str">
        <f t="shared" si="1"/>
        <v>TB</v>
      </c>
      <c r="I32" s="71">
        <v>6.26</v>
      </c>
      <c r="J32" s="72"/>
    </row>
    <row r="33" s="3" customFormat="1" spans="1:10">
      <c r="A33" s="25">
        <v>22</v>
      </c>
      <c r="B33" s="136" t="s">
        <v>184</v>
      </c>
      <c r="C33" s="27" t="s">
        <v>185</v>
      </c>
      <c r="D33" s="27" t="s">
        <v>186</v>
      </c>
      <c r="E33" s="25"/>
      <c r="F33" s="28" t="str">
        <f t="shared" si="0"/>
        <v>Không XL</v>
      </c>
      <c r="G33" s="25">
        <v>83</v>
      </c>
      <c r="H33" s="28" t="str">
        <f t="shared" si="1"/>
        <v>Tốt</v>
      </c>
      <c r="I33" s="71">
        <v>7.43</v>
      </c>
      <c r="J33" s="54" t="s">
        <v>78</v>
      </c>
    </row>
    <row r="34" s="3" customFormat="1" spans="1:10">
      <c r="A34" s="25">
        <v>23</v>
      </c>
      <c r="B34" s="136" t="s">
        <v>187</v>
      </c>
      <c r="C34" s="27" t="s">
        <v>188</v>
      </c>
      <c r="D34" s="27" t="s">
        <v>189</v>
      </c>
      <c r="E34" s="25"/>
      <c r="F34" s="28" t="str">
        <f t="shared" si="0"/>
        <v>Không XL</v>
      </c>
      <c r="G34" s="25">
        <v>62</v>
      </c>
      <c r="H34" s="28" t="str">
        <f t="shared" si="1"/>
        <v>TB</v>
      </c>
      <c r="I34" s="71">
        <v>6.15</v>
      </c>
      <c r="J34" s="54"/>
    </row>
    <row r="35" s="3" customFormat="1" spans="1:10">
      <c r="A35" s="25">
        <v>24</v>
      </c>
      <c r="B35" s="136" t="s">
        <v>190</v>
      </c>
      <c r="C35" s="27" t="s">
        <v>61</v>
      </c>
      <c r="D35" s="27" t="s">
        <v>191</v>
      </c>
      <c r="E35" s="25"/>
      <c r="F35" s="28" t="str">
        <f t="shared" si="0"/>
        <v>Không XL</v>
      </c>
      <c r="G35" s="25">
        <v>62</v>
      </c>
      <c r="H35" s="28" t="str">
        <f t="shared" si="1"/>
        <v>TB</v>
      </c>
      <c r="I35" s="71">
        <v>6.13</v>
      </c>
      <c r="J35" s="54"/>
    </row>
    <row r="36" s="3" customFormat="1" spans="1:10">
      <c r="A36" s="25">
        <v>25</v>
      </c>
      <c r="B36" s="136" t="s">
        <v>192</v>
      </c>
      <c r="C36" s="27" t="s">
        <v>193</v>
      </c>
      <c r="D36" s="27" t="s">
        <v>194</v>
      </c>
      <c r="E36" s="25"/>
      <c r="F36" s="28" t="str">
        <f t="shared" si="0"/>
        <v>Không XL</v>
      </c>
      <c r="G36" s="25">
        <v>66</v>
      </c>
      <c r="H36" s="28" t="str">
        <f t="shared" si="1"/>
        <v>TB</v>
      </c>
      <c r="I36" s="71">
        <v>6.61</v>
      </c>
      <c r="J36" s="54"/>
    </row>
    <row r="37" s="3" customFormat="1" spans="1:11">
      <c r="A37" s="25">
        <v>26</v>
      </c>
      <c r="B37" s="136" t="s">
        <v>195</v>
      </c>
      <c r="C37" s="27" t="s">
        <v>196</v>
      </c>
      <c r="D37" s="27" t="s">
        <v>197</v>
      </c>
      <c r="E37" s="25"/>
      <c r="F37" s="28" t="str">
        <f t="shared" si="0"/>
        <v>Không XL</v>
      </c>
      <c r="G37" s="25">
        <v>63</v>
      </c>
      <c r="H37" s="28" t="str">
        <f t="shared" si="1"/>
        <v>TB</v>
      </c>
      <c r="I37" s="71">
        <v>6.27</v>
      </c>
      <c r="J37" s="54"/>
      <c r="K37" s="74"/>
    </row>
    <row r="38" s="3" customFormat="1" spans="1:10">
      <c r="A38" s="25">
        <v>27</v>
      </c>
      <c r="B38" s="136" t="s">
        <v>198</v>
      </c>
      <c r="C38" s="27" t="s">
        <v>199</v>
      </c>
      <c r="D38" s="27" t="s">
        <v>200</v>
      </c>
      <c r="E38" s="25"/>
      <c r="F38" s="28" t="str">
        <f t="shared" si="0"/>
        <v>Không XL</v>
      </c>
      <c r="G38" s="25">
        <v>81</v>
      </c>
      <c r="H38" s="28" t="str">
        <f t="shared" si="1"/>
        <v>Tốt</v>
      </c>
      <c r="I38" s="71">
        <v>7.45</v>
      </c>
      <c r="J38" s="54" t="s">
        <v>201</v>
      </c>
    </row>
    <row r="39" s="3" customFormat="1" spans="1:10">
      <c r="A39" s="25">
        <v>28</v>
      </c>
      <c r="B39" s="136" t="s">
        <v>202</v>
      </c>
      <c r="C39" s="27" t="s">
        <v>203</v>
      </c>
      <c r="D39" s="27" t="s">
        <v>204</v>
      </c>
      <c r="E39" s="25"/>
      <c r="F39" s="28" t="str">
        <f t="shared" si="0"/>
        <v>Không XL</v>
      </c>
      <c r="G39" s="25">
        <v>72</v>
      </c>
      <c r="H39" s="28" t="str">
        <f t="shared" si="1"/>
        <v>Khá</v>
      </c>
      <c r="I39" s="71">
        <v>7.17</v>
      </c>
      <c r="J39" s="54"/>
    </row>
    <row r="40" s="3" customFormat="1" spans="1:10">
      <c r="A40" s="25">
        <v>29</v>
      </c>
      <c r="B40" s="136" t="s">
        <v>205</v>
      </c>
      <c r="C40" s="27" t="s">
        <v>206</v>
      </c>
      <c r="D40" s="27" t="s">
        <v>207</v>
      </c>
      <c r="E40" s="25"/>
      <c r="F40" s="28" t="str">
        <f t="shared" si="0"/>
        <v>Không XL</v>
      </c>
      <c r="G40" s="25">
        <v>56</v>
      </c>
      <c r="H40" s="28" t="str">
        <f t="shared" si="1"/>
        <v>TB</v>
      </c>
      <c r="I40" s="71">
        <v>5.65</v>
      </c>
      <c r="J40" s="53"/>
    </row>
    <row r="41" s="3" customFormat="1" spans="1:10">
      <c r="A41" s="25">
        <v>30</v>
      </c>
      <c r="B41" s="136" t="s">
        <v>208</v>
      </c>
      <c r="C41" s="27" t="s">
        <v>209</v>
      </c>
      <c r="D41" s="27" t="s">
        <v>210</v>
      </c>
      <c r="E41" s="25"/>
      <c r="F41" s="28" t="str">
        <f t="shared" si="0"/>
        <v>Không XL</v>
      </c>
      <c r="G41" s="25">
        <v>70</v>
      </c>
      <c r="H41" s="28" t="str">
        <f t="shared" si="1"/>
        <v>Khá</v>
      </c>
      <c r="I41" s="71">
        <v>7.01</v>
      </c>
      <c r="J41" s="53"/>
    </row>
    <row r="42" s="3" customFormat="1" spans="1:10">
      <c r="A42" s="25">
        <v>31</v>
      </c>
      <c r="B42" s="136" t="s">
        <v>211</v>
      </c>
      <c r="C42" s="27" t="s">
        <v>212</v>
      </c>
      <c r="D42" s="27" t="s">
        <v>213</v>
      </c>
      <c r="E42" s="25"/>
      <c r="F42" s="28" t="str">
        <f t="shared" si="0"/>
        <v>Không XL</v>
      </c>
      <c r="G42" s="25">
        <v>66</v>
      </c>
      <c r="H42" s="28" t="str">
        <f t="shared" si="1"/>
        <v>TB</v>
      </c>
      <c r="I42" s="71">
        <v>6.62</v>
      </c>
      <c r="J42" s="53"/>
    </row>
    <row r="43" s="3" customFormat="1" spans="1:10">
      <c r="A43" s="25">
        <v>32</v>
      </c>
      <c r="B43" s="136" t="s">
        <v>214</v>
      </c>
      <c r="C43" s="27" t="s">
        <v>215</v>
      </c>
      <c r="D43" s="27" t="s">
        <v>213</v>
      </c>
      <c r="E43" s="25"/>
      <c r="F43" s="28" t="str">
        <f t="shared" si="0"/>
        <v>Không XL</v>
      </c>
      <c r="G43" s="25">
        <v>63</v>
      </c>
      <c r="H43" s="28" t="str">
        <f t="shared" si="1"/>
        <v>TB</v>
      </c>
      <c r="I43" s="71">
        <v>6.24</v>
      </c>
      <c r="J43" s="54"/>
    </row>
    <row r="44" s="3" customFormat="1" spans="1:10">
      <c r="A44" s="25">
        <v>33</v>
      </c>
      <c r="B44" s="136" t="s">
        <v>216</v>
      </c>
      <c r="C44" s="27" t="s">
        <v>52</v>
      </c>
      <c r="D44" s="27" t="s">
        <v>217</v>
      </c>
      <c r="E44" s="25"/>
      <c r="F44" s="28" t="str">
        <f t="shared" si="0"/>
        <v>Không XL</v>
      </c>
      <c r="G44" s="25">
        <v>68</v>
      </c>
      <c r="H44" s="28" t="str">
        <f t="shared" si="1"/>
        <v>TB</v>
      </c>
      <c r="I44" s="71">
        <v>6.8</v>
      </c>
      <c r="J44" s="54"/>
    </row>
    <row r="45" s="3" customFormat="1" spans="1:10">
      <c r="A45" s="25">
        <v>34</v>
      </c>
      <c r="B45" s="136" t="s">
        <v>218</v>
      </c>
      <c r="C45" s="27" t="s">
        <v>219</v>
      </c>
      <c r="D45" s="27" t="s">
        <v>110</v>
      </c>
      <c r="E45" s="25"/>
      <c r="F45" s="28" t="str">
        <f t="shared" si="0"/>
        <v>Không XL</v>
      </c>
      <c r="G45" s="25">
        <v>58</v>
      </c>
      <c r="H45" s="28" t="str">
        <f t="shared" si="1"/>
        <v>TB</v>
      </c>
      <c r="I45" s="71">
        <v>5.75</v>
      </c>
      <c r="J45" s="54"/>
    </row>
    <row r="46" s="3" customFormat="1" spans="1:10">
      <c r="A46" s="25">
        <v>35</v>
      </c>
      <c r="B46" s="136" t="s">
        <v>220</v>
      </c>
      <c r="C46" s="27" t="s">
        <v>221</v>
      </c>
      <c r="D46" s="27" t="s">
        <v>222</v>
      </c>
      <c r="E46" s="25"/>
      <c r="F46" s="28" t="str">
        <f t="shared" si="0"/>
        <v>Không XL</v>
      </c>
      <c r="G46" s="25">
        <v>61</v>
      </c>
      <c r="H46" s="28" t="str">
        <f t="shared" si="1"/>
        <v>TB</v>
      </c>
      <c r="I46" s="71">
        <v>6.05</v>
      </c>
      <c r="J46" s="54"/>
    </row>
    <row r="47" s="3" customFormat="1" spans="1:10">
      <c r="A47" s="25">
        <v>36</v>
      </c>
      <c r="B47" s="136" t="s">
        <v>223</v>
      </c>
      <c r="C47" s="27" t="s">
        <v>224</v>
      </c>
      <c r="D47" s="27" t="s">
        <v>225</v>
      </c>
      <c r="E47" s="25"/>
      <c r="F47" s="28" t="str">
        <f t="shared" si="0"/>
        <v>Không XL</v>
      </c>
      <c r="G47" s="25">
        <v>59</v>
      </c>
      <c r="H47" s="28" t="str">
        <f t="shared" si="1"/>
        <v>TB</v>
      </c>
      <c r="I47" s="71">
        <v>5.86</v>
      </c>
      <c r="J47" s="54"/>
    </row>
    <row r="48" s="3" customFormat="1" spans="1:10">
      <c r="A48" s="25">
        <v>37</v>
      </c>
      <c r="B48" s="136" t="s">
        <v>226</v>
      </c>
      <c r="C48" s="27" t="s">
        <v>227</v>
      </c>
      <c r="D48" s="27" t="s">
        <v>228</v>
      </c>
      <c r="E48" s="25"/>
      <c r="F48" s="28" t="str">
        <f t="shared" si="0"/>
        <v>Không XL</v>
      </c>
      <c r="G48" s="25">
        <v>53</v>
      </c>
      <c r="H48" s="28" t="str">
        <f t="shared" si="1"/>
        <v>TB</v>
      </c>
      <c r="I48" s="71">
        <v>5.25</v>
      </c>
      <c r="J48" s="54"/>
    </row>
    <row r="49" s="3" customFormat="1" spans="1:10">
      <c r="A49" s="25">
        <v>38</v>
      </c>
      <c r="B49" s="136" t="s">
        <v>229</v>
      </c>
      <c r="C49" s="27" t="s">
        <v>230</v>
      </c>
      <c r="D49" s="27" t="s">
        <v>116</v>
      </c>
      <c r="E49" s="25"/>
      <c r="F49" s="28" t="str">
        <f t="shared" si="0"/>
        <v>Không XL</v>
      </c>
      <c r="G49" s="25">
        <v>68</v>
      </c>
      <c r="H49" s="28" t="str">
        <f t="shared" si="1"/>
        <v>TB</v>
      </c>
      <c r="I49" s="71">
        <v>6.73</v>
      </c>
      <c r="J49" s="54"/>
    </row>
    <row r="50" ht="15" spans="1:10">
      <c r="A50" s="32"/>
      <c r="B50" s="32"/>
      <c r="C50" s="33" t="s">
        <v>117</v>
      </c>
      <c r="D50" s="33"/>
      <c r="E50" s="33"/>
      <c r="F50" s="33"/>
      <c r="G50" s="33"/>
      <c r="H50" s="33"/>
      <c r="I50" s="33"/>
      <c r="J50" s="33"/>
    </row>
    <row r="51" ht="15" spans="3:10">
      <c r="C51" s="34" t="s">
        <v>118</v>
      </c>
      <c r="D51" s="35"/>
      <c r="E51" s="36" t="s">
        <v>12</v>
      </c>
      <c r="F51" s="37"/>
      <c r="G51" s="36" t="s">
        <v>119</v>
      </c>
      <c r="H51" s="37"/>
      <c r="I51" s="75"/>
      <c r="J51" s="57" t="s">
        <v>14</v>
      </c>
    </row>
    <row r="52" s="3" customFormat="1" ht="15" spans="3:10">
      <c r="C52" s="65"/>
      <c r="D52" s="66"/>
      <c r="E52" s="67" t="s">
        <v>120</v>
      </c>
      <c r="F52" s="68" t="s">
        <v>121</v>
      </c>
      <c r="G52" s="67" t="s">
        <v>120</v>
      </c>
      <c r="H52" s="68" t="s">
        <v>121</v>
      </c>
      <c r="I52" s="76"/>
      <c r="J52" s="77"/>
    </row>
    <row r="53" spans="3:10">
      <c r="C53" s="41" t="s">
        <v>122</v>
      </c>
      <c r="D53" s="40"/>
      <c r="E53" s="42">
        <f>COUNTIF(F12:F49,"XS")</f>
        <v>0</v>
      </c>
      <c r="F53" s="43">
        <f>E53*100/$A$49</f>
        <v>0</v>
      </c>
      <c r="G53" s="42">
        <v>0</v>
      </c>
      <c r="H53" s="43">
        <f>G53*100/$A$49</f>
        <v>0</v>
      </c>
      <c r="I53" s="43"/>
      <c r="J53" s="59"/>
    </row>
    <row r="54" spans="3:10">
      <c r="C54" s="41" t="s">
        <v>123</v>
      </c>
      <c r="D54" s="40"/>
      <c r="E54" s="42">
        <f>COUNTIF(F12:F49,"Tốt")</f>
        <v>0</v>
      </c>
      <c r="F54" s="43">
        <f t="shared" ref="F54:F58" si="2">E54*100/$A$49</f>
        <v>0</v>
      </c>
      <c r="G54" s="42">
        <f>COUNTIF(H12:H49,"Tốt")</f>
        <v>2</v>
      </c>
      <c r="H54" s="43">
        <f t="shared" ref="H54:H58" si="3">G54*100/$A$49</f>
        <v>5.26315789473684</v>
      </c>
      <c r="I54" s="43"/>
      <c r="J54" s="59"/>
    </row>
    <row r="55" spans="3:10">
      <c r="C55" s="41" t="s">
        <v>124</v>
      </c>
      <c r="D55" s="40"/>
      <c r="E55" s="42">
        <f>COUNTIF(F12:F49,"Khá")</f>
        <v>0</v>
      </c>
      <c r="F55" s="43">
        <f t="shared" si="2"/>
        <v>0</v>
      </c>
      <c r="G55" s="42">
        <f>COUNTIF(H12:H49,"Khá")</f>
        <v>6</v>
      </c>
      <c r="H55" s="43">
        <f t="shared" si="3"/>
        <v>15.7894736842105</v>
      </c>
      <c r="I55" s="43"/>
      <c r="J55" s="59"/>
    </row>
    <row r="56" spans="3:10">
      <c r="C56" s="41" t="s">
        <v>125</v>
      </c>
      <c r="D56" s="40"/>
      <c r="E56" s="42">
        <f>COUNTIF(F12:F49,"TB")</f>
        <v>0</v>
      </c>
      <c r="F56" s="43">
        <f t="shared" si="2"/>
        <v>0</v>
      </c>
      <c r="G56" s="42">
        <f>COUNTIF(H12:H49,"TB")</f>
        <v>29</v>
      </c>
      <c r="H56" s="43">
        <f t="shared" si="3"/>
        <v>76.3157894736842</v>
      </c>
      <c r="I56" s="43"/>
      <c r="J56" s="59"/>
    </row>
    <row r="57" spans="3:10">
      <c r="C57" s="41" t="s">
        <v>126</v>
      </c>
      <c r="D57" s="40"/>
      <c r="E57" s="42">
        <f>COUNTIF(F12:F49,"Yếu")</f>
        <v>0</v>
      </c>
      <c r="F57" s="43">
        <f t="shared" si="2"/>
        <v>0</v>
      </c>
      <c r="G57" s="42">
        <f>COUNTIF(H12:H49,"Yếu")</f>
        <v>1</v>
      </c>
      <c r="H57" s="43">
        <f t="shared" si="3"/>
        <v>2.63157894736842</v>
      </c>
      <c r="I57" s="43"/>
      <c r="J57" s="59"/>
    </row>
    <row r="58" spans="3:10">
      <c r="C58" s="41" t="s">
        <v>127</v>
      </c>
      <c r="D58" s="40"/>
      <c r="E58" s="42">
        <f>COUNTIF(F12:F49,"Không XL")</f>
        <v>38</v>
      </c>
      <c r="F58" s="43">
        <f t="shared" si="2"/>
        <v>100</v>
      </c>
      <c r="G58" s="42">
        <f>COUNTIF(H12:H49,"Không XL")</f>
        <v>0</v>
      </c>
      <c r="H58" s="43">
        <f t="shared" si="3"/>
        <v>0</v>
      </c>
      <c r="I58" s="43"/>
      <c r="J58" s="59"/>
    </row>
    <row r="59" spans="3:6">
      <c r="C59" s="44"/>
      <c r="D59" s="44"/>
      <c r="F59" s="45"/>
    </row>
    <row r="60" ht="15.5" spans="5:10">
      <c r="E60" s="46" t="s">
        <v>231</v>
      </c>
      <c r="F60" s="46"/>
      <c r="G60" s="46"/>
      <c r="H60" s="46"/>
      <c r="I60" s="46"/>
      <c r="J60" s="46"/>
    </row>
    <row r="61" spans="1:11">
      <c r="A61" s="9" t="s">
        <v>129</v>
      </c>
      <c r="B61" s="9"/>
      <c r="C61" s="9"/>
      <c r="D61" s="9"/>
      <c r="E61" s="9"/>
      <c r="F61" s="9" t="s">
        <v>12</v>
      </c>
      <c r="G61" s="9"/>
      <c r="H61" s="9"/>
      <c r="I61" s="9"/>
      <c r="J61" s="60" t="s">
        <v>130</v>
      </c>
      <c r="K61" s="60"/>
    </row>
    <row r="78" spans="3:6">
      <c r="C78" s="44"/>
      <c r="D78" s="44"/>
      <c r="F78" s="45"/>
    </row>
    <row r="79" ht="15.5" spans="5:10">
      <c r="E79" s="46"/>
      <c r="F79" s="46"/>
      <c r="G79" s="46"/>
      <c r="H79" s="46"/>
      <c r="I79" s="46"/>
      <c r="J79" s="46"/>
    </row>
    <row r="80" spans="1:10">
      <c r="A80" s="9"/>
      <c r="B80" s="9"/>
      <c r="C80" s="9"/>
      <c r="D80" s="9"/>
      <c r="E80" s="9"/>
      <c r="F80" s="9"/>
      <c r="G80" s="9"/>
      <c r="H80" s="9"/>
      <c r="I80" s="9"/>
      <c r="J80" s="60"/>
    </row>
  </sheetData>
  <mergeCells count="27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E10:F10"/>
    <mergeCell ref="G10:H10"/>
    <mergeCell ref="C50:J50"/>
    <mergeCell ref="E51:F51"/>
    <mergeCell ref="G51:H51"/>
    <mergeCell ref="E60:J60"/>
    <mergeCell ref="A61:E61"/>
    <mergeCell ref="F61:H61"/>
    <mergeCell ref="E79:J79"/>
    <mergeCell ref="A80:E80"/>
    <mergeCell ref="F80:H80"/>
    <mergeCell ref="A10:A11"/>
    <mergeCell ref="B10:B11"/>
    <mergeCell ref="C51:C52"/>
    <mergeCell ref="J10:J11"/>
    <mergeCell ref="J51:J52"/>
    <mergeCell ref="C10:D11"/>
  </mergeCells>
  <conditionalFormatting sqref="F12:F49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conditionalFormatting sqref="H12:H49">
    <cfRule type="cellIs" dxfId="0" priority="3" stopIfTrue="1" operator="equal">
      <formula>"SVG"</formula>
    </cfRule>
    <cfRule type="cellIs" dxfId="1" priority="4" stopIfTrue="1" operator="equal">
      <formula>"SVXS"</formula>
    </cfRule>
  </conditionalFormatting>
  <conditionalFormatting sqref="I12:I49">
    <cfRule type="cellIs" dxfId="0" priority="5" stopIfTrue="1" operator="equal">
      <formula>"SVG"</formula>
    </cfRule>
    <cfRule type="cellIs" dxfId="1" priority="6" stopIfTrue="1" operator="equal">
      <formula>"SVXS"</formula>
    </cfRule>
  </conditionalFormatting>
  <pageMargins left="0.7" right="0.7" top="0.75" bottom="0.75" header="0.3" footer="0.3"/>
  <pageSetup paperSize="1" scale="91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2"/>
  <sheetViews>
    <sheetView topLeftCell="A25" workbookViewId="0">
      <selection activeCell="H19" sqref="H19"/>
    </sheetView>
  </sheetViews>
  <sheetFormatPr defaultColWidth="9" defaultRowHeight="14"/>
  <cols>
    <col min="1" max="1" width="6.83" style="5" customWidth="1"/>
    <col min="2" max="2" width="11.83" style="5" customWidth="1"/>
    <col min="3" max="3" width="23.83" style="5" customWidth="1"/>
    <col min="4" max="4" width="8.83" style="5" customWidth="1"/>
    <col min="5" max="8" width="9.66" style="5" customWidth="1"/>
    <col min="9" max="9" width="20.83" style="5" customWidth="1"/>
    <col min="10" max="16384" width="9.33" style="5"/>
  </cols>
  <sheetData>
    <row r="1" ht="15" customHeight="1" spans="9:9">
      <c r="I1" s="47" t="s">
        <v>0</v>
      </c>
    </row>
    <row r="2" ht="17.1" customHeight="1" spans="1:20">
      <c r="A2" s="6" t="s">
        <v>1</v>
      </c>
      <c r="B2" s="6"/>
      <c r="C2" s="6"/>
      <c r="D2" s="6"/>
      <c r="E2" s="7" t="s">
        <v>2</v>
      </c>
      <c r="F2" s="7"/>
      <c r="G2" s="7"/>
      <c r="H2" s="7"/>
      <c r="I2" s="7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ht="17.1" customHeight="1" spans="1:20">
      <c r="A3" s="7" t="s">
        <v>3</v>
      </c>
      <c r="B3" s="7"/>
      <c r="C3" s="7"/>
      <c r="D3" s="7"/>
      <c r="E3" s="8" t="s">
        <v>4</v>
      </c>
      <c r="F3" s="8"/>
      <c r="G3" s="8"/>
      <c r="H3" s="8"/>
      <c r="I3" s="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ht="17.1" customHeight="1" spans="1:20">
      <c r="A4" s="7" t="s">
        <v>5</v>
      </c>
      <c r="B4" s="7"/>
      <c r="C4" s="7"/>
      <c r="D4" s="7"/>
      <c r="E4" s="9"/>
      <c r="F4" s="9"/>
      <c r="G4" s="9"/>
      <c r="H4" s="9"/>
      <c r="I4" s="9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</row>
    <row r="5" s="1" customFormat="1" ht="12" customHeight="1" spans="1:20">
      <c r="A5" s="10"/>
      <c r="B5" s="10"/>
      <c r="C5" s="10"/>
      <c r="D5" s="10"/>
      <c r="E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ht="24.95" customHeight="1" spans="1:20">
      <c r="A6" s="12" t="s">
        <v>6</v>
      </c>
      <c r="B6" s="12"/>
      <c r="C6" s="12"/>
      <c r="D6" s="12"/>
      <c r="E6" s="12"/>
      <c r="F6" s="12"/>
      <c r="G6" s="12"/>
      <c r="H6" s="12"/>
      <c r="I6" s="12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</row>
    <row r="7" s="2" customFormat="1" ht="18" customHeight="1" spans="1:20">
      <c r="A7" s="12" t="s">
        <v>7</v>
      </c>
      <c r="B7" s="12"/>
      <c r="C7" s="12"/>
      <c r="D7" s="12"/>
      <c r="E7" s="12"/>
      <c r="F7" s="12"/>
      <c r="G7" s="12"/>
      <c r="H7" s="12"/>
      <c r="I7" s="12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</row>
    <row r="8" s="2" customFormat="1" ht="18" customHeight="1" spans="1:20">
      <c r="A8" s="13" t="s">
        <v>232</v>
      </c>
      <c r="B8" s="13"/>
      <c r="C8" s="13"/>
      <c r="D8" s="13"/>
      <c r="E8" s="13"/>
      <c r="F8" s="13"/>
      <c r="G8" s="13"/>
      <c r="H8" s="13"/>
      <c r="I8" s="13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</row>
    <row r="9" s="2" customFormat="1" ht="12" customHeight="1" spans="1:20">
      <c r="A9" s="14"/>
      <c r="B9" s="14"/>
      <c r="C9" s="14"/>
      <c r="D9" s="14"/>
      <c r="E9" s="14"/>
      <c r="F9" s="14"/>
      <c r="G9" s="14"/>
      <c r="H9" s="14"/>
      <c r="I9" s="14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</row>
    <row r="10" s="3" customFormat="1" ht="18" customHeight="1" spans="1:9">
      <c r="A10" s="15" t="s">
        <v>9</v>
      </c>
      <c r="B10" s="15" t="s">
        <v>10</v>
      </c>
      <c r="C10" s="16" t="s">
        <v>11</v>
      </c>
      <c r="D10" s="17"/>
      <c r="E10" s="18" t="s">
        <v>12</v>
      </c>
      <c r="F10" s="19"/>
      <c r="G10" s="18" t="s">
        <v>13</v>
      </c>
      <c r="H10" s="19"/>
      <c r="I10" s="52" t="s">
        <v>14</v>
      </c>
    </row>
    <row r="11" s="3" customFormat="1" ht="30" customHeight="1" spans="1:9">
      <c r="A11" s="20"/>
      <c r="B11" s="21"/>
      <c r="C11" s="22"/>
      <c r="D11" s="23"/>
      <c r="E11" s="24" t="s">
        <v>15</v>
      </c>
      <c r="F11" s="24" t="s">
        <v>16</v>
      </c>
      <c r="G11" s="24" t="s">
        <v>15</v>
      </c>
      <c r="H11" s="24" t="s">
        <v>16</v>
      </c>
      <c r="I11" s="20"/>
    </row>
    <row r="12" s="3" customFormat="1" ht="15.95" customHeight="1" spans="1:9">
      <c r="A12" s="25">
        <v>1</v>
      </c>
      <c r="B12" s="136" t="s">
        <v>233</v>
      </c>
      <c r="C12" s="27" t="s">
        <v>61</v>
      </c>
      <c r="D12" s="27" t="s">
        <v>234</v>
      </c>
      <c r="E12" s="25"/>
      <c r="F12" s="28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5">
        <v>71</v>
      </c>
      <c r="H12" s="28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53"/>
    </row>
    <row r="13" s="3" customFormat="1" ht="15.95" customHeight="1" spans="1:9">
      <c r="A13" s="25">
        <v>2</v>
      </c>
      <c r="B13" s="136" t="s">
        <v>235</v>
      </c>
      <c r="C13" s="27" t="s">
        <v>236</v>
      </c>
      <c r="D13" s="27" t="s">
        <v>25</v>
      </c>
      <c r="E13" s="25"/>
      <c r="F13" s="28" t="str">
        <f t="shared" ref="F13:F41" si="0">IF(AND(E13&gt;=90),"XS",IF(AND(E13&gt;=80),"Tốt",IF(AND(E13&gt;=70),"Khá",IF(AND(E13&gt;=60),"TB",IF(AND(E13&gt;=50),"TB",IF(AND(E13&lt;50),IF(AND(E13&gt;0),"Yếu",IF(AND(E13=0),"Không XL"," "))))))))</f>
        <v>Không XL</v>
      </c>
      <c r="G13" s="25">
        <v>87</v>
      </c>
      <c r="H13" s="28" t="str">
        <f t="shared" ref="H13:H41" si="1">IF(AND(G13&gt;=90),"XS",IF(AND(G13&gt;=80),"Tốt",IF(AND(G13&gt;=70),"Khá",IF(AND(G13&gt;=60),"TB",IF(AND(G13&gt;=50),"TB",IF(AND(G13&lt;50),IF(AND(G13&gt;0),"Yếu",IF(AND(G13=0),"Không XL"," "))))))))</f>
        <v>Tốt</v>
      </c>
      <c r="I13" s="53"/>
    </row>
    <row r="14" s="3" customFormat="1" ht="15.95" customHeight="1" spans="1:9">
      <c r="A14" s="25">
        <v>3</v>
      </c>
      <c r="B14" s="136" t="s">
        <v>237</v>
      </c>
      <c r="C14" s="27" t="s">
        <v>238</v>
      </c>
      <c r="D14" s="27" t="s">
        <v>145</v>
      </c>
      <c r="E14" s="25"/>
      <c r="F14" s="28" t="str">
        <f t="shared" si="0"/>
        <v>Không XL</v>
      </c>
      <c r="G14" s="25">
        <v>70</v>
      </c>
      <c r="H14" s="28" t="str">
        <f t="shared" si="1"/>
        <v>Khá</v>
      </c>
      <c r="I14" s="53"/>
    </row>
    <row r="15" s="3" customFormat="1" ht="15.95" customHeight="1" spans="1:9">
      <c r="A15" s="25">
        <v>4</v>
      </c>
      <c r="B15" s="136" t="s">
        <v>239</v>
      </c>
      <c r="C15" s="27" t="s">
        <v>240</v>
      </c>
      <c r="D15" s="27" t="s">
        <v>241</v>
      </c>
      <c r="E15" s="25"/>
      <c r="F15" s="28" t="str">
        <f t="shared" si="0"/>
        <v>Không XL</v>
      </c>
      <c r="G15" s="25">
        <v>65</v>
      </c>
      <c r="H15" s="28" t="str">
        <f t="shared" si="1"/>
        <v>TB</v>
      </c>
      <c r="I15" s="54"/>
    </row>
    <row r="16" s="3" customFormat="1" ht="15.95" customHeight="1" spans="1:9">
      <c r="A16" s="25">
        <v>5</v>
      </c>
      <c r="B16" s="136" t="s">
        <v>242</v>
      </c>
      <c r="C16" s="27" t="s">
        <v>243</v>
      </c>
      <c r="D16" s="27" t="s">
        <v>28</v>
      </c>
      <c r="E16" s="25"/>
      <c r="F16" s="28" t="str">
        <f t="shared" si="0"/>
        <v>Không XL</v>
      </c>
      <c r="G16" s="25">
        <v>56</v>
      </c>
      <c r="H16" s="28" t="str">
        <f t="shared" si="1"/>
        <v>TB</v>
      </c>
      <c r="I16" s="54"/>
    </row>
    <row r="17" s="3" customFormat="1" spans="1:9">
      <c r="A17" s="25">
        <v>6</v>
      </c>
      <c r="B17" s="136" t="s">
        <v>244</v>
      </c>
      <c r="C17" s="27" t="s">
        <v>245</v>
      </c>
      <c r="D17" s="27" t="s">
        <v>28</v>
      </c>
      <c r="E17" s="25"/>
      <c r="F17" s="28" t="str">
        <f t="shared" si="0"/>
        <v>Không XL</v>
      </c>
      <c r="G17" s="25">
        <v>68</v>
      </c>
      <c r="H17" s="28" t="str">
        <f t="shared" si="1"/>
        <v>TB</v>
      </c>
      <c r="I17" s="54"/>
    </row>
    <row r="18" s="3" customFormat="1" spans="1:9">
      <c r="A18" s="25">
        <v>7</v>
      </c>
      <c r="B18" s="136" t="s">
        <v>246</v>
      </c>
      <c r="C18" s="27" t="s">
        <v>247</v>
      </c>
      <c r="D18" s="27" t="s">
        <v>28</v>
      </c>
      <c r="E18" s="25"/>
      <c r="F18" s="28" t="str">
        <f t="shared" si="0"/>
        <v>Không XL</v>
      </c>
      <c r="G18" s="25">
        <v>74</v>
      </c>
      <c r="H18" s="28" t="str">
        <f t="shared" si="1"/>
        <v>Khá</v>
      </c>
      <c r="I18" s="54"/>
    </row>
    <row r="19" s="3" customFormat="1" spans="1:9">
      <c r="A19" s="25">
        <v>8</v>
      </c>
      <c r="B19" s="136" t="s">
        <v>248</v>
      </c>
      <c r="C19" s="27" t="s">
        <v>249</v>
      </c>
      <c r="D19" s="27" t="s">
        <v>28</v>
      </c>
      <c r="E19" s="25"/>
      <c r="F19" s="28" t="str">
        <f t="shared" si="0"/>
        <v>Không XL</v>
      </c>
      <c r="G19" s="25">
        <v>70</v>
      </c>
      <c r="H19" s="28" t="str">
        <f t="shared" si="1"/>
        <v>Khá</v>
      </c>
      <c r="I19" s="54"/>
    </row>
    <row r="20" s="3" customFormat="1" spans="1:9">
      <c r="A20" s="25">
        <v>9</v>
      </c>
      <c r="B20" s="136" t="s">
        <v>250</v>
      </c>
      <c r="C20" s="27" t="s">
        <v>251</v>
      </c>
      <c r="D20" s="27" t="s">
        <v>36</v>
      </c>
      <c r="E20" s="25"/>
      <c r="F20" s="28" t="str">
        <f t="shared" si="0"/>
        <v>Không XL</v>
      </c>
      <c r="G20" s="25">
        <v>65</v>
      </c>
      <c r="H20" s="28" t="str">
        <f t="shared" si="1"/>
        <v>TB</v>
      </c>
      <c r="I20" s="53"/>
    </row>
    <row r="21" s="3" customFormat="1" spans="1:9">
      <c r="A21" s="25">
        <v>10</v>
      </c>
      <c r="B21" s="136" t="s">
        <v>252</v>
      </c>
      <c r="C21" s="27" t="s">
        <v>253</v>
      </c>
      <c r="D21" s="27" t="s">
        <v>254</v>
      </c>
      <c r="E21" s="25"/>
      <c r="F21" s="28" t="str">
        <f t="shared" si="0"/>
        <v>Không XL</v>
      </c>
      <c r="G21" s="25">
        <v>73</v>
      </c>
      <c r="H21" s="28" t="str">
        <f t="shared" si="1"/>
        <v>Khá</v>
      </c>
      <c r="I21" s="53"/>
    </row>
    <row r="22" s="3" customFormat="1" spans="1:9">
      <c r="A22" s="25">
        <v>11</v>
      </c>
      <c r="B22" s="136" t="s">
        <v>255</v>
      </c>
      <c r="C22" s="27" t="s">
        <v>256</v>
      </c>
      <c r="D22" s="27" t="s">
        <v>163</v>
      </c>
      <c r="E22" s="25"/>
      <c r="F22" s="28" t="str">
        <f t="shared" si="0"/>
        <v>Không XL</v>
      </c>
      <c r="G22" s="25">
        <v>69</v>
      </c>
      <c r="H22" s="28" t="str">
        <f t="shared" si="1"/>
        <v>TB</v>
      </c>
      <c r="I22" s="53"/>
    </row>
    <row r="23" s="3" customFormat="1" spans="1:9">
      <c r="A23" s="25">
        <v>12</v>
      </c>
      <c r="B23" s="136" t="s">
        <v>257</v>
      </c>
      <c r="C23" s="27" t="s">
        <v>258</v>
      </c>
      <c r="D23" s="27" t="s">
        <v>259</v>
      </c>
      <c r="E23" s="25"/>
      <c r="F23" s="28" t="str">
        <f t="shared" si="0"/>
        <v>Không XL</v>
      </c>
      <c r="G23" s="25">
        <v>52</v>
      </c>
      <c r="H23" s="28" t="str">
        <f t="shared" si="1"/>
        <v>TB</v>
      </c>
      <c r="I23" s="54"/>
    </row>
    <row r="24" s="3" customFormat="1" spans="1:9">
      <c r="A24" s="25">
        <v>13</v>
      </c>
      <c r="B24" s="136" t="s">
        <v>260</v>
      </c>
      <c r="C24" s="27" t="s">
        <v>261</v>
      </c>
      <c r="D24" s="27" t="s">
        <v>259</v>
      </c>
      <c r="E24" s="25"/>
      <c r="F24" s="28" t="str">
        <f t="shared" si="0"/>
        <v>Không XL</v>
      </c>
      <c r="G24" s="25">
        <v>60</v>
      </c>
      <c r="H24" s="28" t="str">
        <f t="shared" si="1"/>
        <v>TB</v>
      </c>
      <c r="I24" s="54"/>
    </row>
    <row r="25" s="3" customFormat="1" spans="1:9">
      <c r="A25" s="25">
        <v>14</v>
      </c>
      <c r="B25" s="136" t="s">
        <v>262</v>
      </c>
      <c r="C25" s="27" t="s">
        <v>263</v>
      </c>
      <c r="D25" s="27" t="s">
        <v>264</v>
      </c>
      <c r="E25" s="25"/>
      <c r="F25" s="28" t="str">
        <f t="shared" si="0"/>
        <v>Không XL</v>
      </c>
      <c r="G25" s="25">
        <v>64</v>
      </c>
      <c r="H25" s="28" t="str">
        <f t="shared" si="1"/>
        <v>TB</v>
      </c>
      <c r="I25" s="54"/>
    </row>
    <row r="26" s="3" customFormat="1" spans="1:9">
      <c r="A26" s="25">
        <v>15</v>
      </c>
      <c r="B26" s="136" t="s">
        <v>265</v>
      </c>
      <c r="C26" s="27" t="s">
        <v>266</v>
      </c>
      <c r="D26" s="27" t="s">
        <v>264</v>
      </c>
      <c r="E26" s="25"/>
      <c r="F26" s="28" t="str">
        <f t="shared" si="0"/>
        <v>Không XL</v>
      </c>
      <c r="G26" s="25">
        <v>68</v>
      </c>
      <c r="H26" s="28" t="str">
        <f t="shared" si="1"/>
        <v>TB</v>
      </c>
      <c r="I26" s="54"/>
    </row>
    <row r="27" s="3" customFormat="1" spans="1:9">
      <c r="A27" s="25">
        <v>16</v>
      </c>
      <c r="B27" s="136" t="s">
        <v>267</v>
      </c>
      <c r="C27" s="27" t="s">
        <v>268</v>
      </c>
      <c r="D27" s="27" t="s">
        <v>65</v>
      </c>
      <c r="E27" s="25"/>
      <c r="F27" s="28" t="str">
        <f t="shared" si="0"/>
        <v>Không XL</v>
      </c>
      <c r="G27" s="25">
        <v>75</v>
      </c>
      <c r="H27" s="28" t="str">
        <f t="shared" si="1"/>
        <v>Khá</v>
      </c>
      <c r="I27" s="54"/>
    </row>
    <row r="28" s="4" customFormat="1" spans="1:9">
      <c r="A28" s="29">
        <v>17</v>
      </c>
      <c r="B28" s="138" t="s">
        <v>269</v>
      </c>
      <c r="C28" s="31" t="s">
        <v>270</v>
      </c>
      <c r="D28" s="31" t="s">
        <v>271</v>
      </c>
      <c r="E28" s="29"/>
      <c r="F28" s="28" t="str">
        <f t="shared" si="0"/>
        <v>Không XL</v>
      </c>
      <c r="G28" s="29">
        <v>68</v>
      </c>
      <c r="H28" s="28" t="str">
        <f t="shared" si="1"/>
        <v>TB</v>
      </c>
      <c r="I28" s="55" t="s">
        <v>98</v>
      </c>
    </row>
    <row r="29" s="4" customFormat="1" spans="1:9">
      <c r="A29" s="29">
        <v>18</v>
      </c>
      <c r="B29" s="138" t="s">
        <v>272</v>
      </c>
      <c r="C29" s="31" t="s">
        <v>273</v>
      </c>
      <c r="D29" s="31" t="s">
        <v>71</v>
      </c>
      <c r="E29" s="29"/>
      <c r="F29" s="28" t="str">
        <f t="shared" si="0"/>
        <v>Không XL</v>
      </c>
      <c r="G29" s="29">
        <v>75</v>
      </c>
      <c r="H29" s="28" t="str">
        <f t="shared" si="1"/>
        <v>Khá</v>
      </c>
      <c r="I29" s="55"/>
    </row>
    <row r="30" s="4" customFormat="1" spans="1:9">
      <c r="A30" s="29">
        <v>19</v>
      </c>
      <c r="B30" s="138" t="s">
        <v>274</v>
      </c>
      <c r="C30" s="31" t="s">
        <v>275</v>
      </c>
      <c r="D30" s="31" t="s">
        <v>74</v>
      </c>
      <c r="E30" s="29"/>
      <c r="F30" s="28" t="str">
        <f t="shared" si="0"/>
        <v>Không XL</v>
      </c>
      <c r="G30" s="29">
        <v>54</v>
      </c>
      <c r="H30" s="28" t="str">
        <f t="shared" si="1"/>
        <v>TB</v>
      </c>
      <c r="I30" s="55"/>
    </row>
    <row r="31" s="4" customFormat="1" spans="1:9">
      <c r="A31" s="29">
        <v>20</v>
      </c>
      <c r="B31" s="138" t="s">
        <v>276</v>
      </c>
      <c r="C31" s="31" t="s">
        <v>115</v>
      </c>
      <c r="D31" s="31" t="s">
        <v>277</v>
      </c>
      <c r="E31" s="29"/>
      <c r="F31" s="28" t="str">
        <f t="shared" si="0"/>
        <v>Không XL</v>
      </c>
      <c r="G31" s="29">
        <v>62</v>
      </c>
      <c r="H31" s="28" t="str">
        <f t="shared" si="1"/>
        <v>TB</v>
      </c>
      <c r="I31" s="56"/>
    </row>
    <row r="32" s="4" customFormat="1" spans="1:9">
      <c r="A32" s="29">
        <v>21</v>
      </c>
      <c r="B32" s="138" t="s">
        <v>278</v>
      </c>
      <c r="C32" s="31" t="s">
        <v>61</v>
      </c>
      <c r="D32" s="31" t="s">
        <v>191</v>
      </c>
      <c r="E32" s="29"/>
      <c r="F32" s="28" t="str">
        <f t="shared" si="0"/>
        <v>Không XL</v>
      </c>
      <c r="G32" s="29">
        <v>57</v>
      </c>
      <c r="H32" s="28" t="str">
        <f t="shared" si="1"/>
        <v>TB</v>
      </c>
      <c r="I32" s="55"/>
    </row>
    <row r="33" s="4" customFormat="1" spans="1:9">
      <c r="A33" s="29">
        <v>22</v>
      </c>
      <c r="B33" s="138" t="s">
        <v>279</v>
      </c>
      <c r="C33" s="31" t="s">
        <v>280</v>
      </c>
      <c r="D33" s="31" t="s">
        <v>197</v>
      </c>
      <c r="E33" s="29"/>
      <c r="F33" s="28" t="str">
        <f t="shared" si="0"/>
        <v>Không XL</v>
      </c>
      <c r="G33" s="29">
        <v>63</v>
      </c>
      <c r="H33" s="28" t="str">
        <f t="shared" si="1"/>
        <v>TB</v>
      </c>
      <c r="I33" s="55"/>
    </row>
    <row r="34" s="4" customFormat="1" spans="1:9">
      <c r="A34" s="29">
        <v>23</v>
      </c>
      <c r="B34" s="138" t="s">
        <v>281</v>
      </c>
      <c r="C34" s="31" t="s">
        <v>249</v>
      </c>
      <c r="D34" s="31" t="s">
        <v>90</v>
      </c>
      <c r="E34" s="29"/>
      <c r="F34" s="28" t="str">
        <f t="shared" si="0"/>
        <v>Không XL</v>
      </c>
      <c r="G34" s="29">
        <v>62</v>
      </c>
      <c r="H34" s="28" t="str">
        <f t="shared" si="1"/>
        <v>TB</v>
      </c>
      <c r="I34" s="55" t="s">
        <v>91</v>
      </c>
    </row>
    <row r="35" s="4" customFormat="1" spans="1:9">
      <c r="A35" s="29">
        <v>24</v>
      </c>
      <c r="B35" s="138" t="s">
        <v>282</v>
      </c>
      <c r="C35" s="31" t="s">
        <v>38</v>
      </c>
      <c r="D35" s="31" t="s">
        <v>97</v>
      </c>
      <c r="E35" s="29"/>
      <c r="F35" s="28" t="str">
        <f t="shared" si="0"/>
        <v>Không XL</v>
      </c>
      <c r="G35" s="29">
        <v>64</v>
      </c>
      <c r="H35" s="28" t="str">
        <f t="shared" si="1"/>
        <v>TB</v>
      </c>
      <c r="I35" s="55"/>
    </row>
    <row r="36" s="4" customFormat="1" spans="1:9">
      <c r="A36" s="29">
        <v>25</v>
      </c>
      <c r="B36" s="138" t="s">
        <v>283</v>
      </c>
      <c r="C36" s="31" t="s">
        <v>284</v>
      </c>
      <c r="D36" s="31" t="s">
        <v>285</v>
      </c>
      <c r="E36" s="29"/>
      <c r="F36" s="28" t="str">
        <f t="shared" si="0"/>
        <v>Không XL</v>
      </c>
      <c r="G36" s="29">
        <v>63</v>
      </c>
      <c r="H36" s="28" t="str">
        <f t="shared" si="1"/>
        <v>TB</v>
      </c>
      <c r="I36" s="55"/>
    </row>
    <row r="37" s="4" customFormat="1" spans="1:9">
      <c r="A37" s="29">
        <v>26</v>
      </c>
      <c r="B37" s="138" t="s">
        <v>286</v>
      </c>
      <c r="C37" s="31" t="s">
        <v>287</v>
      </c>
      <c r="D37" s="31" t="s">
        <v>288</v>
      </c>
      <c r="E37" s="29"/>
      <c r="F37" s="28" t="str">
        <f t="shared" si="0"/>
        <v>Không XL</v>
      </c>
      <c r="G37" s="29">
        <v>60</v>
      </c>
      <c r="H37" s="28" t="str">
        <f t="shared" si="1"/>
        <v>TB</v>
      </c>
      <c r="I37" s="55"/>
    </row>
    <row r="38" s="4" customFormat="1" spans="1:9">
      <c r="A38" s="29">
        <v>27</v>
      </c>
      <c r="B38" s="138" t="s">
        <v>289</v>
      </c>
      <c r="C38" s="31" t="s">
        <v>290</v>
      </c>
      <c r="D38" s="31" t="s">
        <v>291</v>
      </c>
      <c r="E38" s="29"/>
      <c r="F38" s="28" t="str">
        <f t="shared" si="0"/>
        <v>Không XL</v>
      </c>
      <c r="G38" s="29">
        <v>62</v>
      </c>
      <c r="H38" s="28" t="str">
        <f t="shared" si="1"/>
        <v>TB</v>
      </c>
      <c r="I38" s="56"/>
    </row>
    <row r="39" s="4" customFormat="1" spans="1:9">
      <c r="A39" s="29">
        <v>28</v>
      </c>
      <c r="B39" s="138" t="s">
        <v>292</v>
      </c>
      <c r="C39" s="31" t="s">
        <v>293</v>
      </c>
      <c r="D39" s="31" t="s">
        <v>113</v>
      </c>
      <c r="E39" s="29"/>
      <c r="F39" s="28" t="str">
        <f t="shared" si="0"/>
        <v>Không XL</v>
      </c>
      <c r="G39" s="29">
        <v>74</v>
      </c>
      <c r="H39" s="28" t="str">
        <f t="shared" si="1"/>
        <v>Khá</v>
      </c>
      <c r="I39" s="55"/>
    </row>
    <row r="40" s="4" customFormat="1" spans="1:9">
      <c r="A40" s="29">
        <v>29</v>
      </c>
      <c r="B40" s="138" t="s">
        <v>294</v>
      </c>
      <c r="C40" s="31" t="s">
        <v>295</v>
      </c>
      <c r="D40" s="31" t="s">
        <v>228</v>
      </c>
      <c r="E40" s="29"/>
      <c r="F40" s="28" t="str">
        <f t="shared" si="0"/>
        <v>Không XL</v>
      </c>
      <c r="G40" s="29">
        <v>60</v>
      </c>
      <c r="H40" s="28" t="str">
        <f t="shared" si="1"/>
        <v>TB</v>
      </c>
      <c r="I40" s="56"/>
    </row>
    <row r="41" s="4" customFormat="1" spans="1:9">
      <c r="A41" s="29">
        <v>30</v>
      </c>
      <c r="B41" s="138" t="s">
        <v>296</v>
      </c>
      <c r="C41" s="31" t="s">
        <v>297</v>
      </c>
      <c r="D41" s="31" t="s">
        <v>228</v>
      </c>
      <c r="E41" s="29"/>
      <c r="F41" s="28" t="str">
        <f t="shared" si="0"/>
        <v>Không XL</v>
      </c>
      <c r="G41" s="29">
        <v>84</v>
      </c>
      <c r="H41" s="28" t="str">
        <f t="shared" si="1"/>
        <v>Tốt</v>
      </c>
      <c r="I41" s="55" t="s">
        <v>78</v>
      </c>
    </row>
    <row r="42" ht="15" spans="1:9">
      <c r="A42" s="32"/>
      <c r="B42" s="32"/>
      <c r="C42" s="33" t="s">
        <v>117</v>
      </c>
      <c r="D42" s="33"/>
      <c r="E42" s="33"/>
      <c r="F42" s="33"/>
      <c r="G42" s="33"/>
      <c r="H42" s="33"/>
      <c r="I42" s="33"/>
    </row>
    <row r="43" ht="15" spans="3:9">
      <c r="C43" s="34" t="s">
        <v>118</v>
      </c>
      <c r="D43" s="35"/>
      <c r="E43" s="36" t="s">
        <v>12</v>
      </c>
      <c r="F43" s="37"/>
      <c r="G43" s="36" t="s">
        <v>119</v>
      </c>
      <c r="H43" s="37"/>
      <c r="I43" s="57" t="s">
        <v>14</v>
      </c>
    </row>
    <row r="44" s="3" customFormat="1" ht="15" spans="3:9">
      <c r="C44" s="38"/>
      <c r="D44" s="39"/>
      <c r="E44" s="24" t="s">
        <v>120</v>
      </c>
      <c r="F44" s="40" t="s">
        <v>121</v>
      </c>
      <c r="G44" s="24" t="s">
        <v>120</v>
      </c>
      <c r="H44" s="40" t="s">
        <v>121</v>
      </c>
      <c r="I44" s="58"/>
    </row>
    <row r="45" spans="3:9">
      <c r="C45" s="41" t="s">
        <v>122</v>
      </c>
      <c r="D45" s="40"/>
      <c r="E45" s="42">
        <f>COUNTIF(F12:F41,"XS")</f>
        <v>0</v>
      </c>
      <c r="F45" s="43">
        <f>E45*100/$A$41</f>
        <v>0</v>
      </c>
      <c r="G45" s="42">
        <f>COUNTIF(H12:H41,"XS")</f>
        <v>0</v>
      </c>
      <c r="H45" s="43">
        <f>G45*100/$A$41</f>
        <v>0</v>
      </c>
      <c r="I45" s="59"/>
    </row>
    <row r="46" spans="3:9">
      <c r="C46" s="41" t="s">
        <v>123</v>
      </c>
      <c r="D46" s="40"/>
      <c r="E46" s="42">
        <f>COUNTIF(F12:F41,"Tốt")</f>
        <v>0</v>
      </c>
      <c r="F46" s="43">
        <f t="shared" ref="F46:F50" si="2">E46*100/$A$41</f>
        <v>0</v>
      </c>
      <c r="G46" s="42">
        <f>COUNTIF(H12:H41,"Tốt")</f>
        <v>2</v>
      </c>
      <c r="H46" s="43">
        <f t="shared" ref="H46:H50" si="3">G46*100/$A$41</f>
        <v>6.66666666666667</v>
      </c>
      <c r="I46" s="59"/>
    </row>
    <row r="47" spans="3:9">
      <c r="C47" s="41" t="s">
        <v>124</v>
      </c>
      <c r="D47" s="40"/>
      <c r="E47" s="42">
        <f>COUNTIF(F12:F41,"Khá")</f>
        <v>0</v>
      </c>
      <c r="F47" s="43">
        <f t="shared" si="2"/>
        <v>0</v>
      </c>
      <c r="G47" s="42">
        <f>COUNTIF(H12:H41,"Khá")</f>
        <v>8</v>
      </c>
      <c r="H47" s="43">
        <f t="shared" si="3"/>
        <v>26.6666666666667</v>
      </c>
      <c r="I47" s="59"/>
    </row>
    <row r="48" spans="3:9">
      <c r="C48" s="41" t="s">
        <v>125</v>
      </c>
      <c r="D48" s="40"/>
      <c r="E48" s="42">
        <f>COUNTIF(F12:F41,"TB")</f>
        <v>0</v>
      </c>
      <c r="F48" s="43">
        <f t="shared" si="2"/>
        <v>0</v>
      </c>
      <c r="G48" s="42">
        <f>COUNTIF(H12:H41,"TB")</f>
        <v>20</v>
      </c>
      <c r="H48" s="43">
        <f t="shared" si="3"/>
        <v>66.6666666666667</v>
      </c>
      <c r="I48" s="59"/>
    </row>
    <row r="49" spans="3:9">
      <c r="C49" s="41" t="s">
        <v>126</v>
      </c>
      <c r="D49" s="40"/>
      <c r="E49" s="42">
        <f>COUNTIF(F12:F41,"Yếu")</f>
        <v>0</v>
      </c>
      <c r="F49" s="43">
        <f t="shared" si="2"/>
        <v>0</v>
      </c>
      <c r="G49" s="42">
        <f>COUNTIF(H12:H41,"Yếu")</f>
        <v>0</v>
      </c>
      <c r="H49" s="43">
        <f t="shared" si="3"/>
        <v>0</v>
      </c>
      <c r="I49" s="59"/>
    </row>
    <row r="50" spans="3:9">
      <c r="C50" s="41" t="s">
        <v>127</v>
      </c>
      <c r="D50" s="40"/>
      <c r="E50" s="42">
        <f>COUNTIF(F12:F41,"Không XL")</f>
        <v>30</v>
      </c>
      <c r="F50" s="43">
        <f t="shared" si="2"/>
        <v>100</v>
      </c>
      <c r="G50" s="42">
        <f>COUNTIF(H12:H41,"Không XL")</f>
        <v>0</v>
      </c>
      <c r="H50" s="43">
        <f t="shared" si="3"/>
        <v>0</v>
      </c>
      <c r="I50" s="59"/>
    </row>
    <row r="51" spans="3:6">
      <c r="C51" s="44"/>
      <c r="D51" s="44"/>
      <c r="F51" s="45"/>
    </row>
    <row r="52" ht="15.5" spans="5:9">
      <c r="E52" s="46" t="s">
        <v>231</v>
      </c>
      <c r="F52" s="46"/>
      <c r="G52" s="46"/>
      <c r="H52" s="46"/>
      <c r="I52" s="46"/>
    </row>
    <row r="53" spans="1:10">
      <c r="A53" s="9" t="s">
        <v>129</v>
      </c>
      <c r="B53" s="9"/>
      <c r="C53" s="9"/>
      <c r="D53" s="9"/>
      <c r="E53" s="9"/>
      <c r="F53" s="9" t="s">
        <v>12</v>
      </c>
      <c r="G53" s="9"/>
      <c r="H53" s="9"/>
      <c r="I53" s="60" t="s">
        <v>130</v>
      </c>
      <c r="J53" s="60"/>
    </row>
    <row r="70" spans="3:6">
      <c r="C70" s="44"/>
      <c r="D70" s="44"/>
      <c r="F70" s="45"/>
    </row>
    <row r="71" ht="15.5" spans="5:9">
      <c r="E71" s="46"/>
      <c r="F71" s="46"/>
      <c r="G71" s="46"/>
      <c r="H71" s="46"/>
      <c r="I71" s="46"/>
    </row>
    <row r="72" spans="1:9">
      <c r="A72" s="9"/>
      <c r="B72" s="9"/>
      <c r="C72" s="9"/>
      <c r="D72" s="9"/>
      <c r="E72" s="9"/>
      <c r="F72" s="9"/>
      <c r="G72" s="9"/>
      <c r="H72" s="9"/>
      <c r="I72" s="60"/>
    </row>
  </sheetData>
  <mergeCells count="27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42:I42"/>
    <mergeCell ref="E43:F43"/>
    <mergeCell ref="G43:H43"/>
    <mergeCell ref="E52:I52"/>
    <mergeCell ref="A53:E53"/>
    <mergeCell ref="F53:H53"/>
    <mergeCell ref="E71:I71"/>
    <mergeCell ref="A72:E72"/>
    <mergeCell ref="F72:H72"/>
    <mergeCell ref="A10:A11"/>
    <mergeCell ref="B10:B11"/>
    <mergeCell ref="C43:C44"/>
    <mergeCell ref="I10:I11"/>
    <mergeCell ref="I43:I44"/>
    <mergeCell ref="C10:D11"/>
  </mergeCells>
  <conditionalFormatting sqref="F12:F41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conditionalFormatting sqref="H12:H41">
    <cfRule type="cellIs" dxfId="0" priority="3" stopIfTrue="1" operator="equal">
      <formula>"SVG"</formula>
    </cfRule>
    <cfRule type="cellIs" dxfId="1" priority="4" stopIfTrue="1" operator="equal">
      <formula>"SVXS"</formula>
    </cfRule>
  </conditionalFormatting>
  <pageMargins left="0.7" right="0.7" top="0.75" bottom="0.75" header="0.3" footer="0.3"/>
  <pageSetup paperSize="1" scale="9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20C2-CNO1</vt:lpstr>
      <vt:lpstr>20C2-CNO2</vt:lpstr>
      <vt:lpstr>20C2-CNO3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2014-11-24T02:19:00Z</dcterms:created>
  <cp:lastPrinted>2022-03-30T03:39:00Z</cp:lastPrinted>
  <dcterms:modified xsi:type="dcterms:W3CDTF">2022-04-17T14:09:23Z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DCDD269EF82B4337BF1B58CF57ED1A3D</vt:lpwstr>
  </property>
  <property fmtid="{D5CDD505-2E9C-101B-9397-08002B2CF9AE}" pid="3" name="KSOProductBuildVer">
    <vt:lpwstr>1033-11.2.0.11074</vt:lpwstr>
  </property>
</Properties>
</file>