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ƯỜNG LÝ TỰ TRỌNG - TÀI LIỆU GIẢNG DẠY\HK2 2021 - 2022\21T4 - KTLB2\ĐIỂM RÈN LUYỆN\"/>
    </mc:Choice>
  </mc:AlternateContent>
  <xr:revisionPtr revIDLastSave="0" documentId="13_ncr:1_{5914EF88-E339-4048-869F-9F5E23D0FB95}" xr6:coauthVersionLast="47" xr6:coauthVersionMax="47" xr10:uidLastSave="{00000000-0000-0000-0000-000000000000}"/>
  <bookViews>
    <workbookView xWindow="-103" yWindow="-103" windowWidth="16663" windowHeight="8863" xr2:uid="{00000000-000D-0000-FFFF-FFFF00000000}"/>
  </bookViews>
  <sheets>
    <sheet name="21T4 - KLB2" sheetId="25" r:id="rId1"/>
    <sheet name="21T - QKS2" sheetId="26" r:id="rId2"/>
    <sheet name="00000000" sheetId="10" state="veryHidden" r:id="rId3"/>
  </sheets>
  <definedNames>
    <definedName name="_Fill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2" i="25" l="1"/>
  <c r="F53" i="25"/>
  <c r="F54" i="25"/>
  <c r="F55" i="25"/>
  <c r="F56" i="25"/>
  <c r="F51" i="25"/>
  <c r="E52" i="25"/>
  <c r="F35" i="25"/>
  <c r="F49" i="26"/>
  <c r="F48" i="26"/>
  <c r="F47" i="26"/>
  <c r="F46" i="26"/>
  <c r="F45" i="26"/>
  <c r="F44" i="26"/>
  <c r="F43" i="26"/>
  <c r="F42" i="26"/>
  <c r="F41" i="26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47" i="25"/>
  <c r="F46" i="25"/>
  <c r="F45" i="25"/>
  <c r="F44" i="25"/>
  <c r="F43" i="25"/>
  <c r="F42" i="25"/>
  <c r="F41" i="25"/>
  <c r="F40" i="25"/>
  <c r="F39" i="25"/>
  <c r="F38" i="25"/>
  <c r="F37" i="25"/>
  <c r="F36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/>
  <c r="E56" i="25" s="1"/>
  <c r="E54" i="26" l="1"/>
  <c r="F54" i="26" s="1"/>
  <c r="E58" i="26"/>
  <c r="F58" i="26" s="1"/>
  <c r="E55" i="26"/>
  <c r="F55" i="26" s="1"/>
  <c r="E56" i="26"/>
  <c r="F56" i="26" s="1"/>
  <c r="E57" i="26"/>
  <c r="F57" i="26" s="1"/>
  <c r="E53" i="26"/>
  <c r="F53" i="26" s="1"/>
  <c r="E53" i="25"/>
  <c r="E54" i="25"/>
  <c r="E55" i="25"/>
</calcChain>
</file>

<file path=xl/sharedStrings.xml><?xml version="1.0" encoding="utf-8"?>
<sst xmlns="http://schemas.openxmlformats.org/spreadsheetml/2006/main" count="302" uniqueCount="235">
  <si>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</si>
  <si>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</si>
  <si>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</si>
  <si>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</si>
  <si>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</si>
  <si>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</si>
  <si>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</si>
  <si>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</si>
  <si>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</si>
  <si>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</si>
  <si>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</si>
  <si>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</si>
  <si>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</si>
  <si>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</si>
  <si>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</si>
  <si>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</si>
  <si>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</si>
  <si>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</si>
  <si>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</si>
  <si>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</si>
  <si>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</si>
  <si>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</si>
  <si>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</si>
  <si>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</si>
  <si>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PHÒNG TTGD - CTSV                QUẢN LÝ SV</t>
  </si>
  <si>
    <t>LỚP TRƯỞNG</t>
  </si>
  <si>
    <r>
      <t>Học kỳ: I Năm học: 2021 - 2022</t>
    </r>
    <r>
      <rPr>
        <sz val="14"/>
        <rFont val="Times New Roman"/>
        <family val="1"/>
      </rPr>
      <t xml:space="preserve"> </t>
    </r>
  </si>
  <si>
    <t>QUẢN LÝ HSSV</t>
  </si>
  <si>
    <t>Không xếp loại</t>
  </si>
  <si>
    <t>21002923</t>
  </si>
  <si>
    <t>Cái Ngọc Phương</t>
  </si>
  <si>
    <t>Anh</t>
  </si>
  <si>
    <t>21003427</t>
  </si>
  <si>
    <t>Lê Nghiêm Tuấn</t>
  </si>
  <si>
    <t>21002205</t>
  </si>
  <si>
    <t>Trương Hoàng</t>
  </si>
  <si>
    <t>Bách</t>
  </si>
  <si>
    <t>21003296</t>
  </si>
  <si>
    <t>Nguyễn Hữu Gia</t>
  </si>
  <si>
    <t>Bảo</t>
  </si>
  <si>
    <t>21004245</t>
  </si>
  <si>
    <t>Nguyễn Minh</t>
  </si>
  <si>
    <t>Châu</t>
  </si>
  <si>
    <t>21001388</t>
  </si>
  <si>
    <t>Phan Tiến</t>
  </si>
  <si>
    <t>Đạt</t>
  </si>
  <si>
    <t>21002481</t>
  </si>
  <si>
    <t>Trần Đăng</t>
  </si>
  <si>
    <t>Dương</t>
  </si>
  <si>
    <t>21003317</t>
  </si>
  <si>
    <t>Vũ Nguyễn Minh</t>
  </si>
  <si>
    <t>Hà</t>
  </si>
  <si>
    <t>21000142</t>
  </si>
  <si>
    <t>Nguyễn Đăng</t>
  </si>
  <si>
    <t>Hải</t>
  </si>
  <si>
    <t>21001984</t>
  </si>
  <si>
    <t>Hứa Kim</t>
  </si>
  <si>
    <t>Hoàng</t>
  </si>
  <si>
    <t>21003025</t>
  </si>
  <si>
    <t>Nguyễn Thị Quỳnh</t>
  </si>
  <si>
    <t>Hương</t>
  </si>
  <si>
    <t>21003489</t>
  </si>
  <si>
    <t>Hoàng Vi</t>
  </si>
  <si>
    <t>Khang</t>
  </si>
  <si>
    <t>21003057</t>
  </si>
  <si>
    <t>Nguyễn Duy</t>
  </si>
  <si>
    <t>21001439</t>
  </si>
  <si>
    <t>Từ Huệ</t>
  </si>
  <si>
    <t>Kỳ</t>
  </si>
  <si>
    <t>21002298</t>
  </si>
  <si>
    <t>Trần Nhật Khánh</t>
  </si>
  <si>
    <t>Linh</t>
  </si>
  <si>
    <t>21002906</t>
  </si>
  <si>
    <t>Đỗ Hoàng</t>
  </si>
  <si>
    <t>Nam</t>
  </si>
  <si>
    <t>21004081</t>
  </si>
  <si>
    <t>Nguyễn Hà Thanh</t>
  </si>
  <si>
    <t>Ngân</t>
  </si>
  <si>
    <t>21001948</t>
  </si>
  <si>
    <t>Đinh Lê Thiên</t>
  </si>
  <si>
    <t>Nghi</t>
  </si>
  <si>
    <t>21002572</t>
  </si>
  <si>
    <t>Nguyễn Thanh</t>
  </si>
  <si>
    <t>Ngọc</t>
  </si>
  <si>
    <t>21002959</t>
  </si>
  <si>
    <t>Đặng Thanh</t>
  </si>
  <si>
    <t>Nhàn</t>
  </si>
  <si>
    <t>21002353</t>
  </si>
  <si>
    <t>Tô Minh</t>
  </si>
  <si>
    <t>Nhật</t>
  </si>
  <si>
    <t>21000125</t>
  </si>
  <si>
    <t>Huỳnh Lê Minh</t>
  </si>
  <si>
    <t>Phú</t>
  </si>
  <si>
    <t>21002075</t>
  </si>
  <si>
    <t>Phạm Tường Thiên</t>
  </si>
  <si>
    <t>Phúc</t>
  </si>
  <si>
    <t>21002616</t>
  </si>
  <si>
    <t>Phương</t>
  </si>
  <si>
    <t>21004255</t>
  </si>
  <si>
    <t>Sang</t>
  </si>
  <si>
    <t>21004640</t>
  </si>
  <si>
    <t>Phạm Nhật</t>
  </si>
  <si>
    <t>Tân</t>
  </si>
  <si>
    <t>21002509</t>
  </si>
  <si>
    <t>Đặng Thị Thanh</t>
  </si>
  <si>
    <t>Thảo</t>
  </si>
  <si>
    <t>21001553</t>
  </si>
  <si>
    <t>Thư</t>
  </si>
  <si>
    <t>21003155</t>
  </si>
  <si>
    <t>Trương Đình Anh</t>
  </si>
  <si>
    <t>21004490</t>
  </si>
  <si>
    <t>Đào Ngọc Minh</t>
  </si>
  <si>
    <t>Thùy</t>
  </si>
  <si>
    <t>21003049</t>
  </si>
  <si>
    <t>Dương Minh</t>
  </si>
  <si>
    <t>Tiến</t>
  </si>
  <si>
    <t>21000168</t>
  </si>
  <si>
    <t>Hoàng Thị Phương</t>
  </si>
  <si>
    <t>Trang</t>
  </si>
  <si>
    <t>21003030</t>
  </si>
  <si>
    <t>Trần Thanh</t>
  </si>
  <si>
    <t>Trúc</t>
  </si>
  <si>
    <t>21000749</t>
  </si>
  <si>
    <t>Lê Anh</t>
  </si>
  <si>
    <t>Tú</t>
  </si>
  <si>
    <t>21002562</t>
  </si>
  <si>
    <t>Nguyễn Thị Ánh</t>
  </si>
  <si>
    <t>Tuyết</t>
  </si>
  <si>
    <t>21004013</t>
  </si>
  <si>
    <t>Đinh Thúy</t>
  </si>
  <si>
    <t>Vy</t>
  </si>
  <si>
    <r>
      <t xml:space="preserve">Lớp: </t>
    </r>
    <r>
      <rPr>
        <sz val="14"/>
        <color rgb="FFFF0000"/>
        <rFont val="Times New Roman"/>
        <family val="1"/>
      </rPr>
      <t>21T4 - KLB2</t>
    </r>
    <r>
      <rPr>
        <sz val="14"/>
        <rFont val="Times New Roman"/>
        <family val="1"/>
      </rPr>
      <t xml:space="preserve">  Sĩ số: 36  Khoa: </t>
    </r>
    <r>
      <rPr>
        <sz val="14"/>
        <color rgb="FFFF0000"/>
        <rFont val="Times New Roman"/>
        <family val="1"/>
      </rPr>
      <t>Kinh tế</t>
    </r>
  </si>
  <si>
    <t>TP. Hồ Chí Minh, ngày  13    tháng  04    năm 2022</t>
  </si>
  <si>
    <t>Bùi Thanh Sơn</t>
  </si>
  <si>
    <t>Lê Thị Thúy Oanh</t>
  </si>
  <si>
    <t>21000309</t>
  </si>
  <si>
    <t>Nguyễn Hoàng Thúy</t>
  </si>
  <si>
    <t>An</t>
  </si>
  <si>
    <t>21003240</t>
  </si>
  <si>
    <t>Đoàn Tuấn</t>
  </si>
  <si>
    <t>21000483</t>
  </si>
  <si>
    <t>Lê Nguyễn Hoàng</t>
  </si>
  <si>
    <t>21000369</t>
  </si>
  <si>
    <t>Phù Thi</t>
  </si>
  <si>
    <t>Chi</t>
  </si>
  <si>
    <t>21003223</t>
  </si>
  <si>
    <t>Phan Nhật</t>
  </si>
  <si>
    <t>Cường</t>
  </si>
  <si>
    <t>21002070</t>
  </si>
  <si>
    <t>Lê Đỗ Hải</t>
  </si>
  <si>
    <t>Đăng</t>
  </si>
  <si>
    <t>21000551</t>
  </si>
  <si>
    <t>Nguyễn Huỳnh Trí</t>
  </si>
  <si>
    <t>Dũng</t>
  </si>
  <si>
    <t>21000232</t>
  </si>
  <si>
    <t>Nguyễn Ngọc Khả</t>
  </si>
  <si>
    <t>Hân</t>
  </si>
  <si>
    <t>21000262</t>
  </si>
  <si>
    <t>Từ Hoàng Ngọc</t>
  </si>
  <si>
    <t>21004665</t>
  </si>
  <si>
    <t>Châu Bảo</t>
  </si>
  <si>
    <t>Hoa</t>
  </si>
  <si>
    <t>21003719</t>
  </si>
  <si>
    <t>Trần Thị Ngọc</t>
  </si>
  <si>
    <t>21003998</t>
  </si>
  <si>
    <t>Phạm Quốc</t>
  </si>
  <si>
    <t>21003123</t>
  </si>
  <si>
    <t>Nguyễn Mai</t>
  </si>
  <si>
    <t>21000692</t>
  </si>
  <si>
    <t>Phạm Trường</t>
  </si>
  <si>
    <t>21002246</t>
  </si>
  <si>
    <t>Mai Vũ Đăng</t>
  </si>
  <si>
    <t>Khôi</t>
  </si>
  <si>
    <t>21000588</t>
  </si>
  <si>
    <t>Nguyễn Huỳnh Ngọc</t>
  </si>
  <si>
    <t>Khuyên</t>
  </si>
  <si>
    <t>21002935</t>
  </si>
  <si>
    <t>Đặng Viết Tiểu</t>
  </si>
  <si>
    <t>Kiều</t>
  </si>
  <si>
    <t>21000320</t>
  </si>
  <si>
    <t>Nguyễn Phát Tài</t>
  </si>
  <si>
    <t>Lộc</t>
  </si>
  <si>
    <t>21000045</t>
  </si>
  <si>
    <t>Nguyễn Trầm Phi</t>
  </si>
  <si>
    <t>Long</t>
  </si>
  <si>
    <t>21004226</t>
  </si>
  <si>
    <t>Vũ Kim</t>
  </si>
  <si>
    <t>21002846</t>
  </si>
  <si>
    <t>Lê Quốc</t>
  </si>
  <si>
    <t>Nghĩa</t>
  </si>
  <si>
    <t>21001992</t>
  </si>
  <si>
    <t>Nguyễn Thị Thảo</t>
  </si>
  <si>
    <t>Nguyên</t>
  </si>
  <si>
    <t>21003021</t>
  </si>
  <si>
    <t>Đinh Ngọc Uyển</t>
  </si>
  <si>
    <t>Nhi</t>
  </si>
  <si>
    <t>21000055</t>
  </si>
  <si>
    <t>Hà Quang Bảo</t>
  </si>
  <si>
    <t>21004701</t>
  </si>
  <si>
    <t>Ngô Hoàng</t>
  </si>
  <si>
    <t>21003407</t>
  </si>
  <si>
    <t>Nguyễn Trang Minh</t>
  </si>
  <si>
    <t>21002226</t>
  </si>
  <si>
    <t>Nguyễn Xuân</t>
  </si>
  <si>
    <t>Quyền</t>
  </si>
  <si>
    <t>21002776</t>
  </si>
  <si>
    <t>Bùi Thanh</t>
  </si>
  <si>
    <t>Sơn</t>
  </si>
  <si>
    <t>21004289</t>
  </si>
  <si>
    <t>21004040</t>
  </si>
  <si>
    <t>Tô Phúc Anh</t>
  </si>
  <si>
    <t>21000646</t>
  </si>
  <si>
    <t>Khúc Nguyễn Thanh</t>
  </si>
  <si>
    <t>21003146</t>
  </si>
  <si>
    <t>Lê Ngọc Bảo</t>
  </si>
  <si>
    <t>Trân</t>
  </si>
  <si>
    <t>21002836</t>
  </si>
  <si>
    <t>Trọng</t>
  </si>
  <si>
    <t>21003930</t>
  </si>
  <si>
    <t>Đường Minh</t>
  </si>
  <si>
    <t>Trung</t>
  </si>
  <si>
    <t>21000423</t>
  </si>
  <si>
    <t>Huỳnh Ngọc Bích</t>
  </si>
  <si>
    <t>Tuyền</t>
  </si>
  <si>
    <t>21000401</t>
  </si>
  <si>
    <t>Phạm Trần Thanh</t>
  </si>
  <si>
    <t>Vân</t>
  </si>
  <si>
    <t>21003410</t>
  </si>
  <si>
    <t>Nguyễn Lâm Yến</t>
  </si>
  <si>
    <t>21003248</t>
  </si>
  <si>
    <t>Trần Ngọc Hải</t>
  </si>
  <si>
    <t>Yến</t>
  </si>
  <si>
    <r>
      <t xml:space="preserve">Lớp: </t>
    </r>
    <r>
      <rPr>
        <sz val="14"/>
        <color rgb="FFFF0000"/>
        <rFont val="Times New Roman"/>
        <family val="1"/>
      </rPr>
      <t>21T4 - QKS2</t>
    </r>
    <r>
      <rPr>
        <sz val="14"/>
        <rFont val="Times New Roman"/>
        <family val="1"/>
      </rPr>
      <t xml:space="preserve">  Sĩ số: 38    Khoa: </t>
    </r>
    <r>
      <rPr>
        <sz val="14"/>
        <color rgb="FFFF0000"/>
        <rFont val="Times New Roman"/>
        <family val="1"/>
      </rPr>
      <t>Kinh tế</t>
    </r>
  </si>
  <si>
    <t>Đỗ Hoàng Nam</t>
  </si>
  <si>
    <t>TP. Hồ Chí Minh, ngày   13   tháng  04 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</si>
</sst>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0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sz val="14"/>
      <color rgb="FFFF0000"/>
      <name val="Times New Roman"/>
      <family val="1"/>
    </font>
    <font>
      <sz val="11"/>
      <color theme="0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81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9" fillId="0" borderId="0" xfId="0" applyFont="1" applyBorder="1"/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14" fillId="0" borderId="2" xfId="0" applyFont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9" fillId="0" borderId="13" xfId="0" applyFont="1" applyBorder="1"/>
    <xf numFmtId="0" fontId="18" fillId="0" borderId="15" xfId="0" applyFont="1" applyBorder="1" applyAlignment="1">
      <alignment horizontal="center" vertical="center"/>
    </xf>
    <xf numFmtId="2" fontId="18" fillId="0" borderId="15" xfId="0" applyNumberFormat="1" applyFont="1" applyBorder="1" applyAlignment="1">
      <alignment horizontal="right" vertical="center"/>
    </xf>
    <xf numFmtId="0" fontId="9" fillId="0" borderId="16" xfId="0" applyFont="1" applyBorder="1"/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7" fillId="0" borderId="0" xfId="0" applyFont="1"/>
    <xf numFmtId="0" fontId="22" fillId="0" borderId="0" xfId="0" applyFont="1" applyBorder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28" fillId="2" borderId="4" xfId="0" quotePrefix="1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vertical="center"/>
    </xf>
    <xf numFmtId="0" fontId="28" fillId="2" borderId="4" xfId="0" applyFont="1" applyFill="1" applyBorder="1" applyAlignment="1">
      <alignment horizontal="left" vertical="center"/>
    </xf>
    <xf numFmtId="0" fontId="29" fillId="2" borderId="4" xfId="0" applyFont="1" applyFill="1" applyBorder="1" applyAlignment="1">
      <alignment horizontal="left" vertical="center"/>
    </xf>
    <xf numFmtId="0" fontId="29" fillId="2" borderId="10" xfId="0" quotePrefix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9" fillId="2" borderId="22" xfId="0" applyFont="1" applyFill="1" applyBorder="1" applyAlignment="1">
      <alignment vertical="center"/>
    </xf>
    <xf numFmtId="0" fontId="29" fillId="2" borderId="17" xfId="0" applyFont="1" applyFill="1" applyBorder="1" applyAlignment="1">
      <alignment vertical="center"/>
    </xf>
    <xf numFmtId="0" fontId="29" fillId="2" borderId="23" xfId="0" applyFont="1" applyFill="1" applyBorder="1" applyAlignment="1">
      <alignment vertical="center"/>
    </xf>
    <xf numFmtId="0" fontId="29" fillId="2" borderId="24" xfId="0" applyFont="1" applyFill="1" applyBorder="1" applyAlignment="1">
      <alignment horizontal="left" vertical="center"/>
    </xf>
    <xf numFmtId="0" fontId="29" fillId="2" borderId="25" xfId="0" applyFont="1" applyFill="1" applyBorder="1" applyAlignment="1">
      <alignment horizontal="left" vertic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4" name="Line 12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5" name="Line 12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60670CF-C8CD-4951-8712-A809BAAA2B5F}"/>
            </a:ext>
          </a:extLst>
        </xdr:cNvPr>
        <xdr:cNvSpPr>
          <a:spLocks noChangeShapeType="1"/>
        </xdr:cNvSpPr>
      </xdr:nvSpPr>
      <xdr:spPr bwMode="auto">
        <a:xfrm>
          <a:off x="1000125" y="900793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53D76FBD-5475-4782-885C-2299342E668E}"/>
            </a:ext>
          </a:extLst>
        </xdr:cNvPr>
        <xdr:cNvSpPr>
          <a:spLocks noChangeShapeType="1"/>
        </xdr:cNvSpPr>
      </xdr:nvSpPr>
      <xdr:spPr bwMode="auto">
        <a:xfrm>
          <a:off x="3741965" y="608239"/>
          <a:ext cx="146603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4" name="Line 123">
          <a:extLst>
            <a:ext uri="{FF2B5EF4-FFF2-40B4-BE49-F238E27FC236}">
              <a16:creationId xmlns:a16="http://schemas.microsoft.com/office/drawing/2014/main" id="{6EB94E43-F314-4F61-BCB8-F788B2A89FEA}"/>
            </a:ext>
          </a:extLst>
        </xdr:cNvPr>
        <xdr:cNvSpPr>
          <a:spLocks noChangeShapeType="1"/>
        </xdr:cNvSpPr>
      </xdr:nvSpPr>
      <xdr:spPr bwMode="auto">
        <a:xfrm>
          <a:off x="991961" y="900793"/>
          <a:ext cx="8558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5" name="Line 124">
          <a:extLst>
            <a:ext uri="{FF2B5EF4-FFF2-40B4-BE49-F238E27FC236}">
              <a16:creationId xmlns:a16="http://schemas.microsoft.com/office/drawing/2014/main" id="{BCF18408-F018-4477-8350-F438629DEEF5}"/>
            </a:ext>
          </a:extLst>
        </xdr:cNvPr>
        <xdr:cNvSpPr>
          <a:spLocks noChangeShapeType="1"/>
        </xdr:cNvSpPr>
      </xdr:nvSpPr>
      <xdr:spPr bwMode="auto">
        <a:xfrm>
          <a:off x="3385457" y="608239"/>
          <a:ext cx="182063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3"/>
  <sheetViews>
    <sheetView tabSelected="1" view="pageBreakPreview" topLeftCell="A37" zoomScaleNormal="100" zoomScaleSheetLayoutView="100" workbookViewId="0">
      <selection activeCell="I63" sqref="I63"/>
    </sheetView>
  </sheetViews>
  <sheetFormatPr defaultColWidth="9" defaultRowHeight="14.15"/>
  <cols>
    <col min="1" max="1" width="5.15234375" style="4" customWidth="1"/>
    <col min="2" max="2" width="8.84375" style="4" customWidth="1"/>
    <col min="3" max="3" width="17.84375" style="4" customWidth="1"/>
    <col min="4" max="4" width="6.61328125" style="4" customWidth="1"/>
    <col min="5" max="5" width="11.84375" style="4" customWidth="1"/>
    <col min="6" max="6" width="12.765625" style="4" customWidth="1"/>
    <col min="7" max="8" width="7.23046875" style="4" customWidth="1"/>
    <col min="9" max="9" width="15.61328125" style="4" customWidth="1"/>
    <col min="10" max="16384" width="9" style="4"/>
  </cols>
  <sheetData>
    <row r="1" spans="1:20" ht="15" customHeight="1">
      <c r="I1" s="11" t="s">
        <v>2</v>
      </c>
    </row>
    <row r="2" spans="1:20" ht="17.149999999999999" customHeight="1">
      <c r="A2" s="76" t="s">
        <v>3</v>
      </c>
      <c r="B2" s="76"/>
      <c r="C2" s="76"/>
      <c r="D2" s="76"/>
      <c r="E2" s="77" t="s">
        <v>4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>
      <c r="A3" s="77" t="s">
        <v>5</v>
      </c>
      <c r="B3" s="77"/>
      <c r="C3" s="77"/>
      <c r="D3" s="77"/>
      <c r="E3" s="78" t="s">
        <v>6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>
      <c r="A4" s="77" t="s">
        <v>7</v>
      </c>
      <c r="B4" s="77"/>
      <c r="C4" s="77"/>
      <c r="D4" s="77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4" customFormat="1" ht="12" customHeight="1">
      <c r="A5" s="63"/>
      <c r="B5" s="63"/>
      <c r="C5" s="63"/>
      <c r="D5" s="63"/>
      <c r="E5" s="13"/>
      <c r="J5" s="13"/>
      <c r="K5" s="13"/>
      <c r="L5" s="13"/>
      <c r="M5" s="13"/>
      <c r="N5" s="13"/>
      <c r="O5" s="13">
        <v>2</v>
      </c>
      <c r="P5" s="13"/>
      <c r="Q5" s="13"/>
      <c r="R5" s="13"/>
      <c r="S5" s="13"/>
      <c r="T5" s="13"/>
    </row>
    <row r="6" spans="1:20" ht="25" customHeight="1">
      <c r="A6" s="64" t="s">
        <v>8</v>
      </c>
      <c r="B6" s="64"/>
      <c r="C6" s="64"/>
      <c r="D6" s="64"/>
      <c r="E6" s="64"/>
      <c r="F6" s="64"/>
      <c r="G6" s="64"/>
      <c r="H6" s="64"/>
      <c r="I6" s="64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18" customHeight="1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s="7" customFormat="1" ht="18" customHeight="1">
      <c r="A8" s="65" t="s">
        <v>131</v>
      </c>
      <c r="B8" s="65"/>
      <c r="C8" s="65"/>
      <c r="D8" s="65"/>
      <c r="E8" s="65"/>
      <c r="F8" s="65"/>
      <c r="G8" s="65"/>
      <c r="H8" s="65"/>
      <c r="I8" s="65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29"/>
      <c r="B9" s="29"/>
      <c r="C9" s="29"/>
      <c r="D9" s="29"/>
      <c r="E9" s="29"/>
      <c r="F9" s="29"/>
      <c r="G9" s="29"/>
      <c r="H9" s="29"/>
      <c r="I9" s="29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66" t="s">
        <v>0</v>
      </c>
      <c r="B10" s="66" t="s">
        <v>9</v>
      </c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</v>
      </c>
    </row>
    <row r="11" spans="1:20" s="8" customFormat="1" ht="30" customHeight="1">
      <c r="A11" s="67"/>
      <c r="B11" s="68"/>
      <c r="C11" s="71"/>
      <c r="D11" s="72"/>
      <c r="E11" s="16" t="s">
        <v>13</v>
      </c>
      <c r="F11" s="16" t="s">
        <v>14</v>
      </c>
      <c r="G11" s="16" t="s">
        <v>13</v>
      </c>
      <c r="H11" s="16" t="s">
        <v>14</v>
      </c>
      <c r="I11" s="67"/>
    </row>
    <row r="12" spans="1:20" s="8" customFormat="1" ht="16" customHeight="1">
      <c r="A12" s="28">
        <v>1</v>
      </c>
      <c r="B12" s="41" t="s">
        <v>29</v>
      </c>
      <c r="C12" s="42" t="s">
        <v>30</v>
      </c>
      <c r="D12" s="43" t="s">
        <v>31</v>
      </c>
      <c r="E12" s="28">
        <v>70</v>
      </c>
      <c r="F12" s="17" t="str">
        <f>IF(AND(E12&gt;=90),"XS",IF(AND(E12&gt;=80),"Tốt",IF(AND(E12&gt;=70),"Khá",IF(AND(E12&gt;=60),"TB",IF(AND(E12&gt;=50),"TB",IF(AND(E12&lt;50),IF(AND(E12&gt;0),"Yếu",IF(AND(E12=0),"Không XL"," "))))))))</f>
        <v>Khá</v>
      </c>
      <c r="G12" s="28"/>
      <c r="H12" s="17"/>
      <c r="I12" s="18"/>
    </row>
    <row r="13" spans="1:20" s="8" customFormat="1" ht="16" customHeight="1">
      <c r="A13" s="28">
        <v>2</v>
      </c>
      <c r="B13" s="41" t="s">
        <v>32</v>
      </c>
      <c r="C13" s="42" t="s">
        <v>33</v>
      </c>
      <c r="D13" s="43" t="s">
        <v>31</v>
      </c>
      <c r="E13" s="28">
        <v>60</v>
      </c>
      <c r="F13" s="17" t="str">
        <f t="shared" ref="F13:F47" si="0">IF(AND(E13&gt;=90),"XS",IF(AND(E13&gt;=80),"Tốt",IF(AND(E13&gt;=70),"Khá",IF(AND(E13&gt;=60),"TB",IF(AND(E13&gt;=50),"TB",IF(AND(E13&lt;50),IF(AND(E13&gt;0),"Yếu",IF(AND(E13=0),"Không XL"," "))))))))</f>
        <v>TB</v>
      </c>
      <c r="G13" s="28"/>
      <c r="H13" s="17"/>
      <c r="I13" s="18"/>
    </row>
    <row r="14" spans="1:20" s="8" customFormat="1" ht="16" customHeight="1">
      <c r="A14" s="28">
        <v>3</v>
      </c>
      <c r="B14" s="41" t="s">
        <v>34</v>
      </c>
      <c r="C14" s="42" t="s">
        <v>35</v>
      </c>
      <c r="D14" s="43" t="s">
        <v>36</v>
      </c>
      <c r="E14" s="28">
        <v>50</v>
      </c>
      <c r="F14" s="17" t="str">
        <f t="shared" si="0"/>
        <v>TB</v>
      </c>
      <c r="G14" s="28"/>
      <c r="H14" s="17"/>
      <c r="I14" s="18"/>
    </row>
    <row r="15" spans="1:20" s="8" customFormat="1" ht="16" customHeight="1">
      <c r="A15" s="28">
        <v>4</v>
      </c>
      <c r="B15" s="41" t="s">
        <v>37</v>
      </c>
      <c r="C15" s="42" t="s">
        <v>38</v>
      </c>
      <c r="D15" s="43" t="s">
        <v>39</v>
      </c>
      <c r="E15" s="28">
        <v>40</v>
      </c>
      <c r="F15" s="17" t="str">
        <f t="shared" si="0"/>
        <v>Yếu</v>
      </c>
      <c r="G15" s="28"/>
      <c r="H15" s="17"/>
      <c r="I15" s="9"/>
    </row>
    <row r="16" spans="1:20" s="8" customFormat="1" ht="16" customHeight="1">
      <c r="A16" s="28">
        <v>5</v>
      </c>
      <c r="B16" s="41" t="s">
        <v>40</v>
      </c>
      <c r="C16" s="42" t="s">
        <v>41</v>
      </c>
      <c r="D16" s="43" t="s">
        <v>42</v>
      </c>
      <c r="E16" s="28">
        <v>70</v>
      </c>
      <c r="F16" s="17" t="str">
        <f t="shared" si="0"/>
        <v>Khá</v>
      </c>
      <c r="G16" s="28"/>
      <c r="H16" s="17"/>
      <c r="I16" s="9"/>
    </row>
    <row r="17" spans="1:9" s="8" customFormat="1" ht="17.5" customHeight="1">
      <c r="A17" s="28">
        <v>6</v>
      </c>
      <c r="B17" s="41" t="s">
        <v>43</v>
      </c>
      <c r="C17" s="42" t="s">
        <v>44</v>
      </c>
      <c r="D17" s="43" t="s">
        <v>45</v>
      </c>
      <c r="E17" s="28">
        <v>45</v>
      </c>
      <c r="F17" s="17" t="str">
        <f t="shared" si="0"/>
        <v>Yếu</v>
      </c>
      <c r="G17" s="28"/>
      <c r="H17" s="17"/>
      <c r="I17" s="9"/>
    </row>
    <row r="18" spans="1:9" s="8" customFormat="1" ht="17.5" customHeight="1">
      <c r="A18" s="28">
        <v>7</v>
      </c>
      <c r="B18" s="41" t="s">
        <v>46</v>
      </c>
      <c r="C18" s="42" t="s">
        <v>47</v>
      </c>
      <c r="D18" s="43" t="s">
        <v>48</v>
      </c>
      <c r="E18" s="28">
        <v>46</v>
      </c>
      <c r="F18" s="17" t="str">
        <f t="shared" si="0"/>
        <v>Yếu</v>
      </c>
      <c r="G18" s="28"/>
      <c r="H18" s="17"/>
      <c r="I18" s="9"/>
    </row>
    <row r="19" spans="1:9" s="8" customFormat="1" ht="17.5" customHeight="1">
      <c r="A19" s="28">
        <v>8</v>
      </c>
      <c r="B19" s="41" t="s">
        <v>49</v>
      </c>
      <c r="C19" s="42" t="s">
        <v>50</v>
      </c>
      <c r="D19" s="43" t="s">
        <v>51</v>
      </c>
      <c r="E19" s="28">
        <v>51</v>
      </c>
      <c r="F19" s="17" t="str">
        <f t="shared" si="0"/>
        <v>TB</v>
      </c>
      <c r="G19" s="28"/>
      <c r="H19" s="17"/>
      <c r="I19" s="9"/>
    </row>
    <row r="20" spans="1:9" s="8" customFormat="1" ht="17.5" customHeight="1">
      <c r="A20" s="28">
        <v>9</v>
      </c>
      <c r="B20" s="41" t="s">
        <v>52</v>
      </c>
      <c r="C20" s="42" t="s">
        <v>53</v>
      </c>
      <c r="D20" s="43" t="s">
        <v>54</v>
      </c>
      <c r="E20" s="28">
        <v>50</v>
      </c>
      <c r="F20" s="17" t="str">
        <f t="shared" si="0"/>
        <v>TB</v>
      </c>
      <c r="G20" s="28"/>
      <c r="H20" s="17"/>
      <c r="I20" s="18"/>
    </row>
    <row r="21" spans="1:9" s="8" customFormat="1" ht="17.5" customHeight="1">
      <c r="A21" s="28">
        <v>10</v>
      </c>
      <c r="B21" s="41" t="s">
        <v>55</v>
      </c>
      <c r="C21" s="42" t="s">
        <v>56</v>
      </c>
      <c r="D21" s="43" t="s">
        <v>57</v>
      </c>
      <c r="E21" s="28">
        <v>70</v>
      </c>
      <c r="F21" s="17" t="str">
        <f t="shared" si="0"/>
        <v>Khá</v>
      </c>
      <c r="G21" s="28"/>
      <c r="H21" s="17"/>
      <c r="I21" s="18"/>
    </row>
    <row r="22" spans="1:9" s="8" customFormat="1" ht="17.5" customHeight="1">
      <c r="A22" s="28">
        <v>11</v>
      </c>
      <c r="B22" s="41" t="s">
        <v>58</v>
      </c>
      <c r="C22" s="42" t="s">
        <v>59</v>
      </c>
      <c r="D22" s="43" t="s">
        <v>60</v>
      </c>
      <c r="E22" s="28">
        <v>60</v>
      </c>
      <c r="F22" s="17" t="str">
        <f t="shared" si="0"/>
        <v>TB</v>
      </c>
      <c r="G22" s="28"/>
      <c r="H22" s="17"/>
      <c r="I22" s="18"/>
    </row>
    <row r="23" spans="1:9" s="8" customFormat="1" ht="17.5" customHeight="1">
      <c r="A23" s="28">
        <v>12</v>
      </c>
      <c r="B23" s="41" t="s">
        <v>61</v>
      </c>
      <c r="C23" s="42" t="s">
        <v>62</v>
      </c>
      <c r="D23" s="43" t="s">
        <v>63</v>
      </c>
      <c r="E23" s="28">
        <v>40</v>
      </c>
      <c r="F23" s="17" t="str">
        <f t="shared" si="0"/>
        <v>Yếu</v>
      </c>
      <c r="G23" s="28"/>
      <c r="H23" s="17"/>
      <c r="I23" s="9"/>
    </row>
    <row r="24" spans="1:9" s="8" customFormat="1" ht="17.5" customHeight="1">
      <c r="A24" s="28">
        <v>13</v>
      </c>
      <c r="B24" s="41" t="s">
        <v>64</v>
      </c>
      <c r="C24" s="42" t="s">
        <v>65</v>
      </c>
      <c r="D24" s="43" t="s">
        <v>63</v>
      </c>
      <c r="E24" s="28">
        <v>40</v>
      </c>
      <c r="F24" s="17" t="str">
        <f t="shared" si="0"/>
        <v>Yếu</v>
      </c>
      <c r="G24" s="28"/>
      <c r="H24" s="17"/>
      <c r="I24" s="9"/>
    </row>
    <row r="25" spans="1:9" s="8" customFormat="1" ht="17.5" customHeight="1">
      <c r="A25" s="28">
        <v>14</v>
      </c>
      <c r="B25" s="41" t="s">
        <v>66</v>
      </c>
      <c r="C25" s="42" t="s">
        <v>67</v>
      </c>
      <c r="D25" s="43" t="s">
        <v>68</v>
      </c>
      <c r="E25" s="28">
        <v>70</v>
      </c>
      <c r="F25" s="17" t="str">
        <f t="shared" si="0"/>
        <v>Khá</v>
      </c>
      <c r="G25" s="28"/>
      <c r="H25" s="17"/>
      <c r="I25" s="9"/>
    </row>
    <row r="26" spans="1:9" s="8" customFormat="1" ht="17.5" customHeight="1">
      <c r="A26" s="28">
        <v>15</v>
      </c>
      <c r="B26" s="41" t="s">
        <v>69</v>
      </c>
      <c r="C26" s="42" t="s">
        <v>70</v>
      </c>
      <c r="D26" s="43" t="s">
        <v>71</v>
      </c>
      <c r="E26" s="28">
        <v>80</v>
      </c>
      <c r="F26" s="17" t="str">
        <f t="shared" si="0"/>
        <v>Tốt</v>
      </c>
      <c r="G26" s="28"/>
      <c r="H26" s="17"/>
      <c r="I26" s="9"/>
    </row>
    <row r="27" spans="1:9" s="8" customFormat="1" ht="17.5" customHeight="1">
      <c r="A27" s="28">
        <v>16</v>
      </c>
      <c r="B27" s="41" t="s">
        <v>72</v>
      </c>
      <c r="C27" s="42" t="s">
        <v>73</v>
      </c>
      <c r="D27" s="43" t="s">
        <v>74</v>
      </c>
      <c r="E27" s="28">
        <v>80</v>
      </c>
      <c r="F27" s="17" t="str">
        <f t="shared" si="0"/>
        <v>Tốt</v>
      </c>
      <c r="G27" s="28"/>
      <c r="H27" s="17"/>
      <c r="I27" s="9"/>
    </row>
    <row r="28" spans="1:9" s="8" customFormat="1" ht="17.5" customHeight="1">
      <c r="A28" s="28">
        <v>17</v>
      </c>
      <c r="B28" s="41" t="s">
        <v>75</v>
      </c>
      <c r="C28" s="42" t="s">
        <v>76</v>
      </c>
      <c r="D28" s="43" t="s">
        <v>77</v>
      </c>
      <c r="E28" s="28">
        <v>45</v>
      </c>
      <c r="F28" s="17" t="str">
        <f t="shared" si="0"/>
        <v>Yếu</v>
      </c>
      <c r="G28" s="28"/>
      <c r="H28" s="17"/>
      <c r="I28" s="9"/>
    </row>
    <row r="29" spans="1:9" s="8" customFormat="1" ht="17.5" customHeight="1">
      <c r="A29" s="28">
        <v>18</v>
      </c>
      <c r="B29" s="41" t="s">
        <v>78</v>
      </c>
      <c r="C29" s="42" t="s">
        <v>79</v>
      </c>
      <c r="D29" s="43" t="s">
        <v>80</v>
      </c>
      <c r="E29" s="28">
        <v>80</v>
      </c>
      <c r="F29" s="17" t="str">
        <f t="shared" si="0"/>
        <v>Tốt</v>
      </c>
      <c r="G29" s="28"/>
      <c r="H29" s="17"/>
      <c r="I29" s="9"/>
    </row>
    <row r="30" spans="1:9" s="8" customFormat="1" ht="17.5" customHeight="1">
      <c r="A30" s="28">
        <v>19</v>
      </c>
      <c r="B30" s="41" t="s">
        <v>81</v>
      </c>
      <c r="C30" s="42" t="s">
        <v>82</v>
      </c>
      <c r="D30" s="43" t="s">
        <v>83</v>
      </c>
      <c r="E30" s="28">
        <v>70</v>
      </c>
      <c r="F30" s="17" t="str">
        <f t="shared" si="0"/>
        <v>Khá</v>
      </c>
      <c r="G30" s="28"/>
      <c r="H30" s="17"/>
      <c r="I30" s="9"/>
    </row>
    <row r="31" spans="1:9" s="8" customFormat="1" ht="17.5" customHeight="1">
      <c r="A31" s="28">
        <v>20</v>
      </c>
      <c r="B31" s="41" t="s">
        <v>84</v>
      </c>
      <c r="C31" s="42" t="s">
        <v>85</v>
      </c>
      <c r="D31" s="43" t="s">
        <v>86</v>
      </c>
      <c r="E31" s="28">
        <v>80</v>
      </c>
      <c r="F31" s="17" t="str">
        <f t="shared" si="0"/>
        <v>Tốt</v>
      </c>
      <c r="G31" s="28"/>
      <c r="H31" s="17"/>
      <c r="I31" s="18"/>
    </row>
    <row r="32" spans="1:9" s="8" customFormat="1" ht="17.5" customHeight="1">
      <c r="A32" s="28">
        <v>21</v>
      </c>
      <c r="B32" s="41" t="s">
        <v>87</v>
      </c>
      <c r="C32" s="42" t="s">
        <v>88</v>
      </c>
      <c r="D32" s="43" t="s">
        <v>89</v>
      </c>
      <c r="E32" s="28">
        <v>90</v>
      </c>
      <c r="F32" s="17" t="str">
        <f t="shared" si="0"/>
        <v>XS</v>
      </c>
      <c r="G32" s="28"/>
      <c r="H32" s="17"/>
      <c r="I32" s="9"/>
    </row>
    <row r="33" spans="1:9" s="8" customFormat="1" ht="17.5" customHeight="1">
      <c r="A33" s="28">
        <v>22</v>
      </c>
      <c r="B33" s="41" t="s">
        <v>90</v>
      </c>
      <c r="C33" s="42" t="s">
        <v>91</v>
      </c>
      <c r="D33" s="43" t="s">
        <v>92</v>
      </c>
      <c r="E33" s="28">
        <v>70</v>
      </c>
      <c r="F33" s="17" t="str">
        <f t="shared" si="0"/>
        <v>Khá</v>
      </c>
      <c r="G33" s="28"/>
      <c r="H33" s="17"/>
      <c r="I33" s="9"/>
    </row>
    <row r="34" spans="1:9" s="8" customFormat="1" ht="17.5" customHeight="1">
      <c r="A34" s="28">
        <v>23</v>
      </c>
      <c r="B34" s="41" t="s">
        <v>93</v>
      </c>
      <c r="C34" s="42" t="s">
        <v>94</v>
      </c>
      <c r="D34" s="43" t="s">
        <v>95</v>
      </c>
      <c r="E34" s="28">
        <v>70</v>
      </c>
      <c r="F34" s="17" t="str">
        <f t="shared" si="0"/>
        <v>Khá</v>
      </c>
      <c r="G34" s="28"/>
      <c r="H34" s="17"/>
      <c r="I34" s="9"/>
    </row>
    <row r="35" spans="1:9" s="8" customFormat="1" ht="17.5" customHeight="1">
      <c r="A35" s="28">
        <v>24</v>
      </c>
      <c r="B35" s="41" t="s">
        <v>96</v>
      </c>
      <c r="C35" s="42" t="s">
        <v>85</v>
      </c>
      <c r="D35" s="43" t="s">
        <v>97</v>
      </c>
      <c r="E35" s="28">
        <v>90</v>
      </c>
      <c r="F35" s="17" t="str">
        <f>IF(AND(E35&gt;=90),"XS",IF(AND(E35&gt;=80),"Tốt",IF(AND(E35&gt;=70),"Khá",IF(AND(E35&gt;=60),"TB",IF(AND(E35&gt;=50),"TB",IF(AND(E35&lt;50),IF(AND(E35&gt;0),"Yếu",IF(AND(E35=0),"Không XL"," "))))))))</f>
        <v>XS</v>
      </c>
      <c r="G35" s="28"/>
      <c r="H35" s="17"/>
      <c r="I35" s="9"/>
    </row>
    <row r="36" spans="1:9" s="8" customFormat="1" ht="17.5" customHeight="1">
      <c r="A36" s="28">
        <v>25</v>
      </c>
      <c r="B36" s="41" t="s">
        <v>98</v>
      </c>
      <c r="C36" s="42" t="s">
        <v>41</v>
      </c>
      <c r="D36" s="43" t="s">
        <v>99</v>
      </c>
      <c r="E36" s="28">
        <v>40</v>
      </c>
      <c r="F36" s="17" t="str">
        <f t="shared" si="0"/>
        <v>Yếu</v>
      </c>
      <c r="G36" s="28"/>
      <c r="H36" s="17"/>
      <c r="I36" s="9"/>
    </row>
    <row r="37" spans="1:9" s="8" customFormat="1" ht="17.5" customHeight="1">
      <c r="A37" s="28">
        <v>26</v>
      </c>
      <c r="B37" s="41" t="s">
        <v>100</v>
      </c>
      <c r="C37" s="42" t="s">
        <v>101</v>
      </c>
      <c r="D37" s="43" t="s">
        <v>102</v>
      </c>
      <c r="E37" s="28">
        <v>50</v>
      </c>
      <c r="F37" s="17" t="str">
        <f t="shared" si="0"/>
        <v>TB</v>
      </c>
      <c r="G37" s="28"/>
      <c r="H37" s="17"/>
      <c r="I37" s="9"/>
    </row>
    <row r="38" spans="1:9" s="8" customFormat="1" ht="17.5" customHeight="1">
      <c r="A38" s="28">
        <v>27</v>
      </c>
      <c r="B38" s="41" t="s">
        <v>103</v>
      </c>
      <c r="C38" s="42" t="s">
        <v>104</v>
      </c>
      <c r="D38" s="43" t="s">
        <v>105</v>
      </c>
      <c r="E38" s="28">
        <v>90</v>
      </c>
      <c r="F38" s="17" t="str">
        <f t="shared" si="0"/>
        <v>XS</v>
      </c>
      <c r="G38" s="28"/>
      <c r="H38" s="17"/>
      <c r="I38" s="18"/>
    </row>
    <row r="39" spans="1:9" s="8" customFormat="1" ht="17.5" customHeight="1">
      <c r="A39" s="28">
        <v>28</v>
      </c>
      <c r="B39" s="41" t="s">
        <v>106</v>
      </c>
      <c r="C39" s="42" t="s">
        <v>41</v>
      </c>
      <c r="D39" s="43" t="s">
        <v>107</v>
      </c>
      <c r="E39" s="28">
        <v>30</v>
      </c>
      <c r="F39" s="17" t="str">
        <f t="shared" si="0"/>
        <v>Yếu</v>
      </c>
      <c r="G39" s="28"/>
      <c r="H39" s="17"/>
      <c r="I39" s="9"/>
    </row>
    <row r="40" spans="1:9" s="8" customFormat="1" ht="17.5" customHeight="1">
      <c r="A40" s="28">
        <v>29</v>
      </c>
      <c r="B40" s="41" t="s">
        <v>108</v>
      </c>
      <c r="C40" s="42" t="s">
        <v>109</v>
      </c>
      <c r="D40" s="43" t="s">
        <v>107</v>
      </c>
      <c r="E40" s="28">
        <v>60</v>
      </c>
      <c r="F40" s="17" t="str">
        <f t="shared" si="0"/>
        <v>TB</v>
      </c>
      <c r="G40" s="28"/>
      <c r="H40" s="17"/>
      <c r="I40" s="18"/>
    </row>
    <row r="41" spans="1:9" s="8" customFormat="1" ht="17.5" customHeight="1">
      <c r="A41" s="28">
        <v>30</v>
      </c>
      <c r="B41" s="41" t="s">
        <v>110</v>
      </c>
      <c r="C41" s="42" t="s">
        <v>111</v>
      </c>
      <c r="D41" s="43" t="s">
        <v>112</v>
      </c>
      <c r="E41" s="28">
        <v>80</v>
      </c>
      <c r="F41" s="17" t="str">
        <f t="shared" si="0"/>
        <v>Tốt</v>
      </c>
      <c r="G41" s="28"/>
      <c r="H41" s="17"/>
      <c r="I41" s="18"/>
    </row>
    <row r="42" spans="1:9" s="8" customFormat="1" ht="17.5" customHeight="1">
      <c r="A42" s="28">
        <v>31</v>
      </c>
      <c r="B42" s="41" t="s">
        <v>113</v>
      </c>
      <c r="C42" s="42" t="s">
        <v>114</v>
      </c>
      <c r="D42" s="43" t="s">
        <v>115</v>
      </c>
      <c r="E42" s="28">
        <v>40</v>
      </c>
      <c r="F42" s="17" t="str">
        <f t="shared" si="0"/>
        <v>Yếu</v>
      </c>
      <c r="G42" s="28"/>
      <c r="H42" s="17"/>
      <c r="I42" s="18"/>
    </row>
    <row r="43" spans="1:9" s="8" customFormat="1" ht="17.5" customHeight="1">
      <c r="A43" s="28">
        <v>32</v>
      </c>
      <c r="B43" s="41" t="s">
        <v>116</v>
      </c>
      <c r="C43" s="42" t="s">
        <v>117</v>
      </c>
      <c r="D43" s="43" t="s">
        <v>118</v>
      </c>
      <c r="E43" s="28">
        <v>50</v>
      </c>
      <c r="F43" s="17" t="str">
        <f t="shared" si="0"/>
        <v>TB</v>
      </c>
      <c r="G43" s="28"/>
      <c r="H43" s="17"/>
      <c r="I43" s="9"/>
    </row>
    <row r="44" spans="1:9" s="8" customFormat="1" ht="17.5" customHeight="1">
      <c r="A44" s="28">
        <v>33</v>
      </c>
      <c r="B44" s="41" t="s">
        <v>119</v>
      </c>
      <c r="C44" s="42" t="s">
        <v>120</v>
      </c>
      <c r="D44" s="43" t="s">
        <v>121</v>
      </c>
      <c r="E44" s="28">
        <v>60</v>
      </c>
      <c r="F44" s="17" t="str">
        <f t="shared" si="0"/>
        <v>TB</v>
      </c>
      <c r="G44" s="28"/>
      <c r="H44" s="17"/>
      <c r="I44" s="9"/>
    </row>
    <row r="45" spans="1:9" s="8" customFormat="1" ht="17.5" customHeight="1">
      <c r="A45" s="28">
        <v>34</v>
      </c>
      <c r="B45" s="41" t="s">
        <v>122</v>
      </c>
      <c r="C45" s="42" t="s">
        <v>123</v>
      </c>
      <c r="D45" s="43" t="s">
        <v>124</v>
      </c>
      <c r="E45" s="28">
        <v>70</v>
      </c>
      <c r="F45" s="17" t="str">
        <f t="shared" si="0"/>
        <v>Khá</v>
      </c>
      <c r="G45" s="28"/>
      <c r="H45" s="17"/>
      <c r="I45" s="9"/>
    </row>
    <row r="46" spans="1:9" s="8" customFormat="1" ht="17.5" customHeight="1">
      <c r="A46" s="28">
        <v>35</v>
      </c>
      <c r="B46" s="41" t="s">
        <v>125</v>
      </c>
      <c r="C46" s="42" t="s">
        <v>126</v>
      </c>
      <c r="D46" s="43" t="s">
        <v>127</v>
      </c>
      <c r="E46" s="28">
        <v>50</v>
      </c>
      <c r="F46" s="17" t="str">
        <f t="shared" si="0"/>
        <v>TB</v>
      </c>
      <c r="G46" s="28"/>
      <c r="H46" s="17"/>
      <c r="I46" s="9"/>
    </row>
    <row r="47" spans="1:9" s="8" customFormat="1" ht="17.5" customHeight="1">
      <c r="A47" s="28">
        <v>36</v>
      </c>
      <c r="B47" s="41" t="s">
        <v>128</v>
      </c>
      <c r="C47" s="42" t="s">
        <v>129</v>
      </c>
      <c r="D47" s="43" t="s">
        <v>130</v>
      </c>
      <c r="E47" s="28">
        <v>49</v>
      </c>
      <c r="F47" s="17" t="str">
        <f t="shared" si="0"/>
        <v>Yếu</v>
      </c>
      <c r="G47" s="28"/>
      <c r="H47" s="17"/>
      <c r="I47" s="9"/>
    </row>
    <row r="48" spans="1:9" ht="18" customHeight="1">
      <c r="A48" s="12"/>
      <c r="B48" s="12"/>
      <c r="C48" s="56" t="s">
        <v>15</v>
      </c>
      <c r="D48" s="56"/>
      <c r="E48" s="56"/>
      <c r="F48" s="56"/>
      <c r="G48" s="56"/>
      <c r="H48" s="56"/>
      <c r="I48" s="56"/>
    </row>
    <row r="49" spans="1:10" ht="18" customHeight="1">
      <c r="C49" s="57" t="s">
        <v>16</v>
      </c>
      <c r="D49" s="31"/>
      <c r="E49" s="59" t="s">
        <v>11</v>
      </c>
      <c r="F49" s="60"/>
      <c r="G49" s="59" t="s">
        <v>27</v>
      </c>
      <c r="H49" s="60"/>
      <c r="I49" s="61" t="s">
        <v>1</v>
      </c>
    </row>
    <row r="50" spans="1:10" s="8" customFormat="1" ht="18" customHeight="1">
      <c r="C50" s="58"/>
      <c r="D50" s="32"/>
      <c r="E50" s="16" t="s">
        <v>17</v>
      </c>
      <c r="F50" s="10" t="s">
        <v>18</v>
      </c>
      <c r="G50" s="16" t="s">
        <v>17</v>
      </c>
      <c r="H50" s="10" t="s">
        <v>18</v>
      </c>
      <c r="I50" s="62"/>
    </row>
    <row r="51" spans="1:10">
      <c r="C51" s="33" t="s">
        <v>19</v>
      </c>
      <c r="D51" s="30"/>
      <c r="E51" s="19">
        <v>3</v>
      </c>
      <c r="F51" s="20">
        <f>E51*100/36</f>
        <v>8.3333333333333339</v>
      </c>
      <c r="G51" s="19"/>
      <c r="H51" s="20"/>
      <c r="I51" s="21"/>
    </row>
    <row r="52" spans="1:10" ht="18" customHeight="1">
      <c r="C52" s="33" t="s">
        <v>20</v>
      </c>
      <c r="D52" s="30"/>
      <c r="E52" s="19">
        <f>COUNTIF(F12:F47,"Tốt")</f>
        <v>5</v>
      </c>
      <c r="F52" s="20">
        <f t="shared" ref="F52:F56" si="1">E52*100/36</f>
        <v>13.888888888888889</v>
      </c>
      <c r="G52" s="19"/>
      <c r="H52" s="20"/>
      <c r="I52" s="21"/>
    </row>
    <row r="53" spans="1:10" ht="18" customHeight="1">
      <c r="C53" s="33" t="s">
        <v>21</v>
      </c>
      <c r="D53" s="30"/>
      <c r="E53" s="19">
        <f>COUNTIF(F12:F47,"Khá")</f>
        <v>8</v>
      </c>
      <c r="F53" s="20">
        <f t="shared" si="1"/>
        <v>22.222222222222221</v>
      </c>
      <c r="G53" s="19"/>
      <c r="H53" s="20"/>
      <c r="I53" s="21"/>
    </row>
    <row r="54" spans="1:10" ht="18" customHeight="1">
      <c r="C54" s="33" t="s">
        <v>22</v>
      </c>
      <c r="D54" s="30"/>
      <c r="E54" s="19">
        <f>COUNTIF(F12:F47,"TB")</f>
        <v>10</v>
      </c>
      <c r="F54" s="20">
        <f t="shared" si="1"/>
        <v>27.777777777777779</v>
      </c>
      <c r="G54" s="19"/>
      <c r="H54" s="20"/>
      <c r="I54" s="21"/>
    </row>
    <row r="55" spans="1:10" ht="18" customHeight="1">
      <c r="C55" s="33" t="s">
        <v>23</v>
      </c>
      <c r="D55" s="30"/>
      <c r="E55" s="19">
        <f>COUNTIF(F12:F47,"Yếu")</f>
        <v>10</v>
      </c>
      <c r="F55" s="20">
        <f t="shared" si="1"/>
        <v>27.777777777777779</v>
      </c>
      <c r="G55" s="19"/>
      <c r="H55" s="20"/>
      <c r="I55" s="21"/>
    </row>
    <row r="56" spans="1:10" ht="18" customHeight="1" thickBot="1">
      <c r="C56" s="34" t="s">
        <v>28</v>
      </c>
      <c r="D56" s="35"/>
      <c r="E56" s="22">
        <f>COUNTIF(F12:F47,"Không XL")</f>
        <v>0</v>
      </c>
      <c r="F56" s="20">
        <f t="shared" si="1"/>
        <v>0</v>
      </c>
      <c r="G56" s="22"/>
      <c r="H56" s="23"/>
      <c r="I56" s="24"/>
    </row>
    <row r="57" spans="1:10" ht="18" customHeight="1">
      <c r="C57" s="27"/>
      <c r="D57" s="27"/>
      <c r="F57" s="25"/>
    </row>
    <row r="58" spans="1:10" ht="15.45">
      <c r="E58" s="54" t="s">
        <v>132</v>
      </c>
      <c r="F58" s="54"/>
      <c r="G58" s="54"/>
      <c r="H58" s="54"/>
      <c r="I58" s="54"/>
    </row>
    <row r="59" spans="1:10">
      <c r="A59" s="55" t="s">
        <v>24</v>
      </c>
      <c r="B59" s="55"/>
      <c r="C59" s="55"/>
      <c r="D59" s="55"/>
      <c r="E59" s="55"/>
      <c r="F59" s="55" t="s">
        <v>11</v>
      </c>
      <c r="G59" s="55"/>
      <c r="H59" s="55"/>
      <c r="I59" s="26" t="s">
        <v>25</v>
      </c>
      <c r="J59" s="26"/>
    </row>
    <row r="63" spans="1:10">
      <c r="A63" s="36">
        <v>1</v>
      </c>
      <c r="F63" s="53" t="s">
        <v>134</v>
      </c>
      <c r="G63" s="53"/>
      <c r="H63" s="53"/>
      <c r="I63" s="4" t="s">
        <v>233</v>
      </c>
    </row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F63:H63"/>
    <mergeCell ref="E58:I58"/>
    <mergeCell ref="A59:E59"/>
    <mergeCell ref="F59:H59"/>
    <mergeCell ref="C48:I48"/>
    <mergeCell ref="C49:C50"/>
    <mergeCell ref="E49:F49"/>
    <mergeCell ref="G49:H49"/>
    <mergeCell ref="I49:I50"/>
  </mergeCells>
  <conditionalFormatting sqref="F12:F47 H12:H47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5" bottom="0.5" header="0" footer="0.25"/>
  <pageSetup paperSize="9" scale="90" orientation="portrait" verticalDpi="0" r:id="rId1"/>
  <rowBreaks count="1" manualBreakCount="1">
    <brk id="4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0AEF7-BF40-4E72-8753-59EE8019C162}">
  <dimension ref="A1:T67"/>
  <sheetViews>
    <sheetView topLeftCell="A45" workbookViewId="0">
      <selection activeCell="B21" sqref="B21:D21"/>
    </sheetView>
  </sheetViews>
  <sheetFormatPr defaultColWidth="9" defaultRowHeight="14.15"/>
  <cols>
    <col min="1" max="1" width="5.15234375" style="4" customWidth="1"/>
    <col min="2" max="2" width="16.15234375" style="4" customWidth="1"/>
    <col min="3" max="3" width="17.84375" style="4" customWidth="1"/>
    <col min="4" max="4" width="10.07421875" style="4" customWidth="1"/>
    <col min="5" max="5" width="11.61328125" style="4" customWidth="1"/>
    <col min="6" max="6" width="11.4609375" style="4" customWidth="1"/>
    <col min="7" max="7" width="7.23046875" style="4" customWidth="1"/>
    <col min="8" max="8" width="10.61328125" style="4" customWidth="1"/>
    <col min="9" max="9" width="15.61328125" style="4" customWidth="1"/>
    <col min="10" max="16384" width="9" style="4"/>
  </cols>
  <sheetData>
    <row r="1" spans="1:20" ht="15" customHeight="1">
      <c r="I1" s="11" t="s">
        <v>2</v>
      </c>
    </row>
    <row r="2" spans="1:20" ht="17.149999999999999" customHeight="1">
      <c r="A2" s="76" t="s">
        <v>3</v>
      </c>
      <c r="B2" s="76"/>
      <c r="C2" s="76"/>
      <c r="D2" s="76"/>
      <c r="E2" s="77" t="s">
        <v>4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>
      <c r="A3" s="77" t="s">
        <v>5</v>
      </c>
      <c r="B3" s="77"/>
      <c r="C3" s="77"/>
      <c r="D3" s="77"/>
      <c r="E3" s="78" t="s">
        <v>6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>
      <c r="A4" s="77" t="s">
        <v>7</v>
      </c>
      <c r="B4" s="77"/>
      <c r="C4" s="77"/>
      <c r="D4" s="77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4" customFormat="1" ht="12" customHeight="1">
      <c r="A5" s="63"/>
      <c r="B5" s="63"/>
      <c r="C5" s="63"/>
      <c r="D5" s="63"/>
      <c r="E5" s="13"/>
      <c r="J5" s="13"/>
      <c r="K5" s="13"/>
      <c r="L5" s="13"/>
      <c r="M5" s="13"/>
      <c r="N5" s="13"/>
      <c r="O5" s="13">
        <v>2</v>
      </c>
      <c r="P5" s="13"/>
      <c r="Q5" s="13"/>
      <c r="R5" s="13"/>
      <c r="S5" s="13"/>
      <c r="T5" s="13"/>
    </row>
    <row r="6" spans="1:20" ht="25" customHeight="1">
      <c r="A6" s="64" t="s">
        <v>8</v>
      </c>
      <c r="B6" s="64"/>
      <c r="C6" s="64"/>
      <c r="D6" s="64"/>
      <c r="E6" s="64"/>
      <c r="F6" s="64"/>
      <c r="G6" s="64"/>
      <c r="H6" s="64"/>
      <c r="I6" s="64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18" customHeight="1">
      <c r="A7" s="64" t="s">
        <v>26</v>
      </c>
      <c r="B7" s="64"/>
      <c r="C7" s="64"/>
      <c r="D7" s="64"/>
      <c r="E7" s="64"/>
      <c r="F7" s="64"/>
      <c r="G7" s="64"/>
      <c r="H7" s="64"/>
      <c r="I7" s="6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s="7" customFormat="1" ht="18" customHeight="1">
      <c r="A8" s="65" t="s">
        <v>232</v>
      </c>
      <c r="B8" s="65"/>
      <c r="C8" s="65"/>
      <c r="D8" s="65"/>
      <c r="E8" s="65"/>
      <c r="F8" s="65"/>
      <c r="G8" s="65"/>
      <c r="H8" s="65"/>
      <c r="I8" s="65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37"/>
      <c r="B9" s="37"/>
      <c r="C9" s="37"/>
      <c r="D9" s="37"/>
      <c r="E9" s="37"/>
      <c r="F9" s="37"/>
      <c r="G9" s="37"/>
      <c r="H9" s="37"/>
      <c r="I9" s="37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66" t="s">
        <v>0</v>
      </c>
      <c r="B10" s="66" t="s">
        <v>9</v>
      </c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</v>
      </c>
    </row>
    <row r="11" spans="1:20" s="8" customFormat="1" ht="30" customHeight="1" thickBot="1">
      <c r="A11" s="67"/>
      <c r="B11" s="68"/>
      <c r="C11" s="79"/>
      <c r="D11" s="80"/>
      <c r="E11" s="16" t="s">
        <v>13</v>
      </c>
      <c r="F11" s="16" t="s">
        <v>14</v>
      </c>
      <c r="G11" s="16" t="s">
        <v>13</v>
      </c>
      <c r="H11" s="16" t="s">
        <v>14</v>
      </c>
      <c r="I11" s="67"/>
    </row>
    <row r="12" spans="1:20" s="8" customFormat="1" ht="16" customHeight="1">
      <c r="A12" s="40">
        <v>1</v>
      </c>
      <c r="B12" s="45" t="s">
        <v>135</v>
      </c>
      <c r="C12" s="47" t="s">
        <v>136</v>
      </c>
      <c r="D12" s="50" t="s">
        <v>137</v>
      </c>
      <c r="E12" s="46">
        <v>30</v>
      </c>
      <c r="F12" s="17" t="str">
        <f>IF(AND(E12&gt;=90),"XS",IF(AND(E12&gt;=80),"Tốt",IF(AND(E12&gt;=70),"Khá",IF(AND(E12&gt;=60),"TB",IF(AND(E12&gt;=50),"TB",IF(AND(E12&lt;50),IF(AND(E12&gt;0),"Yếu",IF(AND(E12=0),"Không XL"," "))))))))</f>
        <v>Yếu</v>
      </c>
      <c r="G12" s="40"/>
      <c r="H12" s="17"/>
      <c r="I12" s="18"/>
    </row>
    <row r="13" spans="1:20" s="8" customFormat="1" ht="16" customHeight="1">
      <c r="A13" s="40">
        <v>2</v>
      </c>
      <c r="B13" s="45" t="s">
        <v>138</v>
      </c>
      <c r="C13" s="48" t="s">
        <v>139</v>
      </c>
      <c r="D13" s="44" t="s">
        <v>31</v>
      </c>
      <c r="E13" s="46">
        <v>40</v>
      </c>
      <c r="F13" s="17" t="str">
        <f t="shared" ref="F13:F49" si="0">IF(AND(E13&gt;=90),"XS",IF(AND(E13&gt;=80),"Tốt",IF(AND(E13&gt;=70),"Khá",IF(AND(E13&gt;=60),"TB",IF(AND(E13&gt;=50),"TB",IF(AND(E13&lt;50),IF(AND(E13&gt;0),"Yếu",IF(AND(E13=0),"Không XL"," "))))))))</f>
        <v>Yếu</v>
      </c>
      <c r="G13" s="40"/>
      <c r="H13" s="17"/>
      <c r="I13" s="18"/>
    </row>
    <row r="14" spans="1:20" s="8" customFormat="1" ht="16" customHeight="1">
      <c r="A14" s="40">
        <v>3</v>
      </c>
      <c r="B14" s="45" t="s">
        <v>140</v>
      </c>
      <c r="C14" s="48" t="s">
        <v>141</v>
      </c>
      <c r="D14" s="44" t="s">
        <v>31</v>
      </c>
      <c r="E14" s="46">
        <v>60</v>
      </c>
      <c r="F14" s="17" t="str">
        <f t="shared" si="0"/>
        <v>TB</v>
      </c>
      <c r="G14" s="40"/>
      <c r="H14" s="17"/>
      <c r="I14" s="18"/>
    </row>
    <row r="15" spans="1:20" s="8" customFormat="1" ht="16" customHeight="1">
      <c r="A15" s="40">
        <v>4</v>
      </c>
      <c r="B15" s="45" t="s">
        <v>142</v>
      </c>
      <c r="C15" s="48" t="s">
        <v>143</v>
      </c>
      <c r="D15" s="44" t="s">
        <v>144</v>
      </c>
      <c r="E15" s="46">
        <v>50</v>
      </c>
      <c r="F15" s="17" t="str">
        <f t="shared" si="0"/>
        <v>TB</v>
      </c>
      <c r="G15" s="40"/>
      <c r="H15" s="17"/>
      <c r="I15" s="9"/>
    </row>
    <row r="16" spans="1:20" s="8" customFormat="1" ht="16" customHeight="1">
      <c r="A16" s="40">
        <v>5</v>
      </c>
      <c r="B16" s="45" t="s">
        <v>145</v>
      </c>
      <c r="C16" s="48" t="s">
        <v>146</v>
      </c>
      <c r="D16" s="44" t="s">
        <v>147</v>
      </c>
      <c r="E16" s="46">
        <v>50</v>
      </c>
      <c r="F16" s="17" t="str">
        <f t="shared" si="0"/>
        <v>TB</v>
      </c>
      <c r="G16" s="40"/>
      <c r="H16" s="17"/>
      <c r="I16" s="9"/>
    </row>
    <row r="17" spans="1:9" s="8" customFormat="1" ht="17.5" customHeight="1">
      <c r="A17" s="40">
        <v>6</v>
      </c>
      <c r="B17" s="45" t="s">
        <v>148</v>
      </c>
      <c r="C17" s="48" t="s">
        <v>149</v>
      </c>
      <c r="D17" s="44" t="s">
        <v>150</v>
      </c>
      <c r="E17" s="46">
        <v>50</v>
      </c>
      <c r="F17" s="17" t="str">
        <f t="shared" si="0"/>
        <v>TB</v>
      </c>
      <c r="G17" s="40"/>
      <c r="H17" s="17"/>
      <c r="I17" s="9"/>
    </row>
    <row r="18" spans="1:9" s="8" customFormat="1" ht="17.5" customHeight="1">
      <c r="A18" s="40">
        <v>7</v>
      </c>
      <c r="B18" s="45" t="s">
        <v>151</v>
      </c>
      <c r="C18" s="48" t="s">
        <v>152</v>
      </c>
      <c r="D18" s="44" t="s">
        <v>153</v>
      </c>
      <c r="E18" s="46">
        <v>58</v>
      </c>
      <c r="F18" s="17" t="str">
        <f t="shared" si="0"/>
        <v>TB</v>
      </c>
      <c r="G18" s="40"/>
      <c r="H18" s="17"/>
      <c r="I18" s="9"/>
    </row>
    <row r="19" spans="1:9" s="8" customFormat="1" ht="17.5" customHeight="1">
      <c r="A19" s="40">
        <v>8</v>
      </c>
      <c r="B19" s="45" t="s">
        <v>154</v>
      </c>
      <c r="C19" s="48" t="s">
        <v>155</v>
      </c>
      <c r="D19" s="44" t="s">
        <v>156</v>
      </c>
      <c r="E19" s="46">
        <v>68</v>
      </c>
      <c r="F19" s="17" t="str">
        <f t="shared" si="0"/>
        <v>TB</v>
      </c>
      <c r="G19" s="40"/>
      <c r="H19" s="17"/>
      <c r="I19" s="9"/>
    </row>
    <row r="20" spans="1:9" s="8" customFormat="1" ht="17.5" customHeight="1">
      <c r="A20" s="40">
        <v>9</v>
      </c>
      <c r="B20" s="45" t="s">
        <v>157</v>
      </c>
      <c r="C20" s="48" t="s">
        <v>158</v>
      </c>
      <c r="D20" s="44" t="s">
        <v>156</v>
      </c>
      <c r="E20" s="46">
        <v>70</v>
      </c>
      <c r="F20" s="17" t="str">
        <f t="shared" si="0"/>
        <v>Khá</v>
      </c>
      <c r="G20" s="40"/>
      <c r="H20" s="17"/>
      <c r="I20" s="18"/>
    </row>
    <row r="21" spans="1:9" s="8" customFormat="1" ht="17.5" customHeight="1">
      <c r="A21" s="40">
        <v>10</v>
      </c>
      <c r="B21" s="45" t="s">
        <v>159</v>
      </c>
      <c r="C21" s="48" t="s">
        <v>160</v>
      </c>
      <c r="D21" s="44" t="s">
        <v>161</v>
      </c>
      <c r="E21" s="46"/>
      <c r="F21" s="17" t="str">
        <f t="shared" si="0"/>
        <v>Không XL</v>
      </c>
      <c r="G21" s="40"/>
      <c r="H21" s="17"/>
      <c r="I21" s="18"/>
    </row>
    <row r="22" spans="1:9" s="8" customFormat="1" ht="17.5" customHeight="1">
      <c r="A22" s="40">
        <v>11</v>
      </c>
      <c r="B22" s="45" t="s">
        <v>162</v>
      </c>
      <c r="C22" s="48" t="s">
        <v>163</v>
      </c>
      <c r="D22" s="44" t="s">
        <v>161</v>
      </c>
      <c r="E22" s="46">
        <v>50</v>
      </c>
      <c r="F22" s="17" t="str">
        <f t="shared" si="0"/>
        <v>TB</v>
      </c>
      <c r="G22" s="40"/>
      <c r="H22" s="17"/>
      <c r="I22" s="18"/>
    </row>
    <row r="23" spans="1:9" s="8" customFormat="1" ht="17.5" customHeight="1">
      <c r="A23" s="40">
        <v>12</v>
      </c>
      <c r="B23" s="45" t="s">
        <v>164</v>
      </c>
      <c r="C23" s="48" t="s">
        <v>165</v>
      </c>
      <c r="D23" s="44" t="s">
        <v>57</v>
      </c>
      <c r="E23" s="46">
        <v>60</v>
      </c>
      <c r="F23" s="17" t="str">
        <f t="shared" si="0"/>
        <v>TB</v>
      </c>
      <c r="G23" s="40"/>
      <c r="H23" s="17"/>
      <c r="I23" s="9"/>
    </row>
    <row r="24" spans="1:9" s="8" customFormat="1" ht="17.5" customHeight="1">
      <c r="A24" s="40">
        <v>13</v>
      </c>
      <c r="B24" s="45" t="s">
        <v>166</v>
      </c>
      <c r="C24" s="48" t="s">
        <v>167</v>
      </c>
      <c r="D24" s="44" t="s">
        <v>60</v>
      </c>
      <c r="E24" s="46">
        <v>60</v>
      </c>
      <c r="F24" s="17" t="str">
        <f t="shared" si="0"/>
        <v>TB</v>
      </c>
      <c r="G24" s="40"/>
      <c r="H24" s="17"/>
      <c r="I24" s="9"/>
    </row>
    <row r="25" spans="1:9" s="8" customFormat="1" ht="17.5" customHeight="1">
      <c r="A25" s="40">
        <v>14</v>
      </c>
      <c r="B25" s="45" t="s">
        <v>168</v>
      </c>
      <c r="C25" s="48" t="s">
        <v>169</v>
      </c>
      <c r="D25" s="44" t="s">
        <v>63</v>
      </c>
      <c r="E25" s="46">
        <v>68</v>
      </c>
      <c r="F25" s="17" t="str">
        <f t="shared" si="0"/>
        <v>TB</v>
      </c>
      <c r="G25" s="40"/>
      <c r="H25" s="17"/>
      <c r="I25" s="9"/>
    </row>
    <row r="26" spans="1:9" s="8" customFormat="1" ht="17.5" customHeight="1">
      <c r="A26" s="40">
        <v>15</v>
      </c>
      <c r="B26" s="45" t="s">
        <v>170</v>
      </c>
      <c r="C26" s="48" t="s">
        <v>171</v>
      </c>
      <c r="D26" s="44" t="s">
        <v>172</v>
      </c>
      <c r="E26" s="46">
        <v>58</v>
      </c>
      <c r="F26" s="17" t="str">
        <f t="shared" si="0"/>
        <v>TB</v>
      </c>
      <c r="G26" s="40"/>
      <c r="H26" s="17"/>
      <c r="I26" s="9"/>
    </row>
    <row r="27" spans="1:9" s="8" customFormat="1" ht="17.5" customHeight="1">
      <c r="A27" s="40">
        <v>16</v>
      </c>
      <c r="B27" s="45" t="s">
        <v>173</v>
      </c>
      <c r="C27" s="48" t="s">
        <v>174</v>
      </c>
      <c r="D27" s="44" t="s">
        <v>175</v>
      </c>
      <c r="E27" s="46">
        <v>70</v>
      </c>
      <c r="F27" s="17" t="str">
        <f t="shared" si="0"/>
        <v>Khá</v>
      </c>
      <c r="G27" s="40"/>
      <c r="H27" s="17"/>
      <c r="I27" s="9"/>
    </row>
    <row r="28" spans="1:9" s="8" customFormat="1" ht="17.5" customHeight="1">
      <c r="A28" s="40">
        <v>17</v>
      </c>
      <c r="B28" s="45" t="s">
        <v>176</v>
      </c>
      <c r="C28" s="48" t="s">
        <v>177</v>
      </c>
      <c r="D28" s="44" t="s">
        <v>178</v>
      </c>
      <c r="E28" s="46"/>
      <c r="F28" s="17" t="str">
        <f t="shared" si="0"/>
        <v>Không XL</v>
      </c>
      <c r="G28" s="40"/>
      <c r="H28" s="17"/>
      <c r="I28" s="9"/>
    </row>
    <row r="29" spans="1:9" s="8" customFormat="1" ht="17.5" customHeight="1">
      <c r="A29" s="40">
        <v>18</v>
      </c>
      <c r="B29" s="45" t="s">
        <v>179</v>
      </c>
      <c r="C29" s="48" t="s">
        <v>180</v>
      </c>
      <c r="D29" s="44" t="s">
        <v>181</v>
      </c>
      <c r="E29" s="46">
        <v>68</v>
      </c>
      <c r="F29" s="17" t="str">
        <f t="shared" si="0"/>
        <v>TB</v>
      </c>
      <c r="G29" s="40"/>
      <c r="H29" s="17"/>
      <c r="I29" s="9"/>
    </row>
    <row r="30" spans="1:9" s="8" customFormat="1" ht="17.5" customHeight="1">
      <c r="A30" s="40">
        <v>19</v>
      </c>
      <c r="B30" s="45" t="s">
        <v>182</v>
      </c>
      <c r="C30" s="48" t="s">
        <v>183</v>
      </c>
      <c r="D30" s="44" t="s">
        <v>184</v>
      </c>
      <c r="E30" s="46">
        <v>40</v>
      </c>
      <c r="F30" s="17" t="str">
        <f t="shared" si="0"/>
        <v>Yếu</v>
      </c>
      <c r="G30" s="40"/>
      <c r="H30" s="17"/>
      <c r="I30" s="9"/>
    </row>
    <row r="31" spans="1:9" s="8" customFormat="1" ht="17.5" customHeight="1">
      <c r="A31" s="40">
        <v>20</v>
      </c>
      <c r="B31" s="45" t="s">
        <v>185</v>
      </c>
      <c r="C31" s="48" t="s">
        <v>186</v>
      </c>
      <c r="D31" s="44" t="s">
        <v>77</v>
      </c>
      <c r="E31" s="46">
        <v>70</v>
      </c>
      <c r="F31" s="17" t="str">
        <f t="shared" si="0"/>
        <v>Khá</v>
      </c>
      <c r="G31" s="40"/>
      <c r="H31" s="17"/>
      <c r="I31" s="18"/>
    </row>
    <row r="32" spans="1:9" s="8" customFormat="1" ht="17.5" customHeight="1">
      <c r="A32" s="40">
        <v>21</v>
      </c>
      <c r="B32" s="45" t="s">
        <v>187</v>
      </c>
      <c r="C32" s="48" t="s">
        <v>188</v>
      </c>
      <c r="D32" s="44" t="s">
        <v>189</v>
      </c>
      <c r="E32" s="46">
        <v>65</v>
      </c>
      <c r="F32" s="17" t="str">
        <f t="shared" si="0"/>
        <v>TB</v>
      </c>
      <c r="G32" s="40"/>
      <c r="H32" s="17"/>
      <c r="I32" s="9"/>
    </row>
    <row r="33" spans="1:9" s="8" customFormat="1" ht="17.5" customHeight="1">
      <c r="A33" s="40">
        <v>22</v>
      </c>
      <c r="B33" s="45" t="s">
        <v>190</v>
      </c>
      <c r="C33" s="48" t="s">
        <v>191</v>
      </c>
      <c r="D33" s="44" t="s">
        <v>192</v>
      </c>
      <c r="E33" s="46">
        <v>80</v>
      </c>
      <c r="F33" s="17" t="str">
        <f t="shared" si="0"/>
        <v>Tốt</v>
      </c>
      <c r="G33" s="40"/>
      <c r="H33" s="17"/>
      <c r="I33" s="9"/>
    </row>
    <row r="34" spans="1:9" s="8" customFormat="1" ht="17.5" customHeight="1">
      <c r="A34" s="40">
        <v>23</v>
      </c>
      <c r="B34" s="45" t="s">
        <v>193</v>
      </c>
      <c r="C34" s="48" t="s">
        <v>194</v>
      </c>
      <c r="D34" s="44" t="s">
        <v>195</v>
      </c>
      <c r="E34" s="46">
        <v>48</v>
      </c>
      <c r="F34" s="17" t="str">
        <f t="shared" si="0"/>
        <v>Yếu</v>
      </c>
      <c r="G34" s="40"/>
      <c r="H34" s="17"/>
      <c r="I34" s="9"/>
    </row>
    <row r="35" spans="1:9" s="8" customFormat="1" ht="17.5" customHeight="1">
      <c r="A35" s="40">
        <v>24</v>
      </c>
      <c r="B35" s="45" t="s">
        <v>196</v>
      </c>
      <c r="C35" s="48" t="s">
        <v>197</v>
      </c>
      <c r="D35" s="44" t="s">
        <v>95</v>
      </c>
      <c r="E35" s="46">
        <v>46</v>
      </c>
      <c r="F35" s="17" t="str">
        <f t="shared" si="0"/>
        <v>Yếu</v>
      </c>
      <c r="G35" s="40"/>
      <c r="H35" s="17"/>
      <c r="I35" s="9"/>
    </row>
    <row r="36" spans="1:9" s="8" customFormat="1" ht="17.5" customHeight="1">
      <c r="A36" s="40">
        <v>25</v>
      </c>
      <c r="B36" s="45" t="s">
        <v>198</v>
      </c>
      <c r="C36" s="48" t="s">
        <v>199</v>
      </c>
      <c r="D36" s="44" t="s">
        <v>95</v>
      </c>
      <c r="E36" s="46">
        <v>44</v>
      </c>
      <c r="F36" s="17" t="str">
        <f t="shared" si="0"/>
        <v>Yếu</v>
      </c>
      <c r="G36" s="40"/>
      <c r="H36" s="17"/>
      <c r="I36" s="9"/>
    </row>
    <row r="37" spans="1:9" s="8" customFormat="1" ht="17.5" customHeight="1">
      <c r="A37" s="40">
        <v>26</v>
      </c>
      <c r="B37" s="45" t="s">
        <v>200</v>
      </c>
      <c r="C37" s="48" t="s">
        <v>201</v>
      </c>
      <c r="D37" s="44" t="s">
        <v>97</v>
      </c>
      <c r="E37" s="46">
        <v>40</v>
      </c>
      <c r="F37" s="17" t="str">
        <f t="shared" si="0"/>
        <v>Yếu</v>
      </c>
      <c r="G37" s="40"/>
      <c r="H37" s="17"/>
      <c r="I37" s="9"/>
    </row>
    <row r="38" spans="1:9" s="8" customFormat="1" ht="17.5" customHeight="1">
      <c r="A38" s="40">
        <v>27</v>
      </c>
      <c r="B38" s="45" t="s">
        <v>202</v>
      </c>
      <c r="C38" s="48" t="s">
        <v>203</v>
      </c>
      <c r="D38" s="44" t="s">
        <v>204</v>
      </c>
      <c r="E38" s="46">
        <v>45</v>
      </c>
      <c r="F38" s="17" t="str">
        <f t="shared" si="0"/>
        <v>Yếu</v>
      </c>
      <c r="G38" s="40"/>
      <c r="H38" s="17"/>
      <c r="I38" s="18"/>
    </row>
    <row r="39" spans="1:9" s="8" customFormat="1" ht="17.5" customHeight="1">
      <c r="A39" s="40">
        <v>28</v>
      </c>
      <c r="B39" s="45" t="s">
        <v>205</v>
      </c>
      <c r="C39" s="48" t="s">
        <v>206</v>
      </c>
      <c r="D39" s="44" t="s">
        <v>207</v>
      </c>
      <c r="E39" s="46">
        <v>60</v>
      </c>
      <c r="F39" s="17" t="str">
        <f t="shared" si="0"/>
        <v>TB</v>
      </c>
      <c r="G39" s="40"/>
      <c r="H39" s="17"/>
      <c r="I39" s="9"/>
    </row>
    <row r="40" spans="1:9" s="8" customFormat="1" ht="17.5" customHeight="1">
      <c r="A40" s="40">
        <v>29</v>
      </c>
      <c r="B40" s="45" t="s">
        <v>208</v>
      </c>
      <c r="C40" s="48" t="s">
        <v>120</v>
      </c>
      <c r="D40" s="44" t="s">
        <v>105</v>
      </c>
      <c r="E40" s="46">
        <v>47</v>
      </c>
      <c r="F40" s="17" t="str">
        <f t="shared" si="0"/>
        <v>Yếu</v>
      </c>
      <c r="G40" s="40"/>
      <c r="H40" s="17"/>
      <c r="I40" s="18"/>
    </row>
    <row r="41" spans="1:9" s="8" customFormat="1" ht="17.5" customHeight="1">
      <c r="A41" s="40">
        <v>30</v>
      </c>
      <c r="B41" s="45" t="s">
        <v>209</v>
      </c>
      <c r="C41" s="48" t="s">
        <v>210</v>
      </c>
      <c r="D41" s="44" t="s">
        <v>107</v>
      </c>
      <c r="E41" s="46">
        <v>44</v>
      </c>
      <c r="F41" s="17" t="str">
        <f t="shared" si="0"/>
        <v>Yếu</v>
      </c>
      <c r="G41" s="40"/>
      <c r="H41" s="17"/>
      <c r="I41" s="18"/>
    </row>
    <row r="42" spans="1:9" s="8" customFormat="1" ht="17.5" customHeight="1">
      <c r="A42" s="40">
        <v>31</v>
      </c>
      <c r="B42" s="45" t="s">
        <v>211</v>
      </c>
      <c r="C42" s="48" t="s">
        <v>212</v>
      </c>
      <c r="D42" s="44" t="s">
        <v>112</v>
      </c>
      <c r="E42" s="46">
        <v>40</v>
      </c>
      <c r="F42" s="17" t="str">
        <f t="shared" si="0"/>
        <v>Yếu</v>
      </c>
      <c r="G42" s="40"/>
      <c r="H42" s="17"/>
      <c r="I42" s="18"/>
    </row>
    <row r="43" spans="1:9" s="8" customFormat="1" ht="17.5" customHeight="1">
      <c r="A43" s="40">
        <v>32</v>
      </c>
      <c r="B43" s="45" t="s">
        <v>213</v>
      </c>
      <c r="C43" s="48" t="s">
        <v>214</v>
      </c>
      <c r="D43" s="44" t="s">
        <v>215</v>
      </c>
      <c r="E43" s="46">
        <v>60</v>
      </c>
      <c r="F43" s="17" t="str">
        <f t="shared" si="0"/>
        <v>TB</v>
      </c>
      <c r="G43" s="40"/>
      <c r="H43" s="17"/>
      <c r="I43" s="9"/>
    </row>
    <row r="44" spans="1:9" s="8" customFormat="1" ht="17.5" customHeight="1">
      <c r="A44" s="40">
        <v>33</v>
      </c>
      <c r="B44" s="45" t="s">
        <v>216</v>
      </c>
      <c r="C44" s="48" t="s">
        <v>82</v>
      </c>
      <c r="D44" s="44" t="s">
        <v>217</v>
      </c>
      <c r="E44" s="46">
        <v>53</v>
      </c>
      <c r="F44" s="17" t="str">
        <f t="shared" si="0"/>
        <v>TB</v>
      </c>
      <c r="G44" s="40"/>
      <c r="H44" s="17"/>
      <c r="I44" s="9"/>
    </row>
    <row r="45" spans="1:9" s="8" customFormat="1" ht="17.5" customHeight="1">
      <c r="A45" s="40">
        <v>34</v>
      </c>
      <c r="B45" s="45" t="s">
        <v>218</v>
      </c>
      <c r="C45" s="48" t="s">
        <v>219</v>
      </c>
      <c r="D45" s="44" t="s">
        <v>220</v>
      </c>
      <c r="E45" s="46">
        <v>52</v>
      </c>
      <c r="F45" s="17" t="str">
        <f t="shared" si="0"/>
        <v>TB</v>
      </c>
      <c r="G45" s="40"/>
      <c r="H45" s="17"/>
      <c r="I45" s="9"/>
    </row>
    <row r="46" spans="1:9" s="8" customFormat="1" ht="17.5" customHeight="1">
      <c r="A46" s="40">
        <v>35</v>
      </c>
      <c r="B46" s="45" t="s">
        <v>221</v>
      </c>
      <c r="C46" s="48" t="s">
        <v>222</v>
      </c>
      <c r="D46" s="44" t="s">
        <v>223</v>
      </c>
      <c r="E46" s="46">
        <v>60</v>
      </c>
      <c r="F46" s="17" t="str">
        <f t="shared" si="0"/>
        <v>TB</v>
      </c>
      <c r="G46" s="40"/>
      <c r="H46" s="17"/>
      <c r="I46" s="9"/>
    </row>
    <row r="47" spans="1:9" s="8" customFormat="1" ht="17.5" customHeight="1">
      <c r="A47" s="40">
        <v>36</v>
      </c>
      <c r="B47" s="45" t="s">
        <v>224</v>
      </c>
      <c r="C47" s="48" t="s">
        <v>225</v>
      </c>
      <c r="D47" s="44" t="s">
        <v>226</v>
      </c>
      <c r="E47" s="46">
        <v>70</v>
      </c>
      <c r="F47" s="17" t="str">
        <f t="shared" si="0"/>
        <v>Khá</v>
      </c>
      <c r="G47" s="40"/>
      <c r="H47" s="17"/>
      <c r="I47" s="9"/>
    </row>
    <row r="48" spans="1:9" s="8" customFormat="1" ht="17.5" customHeight="1">
      <c r="A48" s="40">
        <v>37</v>
      </c>
      <c r="B48" s="45" t="s">
        <v>227</v>
      </c>
      <c r="C48" s="48" t="s">
        <v>228</v>
      </c>
      <c r="D48" s="44" t="s">
        <v>130</v>
      </c>
      <c r="E48" s="46">
        <v>58</v>
      </c>
      <c r="F48" s="17" t="str">
        <f t="shared" si="0"/>
        <v>TB</v>
      </c>
      <c r="G48" s="40"/>
      <c r="H48" s="17"/>
      <c r="I48" s="9"/>
    </row>
    <row r="49" spans="1:10" s="8" customFormat="1" ht="17.5" customHeight="1" thickBot="1">
      <c r="A49" s="40">
        <v>38</v>
      </c>
      <c r="B49" s="45" t="s">
        <v>229</v>
      </c>
      <c r="C49" s="49" t="s">
        <v>230</v>
      </c>
      <c r="D49" s="51" t="s">
        <v>231</v>
      </c>
      <c r="E49" s="46">
        <v>66</v>
      </c>
      <c r="F49" s="17" t="str">
        <f t="shared" si="0"/>
        <v>TB</v>
      </c>
      <c r="G49" s="40"/>
      <c r="H49" s="17"/>
      <c r="I49" s="9"/>
    </row>
    <row r="50" spans="1:10" ht="18" customHeight="1">
      <c r="A50" s="12"/>
      <c r="B50" s="12"/>
      <c r="C50" s="56" t="s">
        <v>15</v>
      </c>
      <c r="D50" s="56"/>
      <c r="E50" s="56"/>
      <c r="F50" s="56"/>
      <c r="G50" s="56"/>
      <c r="H50" s="56"/>
      <c r="I50" s="56"/>
    </row>
    <row r="51" spans="1:10" ht="18" customHeight="1">
      <c r="C51" s="57" t="s">
        <v>16</v>
      </c>
      <c r="D51" s="31"/>
      <c r="E51" s="59" t="s">
        <v>11</v>
      </c>
      <c r="F51" s="60"/>
      <c r="G51" s="59" t="s">
        <v>27</v>
      </c>
      <c r="H51" s="60"/>
      <c r="I51" s="61" t="s">
        <v>1</v>
      </c>
    </row>
    <row r="52" spans="1:10" s="8" customFormat="1" ht="18" customHeight="1">
      <c r="C52" s="58"/>
      <c r="D52" s="32"/>
      <c r="E52" s="16" t="s">
        <v>17</v>
      </c>
      <c r="F52" s="10" t="s">
        <v>18</v>
      </c>
      <c r="G52" s="16" t="s">
        <v>17</v>
      </c>
      <c r="H52" s="10" t="s">
        <v>18</v>
      </c>
      <c r="I52" s="62"/>
    </row>
    <row r="53" spans="1:10">
      <c r="C53" s="33" t="s">
        <v>19</v>
      </c>
      <c r="D53" s="38"/>
      <c r="E53" s="19">
        <f>COUNTIF(F12:F49,"Xuất sắc")</f>
        <v>0</v>
      </c>
      <c r="F53" s="20">
        <f>E53*100/38</f>
        <v>0</v>
      </c>
      <c r="G53" s="19"/>
      <c r="H53" s="20"/>
      <c r="I53" s="21"/>
    </row>
    <row r="54" spans="1:10" ht="18" customHeight="1">
      <c r="C54" s="33" t="s">
        <v>20</v>
      </c>
      <c r="D54" s="38"/>
      <c r="E54" s="19">
        <f>COUNTIF(F12:F49,"Tốt")</f>
        <v>1</v>
      </c>
      <c r="F54" s="20">
        <f t="shared" ref="F54:F58" si="1">E54*100/38</f>
        <v>2.6315789473684212</v>
      </c>
      <c r="G54" s="19"/>
      <c r="H54" s="20"/>
      <c r="I54" s="21"/>
    </row>
    <row r="55" spans="1:10" ht="18" customHeight="1">
      <c r="C55" s="33" t="s">
        <v>21</v>
      </c>
      <c r="D55" s="38"/>
      <c r="E55" s="19">
        <f>COUNTIF(F12:F49,"Khá")</f>
        <v>4</v>
      </c>
      <c r="F55" s="20">
        <f t="shared" si="1"/>
        <v>10.526315789473685</v>
      </c>
      <c r="G55" s="19"/>
      <c r="H55" s="20"/>
      <c r="I55" s="21"/>
    </row>
    <row r="56" spans="1:10" ht="18" customHeight="1">
      <c r="C56" s="33" t="s">
        <v>22</v>
      </c>
      <c r="D56" s="38"/>
      <c r="E56" s="19">
        <f>COUNTIF(F12:F49,"TB")</f>
        <v>20</v>
      </c>
      <c r="F56" s="20">
        <f t="shared" si="1"/>
        <v>52.631578947368418</v>
      </c>
      <c r="G56" s="19"/>
      <c r="H56" s="20"/>
      <c r="I56" s="21"/>
    </row>
    <row r="57" spans="1:10" ht="18" customHeight="1">
      <c r="C57" s="33" t="s">
        <v>23</v>
      </c>
      <c r="D57" s="38"/>
      <c r="E57" s="19">
        <f>COUNTIF(F12:F49,"Yếu")</f>
        <v>11</v>
      </c>
      <c r="F57" s="20">
        <f t="shared" si="1"/>
        <v>28.94736842105263</v>
      </c>
      <c r="G57" s="19"/>
      <c r="H57" s="20"/>
      <c r="I57" s="21"/>
    </row>
    <row r="58" spans="1:10" ht="18" customHeight="1" thickBot="1">
      <c r="C58" s="34" t="s">
        <v>28</v>
      </c>
      <c r="D58" s="35"/>
      <c r="E58" s="22">
        <f>COUNTIF(F12:F49,"Không XL")</f>
        <v>2</v>
      </c>
      <c r="F58" s="20">
        <f t="shared" si="1"/>
        <v>5.2631578947368425</v>
      </c>
      <c r="G58" s="22"/>
      <c r="H58" s="23"/>
      <c r="I58" s="24"/>
    </row>
    <row r="59" spans="1:10" ht="18" customHeight="1">
      <c r="C59" s="39"/>
      <c r="D59" s="39"/>
      <c r="F59" s="25"/>
    </row>
    <row r="60" spans="1:10" ht="15.45">
      <c r="E60" s="54" t="s">
        <v>234</v>
      </c>
      <c r="F60" s="54"/>
      <c r="G60" s="54"/>
      <c r="H60" s="54"/>
      <c r="I60" s="54"/>
    </row>
    <row r="61" spans="1:10">
      <c r="A61" s="55" t="s">
        <v>24</v>
      </c>
      <c r="B61" s="55"/>
      <c r="C61" s="55"/>
      <c r="D61" s="55"/>
      <c r="E61" s="55"/>
      <c r="F61" s="55" t="s">
        <v>11</v>
      </c>
      <c r="G61" s="55"/>
      <c r="H61" s="55"/>
      <c r="I61" s="26" t="s">
        <v>25</v>
      </c>
      <c r="J61" s="26"/>
    </row>
    <row r="65" spans="1:9">
      <c r="A65" s="36">
        <v>1</v>
      </c>
    </row>
    <row r="67" spans="1:9">
      <c r="F67" s="55" t="s">
        <v>134</v>
      </c>
      <c r="G67" s="55"/>
      <c r="H67" s="55"/>
      <c r="I67" s="52" t="s">
        <v>133</v>
      </c>
    </row>
  </sheetData>
  <mergeCells count="25">
    <mergeCell ref="I10:I11"/>
    <mergeCell ref="A61:E61"/>
    <mergeCell ref="F61:H61"/>
    <mergeCell ref="C50:I50"/>
    <mergeCell ref="C51:C52"/>
    <mergeCell ref="E51:F51"/>
    <mergeCell ref="G51:H51"/>
    <mergeCell ref="I51:I52"/>
    <mergeCell ref="E60:I60"/>
    <mergeCell ref="F67:H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</mergeCells>
  <conditionalFormatting sqref="F12:F49 H12:H49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3046875" defaultRowHeight="12.45"/>
  <cols>
    <col min="1" max="1" width="23.4609375" style="1" customWidth="1"/>
    <col min="2" max="2" width="1" style="1" customWidth="1"/>
    <col min="3" max="3" width="25.3828125" style="1" customWidth="1"/>
    <col min="4" max="16384" width="7.23046875" style="1"/>
  </cols>
  <sheetData>
    <row r="1" spans="1:3" ht="15.9">
      <c r="A1" s="2"/>
      <c r="C1" s="2"/>
    </row>
    <row r="2" spans="1:3" ht="16.3" thickBot="1">
      <c r="A2" s="2"/>
    </row>
    <row r="3" spans="1:3" ht="16.3" thickBot="1">
      <c r="A3" s="2"/>
      <c r="C3" s="2"/>
    </row>
    <row r="4" spans="1:3" ht="15.9">
      <c r="A4" s="2"/>
      <c r="C4" s="2"/>
    </row>
    <row r="5" spans="1:3" ht="15.9">
      <c r="C5" s="2"/>
    </row>
    <row r="6" spans="1:3" ht="16.3" thickBot="1">
      <c r="C6" s="2"/>
    </row>
    <row r="7" spans="1:3" ht="15.9">
      <c r="A7" s="2"/>
      <c r="C7" s="2"/>
    </row>
    <row r="8" spans="1:3" ht="15.9">
      <c r="A8" s="2"/>
      <c r="C8" s="2"/>
    </row>
    <row r="9" spans="1:3" ht="15.9">
      <c r="A9"/>
      <c r="C9" s="2"/>
    </row>
    <row r="10" spans="1:3" ht="15.9">
      <c r="A10" s="2"/>
      <c r="C10" s="2"/>
    </row>
    <row r="11" spans="1:3" ht="16.3" thickBot="1">
      <c r="A11"/>
      <c r="C11" s="2"/>
    </row>
    <row r="12" spans="1:3" ht="15.9">
      <c r="C12" s="2"/>
    </row>
    <row r="13" spans="1:3" ht="16.3" thickBot="1">
      <c r="C13" s="2"/>
    </row>
    <row r="14" spans="1:3" ht="16.3" thickBot="1">
      <c r="A14" s="2"/>
      <c r="C14"/>
    </row>
    <row r="15" spans="1:3" ht="15.9">
      <c r="A15" s="2"/>
    </row>
    <row r="16" spans="1:3" ht="16.3" thickBot="1">
      <c r="A16" s="2"/>
    </row>
    <row r="17" spans="1:3" ht="16.3" thickBot="1">
      <c r="A17"/>
      <c r="C17" s="2"/>
    </row>
    <row r="18" spans="1:3" ht="15.9">
      <c r="C18" s="2"/>
    </row>
    <row r="19" spans="1:3" ht="15.9">
      <c r="C19" s="2"/>
    </row>
    <row r="20" spans="1:3" ht="15.9">
      <c r="A20"/>
      <c r="C20" s="2"/>
    </row>
    <row r="21" spans="1:3" ht="15.9">
      <c r="A21"/>
      <c r="C21" s="2"/>
    </row>
    <row r="22" spans="1:3" ht="15.9">
      <c r="A22" s="2"/>
      <c r="C22" s="2"/>
    </row>
    <row r="23" spans="1:3" ht="15.9">
      <c r="A23" s="2"/>
      <c r="C23"/>
    </row>
    <row r="24" spans="1:3" ht="15.9">
      <c r="A24" s="2"/>
    </row>
    <row r="25" spans="1:3" ht="15.9">
      <c r="A25" s="2"/>
    </row>
    <row r="26" spans="1:3" ht="16.3" thickBot="1">
      <c r="A26" s="2"/>
      <c r="C26"/>
    </row>
    <row r="27" spans="1:3" ht="15.9">
      <c r="A27" s="2"/>
      <c r="C27" s="2"/>
    </row>
    <row r="28" spans="1:3" ht="15.9">
      <c r="A28" s="2"/>
      <c r="C28" s="2"/>
    </row>
    <row r="29" spans="1:3" ht="15.9">
      <c r="A29" s="2"/>
      <c r="C29" s="2"/>
    </row>
    <row r="30" spans="1:3" ht="15.9">
      <c r="A30" s="2"/>
      <c r="C30" s="2"/>
    </row>
    <row r="31" spans="1:3" ht="15.9">
      <c r="A31" s="2"/>
      <c r="C31" s="2"/>
    </row>
    <row r="32" spans="1:3" ht="15.9">
      <c r="A32" s="2"/>
      <c r="C32" s="2"/>
    </row>
    <row r="33" spans="1:3" ht="15.9">
      <c r="A33" s="2"/>
      <c r="C33" s="2"/>
    </row>
    <row r="34" spans="1:3" ht="15.9">
      <c r="A34" s="2"/>
      <c r="C34" s="2"/>
    </row>
    <row r="35" spans="1:3" ht="15.9">
      <c r="A35" s="2"/>
      <c r="C35" s="2"/>
    </row>
    <row r="36" spans="1:3" ht="15.9">
      <c r="A36" s="2"/>
      <c r="C36"/>
    </row>
    <row r="37" spans="1:3" ht="15.9">
      <c r="A37" s="2"/>
    </row>
    <row r="38" spans="1:3" ht="15.9">
      <c r="A38" s="2"/>
    </row>
    <row r="39" spans="1:3" ht="15.9">
      <c r="A39" s="2"/>
      <c r="C39"/>
    </row>
    <row r="40" spans="1:3" ht="15.9">
      <c r="A40" s="2"/>
      <c r="C40" s="2"/>
    </row>
    <row r="41" spans="1:3" ht="15.9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21T4 - KLB2</vt:lpstr>
      <vt:lpstr>21T - QKS2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HP</cp:lastModifiedBy>
  <cp:lastPrinted>2022-02-11T01:30:58Z</cp:lastPrinted>
  <dcterms:created xsi:type="dcterms:W3CDTF">1999-12-31T18:49:42Z</dcterms:created>
  <dcterms:modified xsi:type="dcterms:W3CDTF">2022-04-13T11:00:51Z</dcterms:modified>
</cp:coreProperties>
</file>