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defaultThemeVersion="124226"/>
  <mc:AlternateContent xmlns:mc="http://schemas.openxmlformats.org/markup-compatibility/2006">
    <mc:Choice Requires="x15">
      <x15ac:absPath xmlns:x15ac="http://schemas.microsoft.com/office/spreadsheetml/2010/11/ac" url="D:\HS TRUONG LTT\2021-2022\31. DANH GIA CHUYEN MON NHA GIAO\"/>
    </mc:Choice>
  </mc:AlternateContent>
  <xr:revisionPtr revIDLastSave="0" documentId="13_ncr:1_{EDD09C1E-CBFB-4DDA-9235-15CCFEEB68A7}" xr6:coauthVersionLast="47" xr6:coauthVersionMax="47" xr10:uidLastSave="{00000000-0000-0000-0000-000000000000}"/>
  <bookViews>
    <workbookView xWindow="-120" yWindow="-120" windowWidth="29040" windowHeight="15720" xr2:uid="{00000000-000D-0000-FFFF-FFFF00000000}"/>
  </bookViews>
  <sheets>
    <sheet name="TONG HOP" sheetId="8" r:id="rId1"/>
    <sheet name="P.Q.VŨ" sheetId="7" r:id="rId2"/>
    <sheet name="T.M.PHONG" sheetId="6" r:id="rId3"/>
    <sheet name="T. N. TUAN" sheetId="1" r:id="rId4"/>
  </sheets>
  <definedNames>
    <definedName name="loai_3_name_name" localSheetId="0">'TONG HOP'!$A$6</definedName>
    <definedName name="_xlnm.Print_Titles" localSheetId="3">'T. N. TUAN'!$15:$16</definedName>
    <definedName name="_xlnm.Print_Area" localSheetId="1">'P.Q.VŨ'!$A$1:$I$90</definedName>
    <definedName name="_xlnm.Print_Area" localSheetId="3">'T. N. TUAN'!$A$1:$I$90</definedName>
    <definedName name="_xlnm.Print_Area" localSheetId="2">'T.M.PHONG'!$A$1:$I$89</definedName>
    <definedName name="_xlnm.Print_Area" localSheetId="0">'TONG HOP'!$A$1:$M$21</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L20" i="6" l="1"/>
  <c r="L21" i="6"/>
  <c r="L22" i="6"/>
  <c r="L23" i="6"/>
  <c r="L24" i="6"/>
  <c r="L25" i="6"/>
  <c r="L26" i="6"/>
  <c r="L27" i="6"/>
  <c r="L28" i="6"/>
  <c r="L29" i="6"/>
  <c r="L30" i="6"/>
  <c r="L33" i="6"/>
  <c r="L34" i="6"/>
  <c r="L35" i="6"/>
  <c r="L36" i="6"/>
  <c r="L37" i="6"/>
  <c r="L38" i="6"/>
  <c r="L39" i="6"/>
  <c r="L40" i="6"/>
  <c r="L41" i="6"/>
  <c r="L42" i="6"/>
  <c r="L43" i="6"/>
  <c r="L44" i="6"/>
  <c r="L45" i="6"/>
  <c r="L46" i="6"/>
  <c r="L47" i="6"/>
  <c r="L48" i="6"/>
  <c r="L49" i="6"/>
  <c r="L50" i="6"/>
  <c r="L51" i="6"/>
  <c r="L52" i="6"/>
  <c r="L53" i="6"/>
  <c r="L54" i="6"/>
  <c r="L55" i="6"/>
  <c r="L56" i="6"/>
  <c r="L57" i="6"/>
  <c r="L58" i="6"/>
  <c r="L59" i="6"/>
  <c r="L60" i="6"/>
  <c r="L61" i="6"/>
  <c r="L62" i="6"/>
  <c r="L63" i="6"/>
  <c r="L65" i="6"/>
  <c r="L66" i="6"/>
  <c r="L69" i="6"/>
  <c r="L70" i="6"/>
  <c r="L71" i="6"/>
  <c r="L72" i="6"/>
  <c r="L74" i="6"/>
  <c r="L75" i="6"/>
  <c r="L76" i="6"/>
  <c r="L77" i="6"/>
  <c r="L78" i="6"/>
  <c r="L19" i="6"/>
  <c r="L11" i="8" l="1"/>
  <c r="K11" i="8"/>
  <c r="G76" i="7"/>
  <c r="G73" i="7"/>
  <c r="G68" i="7"/>
  <c r="G67" i="7" s="1"/>
  <c r="G64" i="7"/>
  <c r="G61" i="7"/>
  <c r="G56" i="7"/>
  <c r="G53" i="7"/>
  <c r="G50" i="7"/>
  <c r="G47" i="7"/>
  <c r="G42" i="7"/>
  <c r="G35" i="7"/>
  <c r="G32" i="7"/>
  <c r="G31" i="7" s="1"/>
  <c r="G28" i="7"/>
  <c r="G25" i="7"/>
  <c r="G76" i="6" l="1"/>
  <c r="G73" i="6"/>
  <c r="G68" i="6"/>
  <c r="G67" i="6" s="1"/>
  <c r="G64" i="6"/>
  <c r="G61" i="6"/>
  <c r="G56" i="6"/>
  <c r="G53" i="6"/>
  <c r="G50" i="6"/>
  <c r="G47" i="6"/>
  <c r="G42" i="6"/>
  <c r="G35" i="6"/>
  <c r="G31" i="6" s="1"/>
  <c r="G32" i="6"/>
  <c r="G28" i="6"/>
  <c r="G25" i="6"/>
  <c r="G18" i="6"/>
  <c r="G76" i="1"/>
  <c r="G73" i="1"/>
  <c r="G68" i="1"/>
  <c r="G67" i="1" s="1"/>
  <c r="G64" i="1"/>
  <c r="G61" i="1"/>
  <c r="G56" i="1"/>
  <c r="G53" i="1"/>
  <c r="G50" i="1"/>
  <c r="G47" i="1"/>
  <c r="G42" i="1"/>
  <c r="G35" i="1"/>
  <c r="G32" i="1"/>
  <c r="G28" i="1"/>
  <c r="G17" i="1" s="1"/>
  <c r="G25" i="1"/>
  <c r="G18" i="1"/>
  <c r="C42" i="7"/>
  <c r="H19" i="1"/>
  <c r="G31" i="1" l="1"/>
  <c r="G79" i="1" s="1"/>
  <c r="G17" i="6"/>
  <c r="B79" i="6" l="1"/>
  <c r="C76" i="6"/>
  <c r="C73" i="6"/>
  <c r="L73" i="6" s="1"/>
  <c r="C68" i="6"/>
  <c r="L68" i="6" s="1"/>
  <c r="C64" i="6"/>
  <c r="L64" i="6" s="1"/>
  <c r="C61" i="6"/>
  <c r="C56" i="6"/>
  <c r="C53" i="6"/>
  <c r="C50" i="6"/>
  <c r="C47" i="6"/>
  <c r="C42" i="6"/>
  <c r="D42" i="6" s="1"/>
  <c r="C35" i="6"/>
  <c r="C32" i="6"/>
  <c r="L32" i="6" s="1"/>
  <c r="C28" i="6"/>
  <c r="C25" i="6"/>
  <c r="C18" i="6"/>
  <c r="C17" i="6" s="1"/>
  <c r="C31" i="6" l="1"/>
  <c r="L31" i="6" s="1"/>
  <c r="C67" i="6"/>
  <c r="L67" i="6" s="1"/>
  <c r="C79" i="6" l="1"/>
  <c r="C80" i="6" s="1"/>
  <c r="I12" i="8" s="1"/>
  <c r="H78" i="7"/>
  <c r="D78" i="7"/>
  <c r="H77" i="7"/>
  <c r="D77" i="7"/>
  <c r="H76" i="7"/>
  <c r="F76" i="7"/>
  <c r="C76" i="7"/>
  <c r="D76" i="7" s="1"/>
  <c r="H75" i="7"/>
  <c r="D75" i="7"/>
  <c r="H74" i="7"/>
  <c r="D74" i="7"/>
  <c r="H73" i="7"/>
  <c r="F73" i="7"/>
  <c r="C73" i="7"/>
  <c r="D73" i="7" s="1"/>
  <c r="H72" i="7"/>
  <c r="D72" i="7"/>
  <c r="H71" i="7"/>
  <c r="D71" i="7"/>
  <c r="H70" i="7"/>
  <c r="D70" i="7"/>
  <c r="H69" i="7"/>
  <c r="D69" i="7"/>
  <c r="H68" i="7"/>
  <c r="F68" i="7"/>
  <c r="C68" i="7"/>
  <c r="D68" i="7" s="1"/>
  <c r="H66" i="7"/>
  <c r="D66" i="7"/>
  <c r="H65" i="7"/>
  <c r="D65" i="7"/>
  <c r="H64" i="7"/>
  <c r="F64" i="7"/>
  <c r="C64" i="7"/>
  <c r="D64" i="7" s="1"/>
  <c r="H63" i="7"/>
  <c r="D63" i="7"/>
  <c r="H62" i="7"/>
  <c r="D62" i="7"/>
  <c r="H61" i="7"/>
  <c r="F61" i="7"/>
  <c r="C61" i="7"/>
  <c r="D61" i="7" s="1"/>
  <c r="H60" i="7"/>
  <c r="D60" i="7"/>
  <c r="H59" i="7"/>
  <c r="D59" i="7"/>
  <c r="H58" i="7"/>
  <c r="D58" i="7"/>
  <c r="H57" i="7"/>
  <c r="D57" i="7"/>
  <c r="H56" i="7"/>
  <c r="F56" i="7"/>
  <c r="C56" i="7"/>
  <c r="D56" i="7" s="1"/>
  <c r="H55" i="7"/>
  <c r="D55" i="7"/>
  <c r="H54" i="7"/>
  <c r="D54" i="7"/>
  <c r="H53" i="7"/>
  <c r="F53" i="7"/>
  <c r="C53" i="7"/>
  <c r="D53" i="7" s="1"/>
  <c r="H52" i="7"/>
  <c r="D52" i="7"/>
  <c r="H51" i="7"/>
  <c r="D51" i="7"/>
  <c r="H50" i="7"/>
  <c r="F50" i="7"/>
  <c r="C50" i="7"/>
  <c r="D50" i="7" s="1"/>
  <c r="H49" i="7"/>
  <c r="D49" i="7"/>
  <c r="H48" i="7"/>
  <c r="D48" i="7"/>
  <c r="H47" i="7"/>
  <c r="F47" i="7"/>
  <c r="C47" i="7"/>
  <c r="D47" i="7" s="1"/>
  <c r="H46" i="7"/>
  <c r="D46" i="7"/>
  <c r="H45" i="7"/>
  <c r="D45" i="7"/>
  <c r="H44" i="7"/>
  <c r="D44" i="7"/>
  <c r="H43" i="7"/>
  <c r="D43" i="7"/>
  <c r="H42" i="7"/>
  <c r="F42" i="7"/>
  <c r="D42" i="7"/>
  <c r="H41" i="7"/>
  <c r="D41" i="7"/>
  <c r="H40" i="7"/>
  <c r="D40" i="7"/>
  <c r="H39" i="7"/>
  <c r="D39" i="7"/>
  <c r="H38" i="7"/>
  <c r="D38" i="7"/>
  <c r="H37" i="7"/>
  <c r="D37" i="7"/>
  <c r="H36" i="7"/>
  <c r="D36" i="7"/>
  <c r="H35" i="7"/>
  <c r="F35" i="7"/>
  <c r="C35" i="7"/>
  <c r="D35" i="7" s="1"/>
  <c r="H34" i="7"/>
  <c r="D34" i="7"/>
  <c r="H33" i="7"/>
  <c r="D33" i="7"/>
  <c r="H31" i="7"/>
  <c r="F32" i="7"/>
  <c r="F31" i="7" s="1"/>
  <c r="C32" i="7"/>
  <c r="D32" i="7" s="1"/>
  <c r="H30" i="7"/>
  <c r="D30" i="7"/>
  <c r="H29" i="7"/>
  <c r="D29" i="7"/>
  <c r="H28" i="7"/>
  <c r="F28" i="7"/>
  <c r="C28" i="7"/>
  <c r="D28" i="7" s="1"/>
  <c r="H27" i="7"/>
  <c r="D27" i="7"/>
  <c r="H26" i="7"/>
  <c r="D26" i="7"/>
  <c r="H25" i="7"/>
  <c r="F25" i="7"/>
  <c r="C25" i="7"/>
  <c r="D25" i="7" s="1"/>
  <c r="H24" i="7"/>
  <c r="D24" i="7"/>
  <c r="H23" i="7"/>
  <c r="D23" i="7"/>
  <c r="H22" i="7"/>
  <c r="D22" i="7"/>
  <c r="H21" i="7"/>
  <c r="D21" i="7"/>
  <c r="H20" i="7"/>
  <c r="D20" i="7"/>
  <c r="H19" i="7"/>
  <c r="D19" i="7"/>
  <c r="G18" i="7"/>
  <c r="F18" i="7"/>
  <c r="F17" i="7" s="1"/>
  <c r="C18" i="7"/>
  <c r="H78" i="6"/>
  <c r="D78" i="6"/>
  <c r="H77" i="6"/>
  <c r="D77" i="6"/>
  <c r="H76" i="6"/>
  <c r="F76" i="6"/>
  <c r="D76" i="6"/>
  <c r="H75" i="6"/>
  <c r="D75" i="6"/>
  <c r="H74" i="6"/>
  <c r="D74" i="6"/>
  <c r="F73" i="6"/>
  <c r="D73" i="6"/>
  <c r="H72" i="6"/>
  <c r="D72" i="6"/>
  <c r="H71" i="6"/>
  <c r="D71" i="6"/>
  <c r="H70" i="6"/>
  <c r="D70" i="6"/>
  <c r="H69" i="6"/>
  <c r="D69" i="6"/>
  <c r="H68" i="6"/>
  <c r="F68" i="6"/>
  <c r="F67" i="6" s="1"/>
  <c r="D68" i="6"/>
  <c r="H66" i="6"/>
  <c r="D66" i="6"/>
  <c r="H65" i="6"/>
  <c r="D65" i="6"/>
  <c r="H64" i="6"/>
  <c r="F64" i="6"/>
  <c r="D64" i="6"/>
  <c r="H63" i="6"/>
  <c r="D63" i="6"/>
  <c r="H62" i="6"/>
  <c r="D62" i="6"/>
  <c r="H61" i="6"/>
  <c r="F61" i="6"/>
  <c r="D61" i="6"/>
  <c r="H60" i="6"/>
  <c r="D60" i="6"/>
  <c r="H59" i="6"/>
  <c r="D59" i="6"/>
  <c r="H58" i="6"/>
  <c r="D58" i="6"/>
  <c r="H57" i="6"/>
  <c r="D57" i="6"/>
  <c r="H56" i="6"/>
  <c r="F56" i="6"/>
  <c r="D56" i="6"/>
  <c r="H55" i="6"/>
  <c r="D55" i="6"/>
  <c r="H54" i="6"/>
  <c r="D54" i="6"/>
  <c r="H53" i="6"/>
  <c r="F53" i="6"/>
  <c r="D53" i="6"/>
  <c r="H52" i="6"/>
  <c r="D52" i="6"/>
  <c r="H51" i="6"/>
  <c r="D51" i="6"/>
  <c r="H50" i="6"/>
  <c r="F50" i="6"/>
  <c r="D50" i="6"/>
  <c r="H49" i="6"/>
  <c r="D49" i="6"/>
  <c r="H48" i="6"/>
  <c r="D48" i="6"/>
  <c r="H47" i="6"/>
  <c r="F47" i="6"/>
  <c r="D47" i="6"/>
  <c r="H46" i="6"/>
  <c r="D46" i="6"/>
  <c r="H45" i="6"/>
  <c r="D45" i="6"/>
  <c r="H44" i="6"/>
  <c r="D44" i="6"/>
  <c r="H43" i="6"/>
  <c r="D43" i="6"/>
  <c r="H42" i="6"/>
  <c r="F42" i="6"/>
  <c r="H41" i="6"/>
  <c r="D41" i="6"/>
  <c r="H40" i="6"/>
  <c r="D40" i="6"/>
  <c r="H39" i="6"/>
  <c r="D39" i="6"/>
  <c r="H38" i="6"/>
  <c r="D38" i="6"/>
  <c r="H37" i="6"/>
  <c r="D37" i="6"/>
  <c r="H36" i="6"/>
  <c r="D36" i="6"/>
  <c r="H35" i="6"/>
  <c r="F35" i="6"/>
  <c r="D35" i="6"/>
  <c r="H34" i="6"/>
  <c r="D34" i="6"/>
  <c r="H33" i="6"/>
  <c r="D33" i="6"/>
  <c r="H32" i="6"/>
  <c r="F32" i="6"/>
  <c r="D32" i="6"/>
  <c r="H30" i="6"/>
  <c r="D30" i="6"/>
  <c r="H29" i="6"/>
  <c r="D29" i="6"/>
  <c r="H28" i="6"/>
  <c r="F28" i="6"/>
  <c r="D17" i="6"/>
  <c r="H27" i="6"/>
  <c r="D27" i="6"/>
  <c r="H26" i="6"/>
  <c r="D26" i="6"/>
  <c r="H25" i="6"/>
  <c r="F25" i="6"/>
  <c r="D25" i="6"/>
  <c r="H24" i="6"/>
  <c r="D24" i="6"/>
  <c r="H23" i="6"/>
  <c r="D23" i="6"/>
  <c r="H22" i="6"/>
  <c r="D22" i="6"/>
  <c r="H21" i="6"/>
  <c r="D21" i="6"/>
  <c r="H20" i="6"/>
  <c r="D20" i="6"/>
  <c r="H19" i="6"/>
  <c r="D19" i="6"/>
  <c r="H18" i="6"/>
  <c r="F18" i="6"/>
  <c r="D18" i="6"/>
  <c r="C17" i="7" l="1"/>
  <c r="D17" i="7" s="1"/>
  <c r="G17" i="7"/>
  <c r="H17" i="7" s="1"/>
  <c r="H18" i="7"/>
  <c r="H32" i="7"/>
  <c r="F67" i="7"/>
  <c r="F79" i="7" s="1"/>
  <c r="F80" i="7" s="1"/>
  <c r="C31" i="7"/>
  <c r="D31" i="7" s="1"/>
  <c r="D18" i="7"/>
  <c r="F31" i="6"/>
  <c r="F17" i="6"/>
  <c r="H31" i="6"/>
  <c r="H67" i="7"/>
  <c r="G79" i="7"/>
  <c r="G80" i="7" s="1"/>
  <c r="G81" i="7" s="1"/>
  <c r="C67" i="7"/>
  <c r="H67" i="6"/>
  <c r="G79" i="6"/>
  <c r="G80" i="6" s="1"/>
  <c r="D67" i="6"/>
  <c r="C81" i="6"/>
  <c r="J12" i="8" s="1"/>
  <c r="F79" i="6"/>
  <c r="F80" i="6" s="1"/>
  <c r="H17" i="6"/>
  <c r="D31" i="6"/>
  <c r="H73" i="6"/>
  <c r="D28" i="6"/>
  <c r="H78" i="1"/>
  <c r="H77" i="1"/>
  <c r="H75" i="1"/>
  <c r="H74" i="1"/>
  <c r="H70" i="1"/>
  <c r="H71" i="1"/>
  <c r="H72" i="1"/>
  <c r="H69" i="1"/>
  <c r="H66" i="1"/>
  <c r="H65" i="1"/>
  <c r="H64" i="1"/>
  <c r="H63" i="1"/>
  <c r="H62" i="1"/>
  <c r="H58" i="1"/>
  <c r="H59" i="1"/>
  <c r="H60" i="1"/>
  <c r="H57" i="1"/>
  <c r="H55" i="1"/>
  <c r="H54" i="1"/>
  <c r="H52" i="1"/>
  <c r="H51" i="1"/>
  <c r="H50" i="1"/>
  <c r="H49" i="1"/>
  <c r="H48" i="1"/>
  <c r="H44" i="1"/>
  <c r="H45" i="1"/>
  <c r="H46" i="1"/>
  <c r="H43" i="1"/>
  <c r="H37" i="1"/>
  <c r="H38" i="1"/>
  <c r="H39" i="1"/>
  <c r="H40" i="1"/>
  <c r="H41" i="1"/>
  <c r="H36" i="1"/>
  <c r="H35" i="1"/>
  <c r="H34" i="1"/>
  <c r="H33" i="1"/>
  <c r="H32" i="1"/>
  <c r="H30" i="1"/>
  <c r="H29" i="1"/>
  <c r="H27" i="1"/>
  <c r="H26" i="1"/>
  <c r="H20" i="1"/>
  <c r="H21" i="1"/>
  <c r="H22" i="1"/>
  <c r="H23" i="1"/>
  <c r="H24"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D19" i="1"/>
  <c r="F76" i="1"/>
  <c r="H76" i="1"/>
  <c r="C76" i="1"/>
  <c r="D76" i="1" s="1"/>
  <c r="F73" i="1"/>
  <c r="H73" i="1"/>
  <c r="C73" i="1"/>
  <c r="D73" i="1" s="1"/>
  <c r="F68" i="1"/>
  <c r="H68" i="1"/>
  <c r="C68" i="1"/>
  <c r="D68" i="1" s="1"/>
  <c r="F64" i="1"/>
  <c r="C64" i="1"/>
  <c r="D64" i="1" s="1"/>
  <c r="F61" i="1"/>
  <c r="H61" i="1"/>
  <c r="C61" i="1"/>
  <c r="D61" i="1" s="1"/>
  <c r="F56" i="1"/>
  <c r="H56" i="1"/>
  <c r="C56" i="1"/>
  <c r="D56" i="1" s="1"/>
  <c r="F53" i="1"/>
  <c r="H53" i="1"/>
  <c r="C53" i="1"/>
  <c r="D53" i="1" s="1"/>
  <c r="F50" i="1"/>
  <c r="C50" i="1"/>
  <c r="D50" i="1" s="1"/>
  <c r="F47" i="1"/>
  <c r="H47" i="1"/>
  <c r="C47" i="1"/>
  <c r="D47" i="1" s="1"/>
  <c r="F42" i="1"/>
  <c r="H31" i="1"/>
  <c r="C42" i="1"/>
  <c r="D42" i="1" s="1"/>
  <c r="F35" i="1"/>
  <c r="C35" i="1"/>
  <c r="D35" i="1" s="1"/>
  <c r="F32" i="1"/>
  <c r="C32" i="1"/>
  <c r="D32" i="1" s="1"/>
  <c r="F28" i="1"/>
  <c r="H28" i="1"/>
  <c r="C28" i="1"/>
  <c r="D28" i="1" s="1"/>
  <c r="F25" i="1"/>
  <c r="F17" i="1" s="1"/>
  <c r="H25" i="1"/>
  <c r="C25" i="1"/>
  <c r="D25" i="1" s="1"/>
  <c r="H18" i="1"/>
  <c r="F18" i="1"/>
  <c r="G81" i="6" l="1"/>
  <c r="L12" i="8" s="1"/>
  <c r="K12" i="8"/>
  <c r="D67" i="7"/>
  <c r="C79" i="7"/>
  <c r="C80" i="7" s="1"/>
  <c r="I11" i="8" s="1"/>
  <c r="H67" i="1"/>
  <c r="H42" i="1"/>
  <c r="F67" i="1"/>
  <c r="H17" i="1"/>
  <c r="C67" i="1"/>
  <c r="D67" i="1" s="1"/>
  <c r="F31" i="1"/>
  <c r="C31" i="1"/>
  <c r="D31" i="1" s="1"/>
  <c r="C17" i="1"/>
  <c r="D17" i="1" s="1"/>
  <c r="C81" i="7" l="1"/>
  <c r="J11" i="8" s="1"/>
  <c r="F79" i="1"/>
  <c r="F80" i="1" s="1"/>
  <c r="G80" i="1"/>
  <c r="C79" i="1"/>
  <c r="G81" i="1" l="1"/>
  <c r="L13" i="8" s="1"/>
  <c r="K13" i="8"/>
  <c r="C80" i="1"/>
  <c r="C81" i="1" l="1"/>
  <c r="J13" i="8" s="1"/>
  <c r="I13" i="8"/>
</calcChain>
</file>

<file path=xl/sharedStrings.xml><?xml version="1.0" encoding="utf-8"?>
<sst xmlns="http://schemas.openxmlformats.org/spreadsheetml/2006/main" count="552" uniqueCount="226">
  <si>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</si>
  <si>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</si>
  <si>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</si>
  <si>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</si>
  <si>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</si>
  <si>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</si>
  <si>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</si>
  <si>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</si>
  <si>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</si>
  <si>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</si>
  <si>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</si>
  <si>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</si>
  <si>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</si>
  <si>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</si>
  <si>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</si>
  <si>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</si>
  <si>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</si>
  <si>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</si>
  <si>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</si>
  <si>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</si>
  <si>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</si>
  <si>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</si>
  <si>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</si>
  <si>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</si>
  <si>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</si>
  <si>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</si>
  <si>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</si>
  <si>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</si>
  <si>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</si>
  <si>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</si>
  <si>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</si>
  <si>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</si>
  <si>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</si>
  <si>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</si>
  <si>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</si>
  <si>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</si>
  <si>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</si>
  <si>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</si>
  <si>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</si>
  <si>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</si>
  <si>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</si>
  <si>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</si>
  <si>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</si>
  <si>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</si>
  <si>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</si>
  <si>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</si>
  <si>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</si>
  <si>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</si>
  <si>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</si>
  <si>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</si>
  <si>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</si>
  <si>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</si>
  <si>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</si>
  <si>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</si>
  <si>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</si>
  <si>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</si>
  <si>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</si>
  <si>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</si>
  <si>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</si>
  <si>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</si>
  <si>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</si>
  <si>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</si>
  <si>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</si>
  <si>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</si>
  <si>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</si>
  <si>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</si>
  <si>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</si>
  <si>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</si>
  <si>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</si>
  <si>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CỘNG HÒA XÃ HỘI CHỦ NGHĨA VIỆT NAM
Độc lập - Tự do - Hạnh phúc</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</si>
  <si>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</si>
  <si>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Trần Ngọc Tuấn</t>
  </si>
  <si>
    <t>Khoa, tổ bộ môn:</t>
  </si>
  <si>
    <t>Cấp trình độ giảng dạy:</t>
  </si>
  <si>
    <t xml:space="preserve">Nhiệm vụ được phân công giảng dạy (Lý thuyết, thực hành, tích hợp): </t>
  </si>
  <si>
    <t>Khoa Xây dựng</t>
  </si>
  <si>
    <t>Phạm Quang Vũ</t>
  </si>
  <si>
    <t>X
X</t>
  </si>
  <si>
    <t>TRƯỜNG CAO ĐẲNG LÝ TỰ TRỌNG TP HỒ CHÍ MINH
 KHOA XÂY DỰNG</t>
  </si>
  <si>
    <t>Họ và tên giảng viên:</t>
  </si>
  <si>
    <t>Cao đẳng</t>
  </si>
  <si>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</si>
  <si>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</si>
  <si>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 Sử dụng thành thạo phần mềm dạy học chuyên ngành để thiết kế bài giảng, tài liệu giảng dạy.</t>
  </si>
  <si>
    <t xml:space="preserve"> + Bảo quản, lưu trữ, sử dụng hồ sơ dạy học theo quy định</t>
  </si>
  <si>
    <t>- Tiêu chuẩn 1: Trình độ chuyên môn</t>
  </si>
  <si>
    <t>Tiêu chí 1 về Năng lực chuyên môn</t>
  </si>
  <si>
    <r>
      <t xml:space="preserve"> </t>
    </r>
    <r>
      <rPr>
        <sz val="12"/>
        <color rgb="FF000000"/>
        <rFont val="Times New Roman"/>
        <family val="1"/>
      </rPr>
      <t>+ Lập được kế hoạch giảng dạy môn học, mô-đun được phân công trên cơ sở chương trình, kế hoạch đào tạo của cả khóa học.</t>
    </r>
  </si>
  <si>
    <t>Bằng tốt nghiệp Đại học ngành Kinh tế Xây dựng (năm 2013)- Trường ĐH Giao thông vận tải TPHCM</t>
  </si>
  <si>
    <t>+ Thực tập tại doanh nghiệp, công trình xây dựng Công ty TNHH TV ĐT XD Phương Nam - ứng dụng công nghệ xây dựng nhà cao tầng;
+ Tham gia xây dựng chương trình đào tạo ngành Mộc Xây dựng và TT nội thất;</t>
  </si>
  <si>
    <t>Chứng chi trình độ B</t>
  </si>
  <si>
    <t>+ Ứng dụng CNTT vào giảng dạy; sử dụng cá phần mềm văn phòng; Auto CAD, dự toán vào giảng dạy;
+ Thực hiện giảng dạy trực tuyến</t>
  </si>
  <si>
    <t>- Chứng chỉ nghiệp vụ sư phạm dạy trình độ cao đẳng, đại học</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</si>
  <si>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</si>
  <si>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</si>
  <si>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</si>
  <si>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</si>
  <si>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</si>
  <si>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</si>
  <si>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bằng Thạc sỹ chuyên ngành xây dựng, 
- Bằng kỹ năng nghề bậc 3</t>
  </si>
  <si>
    <t>- Tham gia hiệu chỉnh chương trình dạy học</t>
  </si>
  <si>
    <t>- Được phân công giảng dạy hơn 2 học phần mỗi năm
- Có tham gia nghiên cứu khoa học</t>
  </si>
  <si>
    <t>- Đã có thời gian làm việc thực tế ở doanh nghiệp
- Có tham gia soạn chương trình</t>
  </si>
  <si>
    <t>- Có chứng chỉ ngoại ngữ bậc 3 (B1)</t>
  </si>
  <si>
    <t>- Đọc hiểu và dịch bài giảng từ tiếng Anh sang tiếng Việt</t>
  </si>
  <si>
    <t>-Có trình độ tin học đạt chuẩn kỹ năng sử dụng công nghệ thông tin cơ bản</t>
  </si>
  <si>
    <t>- Có ứng dụng CNTT vào trong giảng dạy (phần mềm Autocad)</t>
  </si>
  <si>
    <t xml:space="preserve">
- Chứng chỉ nghiệp vụ sư phạm dạy trình độ cao đẳng, đại học</t>
  </si>
  <si>
    <t>- Tham gia giảng dạy hơn 12 tháng</t>
  </si>
  <si>
    <t>- Có tham gia xây dựng chương trình môn học
- Có kế hoạch giảng dạy cho từng môn học</t>
  </si>
  <si>
    <t>- Có giáo án cho các môn dạy được Hội đồng khoa, Tổ chuyên môn thông qua</t>
  </si>
  <si>
    <t>- Có kế hoạch giảng dạy, giáo án cho từng môn học và được Hội đồng Khoa, Tổ chuyên môn đánh giá thông qua;</t>
  </si>
  <si>
    <t xml:space="preserve">- Thực hiện giảng dạy đúng, đủ theo lịch giảng dạy đã được duyệt </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</si>
  <si>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</si>
  <si>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</si>
  <si>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</si>
  <si>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</si>
  <si>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</si>
  <si>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</si>
  <si>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Tham gia xây dựng, hiệu chỉnh chương trình khung và chương trình chi tiết.</t>
  </si>
  <si>
    <t>-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</si>
  <si>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</si>
  <si>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xml:space="preserve">- Thực hiện đúng kế hoạch, giáo án.
- Thực hiện tốt công tác GVCN;
- Thái độ học tập của HSSV </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</si>
  <si>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</si>
  <si>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</si>
  <si>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</si>
  <si>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xml:space="preserve">- Tham gia các hoạt động Đoàn thể liên quan đến việc xây dựng môi trường giáo dục, học tập </t>
  </si>
  <si>
    <t xml:space="preserve">
- Thực hiện tốt công tác GVCN, CVHT;</t>
  </si>
  <si>
    <t>- Có quan hệ với doanh nghiệp</t>
  </si>
  <si>
    <t>- Tham gia đầy đủ các buổi học tập, sinh hoạt chuyên môn do khoa, trường tổ chức 
- Tự tham gia học tập, sinh hoạt về chuyên môn, nghiệp vụ (có xác nhận hoặc bằng cấp, chứng chỉ...)</t>
  </si>
  <si>
    <t>- Có bằng kỹ năng nghề bậc 3.</t>
  </si>
  <si>
    <t>- Có bảng điểm thể hiện môn học NCKH trong quá trình đào tạo.</t>
  </si>
  <si>
    <t>- Tham gia đề tài NCKH cấp trường trở lên</t>
  </si>
  <si>
    <t>Trình Minh Phong</t>
  </si>
  <si>
    <t>: Lý thuyết, thực hành</t>
  </si>
  <si>
    <t>Trung cấp - Cao đẳng</t>
  </si>
  <si>
    <t>X
X
X
X</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</si>
  <si>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</si>
  <si>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</si>
  <si>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Có kế hoạch giảng dạy, giáo án cho từng môn học và được khoa đánh giá thông qua;</t>
  </si>
  <si>
    <t>- Thực hiện giảng dạy đúng, đủ theo lịch giảng dạy đã được duyệt</t>
  </si>
  <si>
    <t>- Thực hiện đúng, đủ và kịp thời các công cụ phương pháp đánh giá đúng theo hình thức đánh giá đã đăng ký từ đầu.</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</si>
  <si>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</si>
  <si>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</si>
  <si>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Tham gia xây dựng, hiệu chỉnh chương trình khung và chương trình chi tiết các ngành học</t>
  </si>
  <si>
    <t>- Tham gia biên soạn chương trình đào tạo ngành mộc xây dựng và TT nội thất;
- Tham gia biên soạn giáo trình, tài liệu giảng dạy.</t>
  </si>
  <si>
    <t>- Thực hiện đúng kế hoạch, giáo án.
- Thực hiện tốt công tác GVCN;
- Thái độ học tập của HSSV (sĩ số lớp học theo thời gian, báo cáo của Tổ TT-PC về tình hình giảng dạy)</t>
  </si>
  <si>
    <t>- Giáo án, kế hoạch giảng dạy thể hiện rõ các phương pháp giáo dục người học.</t>
  </si>
  <si>
    <t>- Thực hiện đúng kế hoạch, giáo án.
- Thái độ học tập của HSSV (sĩ số lớp học theo thời gian, báo cáo của Tổ TT-PC về tình hình giảng dạy)</t>
  </si>
  <si>
    <t>- Tham gia các hoạt động phong trào Đoàn thể liên quan đến SV (có xác nhận)
- Trực tiếp hỗ trợ và tham gia tư vấn giáo dục giúp SV an tâm trong học tập.</t>
  </si>
  <si>
    <t>- Thực hiện đúng, chuẩn và đúng hạn về công tác đánh giá kết quả rèn luyện của SV.
- Thực hiện việc quản lý, điểm danh HSSV để cập nhật vào hệ thống phần mềm đúng quy định về thời gian.</t>
  </si>
  <si>
    <t>- Tổ chức hoặc tham gia các hoạt động Đoàn thể liên quan đến việc xây dựng môi trường giáo dục, học tập (có xác nhận)</t>
  </si>
  <si>
    <t>- Tổ chức hoặc tham gia các hoạt động Đoàn thể liên quan đến việc xây dựng môi trường giáo dục, học tập</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</si>
  <si>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</si>
  <si>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</si>
  <si>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Tham gia, hỗ trợ vận động và huy động các nguồn lực xã hội để phát triển hoạt động của đơn vị</t>
  </si>
  <si>
    <t>- GV đi tham quan hoặc thực tập tại công ty, doanh nghiệp theo kế hoạch được duyệt;
- Có mối quan hệ với các đơn vị, tổ chức, doanh nghiệp để đem lại lợi ích, hỗ trợ Nhà trường trong hoạt động đào tạo</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</si>
  <si>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</si>
  <si>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</si>
  <si>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Có tham gia dự giờ đồng nghiệp và thực hiện đúng, đủ các hồ sơ yêu cầu về công tác dự giờ;
- Tham gia hỗ trợ, bồi dưỡng về chuyên môn cho đồng nghiệp.</t>
  </si>
  <si>
    <t>- Tham gia đầy đủ các buổi học tập, sinh hoạt chuyên môn do khoa, trường tổ chức.
- Tự tham gia học tập nâng cao chuyên môn tại trường ĐH Giao thông vận tải TPHCM</t>
  </si>
  <si>
    <t>- Tham gia công tác hướng dẫn SV thực tập tại công ty, doanh nghiệp;</t>
  </si>
  <si>
    <t>- Có chứng chỉ NCKH hoặc bảng điểm thể hiện môn học NCKH trong quá trình đào tạo.</t>
  </si>
  <si>
    <t>- Được phân công giảng dạy ít nhất 2 học phần/năm học
- Có tham gia vào các công trình nghiên cứu khoa học hoặc chuyển giao công nghệ về các lĩnh vực đào tạo</t>
  </si>
  <si>
    <t>- Tham gia tham quan, học tập tại các đơn vị sản xuất, kinh doanh có ứng dụng công nghệ mới vào sản xuất… (có xác nhận)
- Tham gia xây xây dựng chương trình, viết giáo trình tài liệu tham khảo.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</si>
  <si>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</si>
  <si>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</si>
  <si>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xml:space="preserve">- Bằng cử nhân ngoại ngữ.
- Chứng chỉ ngoại ngữ bậc 2 khung năng lực ngoại ngữ (tương đương A2 Châu Âu) hoặc chứng chỉ IETS, chứng chỉ TOIEC, TOEFL có điểm tương đương. (Trước 21/5/2019 không phân biệt đơn vị cấp. Sau ngày 21/5/2019 chỉ công nhận chứng chỉ của các đơn vị được Bộ GDĐT cấp phép)
- Trước 15/01/2020, Chứng chỉ Trình độ B theo Quyết định 177/QĐ-TCRT ngày 30/01/1993 và trình độ A2 theo Quyết định 66/2008/QĐ-BGDĐT ngày 02/12/2008 tương đương bậc 2 của Khung 6 bậc theo Thông tư 01/2014/TT-BGDĐT ngày 24/01/2014. Sau 
</t>
  </si>
  <si>
    <t xml:space="preserve">- Chứng chỉ tin học cơ bản trở lên
</t>
  </si>
  <si>
    <t>- Có ứng dụng CNTT vào giảng dạy
- Tham gia giảng dạy ít nhất một môn học có ứng dụng phần mềm CNTT (trừ microsoft offfice như word, powerpoint)
- Tham gia giảng dạy trực tuyến</t>
  </si>
  <si>
    <t xml:space="preserve">
- Chứng chỉ sư phạm bậc 2 (đối với GV chỉ dạy bậc Trung cấp)
- Chứng chỉ sư phạm dạy nghề
- Chứng chỉ nghiệp vụ sư phạm dạy trình độ cao đẳng, đại học</t>
  </si>
  <si>
    <t>- Tham gia giảng dạy liên tục tính đến ngày đánh giá</t>
  </si>
  <si>
    <t>Điểm đánh giá đạt được (Nhà giáo tự cho điểm)</t>
  </si>
  <si>
    <t>Các minh chứng (Nhà giáo nhập minh chứng ở cột này; Mỗi tiêu chuẩn cho điểm phải có minh chứng)</t>
  </si>
  <si>
    <t>Điểm đánh giá đạt được (Dành cho Trưởng bộ môn)</t>
  </si>
  <si>
    <t>Điểm đánh giá đạt được (Dành cho Trưởng khoa)</t>
  </si>
  <si>
    <t>Các minh chứng (Khoa nhập minh chứng ở cột này; Mỗi tiêu chuẩn cho điểm phải có minh chứng)</t>
  </si>
  <si>
    <t xml:space="preserve"> + Lập được kế hoạch giảng dạy môn học, mô-đun được phân công trên cơ sở chương trình, kế hoạch đào tạo của cả khóa học.</t>
  </si>
  <si>
    <t xml:space="preserve">  - Tiêu chuẩn 7 về Xây dựng kế hoạch, thực hiện các hoạt động giáo dục</t>
  </si>
  <si>
    <t>- Bằng tốt nghiệp Thạc sĩ
- Chứng chỉ kỹ năng nghề quốc gia bậc 3</t>
  </si>
  <si>
    <t>- Kết quả dự giờ, kiểm tra chuyên môn đạt từ loại khá trở lên
- Tham gia hiệu chỉnh hoặc biên soạn các chương trình, giáo trình đào tạo khoa xây dựng</t>
  </si>
  <si>
    <t>TT</t>
  </si>
  <si>
    <t>Họ và tên nhà giáo</t>
  </si>
  <si>
    <t>Cấp trình độ giảng dạy</t>
  </si>
  <si>
    <t>Nhiệm vụ giảng dạy</t>
  </si>
  <si>
    <t>Tự đánh giá, xếp loại của nhà giáo</t>
  </si>
  <si>
    <t>Đánh giá, xếp loại</t>
  </si>
  <si>
    <t xml:space="preserve"> của Khoa</t>
  </si>
  <si>
    <t>Ghi chú</t>
  </si>
  <si>
    <t>Sơ cấp (x)</t>
  </si>
  <si>
    <t>Trung cấp (x)</t>
  </si>
  <si>
    <t>Cao đẳng (x)</t>
  </si>
  <si>
    <t>Dạy lý thuyết (x)</t>
  </si>
  <si>
    <t>Dạy thực hành (x)</t>
  </si>
  <si>
    <t>Dạy tích hợp (x)</t>
  </si>
  <si>
    <t> Phạm Quang Vũ</t>
  </si>
  <si>
    <t>X</t>
  </si>
  <si>
    <t> Trình Minh Phong</t>
  </si>
  <si>
    <t> Trần Ngọc Tuấn</t>
  </si>
  <si>
    <t>PHIẾU TỔNG HỢP ĐÁNH GIÁ, XẾP LOẠI</t>
  </si>
  <si>
    <t>PHÓ TRƯỞNG KHOA</t>
  </si>
  <si>
    <t>TRƯỜNG CAO ĐẲNG LÝ TỰ TRỌNG</t>
  </si>
  <si>
    <t>THÀNH PHỐ HỒ CHÍ MINH</t>
  </si>
  <si>
    <t xml:space="preserve">KHOA XÂY DỰNG </t>
  </si>
  <si>
    <t>CỘNG HÒA XÃ HỘI CHỦ NGHĨA VIỆT NAM</t>
  </si>
  <si>
    <t>Độc lập - Tự do - Hạnh phúc</t>
  </si>
  <si>
    <t>Điểm
 quy đổi</t>
  </si>
  <si>
    <t>- Tham gia đầy đủ các buổi học tập, sinh hoạt chuyên môn do khoa, trường tổ chức 
- Tham gia học tập, sinh hoạt về chuyên môn, nghiệp vụ</t>
  </si>
  <si>
    <t>- Có bảng điểm thể hiện môn học NCKH trong quá trình đào tạo thạc sĩ</t>
  </si>
  <si>
    <t>- Đã học tập môn học NCKH trong chương trình đào tạo Cao học</t>
  </si>
  <si>
    <t>CHUYÊN MÔN, NGHIỆP VỤ NHÀ GIÁO CỦA KHOA NĂM HỌC 2021-2022</t>
  </si>
  <si>
    <r>
      <t xml:space="preserve">PHIẾU ĐÁNH GIÁ, XẾP LOẠI CHUYÊN MÔN, NGHIỆP VỤ CỦA NHÀ GIÁO
</t>
    </r>
    <r>
      <rPr>
        <b/>
        <sz val="14"/>
        <color theme="1"/>
        <rFont val="Times New Roman"/>
        <family val="1"/>
      </rPr>
      <t>Năm học 2021-2022</t>
    </r>
  </si>
  <si>
    <t>TRƯỜNG CAO ĐẲNG LÝ TỰ TRỌNG
THÀNH PHỐ HỒ CHÍ MINH
 KHOA XÂY DỰNG</t>
  </si>
  <si>
    <r>
      <rPr>
        <i/>
        <sz val="13"/>
        <color theme="1"/>
        <rFont val="Times New Roman"/>
        <family val="1"/>
      </rPr>
      <t>Tp.HCM, ngày    tháng 05 năm 2022</t>
    </r>
    <r>
      <rPr>
        <sz val="13"/>
        <color theme="1"/>
        <rFont val="Times New Roman"/>
        <family val="1"/>
      </rPr>
      <t xml:space="preserve">
</t>
    </r>
    <r>
      <rPr>
        <b/>
        <sz val="13"/>
        <color rgb="FF000000"/>
        <rFont val="Times New Roman"/>
        <family val="1"/>
      </rPr>
      <t>PHÓ TRƯỞNG KHOA</t>
    </r>
  </si>
  <si>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Nhà giáo tự đánh giá</t>
    </r>
  </si>
  <si>
    <t>TRƯỜNG CAO ĐẲNG LÝ TỰ TRỌNG
 THÀNH PHỐ HỒ CHÍ MINH
 KHOA XÂY DỰNG</t>
  </si>
  <si>
    <t>+ Tham gia góp ý, hiệu chỉnh chương trình đào tạo ngành Quản lý xây dựng; kỹ thuật xây dựng;
+ Tham gia biên soạn chương trình đào tạo ngành Mộc Xây dựng và trang trí nội thất;</t>
  </si>
  <si>
    <t>- Được phân công giảng dạy 07 học phần;
- Tham gia nghiên cứu, đóng góp tham luận Hội thảo cấp khoa, cấp trường về 50 năm thành lập trường; hội thảo năm 2022;
- Có bài viết sáng kiến kinh nghiệm đạt loại khá.</t>
  </si>
  <si>
    <t>+ Tham gia hướng dẫn sinh viên khóa 18T4, 19C1-KXD1 thực tập tốt nghiệp;
+ Học tập nâng cao trình độ chuyên môn ngành quản lý xây dựng tại Trường ĐH Giao thông vận tải TPHCM.</t>
  </si>
  <si>
    <t>+ Tham gia lớp tập huấn khai thác tài nguyên giáo giục mở do nhà trường phối hợp tổ chức có chứng chỉ;</t>
  </si>
  <si>
    <t>+ Quản lý xưởng thực hành khoa</t>
  </si>
  <si>
    <t>: Lý thuyết, tích hợp, thực hành</t>
  </si>
  <si>
    <r>
      <rPr>
        <i/>
        <sz val="13"/>
        <color theme="1"/>
        <rFont val="Times New Roman"/>
        <family val="1"/>
      </rPr>
      <t>Tp.HCM, ngày    tháng 05 năm 2022</t>
    </r>
    <r>
      <rPr>
        <sz val="13"/>
        <color theme="1"/>
        <rFont val="Times New Roman"/>
        <family val="1"/>
      </rPr>
      <t xml:space="preserve">
</t>
    </r>
  </si>
  <si>
    <t>- Trực tiếp tham gia giảng dạy các môn Thực tập, Thực hành</t>
  </si>
  <si>
    <t>Thành phố Hồ Chí Minh, ngày 16 tháng 05 năm 2022</t>
  </si>
  <si>
    <t>- Hướng dẫn thực tập tốt nghiệp lớp 19C1-KXD1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</si>
</sst>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8"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13"/>
      <color theme="1"/>
      <name val="Times New Roman"/>
      <family val="1"/>
    </font>
    <font>
      <i/>
      <sz val="13"/>
      <color theme="1"/>
      <name val="Times New Roman"/>
      <family val="1"/>
    </font>
    <font>
      <b/>
      <sz val="14"/>
      <color theme="1"/>
      <name val="Times New Roman"/>
      <family val="1"/>
    </font>
    <font>
      <b/>
      <i/>
      <sz val="12"/>
      <color theme="1"/>
      <name val="Times New Roman"/>
      <family val="1"/>
    </font>
    <font>
      <b/>
      <sz val="18"/>
      <color theme="1"/>
      <name val="Times New Roman"/>
      <family val="1"/>
    </font>
    <font>
      <b/>
      <sz val="13"/>
      <color theme="1"/>
      <name val="Times New Roman"/>
      <family val="1"/>
    </font>
    <font>
      <sz val="14"/>
      <color theme="1"/>
      <name val="Times New Roman"/>
      <family val="1"/>
    </font>
    <font>
      <sz val="13"/>
      <color theme="0"/>
      <name val="Calibri"/>
      <family val="2"/>
      <scheme val="minor"/>
    </font>
    <font>
      <sz val="12"/>
      <color rgb="FFFF0000"/>
      <name val="Times New Roman"/>
      <family val="1"/>
    </font>
    <font>
      <sz val="11"/>
      <color theme="1"/>
      <name val="Calibri"/>
      <family val="2"/>
      <scheme val="minor"/>
    </font>
    <font>
      <sz val="13"/>
      <color theme="1"/>
      <name val="Calibri"/>
      <family val="2"/>
      <scheme val="minor"/>
    </font>
    <font>
      <sz val="13"/>
      <color theme="0"/>
      <name val="Times New Roman"/>
      <family val="1"/>
    </font>
    <font>
      <b/>
      <i/>
      <sz val="12"/>
      <name val="Times New Roman"/>
      <family val="1"/>
    </font>
    <font>
      <b/>
      <sz val="14"/>
      <color rgb="FF000000"/>
      <name val="Times New Roman"/>
      <family val="1"/>
    </font>
    <font>
      <sz val="13"/>
      <color rgb="FF000000"/>
      <name val="Times New Roman"/>
      <family val="1"/>
    </font>
    <font>
      <i/>
      <sz val="12"/>
      <color rgb="FF000000"/>
      <name val="Times New Roman"/>
      <family val="1"/>
    </font>
  </fonts>
  <fills count="11">
    <fill>
      <patternFill patternType="none"/>
    </fill>
    <fill>
      <patternFill patternType="gray125"/>
    </fill>
    <fill>
      <patternFill patternType="solid">
        <fgColor rgb="FFFFFFFF"/>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
      <patternFill patternType="solid">
        <fgColor theme="0"/>
        <bgColor indexed="64"/>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2">
    <xf numFmtId="0" fontId="0" fillId="0" borderId="0"/>
    <xf numFmtId="9" fontId="21" fillId="0" borderId="0" applyFont="0" applyFill="0" applyBorder="0" applyAlignment="0" applyProtection="0"/>
  </cellStyleXfs>
  <cellXfs count="128">
    <xf numFmtId="0" fontId="0" fillId="0" borderId="0" xfId="0"/>
    <xf numFmtId="0" fontId="3" fillId="0" borderId="0" xfId="0" applyFont="1" applyAlignment="1">
      <alignment vertical="center"/>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1" fillId="4" borderId="1" xfId="0" applyFont="1" applyFill="1" applyBorder="1" applyAlignment="1" applyProtection="1">
      <alignment horizontal="justify" vertical="center" wrapText="1"/>
      <protection locked="0"/>
    </xf>
    <xf numFmtId="0" fontId="7" fillId="4" borderId="1" xfId="0" applyFont="1" applyFill="1" applyBorder="1" applyAlignment="1" applyProtection="1">
      <alignment horizontal="center" vertical="center" wrapText="1"/>
    </xf>
    <xf numFmtId="1" fontId="7" fillId="4" borderId="1" xfId="0" applyNumberFormat="1" applyFont="1" applyFill="1" applyBorder="1" applyAlignment="1" applyProtection="1">
      <alignment horizontal="center" vertical="center" wrapText="1"/>
    </xf>
    <xf numFmtId="164" fontId="7" fillId="4" borderId="1" xfId="0" applyNumberFormat="1" applyFont="1" applyFill="1" applyBorder="1" applyAlignment="1" applyProtection="1">
      <alignment horizontal="center" vertical="center" wrapText="1"/>
    </xf>
    <xf numFmtId="0" fontId="1" fillId="4" borderId="1" xfId="0" applyFont="1" applyFill="1" applyBorder="1" applyAlignment="1" applyProtection="1">
      <alignment horizontal="center" vertical="center" wrapText="1"/>
    </xf>
    <xf numFmtId="0" fontId="1" fillId="4" borderId="1" xfId="0" applyFont="1" applyFill="1" applyBorder="1" applyAlignment="1" applyProtection="1">
      <alignment horizontal="center" vertical="center" wrapText="1"/>
      <protection locked="0"/>
    </xf>
    <xf numFmtId="0" fontId="2"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xf>
    <xf numFmtId="1" fontId="1" fillId="5" borderId="1" xfId="0" applyNumberFormat="1" applyFont="1" applyFill="1" applyBorder="1" applyAlignment="1" applyProtection="1">
      <alignment horizontal="center" vertical="center" wrapText="1"/>
    </xf>
    <xf numFmtId="164" fontId="1" fillId="5" borderId="1" xfId="0" applyNumberFormat="1"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justify" vertical="center" wrapText="1"/>
      <protection locked="0"/>
    </xf>
    <xf numFmtId="0" fontId="2" fillId="6" borderId="1" xfId="0" applyFont="1" applyFill="1" applyBorder="1" applyAlignment="1" applyProtection="1">
      <alignment horizontal="center" vertical="center" wrapText="1"/>
    </xf>
    <xf numFmtId="1" fontId="2" fillId="8" borderId="1" xfId="0" applyNumberFormat="1" applyFont="1" applyFill="1" applyBorder="1" applyAlignment="1" applyProtection="1">
      <alignment horizontal="center" vertical="center" wrapText="1"/>
      <protection locked="0"/>
    </xf>
    <xf numFmtId="164" fontId="2" fillId="6" borderId="1" xfId="0" applyNumberFormat="1" applyFont="1" applyFill="1" applyBorder="1" applyAlignment="1" applyProtection="1">
      <alignment horizontal="center" vertical="center" wrapText="1"/>
    </xf>
    <xf numFmtId="1" fontId="2" fillId="7" borderId="1" xfId="0" applyNumberFormat="1" applyFont="1" applyFill="1" applyBorder="1" applyAlignment="1" applyProtection="1">
      <alignment horizontal="center" vertical="center" wrapText="1"/>
      <protection locked="0"/>
    </xf>
    <xf numFmtId="164" fontId="9" fillId="3" borderId="1" xfId="0" applyNumberFormat="1" applyFont="1" applyFill="1" applyBorder="1" applyAlignment="1" applyProtection="1">
      <alignment horizontal="center" vertical="center" wrapText="1"/>
    </xf>
    <xf numFmtId="0" fontId="11" fillId="5" borderId="1" xfId="0" applyFont="1" applyFill="1" applyBorder="1" applyAlignment="1" applyProtection="1">
      <alignment horizontal="center" vertical="center" wrapText="1"/>
      <protection locked="0"/>
    </xf>
    <xf numFmtId="0" fontId="11" fillId="4" borderId="1" xfId="0" applyFont="1" applyFill="1" applyBorder="1" applyAlignment="1" applyProtection="1">
      <alignment horizontal="center" vertical="center"/>
      <protection locked="0"/>
    </xf>
    <xf numFmtId="0" fontId="11" fillId="5" borderId="1" xfId="0" applyFont="1" applyFill="1" applyBorder="1" applyAlignment="1" applyProtection="1">
      <alignment horizontal="center" vertical="center"/>
      <protection locked="0"/>
    </xf>
    <xf numFmtId="0" fontId="6" fillId="5" borderId="1" xfId="0" applyFont="1" applyFill="1" applyBorder="1" applyAlignment="1" applyProtection="1">
      <alignment horizontal="justify" vertical="center" wrapText="1"/>
      <protection locked="0"/>
    </xf>
    <xf numFmtId="0" fontId="5" fillId="0" borderId="0" xfId="0" applyFont="1"/>
    <xf numFmtId="0" fontId="18" fillId="0" borderId="0" xfId="0" applyFont="1"/>
    <xf numFmtId="0" fontId="14" fillId="0" borderId="0" xfId="0" applyFont="1" applyAlignment="1">
      <alignment horizontal="left" indent="22"/>
    </xf>
    <xf numFmtId="0" fontId="19" fillId="9" borderId="0" xfId="0" applyFont="1" applyFill="1" applyAlignment="1">
      <alignment wrapText="1"/>
    </xf>
    <xf numFmtId="0" fontId="14" fillId="0" borderId="0" xfId="0" applyFont="1" applyAlignment="1">
      <alignment wrapText="1"/>
    </xf>
    <xf numFmtId="0" fontId="1" fillId="10" borderId="1" xfId="0" applyFont="1" applyFill="1" applyBorder="1" applyAlignment="1" applyProtection="1">
      <alignment horizontal="center" vertical="center" wrapText="1"/>
      <protection locked="0"/>
    </xf>
    <xf numFmtId="0" fontId="2" fillId="5" borderId="1" xfId="0" quotePrefix="1" applyFont="1" applyFill="1" applyBorder="1" applyAlignment="1" applyProtection="1">
      <alignment horizontal="justify" vertical="center" wrapText="1"/>
      <protection locked="0"/>
    </xf>
    <xf numFmtId="49" fontId="2" fillId="2" borderId="1" xfId="0" applyNumberFormat="1" applyFont="1" applyFill="1" applyBorder="1" applyAlignment="1" applyProtection="1">
      <alignment horizontal="left" vertical="center" wrapText="1"/>
      <protection locked="0"/>
    </xf>
    <xf numFmtId="0" fontId="6" fillId="2" borderId="1" xfId="0" applyFont="1" applyFill="1" applyBorder="1" applyAlignment="1" applyProtection="1">
      <alignment horizontal="justify" vertical="center" wrapText="1"/>
      <protection locked="0"/>
    </xf>
    <xf numFmtId="49" fontId="20" fillId="2" borderId="1" xfId="0" quotePrefix="1" applyNumberFormat="1" applyFont="1" applyFill="1" applyBorder="1" applyAlignment="1" applyProtection="1">
      <alignment horizontal="justify" vertical="center" wrapText="1"/>
      <protection locked="0"/>
    </xf>
    <xf numFmtId="49" fontId="20" fillId="2" borderId="1" xfId="0" applyNumberFormat="1" applyFont="1" applyFill="1" applyBorder="1" applyAlignment="1">
      <alignment horizontal="justify" vertical="center" wrapText="1"/>
    </xf>
    <xf numFmtId="0" fontId="1" fillId="10" borderId="1" xfId="0" applyFont="1" applyFill="1" applyBorder="1" applyAlignment="1" applyProtection="1">
      <alignment vertical="center" wrapText="1"/>
      <protection locked="0"/>
    </xf>
    <xf numFmtId="1" fontId="1" fillId="10" borderId="1" xfId="0" applyNumberFormat="1" applyFont="1" applyFill="1" applyBorder="1" applyAlignment="1" applyProtection="1">
      <alignment horizontal="center" vertical="center" wrapText="1"/>
      <protection locked="0"/>
    </xf>
    <xf numFmtId="1" fontId="1" fillId="10" borderId="1" xfId="0" applyNumberFormat="1" applyFont="1" applyFill="1" applyBorder="1" applyAlignment="1" applyProtection="1">
      <alignment horizontal="center" vertical="center" wrapText="1"/>
    </xf>
    <xf numFmtId="0" fontId="2" fillId="10" borderId="1" xfId="0" applyFont="1" applyFill="1" applyBorder="1" applyAlignment="1" applyProtection="1">
      <alignment horizontal="center" vertical="center" wrapText="1"/>
      <protection locked="0"/>
    </xf>
    <xf numFmtId="164" fontId="1" fillId="10" borderId="1" xfId="0" applyNumberFormat="1" applyFont="1" applyFill="1" applyBorder="1" applyAlignment="1" applyProtection="1">
      <alignment horizontal="center" vertical="center" wrapText="1"/>
      <protection locked="0"/>
    </xf>
    <xf numFmtId="164" fontId="1" fillId="10" borderId="1" xfId="0" applyNumberFormat="1" applyFont="1" applyFill="1" applyBorder="1" applyAlignment="1" applyProtection="1">
      <alignment horizontal="center" vertical="center" wrapText="1"/>
    </xf>
    <xf numFmtId="10" fontId="1" fillId="10" borderId="1" xfId="0" applyNumberFormat="1" applyFont="1" applyFill="1" applyBorder="1" applyAlignment="1" applyProtection="1">
      <alignment horizontal="center" vertical="center" wrapText="1"/>
      <protection locked="0"/>
    </xf>
    <xf numFmtId="1" fontId="2" fillId="8" borderId="1" xfId="0" quotePrefix="1" applyNumberFormat="1" applyFont="1" applyFill="1" applyBorder="1" applyAlignment="1" applyProtection="1">
      <alignment horizontal="center" vertical="center" wrapText="1"/>
      <protection locked="0"/>
    </xf>
    <xf numFmtId="0" fontId="1" fillId="10" borderId="1" xfId="0" applyFont="1" applyFill="1" applyBorder="1" applyAlignment="1" applyProtection="1">
      <alignment horizontal="center" vertical="center" wrapText="1"/>
    </xf>
    <xf numFmtId="0" fontId="22" fillId="0" borderId="0" xfId="0" applyFont="1"/>
    <xf numFmtId="49" fontId="2" fillId="2" borderId="1" xfId="0" applyNumberFormat="1" applyFont="1" applyFill="1" applyBorder="1" applyAlignment="1" applyProtection="1">
      <alignment horizontal="justify" vertical="center" wrapText="1"/>
      <protection locked="0"/>
    </xf>
    <xf numFmtId="49" fontId="2" fillId="2" borderId="1" xfId="0" quotePrefix="1" applyNumberFormat="1" applyFont="1" applyFill="1" applyBorder="1" applyAlignment="1" applyProtection="1">
      <alignment horizontal="justify" vertical="center" wrapText="1"/>
      <protection locked="0"/>
    </xf>
    <xf numFmtId="1" fontId="1" fillId="5" borderId="1" xfId="0" applyNumberFormat="1" applyFont="1" applyFill="1" applyBorder="1" applyAlignment="1" applyProtection="1">
      <alignment horizontal="justify" vertical="center" wrapText="1"/>
    </xf>
    <xf numFmtId="1" fontId="7" fillId="4" borderId="1" xfId="0" applyNumberFormat="1" applyFont="1" applyFill="1" applyBorder="1" applyAlignment="1" applyProtection="1">
      <alignment horizontal="justify" vertical="center" wrapText="1"/>
    </xf>
    <xf numFmtId="0" fontId="12" fillId="0" borderId="0" xfId="0" applyFont="1"/>
    <xf numFmtId="0" fontId="12" fillId="0" borderId="0" xfId="0" applyFont="1" applyAlignment="1">
      <alignment wrapText="1"/>
    </xf>
    <xf numFmtId="0" fontId="23" fillId="9" borderId="0" xfId="0" applyFont="1" applyFill="1" applyAlignment="1">
      <alignment wrapText="1"/>
    </xf>
    <xf numFmtId="49" fontId="9" fillId="2" borderId="1" xfId="0" quotePrefix="1" applyNumberFormat="1" applyFont="1" applyFill="1" applyBorder="1" applyAlignment="1" applyProtection="1">
      <alignment horizontal="justify" vertical="center" wrapText="1"/>
      <protection locked="0"/>
    </xf>
    <xf numFmtId="49" fontId="9" fillId="2" borderId="1" xfId="0" applyNumberFormat="1" applyFont="1" applyFill="1" applyBorder="1" applyAlignment="1">
      <alignment horizontal="justify" vertical="center" wrapText="1"/>
    </xf>
    <xf numFmtId="0" fontId="24" fillId="0" borderId="1" xfId="0"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protection locked="0"/>
    </xf>
    <xf numFmtId="0" fontId="8" fillId="4" borderId="1" xfId="0" applyFont="1" applyFill="1" applyBorder="1" applyAlignment="1" applyProtection="1">
      <alignment horizontal="justify" vertical="center" wrapText="1"/>
      <protection locked="0"/>
    </xf>
    <xf numFmtId="0" fontId="8" fillId="4" borderId="1" xfId="0" applyFont="1" applyFill="1" applyBorder="1" applyAlignment="1" applyProtection="1">
      <alignment horizontal="center" vertical="center" wrapText="1"/>
    </xf>
    <xf numFmtId="1" fontId="8" fillId="4" borderId="1" xfId="0" applyNumberFormat="1" applyFont="1" applyFill="1" applyBorder="1" applyAlignment="1" applyProtection="1">
      <alignment horizontal="center" vertical="center" wrapText="1"/>
    </xf>
    <xf numFmtId="164" fontId="8" fillId="4" borderId="1" xfId="0" applyNumberFormat="1" applyFont="1" applyFill="1" applyBorder="1" applyAlignment="1" applyProtection="1">
      <alignment horizontal="center" vertical="center" wrapText="1"/>
    </xf>
    <xf numFmtId="0" fontId="8" fillId="4" borderId="1" xfId="0" applyFont="1" applyFill="1" applyBorder="1" applyAlignment="1" applyProtection="1">
      <alignment horizontal="center" vertical="center" wrapText="1"/>
      <protection locked="0"/>
    </xf>
    <xf numFmtId="0" fontId="9" fillId="5" borderId="1" xfId="0" quotePrefix="1" applyFont="1" applyFill="1" applyBorder="1" applyAlignment="1" applyProtection="1">
      <alignment horizontal="justify" vertical="center" wrapText="1"/>
      <protection locked="0"/>
    </xf>
    <xf numFmtId="0" fontId="8" fillId="5"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protection locked="0"/>
    </xf>
    <xf numFmtId="0" fontId="9" fillId="2" borderId="1" xfId="0" applyFont="1" applyFill="1" applyBorder="1" applyAlignment="1" applyProtection="1">
      <alignment horizontal="justify" vertical="center" wrapText="1"/>
      <protection locked="0"/>
    </xf>
    <xf numFmtId="0" fontId="9" fillId="6" borderId="1" xfId="0" applyFont="1" applyFill="1" applyBorder="1" applyAlignment="1" applyProtection="1">
      <alignment horizontal="center" vertical="center" wrapText="1"/>
    </xf>
    <xf numFmtId="1" fontId="9" fillId="8" borderId="1" xfId="0" applyNumberFormat="1" applyFont="1" applyFill="1" applyBorder="1" applyAlignment="1" applyProtection="1">
      <alignment horizontal="center" vertical="center" wrapText="1"/>
      <protection locked="0"/>
    </xf>
    <xf numFmtId="164" fontId="9" fillId="6" borderId="1" xfId="0" applyNumberFormat="1" applyFont="1" applyFill="1" applyBorder="1" applyAlignment="1" applyProtection="1">
      <alignment horizontal="center" vertical="center" wrapText="1"/>
    </xf>
    <xf numFmtId="49" fontId="9" fillId="2" borderId="1" xfId="0" applyNumberFormat="1" applyFont="1" applyFill="1" applyBorder="1" applyAlignment="1" applyProtection="1">
      <alignment horizontal="justify" vertical="center" wrapText="1"/>
      <protection locked="0"/>
    </xf>
    <xf numFmtId="1" fontId="9" fillId="7" borderId="1" xfId="0" applyNumberFormat="1" applyFont="1" applyFill="1" applyBorder="1" applyAlignment="1" applyProtection="1">
      <alignment horizontal="center" vertical="center" wrapText="1"/>
      <protection locked="0"/>
    </xf>
    <xf numFmtId="49" fontId="9" fillId="2" borderId="1" xfId="0" applyNumberFormat="1" applyFont="1" applyFill="1" applyBorder="1" applyAlignment="1" applyProtection="1">
      <alignment horizontal="left" vertical="center" wrapText="1"/>
      <protection locked="0"/>
    </xf>
    <xf numFmtId="0" fontId="9" fillId="5" borderId="1" xfId="0" applyFont="1" applyFill="1" applyBorder="1" applyAlignment="1" applyProtection="1">
      <alignment horizontal="justify" vertical="center" wrapText="1"/>
      <protection locked="0"/>
    </xf>
    <xf numFmtId="1" fontId="8" fillId="5" borderId="1" xfId="0" applyNumberFormat="1" applyFont="1" applyFill="1" applyBorder="1" applyAlignment="1" applyProtection="1">
      <alignment horizontal="justify" vertical="center" wrapText="1"/>
    </xf>
    <xf numFmtId="1" fontId="8" fillId="4" borderId="1" xfId="0" applyNumberFormat="1" applyFont="1" applyFill="1" applyBorder="1" applyAlignment="1" applyProtection="1">
      <alignment horizontal="justify" vertical="center" wrapText="1"/>
    </xf>
    <xf numFmtId="0" fontId="8" fillId="4" borderId="1" xfId="0" applyFont="1" applyFill="1" applyBorder="1" applyAlignment="1" applyProtection="1">
      <alignment horizontal="center" vertical="center"/>
      <protection locked="0"/>
    </xf>
    <xf numFmtId="0" fontId="8" fillId="5" borderId="1" xfId="0" applyFont="1" applyFill="1" applyBorder="1" applyAlignment="1" applyProtection="1">
      <alignment horizontal="center" vertical="center"/>
      <protection locked="0"/>
    </xf>
    <xf numFmtId="0" fontId="8" fillId="10" borderId="1" xfId="0" applyFont="1" applyFill="1" applyBorder="1" applyAlignment="1" applyProtection="1">
      <alignment vertical="center" wrapText="1"/>
      <protection locked="0"/>
    </xf>
    <xf numFmtId="0" fontId="8" fillId="10" borderId="1" xfId="0" applyFont="1" applyFill="1" applyBorder="1" applyAlignment="1" applyProtection="1">
      <alignment horizontal="center" vertical="center" wrapText="1"/>
    </xf>
    <xf numFmtId="1" fontId="8" fillId="10" borderId="1" xfId="0" applyNumberFormat="1" applyFont="1" applyFill="1" applyBorder="1" applyAlignment="1" applyProtection="1">
      <alignment horizontal="center" vertical="center" wrapText="1"/>
    </xf>
    <xf numFmtId="1" fontId="8" fillId="10" borderId="1" xfId="0" applyNumberFormat="1" applyFont="1" applyFill="1" applyBorder="1" applyAlignment="1" applyProtection="1">
      <alignment horizontal="center" vertical="center" wrapText="1"/>
      <protection locked="0"/>
    </xf>
    <xf numFmtId="0" fontId="8" fillId="10" borderId="1" xfId="0" applyFont="1" applyFill="1" applyBorder="1" applyAlignment="1" applyProtection="1">
      <alignment horizontal="center" vertical="center" wrapText="1"/>
      <protection locked="0"/>
    </xf>
    <xf numFmtId="0" fontId="9" fillId="10" borderId="1" xfId="0" applyFont="1" applyFill="1" applyBorder="1" applyAlignment="1" applyProtection="1">
      <alignment horizontal="center" vertical="center" wrapText="1"/>
      <protection locked="0"/>
    </xf>
    <xf numFmtId="164" fontId="8" fillId="10" borderId="1" xfId="0" applyNumberFormat="1" applyFont="1" applyFill="1" applyBorder="1" applyAlignment="1" applyProtection="1">
      <alignment horizontal="center" vertical="center" wrapText="1"/>
    </xf>
    <xf numFmtId="164" fontId="8" fillId="10" borderId="1" xfId="0" applyNumberFormat="1" applyFont="1" applyFill="1" applyBorder="1" applyAlignment="1" applyProtection="1">
      <alignment horizontal="center" vertical="center" wrapText="1"/>
      <protection locked="0"/>
    </xf>
    <xf numFmtId="10" fontId="8" fillId="10" borderId="1" xfId="0" applyNumberFormat="1" applyFont="1" applyFill="1" applyBorder="1" applyAlignment="1" applyProtection="1">
      <alignment horizontal="center" vertical="center" wrapText="1"/>
      <protection locked="0"/>
    </xf>
    <xf numFmtId="0" fontId="26" fillId="2" borderId="1" xfId="0" applyFont="1" applyFill="1" applyBorder="1" applyAlignment="1">
      <alignment horizontal="center" vertical="center" wrapText="1"/>
    </xf>
    <xf numFmtId="0" fontId="1" fillId="0" borderId="0" xfId="0" applyFont="1" applyAlignment="1">
      <alignment horizontal="center" vertical="center"/>
    </xf>
    <xf numFmtId="0" fontId="26" fillId="2" borderId="4" xfId="0" applyFont="1" applyFill="1" applyBorder="1" applyAlignment="1">
      <alignment horizontal="center" vertical="center" wrapText="1"/>
    </xf>
    <xf numFmtId="0" fontId="26" fillId="2" borderId="4" xfId="0" applyFont="1" applyFill="1" applyBorder="1" applyAlignment="1">
      <alignment vertical="center" wrapText="1"/>
    </xf>
    <xf numFmtId="0" fontId="26" fillId="2" borderId="5" xfId="0" applyFont="1" applyFill="1" applyBorder="1" applyAlignment="1">
      <alignment horizontal="center" vertical="center" wrapText="1"/>
    </xf>
    <xf numFmtId="0" fontId="26" fillId="2" borderId="5" xfId="0" applyFont="1" applyFill="1" applyBorder="1" applyAlignment="1">
      <alignment vertical="center" wrapText="1"/>
    </xf>
    <xf numFmtId="0" fontId="26" fillId="2" borderId="6" xfId="0" applyFont="1" applyFill="1" applyBorder="1" applyAlignment="1">
      <alignment horizontal="center" vertical="center" wrapText="1"/>
    </xf>
    <xf numFmtId="0" fontId="26" fillId="2" borderId="6" xfId="0" applyFont="1" applyFill="1" applyBorder="1" applyAlignment="1">
      <alignment vertical="center" wrapText="1"/>
    </xf>
    <xf numFmtId="10" fontId="26" fillId="2" borderId="4" xfId="1" applyNumberFormat="1" applyFont="1" applyFill="1" applyBorder="1" applyAlignment="1">
      <alignment horizontal="center" vertical="center" wrapText="1"/>
    </xf>
    <xf numFmtId="10" fontId="26" fillId="2" borderId="5" xfId="1" applyNumberFormat="1" applyFont="1" applyFill="1" applyBorder="1" applyAlignment="1">
      <alignment horizontal="center" vertical="center" wrapText="1"/>
    </xf>
    <xf numFmtId="10" fontId="26" fillId="2" borderId="6" xfId="1" applyNumberFormat="1" applyFont="1" applyFill="1" applyBorder="1" applyAlignment="1">
      <alignment horizontal="center" vertical="center" wrapText="1"/>
    </xf>
    <xf numFmtId="0" fontId="2" fillId="5" borderId="1" xfId="0" applyFont="1" applyFill="1" applyBorder="1" applyAlignment="1" applyProtection="1">
      <alignment horizontal="left" vertical="center" wrapText="1"/>
      <protection locked="0"/>
    </xf>
    <xf numFmtId="0" fontId="25" fillId="0" borderId="0" xfId="0" applyFont="1" applyAlignment="1">
      <alignment horizontal="center"/>
    </xf>
    <xf numFmtId="0" fontId="27"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xf>
    <xf numFmtId="0" fontId="26" fillId="0" borderId="0" xfId="0" applyFont="1" applyAlignment="1">
      <alignment horizontal="center"/>
    </xf>
    <xf numFmtId="0" fontId="1" fillId="0" borderId="0" xfId="0" applyFont="1" applyAlignment="1">
      <alignment horizont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8" fillId="10" borderId="1" xfId="0" applyFont="1" applyFill="1" applyBorder="1" applyAlignment="1" applyProtection="1">
      <alignment horizontal="center" vertical="center" wrapText="1"/>
    </xf>
    <xf numFmtId="0" fontId="12" fillId="0" borderId="0" xfId="0" applyFont="1" applyAlignment="1">
      <alignment horizontal="center" vertical="center" wrapText="1"/>
    </xf>
    <xf numFmtId="0" fontId="17" fillId="0" borderId="0" xfId="0" applyFont="1" applyAlignment="1">
      <alignment horizontal="center"/>
    </xf>
    <xf numFmtId="0" fontId="14" fillId="0" borderId="0" xfId="0" applyFont="1" applyAlignment="1">
      <alignment horizontal="center"/>
    </xf>
    <xf numFmtId="0" fontId="17" fillId="0" borderId="0" xfId="0" applyFont="1" applyAlignment="1">
      <alignment horizontal="center" wrapText="1"/>
    </xf>
    <xf numFmtId="0" fontId="14" fillId="0" borderId="0" xfId="0" applyFont="1" applyAlignment="1">
      <alignment horizontal="center" wrapText="1"/>
    </xf>
    <xf numFmtId="0" fontId="16" fillId="0" borderId="0" xfId="0" applyFont="1" applyAlignment="1">
      <alignment horizontal="center" wrapText="1"/>
    </xf>
    <xf numFmtId="0" fontId="6" fillId="0" borderId="0" xfId="0" applyFont="1" applyAlignment="1">
      <alignment vertical="center" wrapText="1"/>
    </xf>
    <xf numFmtId="0" fontId="6" fillId="0" borderId="0" xfId="0" applyFont="1" applyAlignment="1">
      <alignment vertical="center"/>
    </xf>
    <xf numFmtId="0" fontId="8" fillId="2" borderId="1" xfId="0" applyFont="1" applyFill="1" applyBorder="1" applyAlignment="1" applyProtection="1">
      <alignment horizontal="center" vertical="center" wrapText="1"/>
      <protection locked="0"/>
    </xf>
    <xf numFmtId="0" fontId="8" fillId="10" borderId="1" xfId="0" applyFont="1" applyFill="1" applyBorder="1" applyAlignment="1" applyProtection="1">
      <alignment horizontal="center" vertical="center" wrapText="1"/>
      <protection locked="0"/>
    </xf>
    <xf numFmtId="0" fontId="1" fillId="10" borderId="1" xfId="0" applyFont="1" applyFill="1" applyBorder="1" applyAlignment="1" applyProtection="1">
      <alignment horizontal="center" vertical="center" wrapText="1"/>
    </xf>
    <xf numFmtId="0" fontId="1" fillId="2" borderId="1" xfId="0" applyFont="1" applyFill="1" applyBorder="1" applyAlignment="1" applyProtection="1">
      <alignment horizontal="center" vertical="center" wrapText="1"/>
      <protection locked="0"/>
    </xf>
    <xf numFmtId="0" fontId="1" fillId="10" borderId="1" xfId="0" applyFont="1" applyFill="1" applyBorder="1" applyAlignment="1" applyProtection="1">
      <alignment horizontal="center" vertical="center" wrapText="1"/>
      <protection locked="0"/>
    </xf>
    <xf numFmtId="0" fontId="6" fillId="0" borderId="0" xfId="0" applyFont="1" applyAlignment="1">
      <alignment horizontal="left" vertical="center" wrapText="1" indent="15"/>
    </xf>
    <xf numFmtId="0" fontId="14" fillId="0" borderId="0" xfId="0" applyFont="1" applyAlignment="1">
      <alignment horizontal="center" vertical="center" wrapText="1"/>
    </xf>
    <xf numFmtId="0" fontId="17" fillId="0" borderId="0" xfId="0" applyFont="1" applyAlignment="1">
      <alignment horizontal="center" vertical="center" wrapText="1"/>
    </xf>
    <xf numFmtId="0" fontId="17" fillId="0" borderId="0" xfId="0" applyFont="1" applyAlignment="1">
      <alignment horizontal="center" vertical="center"/>
    </xf>
    <xf numFmtId="1" fontId="0" fillId="0" borderId="0" xfId="0" applyNumberFormat="1"/>
  </cellXfs>
  <cellStyles count="2">
    <cellStyle name="Bình thường" xfId="0" builtinId="0"/>
    <cellStyle name="Phần trăm" xfId="1" builtinId="5"/>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828675</xdr:colOff>
      <xdr:row>3</xdr:row>
      <xdr:rowOff>9525</xdr:rowOff>
    </xdr:from>
    <xdr:to>
      <xdr:col>3</xdr:col>
      <xdr:colOff>38100</xdr:colOff>
      <xdr:row>3</xdr:row>
      <xdr:rowOff>9525</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1047750" y="638175"/>
          <a:ext cx="1209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2</xdr:row>
      <xdr:rowOff>57150</xdr:rowOff>
    </xdr:from>
    <xdr:to>
      <xdr:col>10</xdr:col>
      <xdr:colOff>581025</xdr:colOff>
      <xdr:row>2</xdr:row>
      <xdr:rowOff>57150</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5267325" y="476250"/>
          <a:ext cx="1800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1636281</xdr:colOff>
      <xdr:row>2</xdr:row>
      <xdr:rowOff>10493</xdr:rowOff>
    </xdr:from>
    <xdr:to>
      <xdr:col>1</xdr:col>
      <xdr:colOff>489419</xdr:colOff>
      <xdr:row>2</xdr:row>
      <xdr:rowOff>10493</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1636281" y="639143"/>
          <a:ext cx="14820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117662</xdr:colOff>
      <xdr:row>2</xdr:row>
      <xdr:rowOff>38100</xdr:rowOff>
    </xdr:from>
    <xdr:to>
      <xdr:col>8</xdr:col>
      <xdr:colOff>1413062</xdr:colOff>
      <xdr:row>2</xdr:row>
      <xdr:rowOff>38100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8981515" y="923365"/>
          <a:ext cx="214704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1636281</xdr:colOff>
      <xdr:row>2</xdr:row>
      <xdr:rowOff>10493</xdr:rowOff>
    </xdr:from>
    <xdr:to>
      <xdr:col>1</xdr:col>
      <xdr:colOff>489419</xdr:colOff>
      <xdr:row>2</xdr:row>
      <xdr:rowOff>10493</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1636281" y="639143"/>
          <a:ext cx="14820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95250</xdr:colOff>
      <xdr:row>2</xdr:row>
      <xdr:rowOff>38100</xdr:rowOff>
    </xdr:from>
    <xdr:to>
      <xdr:col>8</xdr:col>
      <xdr:colOff>1390650</xdr:colOff>
      <xdr:row>2</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8839200" y="666750"/>
          <a:ext cx="21431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1647487</xdr:colOff>
      <xdr:row>1</xdr:row>
      <xdr:rowOff>705257</xdr:rowOff>
    </xdr:from>
    <xdr:to>
      <xdr:col>1</xdr:col>
      <xdr:colOff>500625</xdr:colOff>
      <xdr:row>1</xdr:row>
      <xdr:rowOff>705257</xdr:rowOff>
    </xdr:to>
    <xdr:cxnSp macro="">
      <xdr:nvCxnSpPr>
        <xdr:cNvPr id="7" name="Straight Connector 6">
          <a:extLst>
            <a:ext uri="{FF2B5EF4-FFF2-40B4-BE49-F238E27FC236}">
              <a16:creationId xmlns:a16="http://schemas.microsoft.com/office/drawing/2014/main" id="{00000000-0008-0000-0500-000007000000}"/>
            </a:ext>
          </a:extLst>
        </xdr:cNvPr>
        <xdr:cNvCxnSpPr/>
      </xdr:nvCxnSpPr>
      <xdr:spPr>
        <a:xfrm>
          <a:off x="1647487" y="862139"/>
          <a:ext cx="148652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117662</xdr:colOff>
      <xdr:row>1</xdr:row>
      <xdr:rowOff>620805</xdr:rowOff>
    </xdr:from>
    <xdr:to>
      <xdr:col>8</xdr:col>
      <xdr:colOff>1413062</xdr:colOff>
      <xdr:row>1</xdr:row>
      <xdr:rowOff>620805</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a:off x="8858250" y="777687"/>
          <a:ext cx="214704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Chủ đề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21"/>
  <sheetViews>
    <sheetView tabSelected="1" workbookViewId="0">
      <selection activeCell="J12" sqref="J12"/>
    </sheetView>
  </sheetViews>
  <sheetFormatPr defaultRowHeight="15" x14ac:dyDescent="0.25"/>
  <cols>
    <col min="1" max="1" width="3.28515625" bestFit="1" customWidth="1"/>
    <col min="2" max="2" width="23.85546875" customWidth="1"/>
    <col min="9" max="9" width="9.140625" bestFit="1" customWidth="1"/>
    <col min="10" max="10" width="11" bestFit="1" customWidth="1"/>
    <col min="12" max="12" width="9.5703125" bestFit="1" customWidth="1"/>
    <col min="13" max="13" width="10.140625" customWidth="1"/>
  </cols>
  <sheetData>
    <row r="1" spans="1:13" ht="16.5" x14ac:dyDescent="0.25">
      <c r="A1" s="104" t="s">
        <v>201</v>
      </c>
      <c r="B1" s="104"/>
      <c r="C1" s="104"/>
      <c r="D1" s="104"/>
      <c r="E1" s="104"/>
      <c r="G1" s="103" t="s">
        <v>204</v>
      </c>
      <c r="H1" s="103"/>
      <c r="I1" s="103"/>
      <c r="J1" s="103"/>
      <c r="K1" s="103"/>
      <c r="L1" s="103"/>
      <c r="M1" s="103"/>
    </row>
    <row r="2" spans="1:13" ht="16.5" x14ac:dyDescent="0.25">
      <c r="A2" s="104" t="s">
        <v>202</v>
      </c>
      <c r="B2" s="104"/>
      <c r="C2" s="104"/>
      <c r="D2" s="104"/>
      <c r="E2" s="104"/>
      <c r="G2" s="103" t="s">
        <v>205</v>
      </c>
      <c r="H2" s="103"/>
      <c r="I2" s="103"/>
      <c r="J2" s="103"/>
      <c r="K2" s="103"/>
      <c r="L2" s="103"/>
      <c r="M2" s="103"/>
    </row>
    <row r="3" spans="1:13" ht="16.5" x14ac:dyDescent="0.25">
      <c r="A3" s="103" t="s">
        <v>203</v>
      </c>
      <c r="B3" s="103"/>
      <c r="C3" s="103"/>
      <c r="D3" s="103"/>
      <c r="E3" s="103"/>
    </row>
    <row r="5" spans="1:13" ht="18.75" x14ac:dyDescent="0.3">
      <c r="A5" s="100" t="s">
        <v>199</v>
      </c>
      <c r="B5" s="100"/>
      <c r="C5" s="100"/>
      <c r="D5" s="100"/>
      <c r="E5" s="100"/>
      <c r="F5" s="100"/>
      <c r="G5" s="100"/>
      <c r="H5" s="100"/>
      <c r="I5" s="100"/>
      <c r="J5" s="100"/>
      <c r="K5" s="100"/>
      <c r="L5" s="100"/>
      <c r="M5" s="100"/>
    </row>
    <row r="6" spans="1:13" ht="18.75" x14ac:dyDescent="0.3">
      <c r="A6" s="100" t="s">
        <v>210</v>
      </c>
      <c r="B6" s="100"/>
      <c r="C6" s="100"/>
      <c r="D6" s="100"/>
      <c r="E6" s="100"/>
      <c r="F6" s="100"/>
      <c r="G6" s="100"/>
      <c r="H6" s="100"/>
      <c r="I6" s="100"/>
      <c r="J6" s="100"/>
      <c r="K6" s="100"/>
      <c r="L6" s="100"/>
      <c r="M6" s="100"/>
    </row>
    <row r="8" spans="1:13" ht="16.5" x14ac:dyDescent="0.25">
      <c r="A8" s="106" t="s">
        <v>181</v>
      </c>
      <c r="B8" s="106" t="s">
        <v>182</v>
      </c>
      <c r="C8" s="106" t="s">
        <v>183</v>
      </c>
      <c r="D8" s="106"/>
      <c r="E8" s="106"/>
      <c r="F8" s="106" t="s">
        <v>184</v>
      </c>
      <c r="G8" s="106"/>
      <c r="H8" s="106"/>
      <c r="I8" s="106" t="s">
        <v>185</v>
      </c>
      <c r="J8" s="106"/>
      <c r="K8" s="107" t="s">
        <v>186</v>
      </c>
      <c r="L8" s="107"/>
      <c r="M8" s="106" t="s">
        <v>188</v>
      </c>
    </row>
    <row r="9" spans="1:13" ht="16.5" x14ac:dyDescent="0.25">
      <c r="A9" s="106"/>
      <c r="B9" s="106"/>
      <c r="C9" s="106"/>
      <c r="D9" s="106"/>
      <c r="E9" s="106"/>
      <c r="F9" s="106"/>
      <c r="G9" s="106"/>
      <c r="H9" s="106"/>
      <c r="I9" s="106"/>
      <c r="J9" s="106"/>
      <c r="K9" s="108" t="s">
        <v>187</v>
      </c>
      <c r="L9" s="108"/>
      <c r="M9" s="106"/>
    </row>
    <row r="10" spans="1:13" ht="49.5" x14ac:dyDescent="0.25">
      <c r="A10" s="106"/>
      <c r="B10" s="106"/>
      <c r="C10" s="88" t="s">
        <v>189</v>
      </c>
      <c r="D10" s="88" t="s">
        <v>190</v>
      </c>
      <c r="E10" s="88" t="s">
        <v>191</v>
      </c>
      <c r="F10" s="88" t="s">
        <v>192</v>
      </c>
      <c r="G10" s="88" t="s">
        <v>193</v>
      </c>
      <c r="H10" s="88" t="s">
        <v>194</v>
      </c>
      <c r="I10" s="88" t="s">
        <v>206</v>
      </c>
      <c r="J10" s="88" t="s">
        <v>68</v>
      </c>
      <c r="K10" s="88" t="s">
        <v>67</v>
      </c>
      <c r="L10" s="88" t="s">
        <v>68</v>
      </c>
      <c r="M10" s="106"/>
    </row>
    <row r="11" spans="1:13" ht="16.5" x14ac:dyDescent="0.25">
      <c r="A11" s="90">
        <v>1</v>
      </c>
      <c r="B11" s="91" t="s">
        <v>195</v>
      </c>
      <c r="C11" s="90"/>
      <c r="D11" s="90" t="s">
        <v>196</v>
      </c>
      <c r="E11" s="90" t="s">
        <v>196</v>
      </c>
      <c r="F11" s="90" t="s">
        <v>196</v>
      </c>
      <c r="G11" s="90" t="s">
        <v>196</v>
      </c>
      <c r="H11" s="90" t="s">
        <v>196</v>
      </c>
      <c r="I11" s="96">
        <f>'P.Q.VŨ'!C80</f>
        <v>0.88636363636363635</v>
      </c>
      <c r="J11" s="90" t="str">
        <f>'P.Q.VŨ'!C81</f>
        <v>A</v>
      </c>
      <c r="K11" s="96">
        <f>'P.Q.VŨ'!G80</f>
        <v>0.88636363636363635</v>
      </c>
      <c r="L11" s="90" t="str">
        <f>'P.Q.VŨ'!G81</f>
        <v>A</v>
      </c>
      <c r="M11" s="90"/>
    </row>
    <row r="12" spans="1:13" ht="16.5" x14ac:dyDescent="0.25">
      <c r="A12" s="92">
        <v>2</v>
      </c>
      <c r="B12" s="93" t="s">
        <v>197</v>
      </c>
      <c r="C12" s="92"/>
      <c r="D12" s="92" t="s">
        <v>196</v>
      </c>
      <c r="E12" s="92" t="s">
        <v>196</v>
      </c>
      <c r="F12" s="92" t="s">
        <v>196</v>
      </c>
      <c r="G12" s="92" t="s">
        <v>196</v>
      </c>
      <c r="H12" s="92" t="s">
        <v>196</v>
      </c>
      <c r="I12" s="97">
        <f>'T.M.PHONG'!C80</f>
        <v>0.81818181818181823</v>
      </c>
      <c r="J12" s="92" t="str">
        <f>'T.M.PHONG'!C81</f>
        <v>A</v>
      </c>
      <c r="K12" s="97">
        <f>'T.M.PHONG'!G80</f>
        <v>0.81818181818181823</v>
      </c>
      <c r="L12" s="92" t="str">
        <f>'T.M.PHONG'!G81</f>
        <v>A</v>
      </c>
      <c r="M12" s="92"/>
    </row>
    <row r="13" spans="1:13" ht="16.5" x14ac:dyDescent="0.25">
      <c r="A13" s="94">
        <v>3</v>
      </c>
      <c r="B13" s="95" t="s">
        <v>198</v>
      </c>
      <c r="C13" s="94"/>
      <c r="D13" s="94"/>
      <c r="E13" s="94" t="s">
        <v>196</v>
      </c>
      <c r="F13" s="94" t="s">
        <v>196</v>
      </c>
      <c r="G13" s="94" t="s">
        <v>196</v>
      </c>
      <c r="H13" s="94" t="s">
        <v>196</v>
      </c>
      <c r="I13" s="98">
        <f>'T. N. TUAN'!C80</f>
        <v>0.81818181818181823</v>
      </c>
      <c r="J13" s="94" t="str">
        <f>'T. N. TUAN'!C81</f>
        <v>KĐ</v>
      </c>
      <c r="K13" s="98">
        <f>'T. N. TUAN'!G80</f>
        <v>0.81818181818181823</v>
      </c>
      <c r="L13" s="94" t="str">
        <f>'T. N. TUAN'!G81</f>
        <v>KĐ</v>
      </c>
      <c r="M13" s="94"/>
    </row>
    <row r="15" spans="1:13" ht="15.75" x14ac:dyDescent="0.25">
      <c r="H15" s="101" t="s">
        <v>224</v>
      </c>
      <c r="I15" s="101"/>
      <c r="J15" s="101"/>
      <c r="K15" s="101"/>
      <c r="L15" s="101"/>
      <c r="M15" s="101"/>
    </row>
    <row r="16" spans="1:13" ht="15.75" x14ac:dyDescent="0.25">
      <c r="H16" s="102" t="s">
        <v>200</v>
      </c>
      <c r="I16" s="102"/>
      <c r="J16" s="102"/>
      <c r="K16" s="102"/>
      <c r="L16" s="102"/>
      <c r="M16" s="102"/>
    </row>
    <row r="17" spans="8:13" ht="15.75" x14ac:dyDescent="0.25">
      <c r="H17" s="89"/>
      <c r="I17" s="89"/>
      <c r="J17" s="89"/>
      <c r="K17" s="89"/>
      <c r="L17" s="89"/>
      <c r="M17" s="89"/>
    </row>
    <row r="18" spans="8:13" ht="15.75" x14ac:dyDescent="0.25">
      <c r="J18" s="89"/>
    </row>
    <row r="19" spans="8:13" ht="15.75" x14ac:dyDescent="0.25">
      <c r="J19" s="89"/>
    </row>
    <row r="20" spans="8:13" ht="15.75" x14ac:dyDescent="0.25">
      <c r="J20" s="89"/>
    </row>
    <row r="21" spans="8:13" ht="15.75" x14ac:dyDescent="0.25">
      <c r="H21" s="105" t="s">
        <v>76</v>
      </c>
      <c r="I21" s="105"/>
      <c r="J21" s="105"/>
      <c r="K21" s="105"/>
      <c r="L21" s="105"/>
      <c r="M21" s="105"/>
    </row>
  </sheetData>
  <mergeCells count="18">
    <mergeCell ref="H21:M21"/>
    <mergeCell ref="A8:A10"/>
    <mergeCell ref="B8:B10"/>
    <mergeCell ref="C8:E9"/>
    <mergeCell ref="F8:H9"/>
    <mergeCell ref="I8:J9"/>
    <mergeCell ref="K8:L8"/>
    <mergeCell ref="K9:L9"/>
    <mergeCell ref="M8:M10"/>
    <mergeCell ref="A5:M5"/>
    <mergeCell ref="A6:M6"/>
    <mergeCell ref="H15:M15"/>
    <mergeCell ref="H16:M16"/>
    <mergeCell ref="G1:M1"/>
    <mergeCell ref="G2:M2"/>
    <mergeCell ref="A1:E1"/>
    <mergeCell ref="A2:E2"/>
    <mergeCell ref="A3:E3"/>
  </mergeCells>
  <pageMargins left="0.7" right="0.7" top="0.75" bottom="0.75" header="0.3" footer="0.3"/>
  <pageSetup scale="93"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J90"/>
  <sheetViews>
    <sheetView topLeftCell="A70" zoomScale="85" zoomScaleNormal="85" workbookViewId="0">
      <selection activeCell="G91" sqref="G91"/>
    </sheetView>
  </sheetViews>
  <sheetFormatPr defaultRowHeight="15" x14ac:dyDescent="0.25"/>
  <cols>
    <col min="1" max="1" width="39.42578125" customWidth="1"/>
    <col min="3" max="3" width="9.85546875" bestFit="1" customWidth="1"/>
    <col min="4" max="4" width="13" customWidth="1"/>
    <col min="5" max="5" width="38.85546875" customWidth="1"/>
    <col min="6" max="6" width="11.5703125" customWidth="1"/>
    <col min="7" max="7" width="11.140625" customWidth="1"/>
    <col min="8" max="8" width="12.7109375" customWidth="1"/>
    <col min="9" max="9" width="44.85546875" customWidth="1"/>
  </cols>
  <sheetData>
    <row r="1" spans="1:9" ht="12.2" customHeight="1" x14ac:dyDescent="0.25"/>
    <row r="2" spans="1:9" ht="57.75" customHeight="1" x14ac:dyDescent="0.3">
      <c r="A2" s="113" t="s">
        <v>212</v>
      </c>
      <c r="B2" s="111"/>
      <c r="C2" s="111"/>
      <c r="D2" s="111"/>
      <c r="E2" s="30"/>
      <c r="F2" s="114" t="s">
        <v>69</v>
      </c>
      <c r="G2" s="114"/>
      <c r="H2" s="114"/>
      <c r="I2" s="114"/>
    </row>
    <row r="5" spans="1:9" s="26" customFormat="1" ht="47.85" customHeight="1" x14ac:dyDescent="0.3">
      <c r="A5" s="115" t="s">
        <v>211</v>
      </c>
      <c r="B5" s="115"/>
      <c r="C5" s="115"/>
      <c r="D5" s="115"/>
      <c r="E5" s="115"/>
      <c r="F5" s="115"/>
      <c r="G5" s="115"/>
      <c r="H5" s="115"/>
      <c r="I5" s="115"/>
    </row>
    <row r="6" spans="1:9" s="26" customFormat="1" x14ac:dyDescent="0.25"/>
    <row r="7" spans="1:9" s="27" customFormat="1" ht="22.15" customHeight="1" x14ac:dyDescent="0.3">
      <c r="A7" s="28" t="s">
        <v>79</v>
      </c>
      <c r="E7" s="27" t="s">
        <v>76</v>
      </c>
    </row>
    <row r="8" spans="1:9" s="27" customFormat="1" ht="20.100000000000001" customHeight="1" x14ac:dyDescent="0.3">
      <c r="A8" s="28" t="s">
        <v>72</v>
      </c>
      <c r="E8" s="27" t="s">
        <v>75</v>
      </c>
    </row>
    <row r="9" spans="1:9" s="27" customFormat="1" ht="21.6" customHeight="1" x14ac:dyDescent="0.3">
      <c r="A9" s="28" t="s">
        <v>73</v>
      </c>
      <c r="E9" s="27" t="s">
        <v>135</v>
      </c>
    </row>
    <row r="10" spans="1:9" s="27" customFormat="1" ht="20.100000000000001" customHeight="1" x14ac:dyDescent="0.3">
      <c r="A10" s="28" t="s">
        <v>74</v>
      </c>
      <c r="F10" s="27" t="s">
        <v>134</v>
      </c>
    </row>
    <row r="11" spans="1:9" s="26" customFormat="1" x14ac:dyDescent="0.25"/>
    <row r="12" spans="1:9" s="26" customFormat="1" ht="82.7" customHeight="1" x14ac:dyDescent="0.25">
      <c r="B12" s="116" t="s">
        <v>70</v>
      </c>
      <c r="C12" s="117"/>
      <c r="D12" s="117"/>
      <c r="E12" s="117"/>
      <c r="F12" s="117"/>
      <c r="G12" s="117"/>
      <c r="H12" s="117"/>
      <c r="I12" s="117"/>
    </row>
    <row r="14" spans="1:9" ht="11.45" customHeight="1" x14ac:dyDescent="0.25"/>
    <row r="15" spans="1:9" ht="15.75" x14ac:dyDescent="0.25">
      <c r="A15" s="118" t="s">
        <v>0</v>
      </c>
      <c r="B15" s="118" t="s">
        <v>1</v>
      </c>
      <c r="C15" s="118" t="s">
        <v>2</v>
      </c>
      <c r="D15" s="118"/>
      <c r="E15" s="118"/>
      <c r="F15" s="119" t="s">
        <v>3</v>
      </c>
      <c r="G15" s="119"/>
      <c r="H15" s="119"/>
      <c r="I15" s="119"/>
    </row>
    <row r="16" spans="1:9" ht="141.75" x14ac:dyDescent="0.25">
      <c r="A16" s="118"/>
      <c r="B16" s="118"/>
      <c r="C16" s="56" t="s">
        <v>172</v>
      </c>
      <c r="D16" s="56" t="s">
        <v>5</v>
      </c>
      <c r="E16" s="57" t="s">
        <v>173</v>
      </c>
      <c r="F16" s="57" t="s">
        <v>174</v>
      </c>
      <c r="G16" s="57" t="s">
        <v>175</v>
      </c>
      <c r="H16" s="57" t="s">
        <v>9</v>
      </c>
      <c r="I16" s="57" t="s">
        <v>176</v>
      </c>
    </row>
    <row r="17" spans="1:9" ht="15.75" x14ac:dyDescent="0.25">
      <c r="A17" s="58" t="s">
        <v>86</v>
      </c>
      <c r="B17" s="59">
        <v>20</v>
      </c>
      <c r="C17" s="60">
        <f>ROUND(C18+C25+C28,0)</f>
        <v>18</v>
      </c>
      <c r="D17" s="61">
        <f>C17/$B$17</f>
        <v>0.9</v>
      </c>
      <c r="E17" s="59"/>
      <c r="F17" s="60">
        <f>ROUND(F18+F25+F28,0)</f>
        <v>0</v>
      </c>
      <c r="G17" s="60">
        <f>ROUND(G18+G25+G28,0)</f>
        <v>18</v>
      </c>
      <c r="H17" s="61">
        <f>G17/$B$17</f>
        <v>0.9</v>
      </c>
      <c r="I17" s="62"/>
    </row>
    <row r="18" spans="1:9" ht="15.75" x14ac:dyDescent="0.25">
      <c r="A18" s="63" t="s">
        <v>85</v>
      </c>
      <c r="B18" s="64">
        <v>12</v>
      </c>
      <c r="C18" s="65">
        <f>IF(SUM(C19:C24)&gt;12,"12",SUM(C19:C24))</f>
        <v>12</v>
      </c>
      <c r="D18" s="14">
        <f>C18/B18</f>
        <v>1</v>
      </c>
      <c r="E18" s="64"/>
      <c r="F18" s="65">
        <f>IF(SUM(F19:F24)&gt;12,"12",SUM(F19:F24))</f>
        <v>0</v>
      </c>
      <c r="G18" s="65">
        <f>IF(SUM(G19:G24)&gt;12,"12",SUM(G19:G24))</f>
        <v>12</v>
      </c>
      <c r="H18" s="14">
        <f>G18/B18</f>
        <v>1</v>
      </c>
      <c r="I18" s="66"/>
    </row>
    <row r="19" spans="1:9" ht="173.25" x14ac:dyDescent="0.25">
      <c r="A19" s="67" t="s">
        <v>81</v>
      </c>
      <c r="B19" s="68">
        <v>2</v>
      </c>
      <c r="C19" s="69">
        <v>2</v>
      </c>
      <c r="D19" s="70">
        <f>IF(C19/B19&gt;1,"100%",C19/B19)</f>
        <v>1</v>
      </c>
      <c r="E19" s="71" t="s">
        <v>179</v>
      </c>
      <c r="F19" s="72"/>
      <c r="G19" s="69">
        <v>2</v>
      </c>
      <c r="H19" s="21">
        <f>IF(G19/B19&gt;1,"100%",G19/B19)</f>
        <v>1</v>
      </c>
      <c r="I19" s="73" t="s">
        <v>179</v>
      </c>
    </row>
    <row r="20" spans="1:9" ht="78.75" x14ac:dyDescent="0.25">
      <c r="A20" s="67" t="s">
        <v>11</v>
      </c>
      <c r="B20" s="68">
        <v>2</v>
      </c>
      <c r="C20" s="69">
        <v>2</v>
      </c>
      <c r="D20" s="70">
        <f t="shared" ref="D20:D24" si="0">IF(C20/B20&gt;1,"100%",C20/B20)</f>
        <v>1</v>
      </c>
      <c r="E20" s="71" t="s">
        <v>180</v>
      </c>
      <c r="F20" s="72"/>
      <c r="G20" s="69">
        <v>2</v>
      </c>
      <c r="H20" s="21">
        <f t="shared" ref="H20:H24" si="1">IF(G20/B20&gt;1,"100%",G20/B20)</f>
        <v>1</v>
      </c>
      <c r="I20" s="73" t="s">
        <v>180</v>
      </c>
    </row>
    <row r="21" spans="1:9" ht="78.75" x14ac:dyDescent="0.25">
      <c r="A21" s="67" t="s">
        <v>12</v>
      </c>
      <c r="B21" s="68">
        <v>2</v>
      </c>
      <c r="C21" s="69">
        <v>2</v>
      </c>
      <c r="D21" s="70">
        <f t="shared" si="0"/>
        <v>1</v>
      </c>
      <c r="E21" s="71" t="s">
        <v>163</v>
      </c>
      <c r="F21" s="72"/>
      <c r="G21" s="69">
        <v>2</v>
      </c>
      <c r="H21" s="21">
        <f t="shared" si="1"/>
        <v>1</v>
      </c>
      <c r="I21" s="73" t="s">
        <v>163</v>
      </c>
    </row>
    <row r="22" spans="1:9" ht="78.75" x14ac:dyDescent="0.25">
      <c r="A22" s="67" t="s">
        <v>13</v>
      </c>
      <c r="B22" s="68">
        <v>2</v>
      </c>
      <c r="C22" s="69">
        <v>2</v>
      </c>
      <c r="D22" s="70">
        <f t="shared" si="0"/>
        <v>1</v>
      </c>
      <c r="E22" s="54" t="s">
        <v>164</v>
      </c>
      <c r="F22" s="72"/>
      <c r="G22" s="69">
        <v>2</v>
      </c>
      <c r="H22" s="21">
        <f t="shared" si="1"/>
        <v>1</v>
      </c>
      <c r="I22" s="73" t="s">
        <v>164</v>
      </c>
    </row>
    <row r="23" spans="1:9" ht="63" x14ac:dyDescent="0.25">
      <c r="A23" s="67" t="s">
        <v>14</v>
      </c>
      <c r="B23" s="68">
        <v>2</v>
      </c>
      <c r="C23" s="69">
        <v>2</v>
      </c>
      <c r="D23" s="70">
        <f t="shared" si="0"/>
        <v>1</v>
      </c>
      <c r="E23" s="54" t="s">
        <v>165</v>
      </c>
      <c r="F23" s="72"/>
      <c r="G23" s="69">
        <v>2</v>
      </c>
      <c r="H23" s="21">
        <f t="shared" si="1"/>
        <v>1</v>
      </c>
      <c r="I23" s="73" t="s">
        <v>165</v>
      </c>
    </row>
    <row r="24" spans="1:9" ht="78.75" x14ac:dyDescent="0.25">
      <c r="A24" s="67" t="s">
        <v>15</v>
      </c>
      <c r="B24" s="68">
        <v>2</v>
      </c>
      <c r="C24" s="69">
        <v>2</v>
      </c>
      <c r="D24" s="70">
        <f t="shared" si="0"/>
        <v>1</v>
      </c>
      <c r="E24" s="71" t="s">
        <v>166</v>
      </c>
      <c r="F24" s="72"/>
      <c r="G24" s="69">
        <v>2</v>
      </c>
      <c r="H24" s="21">
        <f t="shared" si="1"/>
        <v>1</v>
      </c>
      <c r="I24" s="73" t="s">
        <v>166</v>
      </c>
    </row>
    <row r="25" spans="1:9" ht="15.75" x14ac:dyDescent="0.25">
      <c r="A25" s="74" t="s">
        <v>16</v>
      </c>
      <c r="B25" s="64">
        <v>4</v>
      </c>
      <c r="C25" s="65">
        <f>IF(SUM(C26:C27)&gt;4,"4",SUM(C26:C27))</f>
        <v>2</v>
      </c>
      <c r="D25" s="14">
        <f>C25/B25</f>
        <v>0.5</v>
      </c>
      <c r="E25" s="75"/>
      <c r="F25" s="65">
        <f t="shared" ref="F25" si="2">IF(SUM(F26:F27)&gt;4,"4",SUM(F26:F27))</f>
        <v>0</v>
      </c>
      <c r="G25" s="65">
        <f>IF(SUM(G26:G27)&gt;4,"4",SUM(G26:G27))</f>
        <v>2</v>
      </c>
      <c r="H25" s="14">
        <f>G25/B25</f>
        <v>0.5</v>
      </c>
      <c r="I25" s="66"/>
    </row>
    <row r="26" spans="1:9" ht="283.5" x14ac:dyDescent="0.25">
      <c r="A26" s="67" t="s">
        <v>17</v>
      </c>
      <c r="B26" s="68">
        <v>2</v>
      </c>
      <c r="C26" s="69">
        <v>2</v>
      </c>
      <c r="D26" s="70">
        <f>IF(C26/B26&gt;1,"100%",C26/B26)</f>
        <v>1</v>
      </c>
      <c r="E26" s="71" t="s">
        <v>167</v>
      </c>
      <c r="F26" s="72"/>
      <c r="G26" s="69">
        <v>2</v>
      </c>
      <c r="H26" s="21">
        <f>IF(G26/B26&gt;1,"100%",G26/B26)</f>
        <v>1</v>
      </c>
      <c r="I26" s="73" t="s">
        <v>167</v>
      </c>
    </row>
    <row r="27" spans="1:9" ht="63" x14ac:dyDescent="0.25">
      <c r="A27" s="67" t="s">
        <v>82</v>
      </c>
      <c r="B27" s="68">
        <v>2</v>
      </c>
      <c r="C27" s="69"/>
      <c r="D27" s="70">
        <f>IF(C27/B27&gt;1,"100%",C27/B27)</f>
        <v>0</v>
      </c>
      <c r="E27" s="71"/>
      <c r="F27" s="72"/>
      <c r="G27" s="69"/>
      <c r="H27" s="21">
        <f>IF(G27/B27&gt;1,"100%",G27/B27)</f>
        <v>0</v>
      </c>
      <c r="I27" s="73"/>
    </row>
    <row r="28" spans="1:9" ht="15.75" x14ac:dyDescent="0.25">
      <c r="A28" s="74" t="s">
        <v>18</v>
      </c>
      <c r="B28" s="64">
        <v>4</v>
      </c>
      <c r="C28" s="65">
        <f>IF(SUM(C29:C30)&gt;4,"4",SUM(C29:C30))</f>
        <v>4</v>
      </c>
      <c r="D28" s="14">
        <f>C28/B28</f>
        <v>1</v>
      </c>
      <c r="E28" s="75"/>
      <c r="F28" s="65">
        <f t="shared" ref="F28" si="3">IF(SUM(F29:F30)&gt;4,"4",SUM(F29:F30))</f>
        <v>0</v>
      </c>
      <c r="G28" s="65">
        <f>IF(SUM(G29:G30)&gt;4,"4",SUM(G29:G30))</f>
        <v>4</v>
      </c>
      <c r="H28" s="14">
        <f>G28/B28</f>
        <v>1</v>
      </c>
      <c r="I28" s="66"/>
    </row>
    <row r="29" spans="1:9" ht="110.25" x14ac:dyDescent="0.25">
      <c r="A29" s="67" t="s">
        <v>19</v>
      </c>
      <c r="B29" s="68">
        <v>2</v>
      </c>
      <c r="C29" s="69">
        <v>2</v>
      </c>
      <c r="D29" s="70">
        <f>IF(C29/B29&gt;1,"100%",C29/B29)</f>
        <v>1</v>
      </c>
      <c r="E29" s="71" t="s">
        <v>168</v>
      </c>
      <c r="F29" s="72"/>
      <c r="G29" s="69">
        <v>2</v>
      </c>
      <c r="H29" s="21">
        <f>IF(G29/B29&gt;1,"100%",G29/B29)</f>
        <v>1</v>
      </c>
      <c r="I29" s="73" t="s">
        <v>168</v>
      </c>
    </row>
    <row r="30" spans="1:9" ht="78.75" x14ac:dyDescent="0.25">
      <c r="A30" s="67" t="s">
        <v>83</v>
      </c>
      <c r="B30" s="68">
        <v>2</v>
      </c>
      <c r="C30" s="69">
        <v>2</v>
      </c>
      <c r="D30" s="70">
        <f>IF(C30/B30&gt;1,"100%",C30/B30)</f>
        <v>1</v>
      </c>
      <c r="E30" s="54" t="s">
        <v>169</v>
      </c>
      <c r="F30" s="72"/>
      <c r="G30" s="69">
        <v>2</v>
      </c>
      <c r="H30" s="21">
        <f>IF(G30/B30&gt;1,"100%",G30/B30)</f>
        <v>1</v>
      </c>
      <c r="I30" s="73" t="s">
        <v>169</v>
      </c>
    </row>
    <row r="31" spans="1:9" ht="15.75" x14ac:dyDescent="0.25">
      <c r="A31" s="58" t="s">
        <v>20</v>
      </c>
      <c r="B31" s="59">
        <v>52</v>
      </c>
      <c r="C31" s="60">
        <f>ROUND(C32+C35+C42+C47+C50+C53+C56+C61+C64,0)</f>
        <v>52</v>
      </c>
      <c r="D31" s="61">
        <f>C31/$B$31</f>
        <v>1</v>
      </c>
      <c r="E31" s="76"/>
      <c r="F31" s="60">
        <f t="shared" ref="F31" si="4">ROUND(F32+F35+F42+F47+F50+F53+F56+F61+F64,0)</f>
        <v>0</v>
      </c>
      <c r="G31" s="60">
        <f>ROUND(G32+G35+G42+G47+G50+G53+G56+G61+G64,0)</f>
        <v>52</v>
      </c>
      <c r="H31" s="61">
        <f>G31/$B$31</f>
        <v>1</v>
      </c>
      <c r="I31" s="77"/>
    </row>
    <row r="32" spans="1:9" ht="31.5" x14ac:dyDescent="0.25">
      <c r="A32" s="74" t="s">
        <v>21</v>
      </c>
      <c r="B32" s="64">
        <v>4</v>
      </c>
      <c r="C32" s="65">
        <f>IF(SUM(C33:C34)&gt;4,"4",SUM(C33:C34))</f>
        <v>4</v>
      </c>
      <c r="D32" s="14">
        <f>C32/B32</f>
        <v>1</v>
      </c>
      <c r="E32" s="75"/>
      <c r="F32" s="65">
        <f t="shared" ref="F32" si="5">IF(SUM(F33:F34)&gt;4,"4",SUM(F33:F34))</f>
        <v>0</v>
      </c>
      <c r="G32" s="65">
        <f>IF(SUM(G33:G34)&gt;4,"4",SUM(G33:G34))</f>
        <v>4</v>
      </c>
      <c r="H32" s="14">
        <f>G32/B32</f>
        <v>1</v>
      </c>
      <c r="I32" s="78"/>
    </row>
    <row r="33" spans="1:9" ht="126" x14ac:dyDescent="0.25">
      <c r="A33" s="67" t="s">
        <v>22</v>
      </c>
      <c r="B33" s="68">
        <v>2</v>
      </c>
      <c r="C33" s="69">
        <v>2</v>
      </c>
      <c r="D33" s="70">
        <f>IF(C33/B33&gt;1,"100%",C33/B33)</f>
        <v>1</v>
      </c>
      <c r="E33" s="71" t="s">
        <v>170</v>
      </c>
      <c r="F33" s="72"/>
      <c r="G33" s="69">
        <v>2</v>
      </c>
      <c r="H33" s="21">
        <f>IF(G33/B33&gt;1,"100%",G33/B33)</f>
        <v>1</v>
      </c>
      <c r="I33" s="73" t="s">
        <v>170</v>
      </c>
    </row>
    <row r="34" spans="1:9" ht="31.5" x14ac:dyDescent="0.25">
      <c r="A34" s="67" t="s">
        <v>23</v>
      </c>
      <c r="B34" s="68">
        <v>2</v>
      </c>
      <c r="C34" s="69">
        <v>2</v>
      </c>
      <c r="D34" s="70">
        <f>IF(C34/B34&gt;1,"100%",C34/B34)</f>
        <v>1</v>
      </c>
      <c r="E34" s="71" t="s">
        <v>171</v>
      </c>
      <c r="F34" s="72"/>
      <c r="G34" s="69">
        <v>2</v>
      </c>
      <c r="H34" s="21">
        <f>IF(G34/B34&gt;1,"100%",G34/B34)</f>
        <v>1</v>
      </c>
      <c r="I34" s="73" t="s">
        <v>171</v>
      </c>
    </row>
    <row r="35" spans="1:9" ht="31.5" x14ac:dyDescent="0.25">
      <c r="A35" s="74" t="s">
        <v>24</v>
      </c>
      <c r="B35" s="64">
        <v>12</v>
      </c>
      <c r="C35" s="65">
        <f>IF(SUM(C36:C41)&gt;12,"12",SUM(C36:C41))</f>
        <v>12</v>
      </c>
      <c r="D35" s="14">
        <f>C35/B35</f>
        <v>1</v>
      </c>
      <c r="E35" s="75"/>
      <c r="F35" s="65">
        <f t="shared" ref="F35" si="6">IF(SUM(F36:F41)&gt;12,"12",SUM(F36:F41))</f>
        <v>0</v>
      </c>
      <c r="G35" s="65">
        <f>IF(SUM(G36:G41)&gt;12,"12",SUM(G36:G41))</f>
        <v>12</v>
      </c>
      <c r="H35" s="14">
        <f>G35/B35</f>
        <v>1</v>
      </c>
      <c r="I35" s="78"/>
    </row>
    <row r="36" spans="1:9" ht="63" x14ac:dyDescent="0.25">
      <c r="A36" s="67" t="s">
        <v>177</v>
      </c>
      <c r="B36" s="68">
        <v>2</v>
      </c>
      <c r="C36" s="69">
        <v>2</v>
      </c>
      <c r="D36" s="70">
        <f>IF(C36/B36&gt;1,"100%",C36/B36)</f>
        <v>1</v>
      </c>
      <c r="E36" s="54" t="s">
        <v>109</v>
      </c>
      <c r="F36" s="72"/>
      <c r="G36" s="69">
        <v>2</v>
      </c>
      <c r="H36" s="21">
        <f>IF(G36/B36&gt;1,"100%",G36/B36)</f>
        <v>1</v>
      </c>
      <c r="I36" s="73" t="s">
        <v>109</v>
      </c>
    </row>
    <row r="37" spans="1:9" ht="31.5" x14ac:dyDescent="0.25">
      <c r="A37" s="67" t="s">
        <v>25</v>
      </c>
      <c r="B37" s="68">
        <v>2</v>
      </c>
      <c r="C37" s="69">
        <v>2</v>
      </c>
      <c r="D37" s="70">
        <f t="shared" ref="D37:D41" si="7">IF(C37/B37&gt;1,"100%",C37/B37)</f>
        <v>1</v>
      </c>
      <c r="E37" s="54" t="s">
        <v>110</v>
      </c>
      <c r="F37" s="72"/>
      <c r="G37" s="69">
        <v>2</v>
      </c>
      <c r="H37" s="21">
        <f t="shared" ref="H37:H41" si="8">IF(G37/B37&gt;1,"100%",G37/B37)</f>
        <v>1</v>
      </c>
      <c r="I37" s="73" t="s">
        <v>110</v>
      </c>
    </row>
    <row r="38" spans="1:9" ht="47.25" x14ac:dyDescent="0.25">
      <c r="A38" s="67" t="s">
        <v>26</v>
      </c>
      <c r="B38" s="68">
        <v>2</v>
      </c>
      <c r="C38" s="69">
        <v>2</v>
      </c>
      <c r="D38" s="70">
        <f t="shared" si="7"/>
        <v>1</v>
      </c>
      <c r="E38" s="55" t="s">
        <v>95</v>
      </c>
      <c r="F38" s="72"/>
      <c r="G38" s="69">
        <v>2</v>
      </c>
      <c r="H38" s="21">
        <f t="shared" si="8"/>
        <v>1</v>
      </c>
      <c r="I38" s="73" t="s">
        <v>95</v>
      </c>
    </row>
    <row r="39" spans="1:9" ht="47.25" x14ac:dyDescent="0.25">
      <c r="A39" s="67" t="s">
        <v>27</v>
      </c>
      <c r="B39" s="68">
        <v>2</v>
      </c>
      <c r="C39" s="69">
        <v>2</v>
      </c>
      <c r="D39" s="70">
        <f t="shared" si="7"/>
        <v>1</v>
      </c>
      <c r="E39" s="55" t="s">
        <v>96</v>
      </c>
      <c r="F39" s="72"/>
      <c r="G39" s="69">
        <v>2</v>
      </c>
      <c r="H39" s="21">
        <f t="shared" si="8"/>
        <v>1</v>
      </c>
      <c r="I39" s="73" t="s">
        <v>96</v>
      </c>
    </row>
    <row r="40" spans="1:9" ht="47.25" x14ac:dyDescent="0.25">
      <c r="A40" s="67" t="s">
        <v>28</v>
      </c>
      <c r="B40" s="68">
        <v>2</v>
      </c>
      <c r="C40" s="69">
        <v>2</v>
      </c>
      <c r="D40" s="70">
        <f t="shared" si="7"/>
        <v>1</v>
      </c>
      <c r="E40" s="55" t="s">
        <v>97</v>
      </c>
      <c r="F40" s="72"/>
      <c r="G40" s="69">
        <v>2</v>
      </c>
      <c r="H40" s="21">
        <f t="shared" si="8"/>
        <v>1</v>
      </c>
      <c r="I40" s="73" t="s">
        <v>97</v>
      </c>
    </row>
    <row r="41" spans="1:9" ht="63" x14ac:dyDescent="0.25">
      <c r="A41" s="67" t="s">
        <v>29</v>
      </c>
      <c r="B41" s="68">
        <v>2</v>
      </c>
      <c r="C41" s="69">
        <v>2</v>
      </c>
      <c r="D41" s="70">
        <f t="shared" si="7"/>
        <v>1</v>
      </c>
      <c r="E41" s="55" t="s">
        <v>98</v>
      </c>
      <c r="F41" s="72"/>
      <c r="G41" s="69">
        <v>2</v>
      </c>
      <c r="H41" s="21">
        <f t="shared" si="8"/>
        <v>1</v>
      </c>
      <c r="I41" s="73" t="s">
        <v>98</v>
      </c>
    </row>
    <row r="42" spans="1:9" ht="31.5" x14ac:dyDescent="0.25">
      <c r="A42" s="74" t="s">
        <v>30</v>
      </c>
      <c r="B42" s="64">
        <v>8</v>
      </c>
      <c r="C42" s="65">
        <f>IF(SUM(C43:C46)&gt;8,"8",SUM(C43:C46))</f>
        <v>8</v>
      </c>
      <c r="D42" s="14">
        <f>C42/B42</f>
        <v>1</v>
      </c>
      <c r="E42" s="75"/>
      <c r="F42" s="65">
        <f t="shared" ref="F42" si="9">IF(SUM(F43:F46)&gt;8,"8",SUM(F43:F46))</f>
        <v>0</v>
      </c>
      <c r="G42" s="65">
        <f>IF(SUM(G43:G46)&gt;8,"8",SUM(G43:G46))</f>
        <v>8</v>
      </c>
      <c r="H42" s="14">
        <f>G42/B42</f>
        <v>1</v>
      </c>
      <c r="I42" s="78"/>
    </row>
    <row r="43" spans="1:9" ht="63" x14ac:dyDescent="0.25">
      <c r="A43" s="67" t="s">
        <v>31</v>
      </c>
      <c r="B43" s="68">
        <v>2</v>
      </c>
      <c r="C43" s="69">
        <v>2</v>
      </c>
      <c r="D43" s="70">
        <f>IF(C43/B43&gt;1,"100%",C43/B43)</f>
        <v>1</v>
      </c>
      <c r="E43" s="71" t="s">
        <v>111</v>
      </c>
      <c r="F43" s="72"/>
      <c r="G43" s="69">
        <v>2</v>
      </c>
      <c r="H43" s="21">
        <f>IF(G43/B43&gt;1,"100",G43/B43)</f>
        <v>1</v>
      </c>
      <c r="I43" s="73" t="s">
        <v>111</v>
      </c>
    </row>
    <row r="44" spans="1:9" ht="63" x14ac:dyDescent="0.25">
      <c r="A44" s="67" t="s">
        <v>32</v>
      </c>
      <c r="B44" s="68">
        <v>2</v>
      </c>
      <c r="C44" s="69">
        <v>2</v>
      </c>
      <c r="D44" s="70">
        <f t="shared" ref="D44:D46" si="10">IF(C44/B44&gt;1,"100%",C44/B44)</f>
        <v>1</v>
      </c>
      <c r="E44" s="71" t="s">
        <v>137</v>
      </c>
      <c r="F44" s="72"/>
      <c r="G44" s="69">
        <v>2</v>
      </c>
      <c r="H44" s="21">
        <f t="shared" ref="H44:H46" si="11">IF(G44/B44&gt;1,"100",G44/B44)</f>
        <v>1</v>
      </c>
      <c r="I44" s="73" t="s">
        <v>137</v>
      </c>
    </row>
    <row r="45" spans="1:9" ht="63" x14ac:dyDescent="0.25">
      <c r="A45" s="67" t="s">
        <v>33</v>
      </c>
      <c r="B45" s="68">
        <v>2</v>
      </c>
      <c r="C45" s="69">
        <v>2</v>
      </c>
      <c r="D45" s="70">
        <f t="shared" si="10"/>
        <v>1</v>
      </c>
      <c r="E45" s="71" t="s">
        <v>138</v>
      </c>
      <c r="F45" s="72"/>
      <c r="G45" s="69">
        <v>2</v>
      </c>
      <c r="H45" s="21">
        <f t="shared" si="11"/>
        <v>1</v>
      </c>
      <c r="I45" s="73" t="s">
        <v>138</v>
      </c>
    </row>
    <row r="46" spans="1:9" ht="63" x14ac:dyDescent="0.25">
      <c r="A46" s="67" t="s">
        <v>34</v>
      </c>
      <c r="B46" s="68">
        <v>2</v>
      </c>
      <c r="C46" s="69">
        <v>2</v>
      </c>
      <c r="D46" s="70">
        <f t="shared" si="10"/>
        <v>1</v>
      </c>
      <c r="E46" s="71" t="s">
        <v>114</v>
      </c>
      <c r="F46" s="72"/>
      <c r="G46" s="69">
        <v>2</v>
      </c>
      <c r="H46" s="21">
        <f t="shared" si="11"/>
        <v>1</v>
      </c>
      <c r="I46" s="73" t="s">
        <v>114</v>
      </c>
    </row>
    <row r="47" spans="1:9" ht="31.5" x14ac:dyDescent="0.25">
      <c r="A47" s="74" t="s">
        <v>35</v>
      </c>
      <c r="B47" s="64">
        <v>4</v>
      </c>
      <c r="C47" s="65">
        <f>IF(SUM(C48:C49)&gt;4,"4",SUM(C48:C49))</f>
        <v>4</v>
      </c>
      <c r="D47" s="14">
        <f>C47/B47</f>
        <v>1</v>
      </c>
      <c r="E47" s="75"/>
      <c r="F47" s="65">
        <f t="shared" ref="F47" si="12">IF(SUM(F48:F49)&gt;4,"4",SUM(F48:F49))</f>
        <v>0</v>
      </c>
      <c r="G47" s="65">
        <f>IF(SUM(G48:G49)&gt;4,"4",SUM(G48:G49))</f>
        <v>4</v>
      </c>
      <c r="H47" s="14">
        <f>G47/B47</f>
        <v>1</v>
      </c>
      <c r="I47" s="78"/>
    </row>
    <row r="48" spans="1:9" ht="94.5" x14ac:dyDescent="0.25">
      <c r="A48" s="67" t="s">
        <v>36</v>
      </c>
      <c r="B48" s="68">
        <v>2</v>
      </c>
      <c r="C48" s="69">
        <v>2</v>
      </c>
      <c r="D48" s="70">
        <f>IF(C48/B48&gt;1,"100%",C48/B48)</f>
        <v>1</v>
      </c>
      <c r="E48" s="71" t="s">
        <v>115</v>
      </c>
      <c r="F48" s="72"/>
      <c r="G48" s="69">
        <v>2</v>
      </c>
      <c r="H48" s="21">
        <f>IF(G48/B48&gt;1,"100%",G48/B48)</f>
        <v>1</v>
      </c>
      <c r="I48" s="73" t="s">
        <v>115</v>
      </c>
    </row>
    <row r="49" spans="1:9" ht="63" x14ac:dyDescent="0.25">
      <c r="A49" s="67" t="s">
        <v>37</v>
      </c>
      <c r="B49" s="68">
        <v>2</v>
      </c>
      <c r="C49" s="69">
        <v>2</v>
      </c>
      <c r="D49" s="70">
        <f>IF(C49/B49&gt;1,"100%",C49/B49)</f>
        <v>1</v>
      </c>
      <c r="E49" s="71" t="s">
        <v>116</v>
      </c>
      <c r="F49" s="72"/>
      <c r="G49" s="69">
        <v>2</v>
      </c>
      <c r="H49" s="21">
        <f>IF(G49/B49&gt;1,"100%",G49/B49)</f>
        <v>1</v>
      </c>
      <c r="I49" s="73" t="s">
        <v>116</v>
      </c>
    </row>
    <row r="50" spans="1:9" ht="15.75" x14ac:dyDescent="0.25">
      <c r="A50" s="74" t="s">
        <v>38</v>
      </c>
      <c r="B50" s="64">
        <v>4</v>
      </c>
      <c r="C50" s="65">
        <f>IF(SUM(C51:C52)&gt;4,"4",SUM(C51:C52))</f>
        <v>4</v>
      </c>
      <c r="D50" s="14">
        <f>C50/B50</f>
        <v>1</v>
      </c>
      <c r="E50" s="75"/>
      <c r="F50" s="65">
        <f t="shared" ref="F50" si="13">IF(SUM(F51:F52)&gt;4,"4",SUM(F51:F52))</f>
        <v>0</v>
      </c>
      <c r="G50" s="65">
        <f>IF(SUM(G51:G52)&gt;4,"4",SUM(G51:G52))</f>
        <v>4</v>
      </c>
      <c r="H50" s="14">
        <f>G50/B50</f>
        <v>1</v>
      </c>
      <c r="I50" s="78"/>
    </row>
    <row r="51" spans="1:9" ht="31.5" x14ac:dyDescent="0.25">
      <c r="A51" s="67" t="s">
        <v>39</v>
      </c>
      <c r="B51" s="68">
        <v>2</v>
      </c>
      <c r="C51" s="69">
        <v>2</v>
      </c>
      <c r="D51" s="70">
        <f>IF(C51/B51&gt;1,"100%",C51/B51)</f>
        <v>1</v>
      </c>
      <c r="E51" s="71" t="s">
        <v>117</v>
      </c>
      <c r="F51" s="72"/>
      <c r="G51" s="69">
        <v>2</v>
      </c>
      <c r="H51" s="21">
        <f>IF(G51/B51&gt;1,"100%",G51/B51)</f>
        <v>1</v>
      </c>
      <c r="I51" s="73" t="s">
        <v>117</v>
      </c>
    </row>
    <row r="52" spans="1:9" ht="31.5" x14ac:dyDescent="0.25">
      <c r="A52" s="67" t="s">
        <v>84</v>
      </c>
      <c r="B52" s="68">
        <v>2</v>
      </c>
      <c r="C52" s="69">
        <v>2</v>
      </c>
      <c r="D52" s="70">
        <f>IF(C52/B52&gt;1,"100%",C52/B52)</f>
        <v>1</v>
      </c>
      <c r="E52" s="71" t="s">
        <v>118</v>
      </c>
      <c r="F52" s="72"/>
      <c r="G52" s="69">
        <v>2</v>
      </c>
      <c r="H52" s="21">
        <f>IF(G52/B52&gt;1,"100%",G52/B52)</f>
        <v>1</v>
      </c>
      <c r="I52" s="73" t="s">
        <v>118</v>
      </c>
    </row>
    <row r="53" spans="1:9" ht="31.5" x14ac:dyDescent="0.25">
      <c r="A53" s="74" t="s">
        <v>40</v>
      </c>
      <c r="B53" s="64">
        <v>4</v>
      </c>
      <c r="C53" s="65">
        <f>IF(SUM(C54:C55)&gt;4,"4",SUM(C54:C55))</f>
        <v>4</v>
      </c>
      <c r="D53" s="14">
        <f>C53/B53</f>
        <v>1</v>
      </c>
      <c r="E53" s="75"/>
      <c r="F53" s="65">
        <f t="shared" ref="F53" si="14">IF(SUM(F54:F55)&gt;4,"4",SUM(F54:F55))</f>
        <v>0</v>
      </c>
      <c r="G53" s="65">
        <f>IF(SUM(G54:G55)&gt;4,"4",SUM(G54:G55))</f>
        <v>4</v>
      </c>
      <c r="H53" s="14">
        <f>G53/B53</f>
        <v>1</v>
      </c>
      <c r="I53" s="78"/>
    </row>
    <row r="54" spans="1:9" ht="78.75" x14ac:dyDescent="0.25">
      <c r="A54" s="67" t="s">
        <v>41</v>
      </c>
      <c r="B54" s="68">
        <v>2</v>
      </c>
      <c r="C54" s="69">
        <v>2</v>
      </c>
      <c r="D54" s="70">
        <f>IF(C54/B54&gt;1,"100%",C54/B54)</f>
        <v>1</v>
      </c>
      <c r="E54" s="71" t="s">
        <v>142</v>
      </c>
      <c r="F54" s="72"/>
      <c r="G54" s="69">
        <v>2</v>
      </c>
      <c r="H54" s="21">
        <f>IF(G54/B54&gt;1,"100%",G54/B54)</f>
        <v>1</v>
      </c>
      <c r="I54" s="73" t="s">
        <v>142</v>
      </c>
    </row>
    <row r="55" spans="1:9" ht="126" x14ac:dyDescent="0.25">
      <c r="A55" s="67" t="s">
        <v>42</v>
      </c>
      <c r="B55" s="68">
        <v>2</v>
      </c>
      <c r="C55" s="69">
        <v>2</v>
      </c>
      <c r="D55" s="70">
        <f>IF(C55/B55&gt;1,"100%",C55/B55)</f>
        <v>1</v>
      </c>
      <c r="E55" s="71" t="s">
        <v>143</v>
      </c>
      <c r="F55" s="72"/>
      <c r="G55" s="69">
        <v>2</v>
      </c>
      <c r="H55" s="21">
        <f>IF(G55/B55&gt;1,"100%",G55/B55)</f>
        <v>1</v>
      </c>
      <c r="I55" s="73" t="s">
        <v>143</v>
      </c>
    </row>
    <row r="56" spans="1:9" ht="31.5" x14ac:dyDescent="0.25">
      <c r="A56" s="74" t="s">
        <v>178</v>
      </c>
      <c r="B56" s="64">
        <v>8</v>
      </c>
      <c r="C56" s="65">
        <f>IF(SUM(C57:C60)&gt;8,"8",SUM(C57:C60))</f>
        <v>8</v>
      </c>
      <c r="D56" s="14">
        <f>C56/B56</f>
        <v>1</v>
      </c>
      <c r="E56" s="75"/>
      <c r="F56" s="65">
        <f t="shared" ref="F56" si="15">IF(SUM(F57:F60)&gt;8,"8",SUM(F57:F60))</f>
        <v>0</v>
      </c>
      <c r="G56" s="65">
        <f>IF(SUM(G57:G60)&gt;8,"8",SUM(G57:G60))</f>
        <v>8</v>
      </c>
      <c r="H56" s="14">
        <f>G56/B56</f>
        <v>1</v>
      </c>
      <c r="I56" s="78"/>
    </row>
    <row r="57" spans="1:9" ht="63" x14ac:dyDescent="0.25">
      <c r="A57" s="67" t="s">
        <v>44</v>
      </c>
      <c r="B57" s="68">
        <v>2</v>
      </c>
      <c r="C57" s="69">
        <v>2</v>
      </c>
      <c r="D57" s="70">
        <f>IF(C57/B57&gt;1,"100%",C57/B57)</f>
        <v>1</v>
      </c>
      <c r="E57" s="71" t="s">
        <v>121</v>
      </c>
      <c r="F57" s="72"/>
      <c r="G57" s="69">
        <v>2</v>
      </c>
      <c r="H57" s="21">
        <f>IF(G57/B57&gt;1,"100%",G57/B57)</f>
        <v>1</v>
      </c>
      <c r="I57" s="73" t="s">
        <v>121</v>
      </c>
    </row>
    <row r="58" spans="1:9" ht="78.75" x14ac:dyDescent="0.25">
      <c r="A58" s="67" t="s">
        <v>45</v>
      </c>
      <c r="B58" s="68">
        <v>2</v>
      </c>
      <c r="C58" s="69">
        <v>2</v>
      </c>
      <c r="D58" s="70">
        <f t="shared" ref="D58:D60" si="16">IF(C58/B58&gt;1,"100%",C58/B58)</f>
        <v>1</v>
      </c>
      <c r="E58" s="71" t="s">
        <v>146</v>
      </c>
      <c r="F58" s="72"/>
      <c r="G58" s="69">
        <v>2</v>
      </c>
      <c r="H58" s="21">
        <f t="shared" ref="H58:H60" si="17">IF(G58/B58&gt;1,"100%",G58/B58)</f>
        <v>1</v>
      </c>
      <c r="I58" s="73" t="s">
        <v>146</v>
      </c>
    </row>
    <row r="59" spans="1:9" ht="94.5" x14ac:dyDescent="0.25">
      <c r="A59" s="67" t="s">
        <v>46</v>
      </c>
      <c r="B59" s="68">
        <v>2</v>
      </c>
      <c r="C59" s="69">
        <v>2</v>
      </c>
      <c r="D59" s="70">
        <f t="shared" si="16"/>
        <v>1</v>
      </c>
      <c r="E59" s="71" t="s">
        <v>123</v>
      </c>
      <c r="F59" s="72"/>
      <c r="G59" s="69">
        <v>2</v>
      </c>
      <c r="H59" s="21">
        <f t="shared" si="17"/>
        <v>1</v>
      </c>
      <c r="I59" s="73" t="s">
        <v>123</v>
      </c>
    </row>
    <row r="60" spans="1:9" ht="94.5" x14ac:dyDescent="0.25">
      <c r="A60" s="67" t="s">
        <v>47</v>
      </c>
      <c r="B60" s="68">
        <v>2</v>
      </c>
      <c r="C60" s="69">
        <v>2</v>
      </c>
      <c r="D60" s="70">
        <f t="shared" si="16"/>
        <v>1</v>
      </c>
      <c r="E60" s="71" t="s">
        <v>124</v>
      </c>
      <c r="F60" s="72"/>
      <c r="G60" s="69">
        <v>2</v>
      </c>
      <c r="H60" s="21">
        <f t="shared" si="17"/>
        <v>1</v>
      </c>
      <c r="I60" s="73" t="s">
        <v>124</v>
      </c>
    </row>
    <row r="61" spans="1:9" ht="31.5" x14ac:dyDescent="0.25">
      <c r="A61" s="74" t="s">
        <v>48</v>
      </c>
      <c r="B61" s="64">
        <v>4</v>
      </c>
      <c r="C61" s="65">
        <f>IF(SUM(C62:C63)&gt;4,"4",SUM(C62:C63))</f>
        <v>4</v>
      </c>
      <c r="D61" s="14">
        <f>C61/B61</f>
        <v>1</v>
      </c>
      <c r="E61" s="75"/>
      <c r="F61" s="65">
        <f t="shared" ref="F61" si="18">IF(SUM(F62:F63)&gt;4,"4",SUM(F62:F63))</f>
        <v>0</v>
      </c>
      <c r="G61" s="65">
        <f>IF(SUM(G62:G63)&gt;4,"4",SUM(G62:G63))</f>
        <v>4</v>
      </c>
      <c r="H61" s="14">
        <f>G61/B61</f>
        <v>1</v>
      </c>
      <c r="I61" s="66"/>
    </row>
    <row r="62" spans="1:9" ht="78.75" x14ac:dyDescent="0.25">
      <c r="A62" s="67" t="s">
        <v>49</v>
      </c>
      <c r="B62" s="68">
        <v>2</v>
      </c>
      <c r="C62" s="69">
        <v>2</v>
      </c>
      <c r="D62" s="70">
        <f>IF(C62/B62&gt;1,"100%",C62/B62)</f>
        <v>1</v>
      </c>
      <c r="E62" s="71" t="s">
        <v>125</v>
      </c>
      <c r="F62" s="72"/>
      <c r="G62" s="69">
        <v>2</v>
      </c>
      <c r="H62" s="21">
        <f>IF(G62/B62&gt;1,"100",G62/B62)</f>
        <v>1</v>
      </c>
      <c r="I62" s="73" t="s">
        <v>125</v>
      </c>
    </row>
    <row r="63" spans="1:9" ht="47.25" x14ac:dyDescent="0.25">
      <c r="A63" s="67" t="s">
        <v>50</v>
      </c>
      <c r="B63" s="68">
        <v>2</v>
      </c>
      <c r="C63" s="69">
        <v>2</v>
      </c>
      <c r="D63" s="70">
        <f>IF(C63/B63&gt;1,"100%",C63/B63)</f>
        <v>1</v>
      </c>
      <c r="E63" s="71" t="s">
        <v>151</v>
      </c>
      <c r="F63" s="72"/>
      <c r="G63" s="69">
        <v>2</v>
      </c>
      <c r="H63" s="21">
        <f>IF(G63/B63&gt;1,"100",G63/B63)</f>
        <v>1</v>
      </c>
      <c r="I63" s="73" t="s">
        <v>151</v>
      </c>
    </row>
    <row r="64" spans="1:9" ht="15.75" x14ac:dyDescent="0.25">
      <c r="A64" s="74" t="s">
        <v>51</v>
      </c>
      <c r="B64" s="64">
        <v>4</v>
      </c>
      <c r="C64" s="65">
        <f>IF(SUM(C65:C66)&gt;4,"4",SUM(C65:C66))</f>
        <v>4</v>
      </c>
      <c r="D64" s="14">
        <f>C64/B64</f>
        <v>1</v>
      </c>
      <c r="E64" s="75"/>
      <c r="F64" s="65">
        <f t="shared" ref="F64" si="19">IF(SUM(F65:F66)&gt;4,"4",SUM(F65:F66))</f>
        <v>0</v>
      </c>
      <c r="G64" s="65">
        <f>IF(SUM(G65:G66)&gt;4,"4",SUM(G65:G66))</f>
        <v>4</v>
      </c>
      <c r="H64" s="14">
        <f>G64/B64</f>
        <v>1</v>
      </c>
      <c r="I64" s="66"/>
    </row>
    <row r="65" spans="1:9" ht="94.5" x14ac:dyDescent="0.25">
      <c r="A65" s="67" t="s">
        <v>52</v>
      </c>
      <c r="B65" s="68">
        <v>2</v>
      </c>
      <c r="C65" s="69">
        <v>2</v>
      </c>
      <c r="D65" s="70">
        <f>IF(C65/B65&gt;1,"100%",C65/B65)</f>
        <v>1</v>
      </c>
      <c r="E65" s="71" t="s">
        <v>153</v>
      </c>
      <c r="F65" s="72"/>
      <c r="G65" s="69">
        <v>2</v>
      </c>
      <c r="H65" s="21">
        <f>IF(G65/B65&gt;1,"100%",G65/B65)</f>
        <v>1</v>
      </c>
      <c r="I65" s="73" t="s">
        <v>153</v>
      </c>
    </row>
    <row r="66" spans="1:9" ht="126" x14ac:dyDescent="0.25">
      <c r="A66" s="67" t="s">
        <v>53</v>
      </c>
      <c r="B66" s="68">
        <v>2</v>
      </c>
      <c r="C66" s="69">
        <v>2</v>
      </c>
      <c r="D66" s="70">
        <f>IF(C66/B66&gt;1,"100%",C66/B66)</f>
        <v>1</v>
      </c>
      <c r="E66" s="71" t="s">
        <v>154</v>
      </c>
      <c r="F66" s="72"/>
      <c r="G66" s="69">
        <v>2</v>
      </c>
      <c r="H66" s="21">
        <f>IF(G66/B66&gt;1,"100%",G66/B66)</f>
        <v>1</v>
      </c>
      <c r="I66" s="73" t="s">
        <v>154</v>
      </c>
    </row>
    <row r="67" spans="1:9" ht="31.5" x14ac:dyDescent="0.25">
      <c r="A67" s="58" t="s">
        <v>54</v>
      </c>
      <c r="B67" s="59">
        <v>16</v>
      </c>
      <c r="C67" s="60">
        <f>ROUND(C68+C73+C76,0)</f>
        <v>8</v>
      </c>
      <c r="D67" s="61">
        <f>C67/$B$67</f>
        <v>0.5</v>
      </c>
      <c r="E67" s="76"/>
      <c r="F67" s="60">
        <f t="shared" ref="F67" si="20">ROUND(F68+F73+F76,0)</f>
        <v>0</v>
      </c>
      <c r="G67" s="60">
        <f>ROUND(G68+G73+G76,0)</f>
        <v>8</v>
      </c>
      <c r="H67" s="61">
        <f>G67/$B$67</f>
        <v>0.5</v>
      </c>
      <c r="I67" s="62"/>
    </row>
    <row r="68" spans="1:9" ht="31.5" x14ac:dyDescent="0.25">
      <c r="A68" s="74" t="s">
        <v>55</v>
      </c>
      <c r="B68" s="64">
        <v>8</v>
      </c>
      <c r="C68" s="65">
        <f>IF(SUM(C69:C72)&gt;8,"8",SUM(C69:C72))</f>
        <v>4</v>
      </c>
      <c r="D68" s="14">
        <f>C68/B68</f>
        <v>0.5</v>
      </c>
      <c r="E68" s="75"/>
      <c r="F68" s="65">
        <f t="shared" ref="F68" si="21">IF(SUM(F69:F72)&gt;8,"8",SUM(F69:F72))</f>
        <v>0</v>
      </c>
      <c r="G68" s="65">
        <f>IF(SUM(G69:G72)&gt;8,"8",SUM(G69:G72))</f>
        <v>4</v>
      </c>
      <c r="H68" s="14">
        <f>G68/B68</f>
        <v>0.5</v>
      </c>
      <c r="I68" s="66"/>
    </row>
    <row r="69" spans="1:9" ht="110.25" x14ac:dyDescent="0.25">
      <c r="A69" s="67" t="s">
        <v>56</v>
      </c>
      <c r="B69" s="68">
        <v>2</v>
      </c>
      <c r="C69" s="69">
        <v>2</v>
      </c>
      <c r="D69" s="70">
        <f>IF(C69/B69&gt;1,"100%",C69/B69)</f>
        <v>1</v>
      </c>
      <c r="E69" s="71" t="s">
        <v>157</v>
      </c>
      <c r="F69" s="72"/>
      <c r="G69" s="69">
        <v>2</v>
      </c>
      <c r="H69" s="21">
        <f>IF(G69/B69&gt;1,"100%",G69/B69)</f>
        <v>1</v>
      </c>
      <c r="I69" s="73" t="s">
        <v>157</v>
      </c>
    </row>
    <row r="70" spans="1:9" ht="15.75" x14ac:dyDescent="0.25">
      <c r="A70" s="67" t="s">
        <v>57</v>
      </c>
      <c r="B70" s="68">
        <v>2</v>
      </c>
      <c r="C70" s="69"/>
      <c r="D70" s="70">
        <f t="shared" ref="D70:D72" si="22">IF(C70/B70&gt;1,"100%",C70/B70)</f>
        <v>0</v>
      </c>
      <c r="E70" s="71"/>
      <c r="F70" s="72"/>
      <c r="G70" s="69"/>
      <c r="H70" s="21">
        <f t="shared" ref="H70:H72" si="23">IF(G70/B70&gt;1,"100%",G70/B70)</f>
        <v>0</v>
      </c>
      <c r="I70" s="73"/>
    </row>
    <row r="71" spans="1:9" ht="94.5" x14ac:dyDescent="0.25">
      <c r="A71" s="67" t="s">
        <v>58</v>
      </c>
      <c r="B71" s="68">
        <v>2</v>
      </c>
      <c r="C71" s="69">
        <v>2</v>
      </c>
      <c r="D71" s="70">
        <f t="shared" si="22"/>
        <v>1</v>
      </c>
      <c r="E71" s="71" t="s">
        <v>158</v>
      </c>
      <c r="F71" s="72"/>
      <c r="G71" s="69">
        <v>2</v>
      </c>
      <c r="H71" s="21">
        <f t="shared" si="23"/>
        <v>1</v>
      </c>
      <c r="I71" s="73" t="s">
        <v>158</v>
      </c>
    </row>
    <row r="72" spans="1:9" ht="78.75" x14ac:dyDescent="0.25">
      <c r="A72" s="67" t="s">
        <v>59</v>
      </c>
      <c r="B72" s="68">
        <v>2</v>
      </c>
      <c r="C72" s="69"/>
      <c r="D72" s="70">
        <f t="shared" si="22"/>
        <v>0</v>
      </c>
      <c r="E72" s="71"/>
      <c r="F72" s="72"/>
      <c r="G72" s="69"/>
      <c r="H72" s="21">
        <f t="shared" si="23"/>
        <v>0</v>
      </c>
      <c r="I72" s="73"/>
    </row>
    <row r="73" spans="1:9" ht="31.5" x14ac:dyDescent="0.25">
      <c r="A73" s="74" t="s">
        <v>60</v>
      </c>
      <c r="B73" s="64">
        <v>4</v>
      </c>
      <c r="C73" s="65">
        <f>IF(SUM(C74:C75)&gt;4,"4",SUM(C74:C75))</f>
        <v>2</v>
      </c>
      <c r="D73" s="14">
        <f>C73/B73</f>
        <v>0.5</v>
      </c>
      <c r="E73" s="75"/>
      <c r="F73" s="65">
        <f t="shared" ref="F73" si="24">IF(SUM(F74:F75)&gt;4,"4",SUM(F74:F75))</f>
        <v>0</v>
      </c>
      <c r="G73" s="65">
        <f>IF(SUM(G74:G75)&gt;4,"4",SUM(G74:G75))</f>
        <v>2</v>
      </c>
      <c r="H73" s="14">
        <f>G73/B73</f>
        <v>0.5</v>
      </c>
      <c r="I73" s="66"/>
    </row>
    <row r="74" spans="1:9" ht="31.5" x14ac:dyDescent="0.25">
      <c r="A74" s="67" t="s">
        <v>61</v>
      </c>
      <c r="B74" s="68">
        <v>2</v>
      </c>
      <c r="C74" s="69">
        <v>2</v>
      </c>
      <c r="D74" s="70">
        <f>IF(C74/B74&gt;1,"100%",C74/B74)</f>
        <v>1</v>
      </c>
      <c r="E74" s="54" t="s">
        <v>161</v>
      </c>
      <c r="F74" s="72"/>
      <c r="G74" s="69">
        <v>2</v>
      </c>
      <c r="H74" s="21">
        <f>IF(G74/B74&gt;1,"100%",G74/B74)</f>
        <v>1</v>
      </c>
      <c r="I74" s="73" t="s">
        <v>161</v>
      </c>
    </row>
    <row r="75" spans="1:9" ht="47.25" x14ac:dyDescent="0.25">
      <c r="A75" s="67" t="s">
        <v>62</v>
      </c>
      <c r="B75" s="68">
        <v>2</v>
      </c>
      <c r="C75" s="69"/>
      <c r="D75" s="70">
        <f>IF(C75/B75&gt;1,"100%",C75/B75)</f>
        <v>0</v>
      </c>
      <c r="E75" s="54"/>
      <c r="F75" s="72"/>
      <c r="G75" s="69"/>
      <c r="H75" s="21">
        <f>IF(G75/B75&gt;1,"100%",G75/B75)</f>
        <v>0</v>
      </c>
      <c r="I75" s="73"/>
    </row>
    <row r="76" spans="1:9" ht="15.75" x14ac:dyDescent="0.25">
      <c r="A76" s="74" t="s">
        <v>63</v>
      </c>
      <c r="B76" s="64">
        <v>4</v>
      </c>
      <c r="C76" s="65">
        <f>IF(SUM(C77:C78)&gt;4,"4",SUM(C77:C78))</f>
        <v>2</v>
      </c>
      <c r="D76" s="14">
        <f>C76/B76</f>
        <v>0.5</v>
      </c>
      <c r="E76" s="75"/>
      <c r="F76" s="65">
        <f t="shared" ref="F76" si="25">IF(SUM(F77:F78)&gt;4,"4",SUM(F77:F78))</f>
        <v>0</v>
      </c>
      <c r="G76" s="65">
        <f>IF(SUM(G77:G78)&gt;4,"4",SUM(G77:G78))</f>
        <v>2</v>
      </c>
      <c r="H76" s="14">
        <f>G76/B76</f>
        <v>0.5</v>
      </c>
      <c r="I76" s="66"/>
    </row>
    <row r="77" spans="1:9" ht="47.25" x14ac:dyDescent="0.25">
      <c r="A77" s="67" t="s">
        <v>64</v>
      </c>
      <c r="B77" s="68">
        <v>2</v>
      </c>
      <c r="C77" s="69">
        <v>2</v>
      </c>
      <c r="D77" s="70">
        <f>IF(C77/B77&gt;1,"100%",C77/B77)</f>
        <v>1</v>
      </c>
      <c r="E77" s="71" t="s">
        <v>162</v>
      </c>
      <c r="F77" s="72"/>
      <c r="G77" s="69">
        <v>2</v>
      </c>
      <c r="H77" s="21">
        <f>IF(G77/B77&gt;1,"100%",G77/B77)</f>
        <v>1</v>
      </c>
      <c r="I77" s="73" t="s">
        <v>162</v>
      </c>
    </row>
    <row r="78" spans="1:9" ht="31.5" x14ac:dyDescent="0.25">
      <c r="A78" s="67" t="s">
        <v>65</v>
      </c>
      <c r="B78" s="68">
        <v>2</v>
      </c>
      <c r="C78" s="69"/>
      <c r="D78" s="70">
        <f>IF(C78/B78&gt;1,"100%",C78/B78)</f>
        <v>0</v>
      </c>
      <c r="E78" s="71" t="s">
        <v>132</v>
      </c>
      <c r="F78" s="72"/>
      <c r="G78" s="69"/>
      <c r="H78" s="21">
        <f>IF(G78/B78&gt;1,"100%",G78/B78)</f>
        <v>0</v>
      </c>
      <c r="I78" s="73" t="s">
        <v>132</v>
      </c>
    </row>
    <row r="79" spans="1:9" ht="15.75" x14ac:dyDescent="0.25">
      <c r="A79" s="79" t="s">
        <v>66</v>
      </c>
      <c r="B79" s="80">
        <v>88</v>
      </c>
      <c r="C79" s="81">
        <f>ROUND(C67+C31+C17,0)</f>
        <v>78</v>
      </c>
      <c r="D79" s="82"/>
      <c r="E79" s="82"/>
      <c r="F79" s="81">
        <f t="shared" ref="F79:G79" si="26">ROUND(F67+F31+F17,0)</f>
        <v>0</v>
      </c>
      <c r="G79" s="81">
        <f t="shared" si="26"/>
        <v>78</v>
      </c>
      <c r="H79" s="83"/>
      <c r="I79" s="84"/>
    </row>
    <row r="80" spans="1:9" ht="15.75" x14ac:dyDescent="0.25">
      <c r="A80" s="79" t="s">
        <v>67</v>
      </c>
      <c r="B80" s="80">
        <v>100</v>
      </c>
      <c r="C80" s="85">
        <f>C79/$B$79</f>
        <v>0.88636363636363635</v>
      </c>
      <c r="D80" s="86"/>
      <c r="E80" s="86"/>
      <c r="F80" s="85">
        <f t="shared" ref="F80:G80" si="27">F79/$B$79</f>
        <v>0</v>
      </c>
      <c r="G80" s="85">
        <f t="shared" si="27"/>
        <v>0.88636363636363635</v>
      </c>
      <c r="H80" s="87"/>
      <c r="I80" s="84"/>
    </row>
    <row r="81" spans="1:10" ht="15.75" x14ac:dyDescent="0.25">
      <c r="A81" s="79" t="s">
        <v>68</v>
      </c>
      <c r="B81" s="79"/>
      <c r="C81" s="10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109"/>
      <c r="E81" s="83"/>
      <c r="F81" s="84"/>
      <c r="G81" s="10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A</v>
      </c>
      <c r="H81" s="109"/>
      <c r="I81" s="83"/>
    </row>
    <row r="83" spans="1:10" ht="34.5" x14ac:dyDescent="0.3">
      <c r="A83" s="110" t="s">
        <v>214</v>
      </c>
      <c r="B83" s="110"/>
      <c r="C83" s="110"/>
      <c r="D83" s="110"/>
      <c r="G83" s="110" t="s">
        <v>222</v>
      </c>
      <c r="H83" s="110"/>
      <c r="I83" s="110"/>
      <c r="J83" s="29" t="s">
        <v>77</v>
      </c>
    </row>
    <row r="84" spans="1:10" ht="16.5" x14ac:dyDescent="0.25">
      <c r="B84" s="1"/>
      <c r="C84" s="1"/>
    </row>
    <row r="90" spans="1:10" ht="18.75" x14ac:dyDescent="0.3">
      <c r="A90" s="112" t="s">
        <v>76</v>
      </c>
      <c r="B90" s="112"/>
      <c r="C90" s="112"/>
      <c r="D90" s="112"/>
      <c r="G90" s="111"/>
      <c r="H90" s="111"/>
      <c r="I90" s="111"/>
    </row>
  </sheetData>
  <mergeCells count="14">
    <mergeCell ref="A2:D2"/>
    <mergeCell ref="F2:I2"/>
    <mergeCell ref="A5:I5"/>
    <mergeCell ref="B12:I12"/>
    <mergeCell ref="A15:A16"/>
    <mergeCell ref="B15:B16"/>
    <mergeCell ref="C15:E15"/>
    <mergeCell ref="F15:I15"/>
    <mergeCell ref="C81:D81"/>
    <mergeCell ref="G81:H81"/>
    <mergeCell ref="A83:D83"/>
    <mergeCell ref="G83:I83"/>
    <mergeCell ref="G90:I90"/>
    <mergeCell ref="A90:D90"/>
  </mergeCells>
  <hyperlinks>
    <hyperlink ref="A26" r:id="rId1" display="https://thuvienphapluat.vn/phap-luat/tim-van-ban.aspx?keyword=01/2014/TT-BGD%C4%90T&amp;area=2&amp;type=0&amp;match=False&amp;vc=True&amp;lan=1" xr:uid="{00000000-0004-0000-0100-000000000000}"/>
    <hyperlink ref="A29" r:id="rId2" display="https://thuvienphapluat.vn/phap-luat/tim-van-ban.aspx?keyword=03/2014/TT-BTTTT&amp;area=2&amp;type=0&amp;match=False&amp;vc=True&amp;lan=1" xr:uid="{00000000-0004-0000-0100-000001000000}"/>
  </hyperlinks>
  <printOptions horizontalCentered="1"/>
  <pageMargins left="0.45" right="0.45" top="0.25" bottom="0.25" header="0.3" footer="0.3"/>
  <pageSetup paperSize="9" scale="72" fitToHeight="0" orientation="landscape"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pageSetUpPr fitToPage="1"/>
  </sheetPr>
  <dimension ref="A1:L89"/>
  <sheetViews>
    <sheetView topLeftCell="A72" zoomScale="85" zoomScaleNormal="85" workbookViewId="0">
      <selection activeCell="E26" sqref="E26"/>
    </sheetView>
  </sheetViews>
  <sheetFormatPr defaultRowHeight="17.25" x14ac:dyDescent="0.3"/>
  <cols>
    <col min="1" max="1" width="39.42578125" customWidth="1"/>
    <col min="3" max="3" width="9.85546875" bestFit="1" customWidth="1"/>
    <col min="4" max="4" width="13" customWidth="1"/>
    <col min="5" max="5" width="35.140625" customWidth="1"/>
    <col min="6" max="6" width="11.5703125" customWidth="1"/>
    <col min="7" max="7" width="11.140625" customWidth="1"/>
    <col min="8" max="8" width="12.7109375" customWidth="1"/>
    <col min="9" max="9" width="44.7109375" customWidth="1"/>
    <col min="10" max="10" width="0" style="46" hidden="1" customWidth="1"/>
  </cols>
  <sheetData>
    <row r="1" spans="1:10" ht="12.2" customHeight="1" x14ac:dyDescent="0.3"/>
    <row r="2" spans="1:10" ht="37.5" customHeight="1" x14ac:dyDescent="0.3">
      <c r="A2" s="113" t="s">
        <v>78</v>
      </c>
      <c r="B2" s="111"/>
      <c r="C2" s="111"/>
      <c r="D2" s="111"/>
      <c r="E2" s="30"/>
      <c r="F2" s="114" t="s">
        <v>69</v>
      </c>
      <c r="G2" s="114"/>
      <c r="H2" s="114"/>
      <c r="I2" s="114"/>
    </row>
    <row r="5" spans="1:10" s="26" customFormat="1" ht="47.85" customHeight="1" x14ac:dyDescent="0.3">
      <c r="A5" s="115" t="s">
        <v>211</v>
      </c>
      <c r="B5" s="115"/>
      <c r="C5" s="115"/>
      <c r="D5" s="115"/>
      <c r="E5" s="115"/>
      <c r="F5" s="115"/>
      <c r="G5" s="115"/>
      <c r="H5" s="115"/>
      <c r="I5" s="115"/>
      <c r="J5" s="51"/>
    </row>
    <row r="6" spans="1:10" s="26" customFormat="1" ht="16.5" x14ac:dyDescent="0.25">
      <c r="J6" s="51"/>
    </row>
    <row r="7" spans="1:10" s="27" customFormat="1" ht="22.15" customHeight="1" x14ac:dyDescent="0.3">
      <c r="A7" s="28" t="s">
        <v>79</v>
      </c>
      <c r="E7" s="27" t="s">
        <v>133</v>
      </c>
      <c r="J7" s="51"/>
    </row>
    <row r="8" spans="1:10" s="27" customFormat="1" ht="20.100000000000001" customHeight="1" x14ac:dyDescent="0.3">
      <c r="A8" s="28" t="s">
        <v>72</v>
      </c>
      <c r="E8" s="27" t="s">
        <v>75</v>
      </c>
      <c r="J8" s="51"/>
    </row>
    <row r="9" spans="1:10" s="27" customFormat="1" ht="21.6" customHeight="1" x14ac:dyDescent="0.3">
      <c r="A9" s="28" t="s">
        <v>73</v>
      </c>
      <c r="E9" s="27" t="s">
        <v>135</v>
      </c>
      <c r="J9" s="51"/>
    </row>
    <row r="10" spans="1:10" s="27" customFormat="1" ht="20.100000000000001" customHeight="1" x14ac:dyDescent="0.3">
      <c r="A10" s="28" t="s">
        <v>74</v>
      </c>
      <c r="F10" s="27" t="s">
        <v>134</v>
      </c>
      <c r="J10" s="51"/>
    </row>
    <row r="11" spans="1:10" s="26" customFormat="1" ht="16.5" x14ac:dyDescent="0.25">
      <c r="J11" s="51"/>
    </row>
    <row r="12" spans="1:10" s="26" customFormat="1" ht="66" x14ac:dyDescent="0.25">
      <c r="A12" s="123" t="s">
        <v>70</v>
      </c>
      <c r="B12" s="123"/>
      <c r="C12" s="123"/>
      <c r="D12" s="123"/>
      <c r="E12" s="123"/>
      <c r="F12" s="123"/>
      <c r="G12" s="123"/>
      <c r="H12" s="123"/>
      <c r="I12" s="123"/>
      <c r="J12" s="52" t="s">
        <v>136</v>
      </c>
    </row>
    <row r="14" spans="1:10" ht="11.45" customHeight="1" x14ac:dyDescent="0.3"/>
    <row r="15" spans="1:10" x14ac:dyDescent="0.3">
      <c r="A15" s="121" t="s">
        <v>0</v>
      </c>
      <c r="B15" s="121" t="s">
        <v>1</v>
      </c>
      <c r="C15" s="121" t="s">
        <v>2</v>
      </c>
      <c r="D15" s="121"/>
      <c r="E15" s="121"/>
      <c r="F15" s="122" t="s">
        <v>3</v>
      </c>
      <c r="G15" s="122"/>
      <c r="H15" s="122"/>
      <c r="I15" s="122"/>
    </row>
    <row r="16" spans="1:10" ht="141.75" x14ac:dyDescent="0.3">
      <c r="A16" s="121"/>
      <c r="B16" s="121"/>
      <c r="C16" s="2" t="s">
        <v>4</v>
      </c>
      <c r="D16" s="2" t="s">
        <v>5</v>
      </c>
      <c r="E16" s="3" t="s">
        <v>6</v>
      </c>
      <c r="F16" s="3" t="s">
        <v>7</v>
      </c>
      <c r="G16" s="3" t="s">
        <v>8</v>
      </c>
      <c r="H16" s="3" t="s">
        <v>9</v>
      </c>
      <c r="I16" s="3" t="s">
        <v>10</v>
      </c>
    </row>
    <row r="17" spans="1:12" x14ac:dyDescent="0.3">
      <c r="A17" s="4" t="s">
        <v>86</v>
      </c>
      <c r="B17" s="5">
        <v>20</v>
      </c>
      <c r="C17" s="6">
        <f>ROUND(C18+C25+C28,0)</f>
        <v>16</v>
      </c>
      <c r="D17" s="7">
        <f>C17/$B$17</f>
        <v>0.8</v>
      </c>
      <c r="E17" s="8"/>
      <c r="F17" s="6">
        <f>ROUND(F18+F25+F28,0)</f>
        <v>0</v>
      </c>
      <c r="G17" s="6">
        <f>ROUND(G18+G25+G28,0)</f>
        <v>16</v>
      </c>
      <c r="H17" s="7">
        <f>G17/$B$17</f>
        <v>0.8</v>
      </c>
      <c r="I17" s="9"/>
    </row>
    <row r="18" spans="1:12" x14ac:dyDescent="0.3">
      <c r="A18" s="32" t="s">
        <v>85</v>
      </c>
      <c r="B18" s="11">
        <v>12</v>
      </c>
      <c r="C18" s="12">
        <f>IF(SUM(C19:C24)&gt;12,"12",SUM(C19:C24))</f>
        <v>9</v>
      </c>
      <c r="D18" s="13">
        <f>C18/B18</f>
        <v>0.75</v>
      </c>
      <c r="E18" s="11"/>
      <c r="F18" s="12">
        <f>IF(SUM(F19:F24)&gt;12,"12",SUM(F19:F24))</f>
        <v>0</v>
      </c>
      <c r="G18" s="12">
        <f>IF(SUM(G19:G24)&gt;12,"12",SUM(G19:G24))</f>
        <v>9</v>
      </c>
      <c r="H18" s="14">
        <f>G18/B18</f>
        <v>0.75</v>
      </c>
      <c r="I18" s="15"/>
    </row>
    <row r="19" spans="1:12" ht="173.25" x14ac:dyDescent="0.3">
      <c r="A19" s="16" t="s">
        <v>81</v>
      </c>
      <c r="B19" s="17">
        <v>2</v>
      </c>
      <c r="C19" s="18">
        <v>2</v>
      </c>
      <c r="D19" s="19">
        <f>IF(C19/B19&gt;1,"100%",C19/B19)</f>
        <v>1</v>
      </c>
      <c r="E19" s="47" t="s">
        <v>99</v>
      </c>
      <c r="F19" s="20"/>
      <c r="G19" s="18">
        <v>2</v>
      </c>
      <c r="H19" s="21">
        <f>IF(G19/B19&gt;1,"100%",G19/B19)</f>
        <v>1</v>
      </c>
      <c r="I19" s="33" t="s">
        <v>99</v>
      </c>
      <c r="L19" s="127">
        <f>G19-C19</f>
        <v>0</v>
      </c>
    </row>
    <row r="20" spans="1:12" ht="31.5" x14ac:dyDescent="0.3">
      <c r="A20" s="16" t="s">
        <v>11</v>
      </c>
      <c r="B20" s="17">
        <v>2</v>
      </c>
      <c r="C20" s="18">
        <v>1</v>
      </c>
      <c r="D20" s="19">
        <f t="shared" ref="D20:D24" si="0">IF(C20/B20&gt;1,"100%",C20/B20)</f>
        <v>0.5</v>
      </c>
      <c r="E20" s="47" t="s">
        <v>100</v>
      </c>
      <c r="F20" s="20"/>
      <c r="G20" s="18">
        <v>1</v>
      </c>
      <c r="H20" s="21">
        <f t="shared" ref="H20:H24" si="1">IF(G20/B20&gt;1,"100%",G20/B20)</f>
        <v>0.5</v>
      </c>
      <c r="I20" s="33" t="s">
        <v>100</v>
      </c>
      <c r="L20" s="127">
        <f t="shared" ref="L20:L78" si="2">G20-C20</f>
        <v>0</v>
      </c>
    </row>
    <row r="21" spans="1:12" ht="47.25" x14ac:dyDescent="0.3">
      <c r="A21" s="16" t="s">
        <v>12</v>
      </c>
      <c r="B21" s="17">
        <v>2</v>
      </c>
      <c r="C21" s="18">
        <v>2</v>
      </c>
      <c r="D21" s="19">
        <f t="shared" si="0"/>
        <v>1</v>
      </c>
      <c r="E21" s="47" t="s">
        <v>101</v>
      </c>
      <c r="F21" s="20"/>
      <c r="G21" s="18">
        <v>2</v>
      </c>
      <c r="H21" s="21">
        <f t="shared" si="1"/>
        <v>1</v>
      </c>
      <c r="I21" s="33" t="s">
        <v>101</v>
      </c>
      <c r="L21" s="127">
        <f t="shared" si="2"/>
        <v>0</v>
      </c>
    </row>
    <row r="22" spans="1:12" ht="63" x14ac:dyDescent="0.3">
      <c r="A22" s="16" t="s">
        <v>13</v>
      </c>
      <c r="B22" s="17">
        <v>2</v>
      </c>
      <c r="C22" s="18">
        <v>2</v>
      </c>
      <c r="D22" s="19">
        <f t="shared" si="0"/>
        <v>1</v>
      </c>
      <c r="E22" s="48" t="s">
        <v>102</v>
      </c>
      <c r="F22" s="20"/>
      <c r="G22" s="18">
        <v>2</v>
      </c>
      <c r="H22" s="21">
        <f t="shared" si="1"/>
        <v>1</v>
      </c>
      <c r="I22" s="33" t="s">
        <v>102</v>
      </c>
      <c r="L22" s="127">
        <f t="shared" si="2"/>
        <v>0</v>
      </c>
    </row>
    <row r="23" spans="1:12" ht="31.5" x14ac:dyDescent="0.3">
      <c r="A23" s="16" t="s">
        <v>14</v>
      </c>
      <c r="B23" s="17">
        <v>2</v>
      </c>
      <c r="C23" s="18">
        <v>2</v>
      </c>
      <c r="D23" s="19">
        <f t="shared" si="0"/>
        <v>1</v>
      </c>
      <c r="E23" s="48"/>
      <c r="F23" s="20"/>
      <c r="G23" s="18">
        <v>2</v>
      </c>
      <c r="H23" s="21">
        <f t="shared" si="1"/>
        <v>1</v>
      </c>
      <c r="I23" s="33" t="s">
        <v>223</v>
      </c>
      <c r="L23" s="127">
        <f t="shared" si="2"/>
        <v>0</v>
      </c>
    </row>
    <row r="24" spans="1:12" ht="47.25" x14ac:dyDescent="0.3">
      <c r="A24" s="16" t="s">
        <v>15</v>
      </c>
      <c r="B24" s="17">
        <v>2</v>
      </c>
      <c r="C24" s="18"/>
      <c r="D24" s="19">
        <f t="shared" si="0"/>
        <v>0</v>
      </c>
      <c r="E24" s="47"/>
      <c r="F24" s="20"/>
      <c r="G24" s="18">
        <v>0</v>
      </c>
      <c r="H24" s="21">
        <f t="shared" si="1"/>
        <v>0</v>
      </c>
      <c r="I24" s="33"/>
      <c r="L24" s="127">
        <f t="shared" si="2"/>
        <v>0</v>
      </c>
    </row>
    <row r="25" spans="1:12" x14ac:dyDescent="0.3">
      <c r="A25" s="10" t="s">
        <v>16</v>
      </c>
      <c r="B25" s="11">
        <v>4</v>
      </c>
      <c r="C25" s="12">
        <f>IF(SUM(C26:C27)&gt;4,"4",SUM(C26:C27))</f>
        <v>3</v>
      </c>
      <c r="D25" s="13">
        <f>C25/B25</f>
        <v>0.75</v>
      </c>
      <c r="E25" s="49"/>
      <c r="F25" s="12">
        <f t="shared" ref="F25" si="3">IF(SUM(F26:F27)&gt;4,"4",SUM(F26:F27))</f>
        <v>0</v>
      </c>
      <c r="G25" s="12">
        <f>IF(SUM(G26:G27)&gt;4,"4",SUM(G26:G27))</f>
        <v>3</v>
      </c>
      <c r="H25" s="14">
        <f>G25/B25</f>
        <v>0.75</v>
      </c>
      <c r="I25" s="15"/>
      <c r="L25" s="127">
        <f t="shared" si="2"/>
        <v>0</v>
      </c>
    </row>
    <row r="26" spans="1:12" ht="283.5" x14ac:dyDescent="0.3">
      <c r="A26" s="16" t="s">
        <v>17</v>
      </c>
      <c r="B26" s="17">
        <v>2</v>
      </c>
      <c r="C26" s="18">
        <v>2</v>
      </c>
      <c r="D26" s="19">
        <f>IF(C26/B26&gt;1,"100%",C26/B26)</f>
        <v>1</v>
      </c>
      <c r="E26" s="47" t="s">
        <v>103</v>
      </c>
      <c r="F26" s="20"/>
      <c r="G26" s="18">
        <v>2</v>
      </c>
      <c r="H26" s="21">
        <f>IF(G26/B26&gt;1,"100%",G26/B26)</f>
        <v>1</v>
      </c>
      <c r="I26" s="33" t="s">
        <v>103</v>
      </c>
      <c r="L26" s="127">
        <f t="shared" si="2"/>
        <v>0</v>
      </c>
    </row>
    <row r="27" spans="1:12" ht="63" x14ac:dyDescent="0.3">
      <c r="A27" s="16" t="s">
        <v>82</v>
      </c>
      <c r="B27" s="17">
        <v>2</v>
      </c>
      <c r="C27" s="18">
        <v>1</v>
      </c>
      <c r="D27" s="19">
        <f>IF(C27/B27&gt;1,"100%",C27/B27)</f>
        <v>0.5</v>
      </c>
      <c r="E27" s="47" t="s">
        <v>104</v>
      </c>
      <c r="F27" s="20"/>
      <c r="G27" s="18">
        <v>1</v>
      </c>
      <c r="H27" s="21">
        <f>IF(G27/B27&gt;1,"100%",G27/B27)</f>
        <v>0.5</v>
      </c>
      <c r="I27" s="33" t="s">
        <v>104</v>
      </c>
      <c r="L27" s="127">
        <f t="shared" si="2"/>
        <v>0</v>
      </c>
    </row>
    <row r="28" spans="1:12" x14ac:dyDescent="0.3">
      <c r="A28" s="10" t="s">
        <v>18</v>
      </c>
      <c r="B28" s="11">
        <v>4</v>
      </c>
      <c r="C28" s="12">
        <f>IF(SUM(C29:C30)&gt;4,"4",SUM(C29:C30))</f>
        <v>4</v>
      </c>
      <c r="D28" s="13">
        <f>C28/B28</f>
        <v>1</v>
      </c>
      <c r="E28" s="49"/>
      <c r="F28" s="12">
        <f t="shared" ref="F28" si="4">IF(SUM(F29:F30)&gt;4,"4",SUM(F29:F30))</f>
        <v>0</v>
      </c>
      <c r="G28" s="12">
        <f>IF(SUM(G29:G30)&gt;4,"4",SUM(G29:G30))</f>
        <v>4</v>
      </c>
      <c r="H28" s="14">
        <f>G28/B28</f>
        <v>1</v>
      </c>
      <c r="I28" s="22"/>
      <c r="L28" s="127">
        <f t="shared" si="2"/>
        <v>0</v>
      </c>
    </row>
    <row r="29" spans="1:12" ht="110.25" x14ac:dyDescent="0.3">
      <c r="A29" s="16" t="s">
        <v>19</v>
      </c>
      <c r="B29" s="17">
        <v>2</v>
      </c>
      <c r="C29" s="18">
        <v>2</v>
      </c>
      <c r="D29" s="19">
        <f>IF(C29/B29&gt;1,"100%",C29/B29)</f>
        <v>1</v>
      </c>
      <c r="E29" s="47" t="s">
        <v>105</v>
      </c>
      <c r="F29" s="20"/>
      <c r="G29" s="18">
        <v>2</v>
      </c>
      <c r="H29" s="21">
        <f>IF(G29/B29&gt;1,"100%",G29/B29)</f>
        <v>1</v>
      </c>
      <c r="I29" s="33" t="s">
        <v>105</v>
      </c>
      <c r="L29" s="127">
        <f t="shared" si="2"/>
        <v>0</v>
      </c>
    </row>
    <row r="30" spans="1:12" ht="47.25" x14ac:dyDescent="0.3">
      <c r="A30" s="16" t="s">
        <v>83</v>
      </c>
      <c r="B30" s="17">
        <v>2</v>
      </c>
      <c r="C30" s="44">
        <v>2</v>
      </c>
      <c r="D30" s="19">
        <f>IF(C30/B30&gt;1,"100%",C30/B30)</f>
        <v>1</v>
      </c>
      <c r="E30" s="48" t="s">
        <v>106</v>
      </c>
      <c r="F30" s="20"/>
      <c r="G30" s="44">
        <v>2</v>
      </c>
      <c r="H30" s="21">
        <f>IF(G30/B30&gt;1,"100%",G30/B30)</f>
        <v>1</v>
      </c>
      <c r="I30" s="33" t="s">
        <v>106</v>
      </c>
      <c r="L30" s="127">
        <f t="shared" si="2"/>
        <v>0</v>
      </c>
    </row>
    <row r="31" spans="1:12" x14ac:dyDescent="0.3">
      <c r="A31" s="4" t="s">
        <v>20</v>
      </c>
      <c r="B31" s="5">
        <v>52</v>
      </c>
      <c r="C31" s="6">
        <f>ROUND(C32+C35+C42+C47+C50+C53+C56+C61+C64,0)</f>
        <v>45</v>
      </c>
      <c r="D31" s="7">
        <f>C31/$B$31</f>
        <v>0.86538461538461542</v>
      </c>
      <c r="E31" s="50"/>
      <c r="F31" s="6">
        <f t="shared" ref="F31" si="5">ROUND(F32+F35+F42+F47+F50+F53+F56+F61+F64,0)</f>
        <v>0</v>
      </c>
      <c r="G31" s="6">
        <f>ROUND(G32+G35+G42+G47+G50+G53+G56+G61+G64,0)</f>
        <v>45</v>
      </c>
      <c r="H31" s="7">
        <f>G31/$B$31</f>
        <v>0.86538461538461542</v>
      </c>
      <c r="I31" s="23"/>
      <c r="L31" s="127">
        <f t="shared" si="2"/>
        <v>0</v>
      </c>
    </row>
    <row r="32" spans="1:12" ht="31.5" x14ac:dyDescent="0.3">
      <c r="A32" s="10" t="s">
        <v>21</v>
      </c>
      <c r="B32" s="11">
        <v>4</v>
      </c>
      <c r="C32" s="12">
        <f>IF(SUM(C33:C34)&gt;4,"4",SUM(C33:C34))</f>
        <v>4</v>
      </c>
      <c r="D32" s="13">
        <f>C32/B32</f>
        <v>1</v>
      </c>
      <c r="E32" s="49"/>
      <c r="F32" s="12">
        <f t="shared" ref="F32" si="6">IF(SUM(F33:F34)&gt;4,"4",SUM(F33:F34))</f>
        <v>0</v>
      </c>
      <c r="G32" s="12">
        <f>IF(SUM(G33:G34)&gt;4,"4",SUM(G33:G34))</f>
        <v>4</v>
      </c>
      <c r="H32" s="14">
        <f>G32/B32</f>
        <v>1</v>
      </c>
      <c r="I32" s="24"/>
      <c r="L32" s="127">
        <f t="shared" si="2"/>
        <v>0</v>
      </c>
    </row>
    <row r="33" spans="1:12" ht="126" x14ac:dyDescent="0.3">
      <c r="A33" s="16" t="s">
        <v>22</v>
      </c>
      <c r="B33" s="17">
        <v>2</v>
      </c>
      <c r="C33" s="18">
        <v>2</v>
      </c>
      <c r="D33" s="19">
        <f>IF(C33/B33&gt;1,"100%",C33/B33)</f>
        <v>1</v>
      </c>
      <c r="E33" s="47" t="s">
        <v>107</v>
      </c>
      <c r="F33" s="20"/>
      <c r="G33" s="18">
        <v>2</v>
      </c>
      <c r="H33" s="21">
        <f>IF(G33/B33&gt;1,"100%",G33/B33)</f>
        <v>1</v>
      </c>
      <c r="I33" s="33" t="s">
        <v>107</v>
      </c>
      <c r="L33" s="127">
        <f t="shared" si="2"/>
        <v>0</v>
      </c>
    </row>
    <row r="34" spans="1:12" ht="31.5" x14ac:dyDescent="0.3">
      <c r="A34" s="16" t="s">
        <v>23</v>
      </c>
      <c r="B34" s="17">
        <v>2</v>
      </c>
      <c r="C34" s="18">
        <v>2</v>
      </c>
      <c r="D34" s="19">
        <f>IF(C34/B34&gt;1,"100%",C34/B34)</f>
        <v>1</v>
      </c>
      <c r="E34" s="47" t="s">
        <v>108</v>
      </c>
      <c r="F34" s="20"/>
      <c r="G34" s="18">
        <v>2</v>
      </c>
      <c r="H34" s="21">
        <f>IF(G34/B34&gt;1,"100%",G34/B34)</f>
        <v>1</v>
      </c>
      <c r="I34" s="33" t="s">
        <v>108</v>
      </c>
      <c r="L34" s="127">
        <f t="shared" si="2"/>
        <v>0</v>
      </c>
    </row>
    <row r="35" spans="1:12" ht="31.5" x14ac:dyDescent="0.3">
      <c r="A35" s="10" t="s">
        <v>24</v>
      </c>
      <c r="B35" s="11">
        <v>12</v>
      </c>
      <c r="C35" s="12">
        <f>IF(SUM(C36:C41)&gt;12,"12",SUM(C36:C41))</f>
        <v>8</v>
      </c>
      <c r="D35" s="13">
        <f>C35/B35</f>
        <v>0.66666666666666663</v>
      </c>
      <c r="E35" s="49"/>
      <c r="F35" s="12">
        <f t="shared" ref="F35" si="7">IF(SUM(F36:F41)&gt;12,"12",SUM(F36:F41))</f>
        <v>0</v>
      </c>
      <c r="G35" s="12">
        <f>IF(SUM(G36:G41)&gt;12,"12",SUM(G36:G41))</f>
        <v>8</v>
      </c>
      <c r="H35" s="14">
        <f>G35/B35</f>
        <v>0.66666666666666663</v>
      </c>
      <c r="I35" s="24"/>
      <c r="L35" s="127">
        <f t="shared" si="2"/>
        <v>0</v>
      </c>
    </row>
    <row r="36" spans="1:12" ht="63" x14ac:dyDescent="0.3">
      <c r="A36" s="34" t="s">
        <v>87</v>
      </c>
      <c r="B36" s="17">
        <v>2</v>
      </c>
      <c r="C36" s="18">
        <v>2</v>
      </c>
      <c r="D36" s="19">
        <f>IF(C36/B36&gt;1,"100%",C36/B36)</f>
        <v>1</v>
      </c>
      <c r="E36" s="48" t="s">
        <v>109</v>
      </c>
      <c r="F36" s="20"/>
      <c r="G36" s="18">
        <v>2</v>
      </c>
      <c r="H36" s="21">
        <f>IF(G36/B36&gt;1,"100%",G36/B36)</f>
        <v>1</v>
      </c>
      <c r="I36" s="33" t="s">
        <v>109</v>
      </c>
      <c r="L36" s="127">
        <f t="shared" si="2"/>
        <v>0</v>
      </c>
    </row>
    <row r="37" spans="1:12" ht="47.25" x14ac:dyDescent="0.3">
      <c r="A37" s="16" t="s">
        <v>25</v>
      </c>
      <c r="B37" s="17">
        <v>2</v>
      </c>
      <c r="C37" s="18">
        <v>2</v>
      </c>
      <c r="D37" s="19">
        <f t="shared" ref="D37:D41" si="8">IF(C37/B37&gt;1,"100%",C37/B37)</f>
        <v>1</v>
      </c>
      <c r="E37" s="35" t="s">
        <v>110</v>
      </c>
      <c r="F37" s="20"/>
      <c r="G37" s="18">
        <v>2</v>
      </c>
      <c r="H37" s="21">
        <f t="shared" ref="H37:H41" si="9">IF(G37/B37&gt;1,"100%",G37/B37)</f>
        <v>1</v>
      </c>
      <c r="I37" s="33" t="s">
        <v>110</v>
      </c>
      <c r="L37" s="127">
        <f t="shared" si="2"/>
        <v>0</v>
      </c>
    </row>
    <row r="38" spans="1:12" ht="47.25" x14ac:dyDescent="0.3">
      <c r="A38" s="16" t="s">
        <v>26</v>
      </c>
      <c r="B38" s="17">
        <v>2</v>
      </c>
      <c r="C38" s="18">
        <v>2</v>
      </c>
      <c r="D38" s="19">
        <f t="shared" si="8"/>
        <v>1</v>
      </c>
      <c r="E38" s="36" t="s">
        <v>95</v>
      </c>
      <c r="F38" s="20"/>
      <c r="G38" s="18">
        <v>2</v>
      </c>
      <c r="H38" s="21">
        <f t="shared" si="9"/>
        <v>1</v>
      </c>
      <c r="I38" s="33" t="s">
        <v>95</v>
      </c>
      <c r="L38" s="127">
        <f t="shared" si="2"/>
        <v>0</v>
      </c>
    </row>
    <row r="39" spans="1:12" ht="47.25" x14ac:dyDescent="0.3">
      <c r="A39" s="16" t="s">
        <v>27</v>
      </c>
      <c r="B39" s="17">
        <v>2</v>
      </c>
      <c r="C39" s="18">
        <v>2</v>
      </c>
      <c r="D39" s="19">
        <f t="shared" si="8"/>
        <v>1</v>
      </c>
      <c r="E39" s="36" t="s">
        <v>96</v>
      </c>
      <c r="F39" s="20"/>
      <c r="G39" s="18">
        <v>2</v>
      </c>
      <c r="H39" s="21">
        <f t="shared" si="9"/>
        <v>1</v>
      </c>
      <c r="I39" s="33" t="s">
        <v>96</v>
      </c>
      <c r="L39" s="127">
        <f t="shared" si="2"/>
        <v>0</v>
      </c>
    </row>
    <row r="40" spans="1:12" ht="31.5" x14ac:dyDescent="0.3">
      <c r="A40" s="16" t="s">
        <v>28</v>
      </c>
      <c r="B40" s="17">
        <v>2</v>
      </c>
      <c r="C40" s="18">
        <v>0</v>
      </c>
      <c r="D40" s="19">
        <f t="shared" si="8"/>
        <v>0</v>
      </c>
      <c r="E40" s="36"/>
      <c r="F40" s="20"/>
      <c r="G40" s="18">
        <v>0</v>
      </c>
      <c r="H40" s="21">
        <f t="shared" si="9"/>
        <v>0</v>
      </c>
      <c r="I40" s="33"/>
      <c r="L40" s="127">
        <f t="shared" si="2"/>
        <v>0</v>
      </c>
    </row>
    <row r="41" spans="1:12" ht="63" x14ac:dyDescent="0.3">
      <c r="A41" s="16" t="s">
        <v>29</v>
      </c>
      <c r="B41" s="17">
        <v>2</v>
      </c>
      <c r="C41" s="18">
        <v>0</v>
      </c>
      <c r="D41" s="19">
        <f t="shared" si="8"/>
        <v>0</v>
      </c>
      <c r="E41" s="36"/>
      <c r="F41" s="20"/>
      <c r="G41" s="18">
        <v>0</v>
      </c>
      <c r="H41" s="21">
        <f t="shared" si="9"/>
        <v>0</v>
      </c>
      <c r="I41" s="33"/>
      <c r="L41" s="127">
        <f t="shared" si="2"/>
        <v>0</v>
      </c>
    </row>
    <row r="42" spans="1:12" ht="31.5" x14ac:dyDescent="0.3">
      <c r="A42" s="10" t="s">
        <v>30</v>
      </c>
      <c r="B42" s="11">
        <v>8</v>
      </c>
      <c r="C42" s="12">
        <f>IF(SUM(C43:C46)&gt;8,"8",SUM(C43:C46))</f>
        <v>8</v>
      </c>
      <c r="D42" s="13">
        <f>C42/B42</f>
        <v>1</v>
      </c>
      <c r="E42" s="49"/>
      <c r="F42" s="12">
        <f t="shared" ref="F42" si="10">IF(SUM(F43:F46)&gt;8,"8",SUM(F43:F46))</f>
        <v>0</v>
      </c>
      <c r="G42" s="12">
        <f>IF(SUM(G43:G46)&gt;8,"8",SUM(G43:G46))</f>
        <v>8</v>
      </c>
      <c r="H42" s="14">
        <f>G42/B42</f>
        <v>1</v>
      </c>
      <c r="I42" s="24"/>
      <c r="L42" s="127">
        <f t="shared" si="2"/>
        <v>0</v>
      </c>
    </row>
    <row r="43" spans="1:12" ht="63" x14ac:dyDescent="0.3">
      <c r="A43" s="16" t="s">
        <v>31</v>
      </c>
      <c r="B43" s="17">
        <v>2</v>
      </c>
      <c r="C43" s="18">
        <v>2</v>
      </c>
      <c r="D43" s="19">
        <f>IF(C43/B43&gt;1,"100%",C43/B43)</f>
        <v>1</v>
      </c>
      <c r="E43" s="47" t="s">
        <v>111</v>
      </c>
      <c r="F43" s="20"/>
      <c r="G43" s="18">
        <v>2</v>
      </c>
      <c r="H43" s="21">
        <f>IF(G43/B43&gt;1,"100",G43/B43)</f>
        <v>1</v>
      </c>
      <c r="I43" s="33" t="s">
        <v>111</v>
      </c>
      <c r="L43" s="127">
        <f t="shared" si="2"/>
        <v>0</v>
      </c>
    </row>
    <row r="44" spans="1:12" ht="31.5" x14ac:dyDescent="0.3">
      <c r="A44" s="16" t="s">
        <v>32</v>
      </c>
      <c r="B44" s="17">
        <v>2</v>
      </c>
      <c r="C44" s="18">
        <v>2</v>
      </c>
      <c r="D44" s="19">
        <f t="shared" ref="D44:D46" si="11">IF(C44/B44&gt;1,"100%",C44/B44)</f>
        <v>1</v>
      </c>
      <c r="E44" s="47" t="s">
        <v>112</v>
      </c>
      <c r="F44" s="20"/>
      <c r="G44" s="18">
        <v>2</v>
      </c>
      <c r="H44" s="21">
        <f t="shared" ref="H44:H46" si="12">IF(G44/B44&gt;1,"100",G44/B44)</f>
        <v>1</v>
      </c>
      <c r="I44" s="33" t="s">
        <v>112</v>
      </c>
      <c r="L44" s="127">
        <f t="shared" si="2"/>
        <v>0</v>
      </c>
    </row>
    <row r="45" spans="1:12" ht="63" x14ac:dyDescent="0.3">
      <c r="A45" s="16" t="s">
        <v>33</v>
      </c>
      <c r="B45" s="17">
        <v>2</v>
      </c>
      <c r="C45" s="18">
        <v>2</v>
      </c>
      <c r="D45" s="19">
        <f t="shared" si="11"/>
        <v>1</v>
      </c>
      <c r="E45" s="47" t="s">
        <v>113</v>
      </c>
      <c r="F45" s="20"/>
      <c r="G45" s="18">
        <v>2</v>
      </c>
      <c r="H45" s="21">
        <f t="shared" si="12"/>
        <v>1</v>
      </c>
      <c r="I45" s="33" t="s">
        <v>113</v>
      </c>
      <c r="L45" s="127">
        <f t="shared" si="2"/>
        <v>0</v>
      </c>
    </row>
    <row r="46" spans="1:12" ht="63" x14ac:dyDescent="0.3">
      <c r="A46" s="16" t="s">
        <v>34</v>
      </c>
      <c r="B46" s="17">
        <v>2</v>
      </c>
      <c r="C46" s="18">
        <v>2</v>
      </c>
      <c r="D46" s="19">
        <f t="shared" si="11"/>
        <v>1</v>
      </c>
      <c r="E46" s="47" t="s">
        <v>114</v>
      </c>
      <c r="F46" s="20"/>
      <c r="G46" s="18">
        <v>2</v>
      </c>
      <c r="H46" s="21">
        <f t="shared" si="12"/>
        <v>1</v>
      </c>
      <c r="I46" s="33" t="s">
        <v>114</v>
      </c>
      <c r="L46" s="127">
        <f t="shared" si="2"/>
        <v>0</v>
      </c>
    </row>
    <row r="47" spans="1:12" ht="31.5" x14ac:dyDescent="0.3">
      <c r="A47" s="10" t="s">
        <v>35</v>
      </c>
      <c r="B47" s="11">
        <v>4</v>
      </c>
      <c r="C47" s="12">
        <f>IF(SUM(C48:C49)&gt;4,"4",SUM(C48:C49))</f>
        <v>4</v>
      </c>
      <c r="D47" s="13">
        <f>C47/B47</f>
        <v>1</v>
      </c>
      <c r="E47" s="49"/>
      <c r="F47" s="12">
        <f t="shared" ref="F47" si="13">IF(SUM(F48:F49)&gt;4,"4",SUM(F48:F49))</f>
        <v>0</v>
      </c>
      <c r="G47" s="12">
        <f>IF(SUM(G48:G49)&gt;4,"4",SUM(G48:G49))</f>
        <v>4</v>
      </c>
      <c r="H47" s="14">
        <f>G47/B47</f>
        <v>1</v>
      </c>
      <c r="I47" s="24"/>
      <c r="L47" s="127">
        <f t="shared" si="2"/>
        <v>0</v>
      </c>
    </row>
    <row r="48" spans="1:12" ht="110.25" x14ac:dyDescent="0.3">
      <c r="A48" s="16" t="s">
        <v>36</v>
      </c>
      <c r="B48" s="17">
        <v>2</v>
      </c>
      <c r="C48" s="18">
        <v>2</v>
      </c>
      <c r="D48" s="19">
        <f>IF(C48/B48&gt;1,"100%",C48/B48)</f>
        <v>1</v>
      </c>
      <c r="E48" s="47" t="s">
        <v>115</v>
      </c>
      <c r="F48" s="20"/>
      <c r="G48" s="18">
        <v>2</v>
      </c>
      <c r="H48" s="21">
        <f>IF(G48/B48&gt;1,"100%",G48/B48)</f>
        <v>1</v>
      </c>
      <c r="I48" s="33" t="s">
        <v>115</v>
      </c>
      <c r="L48" s="127">
        <f t="shared" si="2"/>
        <v>0</v>
      </c>
    </row>
    <row r="49" spans="1:12" ht="78.75" x14ac:dyDescent="0.3">
      <c r="A49" s="16" t="s">
        <v>37</v>
      </c>
      <c r="B49" s="17">
        <v>2</v>
      </c>
      <c r="C49" s="18">
        <v>2</v>
      </c>
      <c r="D49" s="19">
        <f>IF(C49/B49&gt;1,"100%",C49/B49)</f>
        <v>1</v>
      </c>
      <c r="E49" s="47" t="s">
        <v>116</v>
      </c>
      <c r="F49" s="20"/>
      <c r="G49" s="18">
        <v>2</v>
      </c>
      <c r="H49" s="21">
        <f>IF(G49/B49&gt;1,"100%",G49/B49)</f>
        <v>1</v>
      </c>
      <c r="I49" s="33" t="s">
        <v>116</v>
      </c>
      <c r="L49" s="127">
        <f t="shared" si="2"/>
        <v>0</v>
      </c>
    </row>
    <row r="50" spans="1:12" x14ac:dyDescent="0.3">
      <c r="A50" s="10" t="s">
        <v>38</v>
      </c>
      <c r="B50" s="11">
        <v>4</v>
      </c>
      <c r="C50" s="12">
        <f>IF(SUM(C51:C52)&gt;4,"4",SUM(C51:C52))</f>
        <v>4</v>
      </c>
      <c r="D50" s="13">
        <f>C50/B50</f>
        <v>1</v>
      </c>
      <c r="E50" s="49"/>
      <c r="F50" s="12">
        <f t="shared" ref="F50" si="14">IF(SUM(F51:F52)&gt;4,"4",SUM(F51:F52))</f>
        <v>0</v>
      </c>
      <c r="G50" s="12">
        <f>IF(SUM(G51:G52)&gt;4,"4",SUM(G51:G52))</f>
        <v>4</v>
      </c>
      <c r="H50" s="14">
        <f>G50/B50</f>
        <v>1</v>
      </c>
      <c r="I50" s="24"/>
      <c r="L50" s="127">
        <f t="shared" si="2"/>
        <v>0</v>
      </c>
    </row>
    <row r="51" spans="1:12" ht="31.5" x14ac:dyDescent="0.3">
      <c r="A51" s="16" t="s">
        <v>39</v>
      </c>
      <c r="B51" s="17">
        <v>2</v>
      </c>
      <c r="C51" s="18">
        <v>2</v>
      </c>
      <c r="D51" s="19">
        <f>IF(C51/B51&gt;1,"100%",C51/B51)</f>
        <v>1</v>
      </c>
      <c r="E51" s="47" t="s">
        <v>117</v>
      </c>
      <c r="F51" s="20"/>
      <c r="G51" s="18">
        <v>2</v>
      </c>
      <c r="H51" s="21">
        <f>IF(G51/B51&gt;1,"100%",G51/B51)</f>
        <v>1</v>
      </c>
      <c r="I51" s="33" t="s">
        <v>117</v>
      </c>
      <c r="L51" s="127">
        <f t="shared" si="2"/>
        <v>0</v>
      </c>
    </row>
    <row r="52" spans="1:12" ht="31.5" x14ac:dyDescent="0.3">
      <c r="A52" s="16" t="s">
        <v>84</v>
      </c>
      <c r="B52" s="17">
        <v>2</v>
      </c>
      <c r="C52" s="18">
        <v>2</v>
      </c>
      <c r="D52" s="19">
        <f>IF(C52/B52&gt;1,"100%",C52/B52)</f>
        <v>1</v>
      </c>
      <c r="E52" s="47" t="s">
        <v>118</v>
      </c>
      <c r="F52" s="20"/>
      <c r="G52" s="18">
        <v>2</v>
      </c>
      <c r="H52" s="21">
        <f>IF(G52/B52&gt;1,"100%",G52/B52)</f>
        <v>1</v>
      </c>
      <c r="I52" s="33" t="s">
        <v>118</v>
      </c>
      <c r="L52" s="127">
        <f t="shared" si="2"/>
        <v>0</v>
      </c>
    </row>
    <row r="53" spans="1:12" ht="31.5" x14ac:dyDescent="0.3">
      <c r="A53" s="10" t="s">
        <v>40</v>
      </c>
      <c r="B53" s="11">
        <v>4</v>
      </c>
      <c r="C53" s="12">
        <f>IF(SUM(C54:C55)&gt;4,"4",SUM(C54:C55))</f>
        <v>3</v>
      </c>
      <c r="D53" s="13">
        <f>C53/B53</f>
        <v>0.75</v>
      </c>
      <c r="E53" s="49"/>
      <c r="F53" s="12">
        <f t="shared" ref="F53" si="15">IF(SUM(F54:F55)&gt;4,"4",SUM(F54:F55))</f>
        <v>0</v>
      </c>
      <c r="G53" s="12">
        <f>IF(SUM(G54:G55)&gt;4,"4",SUM(G54:G55))</f>
        <v>3</v>
      </c>
      <c r="H53" s="14">
        <f>G53/B53</f>
        <v>0.75</v>
      </c>
      <c r="I53" s="24"/>
      <c r="L53" s="127">
        <f t="shared" si="2"/>
        <v>0</v>
      </c>
    </row>
    <row r="54" spans="1:12" ht="47.25" x14ac:dyDescent="0.3">
      <c r="A54" s="16" t="s">
        <v>41</v>
      </c>
      <c r="B54" s="17">
        <v>2</v>
      </c>
      <c r="C54" s="18">
        <v>2</v>
      </c>
      <c r="D54" s="19">
        <f>IF(C54/B54&gt;1,"100%",C54/B54)</f>
        <v>1</v>
      </c>
      <c r="E54" s="47" t="s">
        <v>119</v>
      </c>
      <c r="F54" s="20"/>
      <c r="G54" s="18">
        <v>2</v>
      </c>
      <c r="H54" s="21">
        <f>IF(G54/B54&gt;1,"100%",G54/B54)</f>
        <v>1</v>
      </c>
      <c r="I54" s="33" t="s">
        <v>119</v>
      </c>
      <c r="L54" s="127">
        <f t="shared" si="2"/>
        <v>0</v>
      </c>
    </row>
    <row r="55" spans="1:12" ht="78.75" x14ac:dyDescent="0.3">
      <c r="A55" s="16" t="s">
        <v>42</v>
      </c>
      <c r="B55" s="17">
        <v>2</v>
      </c>
      <c r="C55" s="18">
        <v>1</v>
      </c>
      <c r="D55" s="19">
        <f>IF(C55/B55&gt;1,"100%",C55/B55)</f>
        <v>0.5</v>
      </c>
      <c r="E55" s="47" t="s">
        <v>120</v>
      </c>
      <c r="F55" s="20"/>
      <c r="G55" s="18">
        <v>1</v>
      </c>
      <c r="H55" s="21">
        <f>IF(G55/B55&gt;1,"100%",G55/B55)</f>
        <v>0.5</v>
      </c>
      <c r="I55" s="33" t="s">
        <v>120</v>
      </c>
      <c r="L55" s="127">
        <f t="shared" si="2"/>
        <v>0</v>
      </c>
    </row>
    <row r="56" spans="1:12" ht="31.5" x14ac:dyDescent="0.3">
      <c r="A56" s="25" t="s">
        <v>43</v>
      </c>
      <c r="B56" s="11">
        <v>8</v>
      </c>
      <c r="C56" s="12">
        <f>IF(SUM(C57:C60)&gt;8,"8",SUM(C57:C60))</f>
        <v>8</v>
      </c>
      <c r="D56" s="13">
        <f>C56/B56</f>
        <v>1</v>
      </c>
      <c r="E56" s="49"/>
      <c r="F56" s="12">
        <f t="shared" ref="F56" si="16">IF(SUM(F57:F60)&gt;8,"8",SUM(F57:F60))</f>
        <v>0</v>
      </c>
      <c r="G56" s="12">
        <f>IF(SUM(G57:G60)&gt;8,"8",SUM(G57:G60))</f>
        <v>8</v>
      </c>
      <c r="H56" s="14">
        <f>G56/B56</f>
        <v>1</v>
      </c>
      <c r="I56" s="24"/>
      <c r="L56" s="127">
        <f t="shared" si="2"/>
        <v>0</v>
      </c>
    </row>
    <row r="57" spans="1:12" ht="78.75" x14ac:dyDescent="0.3">
      <c r="A57" s="16" t="s">
        <v>44</v>
      </c>
      <c r="B57" s="17">
        <v>2</v>
      </c>
      <c r="C57" s="18">
        <v>2</v>
      </c>
      <c r="D57" s="19">
        <f>IF(C57/B57&gt;1,"100%",C57/B57)</f>
        <v>1</v>
      </c>
      <c r="E57" s="47" t="s">
        <v>121</v>
      </c>
      <c r="F57" s="20"/>
      <c r="G57" s="18">
        <v>2</v>
      </c>
      <c r="H57" s="21">
        <f>IF(G57/B57&gt;1,"100%",G57/B57)</f>
        <v>1</v>
      </c>
      <c r="I57" s="33" t="s">
        <v>121</v>
      </c>
      <c r="L57" s="127">
        <f t="shared" si="2"/>
        <v>0</v>
      </c>
    </row>
    <row r="58" spans="1:12" ht="63" x14ac:dyDescent="0.3">
      <c r="A58" s="16" t="s">
        <v>45</v>
      </c>
      <c r="B58" s="17">
        <v>2</v>
      </c>
      <c r="C58" s="18">
        <v>2</v>
      </c>
      <c r="D58" s="19">
        <f t="shared" ref="D58:D60" si="17">IF(C58/B58&gt;1,"100%",C58/B58)</f>
        <v>1</v>
      </c>
      <c r="E58" s="47" t="s">
        <v>122</v>
      </c>
      <c r="F58" s="20"/>
      <c r="G58" s="18">
        <v>2</v>
      </c>
      <c r="H58" s="21">
        <f t="shared" ref="H58:H60" si="18">IF(G58/B58&gt;1,"100%",G58/B58)</f>
        <v>1</v>
      </c>
      <c r="I58" s="33" t="s">
        <v>122</v>
      </c>
      <c r="L58" s="127">
        <f t="shared" si="2"/>
        <v>0</v>
      </c>
    </row>
    <row r="59" spans="1:12" ht="126" x14ac:dyDescent="0.3">
      <c r="A59" s="16" t="s">
        <v>46</v>
      </c>
      <c r="B59" s="17">
        <v>2</v>
      </c>
      <c r="C59" s="18">
        <v>2</v>
      </c>
      <c r="D59" s="19">
        <f t="shared" si="17"/>
        <v>1</v>
      </c>
      <c r="E59" s="47" t="s">
        <v>123</v>
      </c>
      <c r="F59" s="20"/>
      <c r="G59" s="18">
        <v>2</v>
      </c>
      <c r="H59" s="21">
        <f t="shared" si="18"/>
        <v>1</v>
      </c>
      <c r="I59" s="33" t="s">
        <v>123</v>
      </c>
      <c r="L59" s="127">
        <f t="shared" si="2"/>
        <v>0</v>
      </c>
    </row>
    <row r="60" spans="1:12" ht="94.5" x14ac:dyDescent="0.3">
      <c r="A60" s="16" t="s">
        <v>47</v>
      </c>
      <c r="B60" s="17">
        <v>2</v>
      </c>
      <c r="C60" s="18">
        <v>2</v>
      </c>
      <c r="D60" s="19">
        <f t="shared" si="17"/>
        <v>1</v>
      </c>
      <c r="E60" s="47" t="s">
        <v>124</v>
      </c>
      <c r="F60" s="20"/>
      <c r="G60" s="18">
        <v>2</v>
      </c>
      <c r="H60" s="21">
        <f t="shared" si="18"/>
        <v>1</v>
      </c>
      <c r="I60" s="33" t="s">
        <v>124</v>
      </c>
      <c r="L60" s="127">
        <f t="shared" si="2"/>
        <v>0</v>
      </c>
    </row>
    <row r="61" spans="1:12" ht="31.5" x14ac:dyDescent="0.3">
      <c r="A61" s="10" t="s">
        <v>48</v>
      </c>
      <c r="B61" s="11">
        <v>4</v>
      </c>
      <c r="C61" s="12">
        <f>IF(SUM(C62:C63)&gt;4,"4",SUM(C62:C63))</f>
        <v>3</v>
      </c>
      <c r="D61" s="13">
        <f>C61/B61</f>
        <v>0.75</v>
      </c>
      <c r="E61" s="49"/>
      <c r="F61" s="12">
        <f t="shared" ref="F61" si="19">IF(SUM(F62:F63)&gt;4,"4",SUM(F62:F63))</f>
        <v>0</v>
      </c>
      <c r="G61" s="12">
        <f>IF(SUM(G62:G63)&gt;4,"4",SUM(G62:G63))</f>
        <v>3</v>
      </c>
      <c r="H61" s="14">
        <f>G61/B61</f>
        <v>0.75</v>
      </c>
      <c r="I61" s="15"/>
      <c r="L61" s="127">
        <f t="shared" si="2"/>
        <v>0</v>
      </c>
    </row>
    <row r="62" spans="1:12" ht="78.75" x14ac:dyDescent="0.3">
      <c r="A62" s="16" t="s">
        <v>49</v>
      </c>
      <c r="B62" s="17">
        <v>2</v>
      </c>
      <c r="C62" s="18">
        <v>2</v>
      </c>
      <c r="D62" s="19">
        <f>IF(C62/B62&gt;1,"100%",C62/B62)</f>
        <v>1</v>
      </c>
      <c r="E62" s="47" t="s">
        <v>125</v>
      </c>
      <c r="F62" s="20"/>
      <c r="G62" s="18">
        <v>2</v>
      </c>
      <c r="H62" s="21">
        <f>IF(G62/B62&gt;1,"100",G62/B62)</f>
        <v>1</v>
      </c>
      <c r="I62" s="33" t="s">
        <v>125</v>
      </c>
      <c r="L62" s="127">
        <f t="shared" si="2"/>
        <v>0</v>
      </c>
    </row>
    <row r="63" spans="1:12" ht="47.25" x14ac:dyDescent="0.3">
      <c r="A63" s="16" t="s">
        <v>50</v>
      </c>
      <c r="B63" s="17">
        <v>2</v>
      </c>
      <c r="C63" s="18">
        <v>1</v>
      </c>
      <c r="D63" s="19">
        <f>IF(C63/B63&gt;1,"100%",C63/B63)</f>
        <v>0.5</v>
      </c>
      <c r="E63" s="47" t="s">
        <v>126</v>
      </c>
      <c r="F63" s="20"/>
      <c r="G63" s="18">
        <v>1</v>
      </c>
      <c r="H63" s="21">
        <f>IF(G63/B63&gt;1,"100",G63/B63)</f>
        <v>0.5</v>
      </c>
      <c r="I63" s="33" t="s">
        <v>126</v>
      </c>
      <c r="L63" s="127">
        <f t="shared" si="2"/>
        <v>0</v>
      </c>
    </row>
    <row r="64" spans="1:12" x14ac:dyDescent="0.3">
      <c r="A64" s="10" t="s">
        <v>51</v>
      </c>
      <c r="B64" s="11">
        <v>4</v>
      </c>
      <c r="C64" s="12">
        <f>IF(SUM(C65:C66)&gt;4,"4",SUM(C65:C66))</f>
        <v>3</v>
      </c>
      <c r="D64" s="13">
        <f>C64/B64</f>
        <v>0.75</v>
      </c>
      <c r="E64" s="49"/>
      <c r="F64" s="12">
        <f t="shared" ref="F64" si="20">IF(SUM(F65:F66)&gt;4,"4",SUM(F65:F66))</f>
        <v>0</v>
      </c>
      <c r="G64" s="12">
        <f>IF(SUM(G65:G66)&gt;4,"4",SUM(G65:G66))</f>
        <v>3</v>
      </c>
      <c r="H64" s="14">
        <f>G64/B64</f>
        <v>0.75</v>
      </c>
      <c r="I64" s="15"/>
      <c r="L64" s="127">
        <f t="shared" si="2"/>
        <v>0</v>
      </c>
    </row>
    <row r="65" spans="1:12" ht="94.5" x14ac:dyDescent="0.3">
      <c r="A65" s="34" t="s">
        <v>52</v>
      </c>
      <c r="B65" s="17">
        <v>2</v>
      </c>
      <c r="C65" s="18">
        <v>1</v>
      </c>
      <c r="D65" s="19">
        <f>IF(C65/B65&gt;1,"100%",C65/B65)</f>
        <v>0.5</v>
      </c>
      <c r="E65" s="47" t="s">
        <v>127</v>
      </c>
      <c r="F65" s="20"/>
      <c r="G65" s="18">
        <v>1</v>
      </c>
      <c r="H65" s="21">
        <f>IF(G65/B65&gt;1,"100%",G65/B65)</f>
        <v>0.5</v>
      </c>
      <c r="I65" s="33" t="s">
        <v>127</v>
      </c>
      <c r="L65" s="127">
        <f t="shared" si="2"/>
        <v>0</v>
      </c>
    </row>
    <row r="66" spans="1:12" ht="126" x14ac:dyDescent="0.3">
      <c r="A66" s="16" t="s">
        <v>53</v>
      </c>
      <c r="B66" s="17">
        <v>2</v>
      </c>
      <c r="C66" s="18">
        <v>2</v>
      </c>
      <c r="D66" s="19">
        <f>IF(C66/B66&gt;1,"100%",C66/B66)</f>
        <v>1</v>
      </c>
      <c r="E66" s="47" t="s">
        <v>128</v>
      </c>
      <c r="F66" s="20"/>
      <c r="G66" s="18">
        <v>2</v>
      </c>
      <c r="H66" s="21">
        <f>IF(G66/B66&gt;1,"100%",G66/B66)</f>
        <v>1</v>
      </c>
      <c r="I66" s="33" t="s">
        <v>128</v>
      </c>
      <c r="L66" s="127">
        <f t="shared" si="2"/>
        <v>0</v>
      </c>
    </row>
    <row r="67" spans="1:12" ht="31.5" x14ac:dyDescent="0.3">
      <c r="A67" s="4" t="s">
        <v>54</v>
      </c>
      <c r="B67" s="5">
        <v>16</v>
      </c>
      <c r="C67" s="6">
        <f>ROUND(C68+C73+C76,0)</f>
        <v>11</v>
      </c>
      <c r="D67" s="7">
        <f>C67/$B$67</f>
        <v>0.6875</v>
      </c>
      <c r="E67" s="50"/>
      <c r="F67" s="6">
        <f t="shared" ref="F67" si="21">ROUND(F68+F73+F76,0)</f>
        <v>0</v>
      </c>
      <c r="G67" s="6">
        <f>ROUND(G68+G73+G76,0)</f>
        <v>11</v>
      </c>
      <c r="H67" s="7">
        <f>G67/$B$67</f>
        <v>0.6875</v>
      </c>
      <c r="I67" s="9"/>
      <c r="L67" s="127">
        <f t="shared" si="2"/>
        <v>0</v>
      </c>
    </row>
    <row r="68" spans="1:12" ht="31.5" x14ac:dyDescent="0.3">
      <c r="A68" s="10" t="s">
        <v>55</v>
      </c>
      <c r="B68" s="11">
        <v>8</v>
      </c>
      <c r="C68" s="12">
        <f>IF(SUM(C69:C72)&gt;8,"8",SUM(C69:C72))</f>
        <v>5</v>
      </c>
      <c r="D68" s="13">
        <f>C68/B68</f>
        <v>0.625</v>
      </c>
      <c r="E68" s="49"/>
      <c r="F68" s="12">
        <f t="shared" ref="F68" si="22">IF(SUM(F69:F72)&gt;8,"8",SUM(F69:F72))</f>
        <v>0</v>
      </c>
      <c r="G68" s="12">
        <f>IF(SUM(G69:G72)&gt;8,"8",SUM(G69:G72))</f>
        <v>5</v>
      </c>
      <c r="H68" s="14">
        <f>G68/B68</f>
        <v>0.625</v>
      </c>
      <c r="I68" s="15"/>
      <c r="L68" s="127">
        <f t="shared" si="2"/>
        <v>0</v>
      </c>
    </row>
    <row r="69" spans="1:12" ht="78.75" x14ac:dyDescent="0.3">
      <c r="A69" s="16" t="s">
        <v>56</v>
      </c>
      <c r="B69" s="17">
        <v>2</v>
      </c>
      <c r="C69" s="18">
        <v>1</v>
      </c>
      <c r="D69" s="19">
        <f>IF(C69/B69&gt;1,"100%",C69/B69)</f>
        <v>0.5</v>
      </c>
      <c r="E69" s="47"/>
      <c r="F69" s="20"/>
      <c r="G69" s="18">
        <v>1</v>
      </c>
      <c r="H69" s="21">
        <f>IF(G69/B69&gt;1,"100%",G69/B69)</f>
        <v>0.5</v>
      </c>
      <c r="I69" s="33"/>
      <c r="L69" s="127">
        <f t="shared" si="2"/>
        <v>0</v>
      </c>
    </row>
    <row r="70" spans="1:12" x14ac:dyDescent="0.3">
      <c r="A70" s="16" t="s">
        <v>57</v>
      </c>
      <c r="B70" s="17">
        <v>2</v>
      </c>
      <c r="C70" s="18">
        <v>0</v>
      </c>
      <c r="D70" s="19">
        <f t="shared" ref="D70:D72" si="23">IF(C70/B70&gt;1,"100%",C70/B70)</f>
        <v>0</v>
      </c>
      <c r="E70" s="47"/>
      <c r="F70" s="20"/>
      <c r="G70" s="18">
        <v>0</v>
      </c>
      <c r="H70" s="21">
        <f t="shared" ref="H70:H72" si="24">IF(G70/B70&gt;1,"100%",G70/B70)</f>
        <v>0</v>
      </c>
      <c r="I70" s="33"/>
      <c r="L70" s="127">
        <f t="shared" si="2"/>
        <v>0</v>
      </c>
    </row>
    <row r="71" spans="1:12" ht="94.5" x14ac:dyDescent="0.3">
      <c r="A71" s="16" t="s">
        <v>58</v>
      </c>
      <c r="B71" s="17">
        <v>2</v>
      </c>
      <c r="C71" s="18">
        <v>2</v>
      </c>
      <c r="D71" s="19">
        <f t="shared" si="23"/>
        <v>1</v>
      </c>
      <c r="E71" s="47" t="s">
        <v>129</v>
      </c>
      <c r="F71" s="20"/>
      <c r="G71" s="18">
        <v>2</v>
      </c>
      <c r="H71" s="21">
        <f t="shared" si="24"/>
        <v>1</v>
      </c>
      <c r="I71" s="33" t="s">
        <v>207</v>
      </c>
      <c r="L71" s="127">
        <f t="shared" si="2"/>
        <v>0</v>
      </c>
    </row>
    <row r="72" spans="1:12" ht="78.75" x14ac:dyDescent="0.3">
      <c r="A72" s="16" t="s">
        <v>59</v>
      </c>
      <c r="B72" s="17">
        <v>2</v>
      </c>
      <c r="C72" s="18">
        <v>2</v>
      </c>
      <c r="D72" s="19">
        <f t="shared" si="23"/>
        <v>1</v>
      </c>
      <c r="E72" s="47" t="s">
        <v>130</v>
      </c>
      <c r="F72" s="20"/>
      <c r="G72" s="18">
        <v>2</v>
      </c>
      <c r="H72" s="21">
        <f t="shared" si="24"/>
        <v>1</v>
      </c>
      <c r="I72" s="33" t="s">
        <v>130</v>
      </c>
      <c r="L72" s="127">
        <f t="shared" si="2"/>
        <v>0</v>
      </c>
    </row>
    <row r="73" spans="1:12" ht="31.5" x14ac:dyDescent="0.3">
      <c r="A73" s="10" t="s">
        <v>60</v>
      </c>
      <c r="B73" s="11">
        <v>4</v>
      </c>
      <c r="C73" s="12">
        <f>IF(SUM(C74:C75)&gt;4,"4",SUM(C74:C75))</f>
        <v>2</v>
      </c>
      <c r="D73" s="13">
        <f>C73/B73</f>
        <v>0.5</v>
      </c>
      <c r="E73" s="49"/>
      <c r="F73" s="12">
        <f t="shared" ref="F73" si="25">IF(SUM(F74:F75)&gt;4,"4",SUM(F74:F75))</f>
        <v>0</v>
      </c>
      <c r="G73" s="12">
        <f>IF(SUM(G74:G75)&gt;4,"4",SUM(G74:G75))</f>
        <v>2</v>
      </c>
      <c r="H73" s="14">
        <f>G73/B73</f>
        <v>0.5</v>
      </c>
      <c r="I73" s="15"/>
      <c r="L73" s="127">
        <f t="shared" si="2"/>
        <v>0</v>
      </c>
    </row>
    <row r="74" spans="1:12" ht="31.5" x14ac:dyDescent="0.3">
      <c r="A74" s="16" t="s">
        <v>61</v>
      </c>
      <c r="B74" s="17">
        <v>2</v>
      </c>
      <c r="C74" s="18">
        <v>2</v>
      </c>
      <c r="D74" s="19">
        <f>IF(C74/B74&gt;1,"100%",C74/B74)</f>
        <v>1</v>
      </c>
      <c r="E74" s="47"/>
      <c r="F74" s="20"/>
      <c r="G74" s="18">
        <v>2</v>
      </c>
      <c r="H74" s="21">
        <f>IF(G74/B74&gt;1,"100%",G74/B74)</f>
        <v>1</v>
      </c>
      <c r="I74" s="33" t="s">
        <v>225</v>
      </c>
      <c r="L74" s="127">
        <f t="shared" si="2"/>
        <v>0</v>
      </c>
    </row>
    <row r="75" spans="1:12" ht="47.25" x14ac:dyDescent="0.3">
      <c r="A75" s="16" t="s">
        <v>62</v>
      </c>
      <c r="B75" s="17">
        <v>2</v>
      </c>
      <c r="C75" s="18">
        <v>0</v>
      </c>
      <c r="D75" s="19">
        <f>IF(C75/B75&gt;1,"100%",C75/B75)</f>
        <v>0</v>
      </c>
      <c r="E75" s="47"/>
      <c r="F75" s="20"/>
      <c r="G75" s="18">
        <v>0</v>
      </c>
      <c r="H75" s="21">
        <f>IF(G75/B75&gt;1,"100%",G75/B75)</f>
        <v>0</v>
      </c>
      <c r="I75" s="33"/>
      <c r="L75" s="127">
        <f t="shared" si="2"/>
        <v>0</v>
      </c>
    </row>
    <row r="76" spans="1:12" x14ac:dyDescent="0.3">
      <c r="A76" s="10" t="s">
        <v>63</v>
      </c>
      <c r="B76" s="11">
        <v>4</v>
      </c>
      <c r="C76" s="12">
        <f>IF(SUM(C77:C78)&gt;4,"4",SUM(C77:C78))</f>
        <v>4</v>
      </c>
      <c r="D76" s="13">
        <f>C76/B76</f>
        <v>1</v>
      </c>
      <c r="E76" s="49"/>
      <c r="F76" s="12">
        <f t="shared" ref="F76" si="26">IF(SUM(F77:F78)&gt;4,"4",SUM(F77:F78))</f>
        <v>0</v>
      </c>
      <c r="G76" s="12">
        <f>IF(SUM(G77:G78)&gt;4,"4",SUM(G77:G78))</f>
        <v>4</v>
      </c>
      <c r="H76" s="14">
        <f>G76/B76</f>
        <v>1</v>
      </c>
      <c r="I76" s="15"/>
      <c r="L76" s="127">
        <f t="shared" si="2"/>
        <v>0</v>
      </c>
    </row>
    <row r="77" spans="1:12" ht="31.5" x14ac:dyDescent="0.3">
      <c r="A77" s="16" t="s">
        <v>64</v>
      </c>
      <c r="B77" s="17">
        <v>2</v>
      </c>
      <c r="C77" s="18">
        <v>2</v>
      </c>
      <c r="D77" s="19">
        <f>IF(C77/B77&gt;1,"100%",C77/B77)</f>
        <v>1</v>
      </c>
      <c r="E77" s="47" t="s">
        <v>131</v>
      </c>
      <c r="F77" s="20"/>
      <c r="G77" s="18">
        <v>2</v>
      </c>
      <c r="H77" s="21">
        <f>IF(G77/B77&gt;1,"100%",G77/B77)</f>
        <v>1</v>
      </c>
      <c r="I77" s="33" t="s">
        <v>208</v>
      </c>
      <c r="L77" s="127">
        <f t="shared" si="2"/>
        <v>0</v>
      </c>
    </row>
    <row r="78" spans="1:12" ht="31.5" x14ac:dyDescent="0.3">
      <c r="A78" s="34" t="s">
        <v>65</v>
      </c>
      <c r="B78" s="17">
        <v>2</v>
      </c>
      <c r="C78" s="18">
        <v>2</v>
      </c>
      <c r="D78" s="19">
        <f>IF(C78/B78&gt;1,"100%",C78/B78)</f>
        <v>1</v>
      </c>
      <c r="E78" s="47" t="s">
        <v>132</v>
      </c>
      <c r="F78" s="20"/>
      <c r="G78" s="18">
        <v>2</v>
      </c>
      <c r="H78" s="21">
        <f>IF(G78/B78&gt;1,"100%",G78/B78)</f>
        <v>1</v>
      </c>
      <c r="I78" s="33" t="s">
        <v>132</v>
      </c>
      <c r="L78" s="127">
        <f t="shared" si="2"/>
        <v>0</v>
      </c>
    </row>
    <row r="79" spans="1:12" x14ac:dyDescent="0.3">
      <c r="A79" s="37" t="s">
        <v>66</v>
      </c>
      <c r="B79" s="39">
        <f>ROUND(B67+B31+B17,0)</f>
        <v>88</v>
      </c>
      <c r="C79" s="39">
        <f>ROUND(C67+C31+C17,0)</f>
        <v>72</v>
      </c>
      <c r="D79" s="38"/>
      <c r="E79" s="38"/>
      <c r="F79" s="39">
        <f t="shared" ref="F79:G79" si="27">ROUND(F67+F31+F17,0)</f>
        <v>0</v>
      </c>
      <c r="G79" s="39">
        <f t="shared" si="27"/>
        <v>72</v>
      </c>
      <c r="H79" s="31"/>
      <c r="I79" s="40"/>
    </row>
    <row r="80" spans="1:12" x14ac:dyDescent="0.3">
      <c r="A80" s="37" t="s">
        <v>67</v>
      </c>
      <c r="B80" s="45">
        <v>100</v>
      </c>
      <c r="C80" s="42">
        <f>C79/$B$79</f>
        <v>0.81818181818181823</v>
      </c>
      <c r="D80" s="41"/>
      <c r="E80" s="41"/>
      <c r="F80" s="42">
        <f t="shared" ref="F80:G80" si="28">F79/$B$79</f>
        <v>0</v>
      </c>
      <c r="G80" s="42">
        <f t="shared" si="28"/>
        <v>0.81818181818181823</v>
      </c>
      <c r="H80" s="43"/>
      <c r="I80" s="40"/>
    </row>
    <row r="81" spans="1:10" x14ac:dyDescent="0.3">
      <c r="A81" s="37" t="s">
        <v>68</v>
      </c>
      <c r="B81" s="37"/>
      <c r="C81" s="120"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120"/>
      <c r="E81" s="31"/>
      <c r="F81" s="40"/>
      <c r="G81" s="120"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A</v>
      </c>
      <c r="H81" s="120"/>
      <c r="I81" s="31"/>
    </row>
    <row r="83" spans="1:10" ht="34.5" x14ac:dyDescent="0.3">
      <c r="A83" s="110" t="s">
        <v>214</v>
      </c>
      <c r="B83" s="110"/>
      <c r="C83" s="110"/>
      <c r="D83" s="110"/>
      <c r="G83" s="110" t="s">
        <v>213</v>
      </c>
      <c r="H83" s="110"/>
      <c r="I83" s="110"/>
      <c r="J83" s="29" t="s">
        <v>77</v>
      </c>
    </row>
    <row r="84" spans="1:10" x14ac:dyDescent="0.3">
      <c r="B84" s="1"/>
      <c r="C84" s="1"/>
      <c r="G84" s="46"/>
      <c r="H84" s="46"/>
      <c r="I84" s="46"/>
    </row>
    <row r="85" spans="1:10" x14ac:dyDescent="0.3">
      <c r="G85" s="46"/>
      <c r="H85" s="46"/>
      <c r="I85" s="46"/>
    </row>
    <row r="86" spans="1:10" x14ac:dyDescent="0.3">
      <c r="G86" s="46"/>
      <c r="H86" s="46"/>
      <c r="I86" s="46"/>
    </row>
    <row r="87" spans="1:10" x14ac:dyDescent="0.3">
      <c r="G87" s="46"/>
      <c r="H87" s="46"/>
      <c r="I87" s="46"/>
    </row>
    <row r="88" spans="1:10" x14ac:dyDescent="0.3">
      <c r="G88" s="46"/>
      <c r="H88" s="46"/>
      <c r="I88" s="46"/>
    </row>
    <row r="89" spans="1:10" x14ac:dyDescent="0.3">
      <c r="A89" s="111" t="s">
        <v>133</v>
      </c>
      <c r="B89" s="111"/>
      <c r="C89" s="111"/>
      <c r="D89" s="111"/>
      <c r="G89" s="111" t="s">
        <v>76</v>
      </c>
      <c r="H89" s="111"/>
      <c r="I89" s="111"/>
    </row>
  </sheetData>
  <mergeCells count="14">
    <mergeCell ref="A2:D2"/>
    <mergeCell ref="F2:I2"/>
    <mergeCell ref="A5:I5"/>
    <mergeCell ref="A15:A16"/>
    <mergeCell ref="B15:B16"/>
    <mergeCell ref="C15:E15"/>
    <mergeCell ref="F15:I15"/>
    <mergeCell ref="A12:I12"/>
    <mergeCell ref="C81:D81"/>
    <mergeCell ref="G81:H81"/>
    <mergeCell ref="A83:D83"/>
    <mergeCell ref="G83:I83"/>
    <mergeCell ref="G89:I89"/>
    <mergeCell ref="A89:D89"/>
  </mergeCells>
  <hyperlinks>
    <hyperlink ref="A26" r:id="rId1" display="https://thuvienphapluat.vn/phap-luat/tim-van-ban.aspx?keyword=01/2014/TT-BGD%C4%90T&amp;area=2&amp;type=0&amp;match=False&amp;vc=True&amp;lan=1" xr:uid="{00000000-0004-0000-0200-000000000000}"/>
    <hyperlink ref="A29" r:id="rId2" display="https://thuvienphapluat.vn/phap-luat/tim-van-ban.aspx?keyword=03/2014/TT-BTTTT&amp;area=2&amp;type=0&amp;match=False&amp;vc=True&amp;lan=1" xr:uid="{00000000-0004-0000-0200-000001000000}"/>
  </hyperlinks>
  <printOptions horizontalCentered="1"/>
  <pageMargins left="0.45" right="0.45" top="0.75" bottom="0.75" header="0.3" footer="0.3"/>
  <pageSetup paperSize="9" scale="72" fitToHeight="0" orientation="landscape"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F0"/>
    <pageSetUpPr fitToPage="1"/>
  </sheetPr>
  <dimension ref="A1:J93"/>
  <sheetViews>
    <sheetView topLeftCell="A70" zoomScale="85" zoomScaleNormal="85" workbookViewId="0">
      <selection activeCell="O16" sqref="O16"/>
    </sheetView>
  </sheetViews>
  <sheetFormatPr defaultRowHeight="15" x14ac:dyDescent="0.25"/>
  <cols>
    <col min="1" max="1" width="45.710937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59.25" customHeight="1" x14ac:dyDescent="0.3">
      <c r="A2" s="125" t="s">
        <v>215</v>
      </c>
      <c r="B2" s="126"/>
      <c r="C2" s="126"/>
      <c r="D2" s="126"/>
      <c r="E2" s="30"/>
      <c r="F2" s="124" t="s">
        <v>69</v>
      </c>
      <c r="G2" s="124"/>
      <c r="H2" s="124"/>
      <c r="I2" s="124"/>
    </row>
    <row r="5" spans="1:9" s="26" customFormat="1" ht="47.85" customHeight="1" x14ac:dyDescent="0.3">
      <c r="A5" s="115" t="s">
        <v>211</v>
      </c>
      <c r="B5" s="115"/>
      <c r="C5" s="115"/>
      <c r="D5" s="115"/>
      <c r="E5" s="115"/>
      <c r="F5" s="115"/>
      <c r="G5" s="115"/>
      <c r="H5" s="115"/>
      <c r="I5" s="115"/>
    </row>
    <row r="6" spans="1:9" s="26" customFormat="1" x14ac:dyDescent="0.25"/>
    <row r="7" spans="1:9" s="27" customFormat="1" ht="22.15" customHeight="1" x14ac:dyDescent="0.3">
      <c r="A7" s="28" t="s">
        <v>79</v>
      </c>
      <c r="E7" s="27" t="s">
        <v>71</v>
      </c>
    </row>
    <row r="8" spans="1:9" s="27" customFormat="1" ht="20.100000000000001" customHeight="1" x14ac:dyDescent="0.3">
      <c r="A8" s="28" t="s">
        <v>72</v>
      </c>
      <c r="E8" s="27" t="s">
        <v>75</v>
      </c>
    </row>
    <row r="9" spans="1:9" s="27" customFormat="1" ht="21.6" customHeight="1" x14ac:dyDescent="0.3">
      <c r="A9" s="28" t="s">
        <v>73</v>
      </c>
      <c r="E9" s="27" t="s">
        <v>80</v>
      </c>
    </row>
    <row r="10" spans="1:9" s="27" customFormat="1" ht="20.100000000000001" customHeight="1" x14ac:dyDescent="0.3">
      <c r="A10" s="28" t="s">
        <v>74</v>
      </c>
      <c r="F10" s="27" t="s">
        <v>221</v>
      </c>
    </row>
    <row r="11" spans="1:9" s="26" customFormat="1" x14ac:dyDescent="0.25"/>
    <row r="12" spans="1:9" s="26" customFormat="1" ht="82.7" customHeight="1" x14ac:dyDescent="0.25">
      <c r="B12" s="116" t="s">
        <v>70</v>
      </c>
      <c r="C12" s="117"/>
      <c r="D12" s="117"/>
      <c r="E12" s="117"/>
      <c r="F12" s="117"/>
      <c r="G12" s="117"/>
      <c r="H12" s="117"/>
      <c r="I12" s="117"/>
    </row>
    <row r="14" spans="1:9" ht="11.45" customHeight="1" x14ac:dyDescent="0.25"/>
    <row r="15" spans="1:9" ht="15.75" x14ac:dyDescent="0.25">
      <c r="A15" s="121" t="s">
        <v>0</v>
      </c>
      <c r="B15" s="121" t="s">
        <v>1</v>
      </c>
      <c r="C15" s="121" t="s">
        <v>2</v>
      </c>
      <c r="D15" s="121"/>
      <c r="E15" s="121"/>
      <c r="F15" s="122" t="s">
        <v>3</v>
      </c>
      <c r="G15" s="122"/>
      <c r="H15" s="122"/>
      <c r="I15" s="122"/>
    </row>
    <row r="16" spans="1:9" ht="141.75" x14ac:dyDescent="0.25">
      <c r="A16" s="121"/>
      <c r="B16" s="121"/>
      <c r="C16" s="2" t="s">
        <v>4</v>
      </c>
      <c r="D16" s="2" t="s">
        <v>5</v>
      </c>
      <c r="E16" s="3" t="s">
        <v>6</v>
      </c>
      <c r="F16" s="3" t="s">
        <v>7</v>
      </c>
      <c r="G16" s="3" t="s">
        <v>8</v>
      </c>
      <c r="H16" s="3" t="s">
        <v>9</v>
      </c>
      <c r="I16" s="3" t="s">
        <v>10</v>
      </c>
    </row>
    <row r="17" spans="1:9" ht="15.75" x14ac:dyDescent="0.25">
      <c r="A17" s="4" t="s">
        <v>86</v>
      </c>
      <c r="B17" s="5">
        <v>20</v>
      </c>
      <c r="C17" s="6">
        <f>ROUND(C18+C25+C28,0)</f>
        <v>15</v>
      </c>
      <c r="D17" s="7">
        <f>C17/$B$17</f>
        <v>0.75</v>
      </c>
      <c r="E17" s="8"/>
      <c r="F17" s="6">
        <f>ROUND(F18+F25+F28,0)</f>
        <v>0</v>
      </c>
      <c r="G17" s="6">
        <f>ROUND(G18+G25+G28,0)</f>
        <v>15</v>
      </c>
      <c r="H17" s="7">
        <f>G17/$B$17</f>
        <v>0.75</v>
      </c>
      <c r="I17" s="9"/>
    </row>
    <row r="18" spans="1:9" ht="15.75" x14ac:dyDescent="0.25">
      <c r="A18" s="32" t="s">
        <v>85</v>
      </c>
      <c r="B18" s="11">
        <v>12</v>
      </c>
      <c r="C18" s="12">
        <f>IF(SUM(C19:C24)&gt;12,"12",SUM(C19:C24))</f>
        <v>9</v>
      </c>
      <c r="D18" s="13">
        <f>C18/B18</f>
        <v>0.75</v>
      </c>
      <c r="E18" s="11"/>
      <c r="F18" s="12">
        <f>IF(SUM(F19:F24)&gt;12,"12",SUM(F19:F24))</f>
        <v>0</v>
      </c>
      <c r="G18" s="12">
        <f>IF(SUM(G19:G24)&gt;12,"12",SUM(G19:G24))</f>
        <v>9</v>
      </c>
      <c r="H18" s="14">
        <f>G18/B18</f>
        <v>0.75</v>
      </c>
      <c r="I18" s="15"/>
    </row>
    <row r="19" spans="1:9" ht="157.5" x14ac:dyDescent="0.25">
      <c r="A19" s="16" t="s">
        <v>81</v>
      </c>
      <c r="B19" s="17">
        <v>2</v>
      </c>
      <c r="C19" s="18">
        <v>1</v>
      </c>
      <c r="D19" s="19">
        <f>IF(C19/B19&gt;1,"100%",C19/B19)</f>
        <v>0.5</v>
      </c>
      <c r="E19" s="47" t="s">
        <v>88</v>
      </c>
      <c r="F19" s="20"/>
      <c r="G19" s="18">
        <v>1</v>
      </c>
      <c r="H19" s="21">
        <f>IF(G19/B19&gt;1,"100%",G19/B19)</f>
        <v>0.5</v>
      </c>
      <c r="I19" s="33" t="s">
        <v>88</v>
      </c>
    </row>
    <row r="20" spans="1:9" ht="97.5" customHeight="1" x14ac:dyDescent="0.25">
      <c r="A20" s="16" t="s">
        <v>11</v>
      </c>
      <c r="B20" s="17">
        <v>2</v>
      </c>
      <c r="C20" s="18">
        <v>2</v>
      </c>
      <c r="D20" s="19">
        <f t="shared" ref="D20:D24" si="0">IF(C20/B20&gt;1,"100%",C20/B20)</f>
        <v>1</v>
      </c>
      <c r="E20" s="47" t="s">
        <v>216</v>
      </c>
      <c r="F20" s="20"/>
      <c r="G20" s="18">
        <v>2</v>
      </c>
      <c r="H20" s="21">
        <f t="shared" ref="H20:H24" si="1">IF(G20/B20&gt;1,"100%",G20/B20)</f>
        <v>1</v>
      </c>
      <c r="I20" s="33" t="s">
        <v>216</v>
      </c>
    </row>
    <row r="21" spans="1:9" ht="126" x14ac:dyDescent="0.25">
      <c r="A21" s="16" t="s">
        <v>12</v>
      </c>
      <c r="B21" s="17">
        <v>2</v>
      </c>
      <c r="C21" s="18">
        <v>2</v>
      </c>
      <c r="D21" s="19">
        <f t="shared" si="0"/>
        <v>1</v>
      </c>
      <c r="E21" s="47" t="s">
        <v>217</v>
      </c>
      <c r="F21" s="20"/>
      <c r="G21" s="18">
        <v>2</v>
      </c>
      <c r="H21" s="21">
        <f t="shared" si="1"/>
        <v>1</v>
      </c>
      <c r="I21" s="33" t="s">
        <v>217</v>
      </c>
    </row>
    <row r="22" spans="1:9" ht="110.25" x14ac:dyDescent="0.25">
      <c r="A22" s="16" t="s">
        <v>13</v>
      </c>
      <c r="B22" s="17">
        <v>2</v>
      </c>
      <c r="C22" s="18">
        <v>2</v>
      </c>
      <c r="D22" s="19">
        <f t="shared" si="0"/>
        <v>1</v>
      </c>
      <c r="E22" s="48" t="s">
        <v>89</v>
      </c>
      <c r="F22" s="20"/>
      <c r="G22" s="18">
        <v>2</v>
      </c>
      <c r="H22" s="21">
        <f t="shared" si="1"/>
        <v>1</v>
      </c>
      <c r="I22" s="33" t="s">
        <v>89</v>
      </c>
    </row>
    <row r="23" spans="1:9" ht="123.75" customHeight="1" x14ac:dyDescent="0.25">
      <c r="A23" s="16" t="s">
        <v>14</v>
      </c>
      <c r="B23" s="17">
        <v>2</v>
      </c>
      <c r="C23" s="18">
        <v>2</v>
      </c>
      <c r="D23" s="19">
        <f t="shared" si="0"/>
        <v>1</v>
      </c>
      <c r="E23" s="48" t="s">
        <v>218</v>
      </c>
      <c r="F23" s="20"/>
      <c r="G23" s="18">
        <v>2</v>
      </c>
      <c r="H23" s="21">
        <f t="shared" si="1"/>
        <v>1</v>
      </c>
      <c r="I23" s="33" t="s">
        <v>218</v>
      </c>
    </row>
    <row r="24" spans="1:9" ht="47.25" x14ac:dyDescent="0.25">
      <c r="A24" s="16" t="s">
        <v>15</v>
      </c>
      <c r="B24" s="17">
        <v>2</v>
      </c>
      <c r="C24" s="18"/>
      <c r="D24" s="19">
        <f t="shared" si="0"/>
        <v>0</v>
      </c>
      <c r="E24" s="47"/>
      <c r="F24" s="20"/>
      <c r="G24" s="18"/>
      <c r="H24" s="21">
        <f t="shared" si="1"/>
        <v>0</v>
      </c>
      <c r="I24" s="33"/>
    </row>
    <row r="25" spans="1:9" ht="15.75" x14ac:dyDescent="0.25">
      <c r="A25" s="10" t="s">
        <v>16</v>
      </c>
      <c r="B25" s="11">
        <v>4</v>
      </c>
      <c r="C25" s="12">
        <f>IF(SUM(C26:C27)&gt;4,"4",SUM(C26:C27))</f>
        <v>2</v>
      </c>
      <c r="D25" s="13">
        <f>C25/B25</f>
        <v>0.5</v>
      </c>
      <c r="E25" s="49"/>
      <c r="F25" s="12">
        <f t="shared" ref="F25" si="2">IF(SUM(F26:F27)&gt;4,"4",SUM(F26:F27))</f>
        <v>0</v>
      </c>
      <c r="G25" s="12">
        <f>IF(SUM(G26:G27)&gt;4,"4",SUM(G26:G27))</f>
        <v>2</v>
      </c>
      <c r="H25" s="14">
        <f>G25/B25</f>
        <v>0.5</v>
      </c>
      <c r="I25" s="15"/>
    </row>
    <row r="26" spans="1:9" ht="267.75" x14ac:dyDescent="0.25">
      <c r="A26" s="16" t="s">
        <v>17</v>
      </c>
      <c r="B26" s="17">
        <v>2</v>
      </c>
      <c r="C26" s="18">
        <v>2</v>
      </c>
      <c r="D26" s="19">
        <f>IF(C26/B26&gt;1,"100%",C26/B26)</f>
        <v>1</v>
      </c>
      <c r="E26" s="47" t="s">
        <v>90</v>
      </c>
      <c r="F26" s="20"/>
      <c r="G26" s="18">
        <v>2</v>
      </c>
      <c r="H26" s="21">
        <f>IF(G26/B26&gt;1,"100%",G26/B26)</f>
        <v>1</v>
      </c>
      <c r="I26" s="33" t="s">
        <v>90</v>
      </c>
    </row>
    <row r="27" spans="1:9" ht="47.25" x14ac:dyDescent="0.25">
      <c r="A27" s="16" t="s">
        <v>82</v>
      </c>
      <c r="B27" s="17">
        <v>2</v>
      </c>
      <c r="C27" s="18"/>
      <c r="D27" s="19">
        <f>IF(C27/B27&gt;1,"100%",C27/B27)</f>
        <v>0</v>
      </c>
      <c r="E27" s="47"/>
      <c r="F27" s="20"/>
      <c r="G27" s="18"/>
      <c r="H27" s="21">
        <f>IF(G27/B27&gt;1,"100%",G27/B27)</f>
        <v>0</v>
      </c>
      <c r="I27" s="33"/>
    </row>
    <row r="28" spans="1:9" ht="15.75" x14ac:dyDescent="0.25">
      <c r="A28" s="99" t="s">
        <v>18</v>
      </c>
      <c r="B28" s="11">
        <v>4</v>
      </c>
      <c r="C28" s="12">
        <f>IF(SUM(C29:C30)&gt;4,"4",SUM(C29:C30))</f>
        <v>4</v>
      </c>
      <c r="D28" s="13">
        <f>C28/B28</f>
        <v>1</v>
      </c>
      <c r="E28" s="49"/>
      <c r="F28" s="12">
        <f t="shared" ref="F28" si="3">IF(SUM(F29:F30)&gt;4,"4",SUM(F29:F30))</f>
        <v>0</v>
      </c>
      <c r="G28" s="12">
        <f>IF(SUM(G29:G30)&gt;4,"4",SUM(G29:G30))</f>
        <v>4</v>
      </c>
      <c r="H28" s="14">
        <f>G28/B28</f>
        <v>1</v>
      </c>
      <c r="I28" s="22"/>
    </row>
    <row r="29" spans="1:9" ht="94.5" x14ac:dyDescent="0.25">
      <c r="A29" s="16" t="s">
        <v>19</v>
      </c>
      <c r="B29" s="17">
        <v>2</v>
      </c>
      <c r="C29" s="18">
        <v>2</v>
      </c>
      <c r="D29" s="19">
        <f>IF(C29/B29&gt;1,"100%",C29/B29)</f>
        <v>1</v>
      </c>
      <c r="E29" s="47" t="s">
        <v>90</v>
      </c>
      <c r="F29" s="20"/>
      <c r="G29" s="18">
        <v>2</v>
      </c>
      <c r="H29" s="21">
        <f>IF(G29/B29&gt;1,"100%",G29/B29)</f>
        <v>1</v>
      </c>
      <c r="I29" s="33" t="s">
        <v>90</v>
      </c>
    </row>
    <row r="30" spans="1:9" ht="63" x14ac:dyDescent="0.25">
      <c r="A30" s="16" t="s">
        <v>83</v>
      </c>
      <c r="B30" s="17">
        <v>2</v>
      </c>
      <c r="C30" s="18">
        <v>2</v>
      </c>
      <c r="D30" s="19">
        <f>IF(C30/B30&gt;1,"100%",C30/B30)</f>
        <v>1</v>
      </c>
      <c r="E30" s="48" t="s">
        <v>91</v>
      </c>
      <c r="F30" s="20"/>
      <c r="G30" s="18">
        <v>2</v>
      </c>
      <c r="H30" s="21">
        <f>IF(G30/B30&gt;1,"100%",G30/B30)</f>
        <v>1</v>
      </c>
      <c r="I30" s="33" t="s">
        <v>91</v>
      </c>
    </row>
    <row r="31" spans="1:9" ht="15.75" x14ac:dyDescent="0.25">
      <c r="A31" s="4" t="s">
        <v>20</v>
      </c>
      <c r="B31" s="5">
        <v>52</v>
      </c>
      <c r="C31" s="6">
        <f>ROUND(C32+C35+C42+C47+C50+C53+C56+C61+C64,0)</f>
        <v>47</v>
      </c>
      <c r="D31" s="7">
        <f>C31/$B$31</f>
        <v>0.90384615384615385</v>
      </c>
      <c r="E31" s="50"/>
      <c r="F31" s="6">
        <f t="shared" ref="F31" si="4">ROUND(F32+F35+F42+F47+F50+F53+F56+F61+F64,0)</f>
        <v>0</v>
      </c>
      <c r="G31" s="6">
        <f>ROUND(G32+G35+G42+G47+G50+G53+G56+G61+G64,0)</f>
        <v>47</v>
      </c>
      <c r="H31" s="7">
        <f>G31/$B$31</f>
        <v>0.90384615384615385</v>
      </c>
      <c r="I31" s="23"/>
    </row>
    <row r="32" spans="1:9" ht="31.5" x14ac:dyDescent="0.25">
      <c r="A32" s="10" t="s">
        <v>21</v>
      </c>
      <c r="B32" s="11">
        <v>4</v>
      </c>
      <c r="C32" s="12">
        <f>IF(SUM(C33:C34)&gt;4,"4",SUM(C33:C34))</f>
        <v>2</v>
      </c>
      <c r="D32" s="13">
        <f>C32/B32</f>
        <v>0.5</v>
      </c>
      <c r="E32" s="49"/>
      <c r="F32" s="12">
        <f t="shared" ref="F32" si="5">IF(SUM(F33:F34)&gt;4,"4",SUM(F33:F34))</f>
        <v>0</v>
      </c>
      <c r="G32" s="12">
        <f>IF(SUM(G33:G34)&gt;4,"4",SUM(G33:G34))</f>
        <v>2</v>
      </c>
      <c r="H32" s="14">
        <f>G32/B32</f>
        <v>0.5</v>
      </c>
      <c r="I32" s="24"/>
    </row>
    <row r="33" spans="1:9" ht="94.5" x14ac:dyDescent="0.25">
      <c r="A33" s="16" t="s">
        <v>22</v>
      </c>
      <c r="B33" s="17">
        <v>2</v>
      </c>
      <c r="C33" s="18">
        <v>2</v>
      </c>
      <c r="D33" s="19">
        <f>IF(C33/B33&gt;1,"100%",C33/B33)</f>
        <v>1</v>
      </c>
      <c r="E33" s="47" t="s">
        <v>92</v>
      </c>
      <c r="F33" s="20"/>
      <c r="G33" s="18">
        <v>2</v>
      </c>
      <c r="H33" s="21">
        <f>IF(G33/B33&gt;1,"100%",G33/B33)</f>
        <v>1</v>
      </c>
      <c r="I33" s="33" t="s">
        <v>92</v>
      </c>
    </row>
    <row r="34" spans="1:9" ht="31.5" x14ac:dyDescent="0.25">
      <c r="A34" s="16" t="s">
        <v>23</v>
      </c>
      <c r="B34" s="17">
        <v>2</v>
      </c>
      <c r="C34" s="18"/>
      <c r="D34" s="19">
        <f>IF(C34/B34&gt;1,"100%",C34/B34)</f>
        <v>0</v>
      </c>
      <c r="E34" s="47"/>
      <c r="F34" s="20"/>
      <c r="G34" s="18"/>
      <c r="H34" s="21">
        <f>IF(G34/B34&gt;1,"100%",G34/B34)</f>
        <v>0</v>
      </c>
      <c r="I34" s="33"/>
    </row>
    <row r="35" spans="1:9" ht="15.75" x14ac:dyDescent="0.25">
      <c r="A35" s="10" t="s">
        <v>24</v>
      </c>
      <c r="B35" s="11">
        <v>12</v>
      </c>
      <c r="C35" s="12">
        <f>IF(SUM(C36:C41)&gt;12,"12",SUM(C36:C41))</f>
        <v>9</v>
      </c>
      <c r="D35" s="13">
        <f>C35/B35</f>
        <v>0.75</v>
      </c>
      <c r="E35" s="49"/>
      <c r="F35" s="12">
        <f t="shared" ref="F35" si="6">IF(SUM(F36:F41)&gt;12,"12",SUM(F36:F41))</f>
        <v>0</v>
      </c>
      <c r="G35" s="12">
        <f>IF(SUM(G36:G41)&gt;12,"12",SUM(G36:G41))</f>
        <v>9</v>
      </c>
      <c r="H35" s="14">
        <f>G35/B35</f>
        <v>0.75</v>
      </c>
      <c r="I35" s="24"/>
    </row>
    <row r="36" spans="1:9" ht="63" x14ac:dyDescent="0.25">
      <c r="A36" s="34" t="s">
        <v>87</v>
      </c>
      <c r="B36" s="17">
        <v>2</v>
      </c>
      <c r="C36" s="18">
        <v>2</v>
      </c>
      <c r="D36" s="19">
        <f>IF(C36/B36&gt;1,"100%",C36/B36)</f>
        <v>1</v>
      </c>
      <c r="E36" s="48" t="s">
        <v>93</v>
      </c>
      <c r="F36" s="20"/>
      <c r="G36" s="18">
        <v>2</v>
      </c>
      <c r="H36" s="21">
        <f>IF(G36/B36&gt;1,"100%",G36/B36)</f>
        <v>1</v>
      </c>
      <c r="I36" s="33" t="s">
        <v>93</v>
      </c>
    </row>
    <row r="37" spans="1:9" ht="47.25" x14ac:dyDescent="0.25">
      <c r="A37" s="16" t="s">
        <v>25</v>
      </c>
      <c r="B37" s="17">
        <v>2</v>
      </c>
      <c r="C37" s="18">
        <v>2</v>
      </c>
      <c r="D37" s="19">
        <f t="shared" ref="D37:D41" si="7">IF(C37/B37&gt;1,"100%",C37/B37)</f>
        <v>1</v>
      </c>
      <c r="E37" s="54" t="s">
        <v>94</v>
      </c>
      <c r="F37" s="20"/>
      <c r="G37" s="18">
        <v>2</v>
      </c>
      <c r="H37" s="21">
        <f t="shared" ref="H37:H41" si="8">IF(G37/B37&gt;1,"100%",G37/B37)</f>
        <v>1</v>
      </c>
      <c r="I37" s="33" t="s">
        <v>94</v>
      </c>
    </row>
    <row r="38" spans="1:9" ht="47.25" x14ac:dyDescent="0.25">
      <c r="A38" s="16" t="s">
        <v>26</v>
      </c>
      <c r="B38" s="17">
        <v>2</v>
      </c>
      <c r="C38" s="18">
        <v>2</v>
      </c>
      <c r="D38" s="19">
        <f t="shared" si="7"/>
        <v>1</v>
      </c>
      <c r="E38" s="55" t="s">
        <v>95</v>
      </c>
      <c r="F38" s="20"/>
      <c r="G38" s="18">
        <v>2</v>
      </c>
      <c r="H38" s="21">
        <f t="shared" si="8"/>
        <v>1</v>
      </c>
      <c r="I38" s="33" t="s">
        <v>95</v>
      </c>
    </row>
    <row r="39" spans="1:9" ht="47.25" x14ac:dyDescent="0.25">
      <c r="A39" s="16" t="s">
        <v>27</v>
      </c>
      <c r="B39" s="17">
        <v>2</v>
      </c>
      <c r="C39" s="18">
        <v>2</v>
      </c>
      <c r="D39" s="19">
        <f t="shared" si="7"/>
        <v>1</v>
      </c>
      <c r="E39" s="55" t="s">
        <v>96</v>
      </c>
      <c r="F39" s="20"/>
      <c r="G39" s="18">
        <v>2</v>
      </c>
      <c r="H39" s="21">
        <f t="shared" si="8"/>
        <v>1</v>
      </c>
      <c r="I39" s="33" t="s">
        <v>96</v>
      </c>
    </row>
    <row r="40" spans="1:9" ht="31.5" x14ac:dyDescent="0.25">
      <c r="A40" s="16" t="s">
        <v>28</v>
      </c>
      <c r="B40" s="17">
        <v>2</v>
      </c>
      <c r="C40" s="18"/>
      <c r="D40" s="19">
        <f t="shared" si="7"/>
        <v>0</v>
      </c>
      <c r="E40" s="36"/>
      <c r="F40" s="20"/>
      <c r="G40" s="18">
        <v>1</v>
      </c>
      <c r="H40" s="21">
        <f t="shared" si="8"/>
        <v>0.5</v>
      </c>
      <c r="I40" s="33"/>
    </row>
    <row r="41" spans="1:9" ht="74.25" customHeight="1" x14ac:dyDescent="0.25">
      <c r="A41" s="16" t="s">
        <v>29</v>
      </c>
      <c r="B41" s="17">
        <v>2</v>
      </c>
      <c r="C41" s="18">
        <v>1</v>
      </c>
      <c r="D41" s="19">
        <f t="shared" si="7"/>
        <v>0.5</v>
      </c>
      <c r="E41" s="55" t="s">
        <v>220</v>
      </c>
      <c r="F41" s="20"/>
      <c r="G41" s="18"/>
      <c r="H41" s="21">
        <f t="shared" si="8"/>
        <v>0</v>
      </c>
      <c r="I41" s="33" t="s">
        <v>220</v>
      </c>
    </row>
    <row r="42" spans="1:9" ht="15.75" x14ac:dyDescent="0.25">
      <c r="A42" s="10" t="s">
        <v>30</v>
      </c>
      <c r="B42" s="11">
        <v>8</v>
      </c>
      <c r="C42" s="12">
        <f>IF(SUM(C43:C46)&gt;8,"8",SUM(C43:C46))</f>
        <v>8</v>
      </c>
      <c r="D42" s="13">
        <f>C42/B42</f>
        <v>1</v>
      </c>
      <c r="E42" s="49"/>
      <c r="F42" s="12">
        <f t="shared" ref="F42" si="9">IF(SUM(F43:F46)&gt;8,"8",SUM(F43:F46))</f>
        <v>0</v>
      </c>
      <c r="G42" s="12">
        <f>IF(SUM(G43:G46)&gt;8,"8",SUM(G43:G46))</f>
        <v>8</v>
      </c>
      <c r="H42" s="14">
        <f>G42/B42</f>
        <v>1</v>
      </c>
      <c r="I42" s="24"/>
    </row>
    <row r="43" spans="1:9" ht="63" x14ac:dyDescent="0.25">
      <c r="A43" s="16" t="s">
        <v>31</v>
      </c>
      <c r="B43" s="17">
        <v>2</v>
      </c>
      <c r="C43" s="18">
        <v>2</v>
      </c>
      <c r="D43" s="19">
        <f>IF(C43/B43&gt;1,"100%",C43/B43)</f>
        <v>1</v>
      </c>
      <c r="E43" s="48" t="s">
        <v>139</v>
      </c>
      <c r="F43" s="20"/>
      <c r="G43" s="18">
        <v>2</v>
      </c>
      <c r="H43" s="21">
        <f>IF(G43/B43&gt;1,"100",G43/B43)</f>
        <v>1</v>
      </c>
      <c r="I43" s="33" t="s">
        <v>139</v>
      </c>
    </row>
    <row r="44" spans="1:9" ht="31.5" x14ac:dyDescent="0.25">
      <c r="A44" s="16" t="s">
        <v>32</v>
      </c>
      <c r="B44" s="17">
        <v>2</v>
      </c>
      <c r="C44" s="18">
        <v>2</v>
      </c>
      <c r="D44" s="19">
        <f t="shared" ref="D44:D46" si="10">IF(C44/B44&gt;1,"100%",C44/B44)</f>
        <v>1</v>
      </c>
      <c r="E44" s="48" t="s">
        <v>140</v>
      </c>
      <c r="F44" s="20"/>
      <c r="G44" s="18">
        <v>2</v>
      </c>
      <c r="H44" s="21">
        <f t="shared" ref="H44:H46" si="11">IF(G44/B44&gt;1,"100",G44/B44)</f>
        <v>1</v>
      </c>
      <c r="I44" s="33" t="s">
        <v>140</v>
      </c>
    </row>
    <row r="45" spans="1:9" ht="63" x14ac:dyDescent="0.25">
      <c r="A45" s="16" t="s">
        <v>33</v>
      </c>
      <c r="B45" s="17">
        <v>2</v>
      </c>
      <c r="C45" s="18">
        <v>2</v>
      </c>
      <c r="D45" s="19">
        <f t="shared" si="10"/>
        <v>1</v>
      </c>
      <c r="E45" s="48" t="s">
        <v>113</v>
      </c>
      <c r="F45" s="20"/>
      <c r="G45" s="18">
        <v>2</v>
      </c>
      <c r="H45" s="21">
        <f t="shared" si="11"/>
        <v>1</v>
      </c>
      <c r="I45" s="33" t="s">
        <v>113</v>
      </c>
    </row>
    <row r="46" spans="1:9" ht="47.25" x14ac:dyDescent="0.25">
      <c r="A46" s="16" t="s">
        <v>34</v>
      </c>
      <c r="B46" s="17">
        <v>2</v>
      </c>
      <c r="C46" s="18">
        <v>2</v>
      </c>
      <c r="D46" s="19">
        <f t="shared" si="10"/>
        <v>1</v>
      </c>
      <c r="E46" s="48" t="s">
        <v>114</v>
      </c>
      <c r="F46" s="20"/>
      <c r="G46" s="18">
        <v>2</v>
      </c>
      <c r="H46" s="21">
        <f t="shared" si="11"/>
        <v>1</v>
      </c>
      <c r="I46" s="33" t="s">
        <v>114</v>
      </c>
    </row>
    <row r="47" spans="1:9" ht="31.5" x14ac:dyDescent="0.25">
      <c r="A47" s="10" t="s">
        <v>35</v>
      </c>
      <c r="B47" s="11">
        <v>4</v>
      </c>
      <c r="C47" s="12">
        <f>IF(SUM(C48:C49)&gt;4,"4",SUM(C48:C49))</f>
        <v>4</v>
      </c>
      <c r="D47" s="13">
        <f>C47/B47</f>
        <v>1</v>
      </c>
      <c r="E47" s="49"/>
      <c r="F47" s="12">
        <f t="shared" ref="F47" si="12">IF(SUM(F48:F49)&gt;4,"4",SUM(F48:F49))</f>
        <v>0</v>
      </c>
      <c r="G47" s="12">
        <f>IF(SUM(G48:G49)&gt;4,"4",SUM(G48:G49))</f>
        <v>4</v>
      </c>
      <c r="H47" s="14">
        <f>G47/B47</f>
        <v>1</v>
      </c>
      <c r="I47" s="24"/>
    </row>
    <row r="48" spans="1:9" ht="110.25" x14ac:dyDescent="0.25">
      <c r="A48" s="16" t="s">
        <v>36</v>
      </c>
      <c r="B48" s="17">
        <v>2</v>
      </c>
      <c r="C48" s="18">
        <v>2</v>
      </c>
      <c r="D48" s="19">
        <f>IF(C48/B48&gt;1,"100%",C48/B48)</f>
        <v>1</v>
      </c>
      <c r="E48" s="47" t="s">
        <v>115</v>
      </c>
      <c r="F48" s="20"/>
      <c r="G48" s="18">
        <v>2</v>
      </c>
      <c r="H48" s="21">
        <f>IF(G48/B48&gt;1,"100%",G48/B48)</f>
        <v>1</v>
      </c>
      <c r="I48" s="33" t="s">
        <v>115</v>
      </c>
    </row>
    <row r="49" spans="1:9" ht="63" x14ac:dyDescent="0.25">
      <c r="A49" s="16" t="s">
        <v>37</v>
      </c>
      <c r="B49" s="17">
        <v>2</v>
      </c>
      <c r="C49" s="18">
        <v>2</v>
      </c>
      <c r="D49" s="19">
        <f>IF(C49/B49&gt;1,"100%",C49/B49)</f>
        <v>1</v>
      </c>
      <c r="E49" s="48" t="s">
        <v>141</v>
      </c>
      <c r="F49" s="20"/>
      <c r="G49" s="18">
        <v>2</v>
      </c>
      <c r="H49" s="21">
        <f>IF(G49/B49&gt;1,"100%",G49/B49)</f>
        <v>1</v>
      </c>
      <c r="I49" s="33" t="s">
        <v>141</v>
      </c>
    </row>
    <row r="50" spans="1:9" ht="15.75" x14ac:dyDescent="0.25">
      <c r="A50" s="10" t="s">
        <v>38</v>
      </c>
      <c r="B50" s="11">
        <v>4</v>
      </c>
      <c r="C50" s="12">
        <f>IF(SUM(C51:C52)&gt;4,"4",SUM(C51:C52))</f>
        <v>4</v>
      </c>
      <c r="D50" s="13">
        <f>C50/B50</f>
        <v>1</v>
      </c>
      <c r="E50" s="49"/>
      <c r="F50" s="12">
        <f t="shared" ref="F50" si="13">IF(SUM(F51:F52)&gt;4,"4",SUM(F51:F52))</f>
        <v>0</v>
      </c>
      <c r="G50" s="12">
        <f>IF(SUM(G51:G52)&gt;4,"4",SUM(G51:G52))</f>
        <v>4</v>
      </c>
      <c r="H50" s="14">
        <f>G50/B50</f>
        <v>1</v>
      </c>
      <c r="I50" s="24"/>
    </row>
    <row r="51" spans="1:9" ht="31.5" x14ac:dyDescent="0.25">
      <c r="A51" s="16" t="s">
        <v>39</v>
      </c>
      <c r="B51" s="17">
        <v>2</v>
      </c>
      <c r="C51" s="18">
        <v>2</v>
      </c>
      <c r="D51" s="19">
        <f>IF(C51/B51&gt;1,"100%",C51/B51)</f>
        <v>1</v>
      </c>
      <c r="E51" s="47" t="s">
        <v>117</v>
      </c>
      <c r="F51" s="20"/>
      <c r="G51" s="18">
        <v>2</v>
      </c>
      <c r="H51" s="21">
        <f>IF(G51/B51&gt;1,"100%",G51/B51)</f>
        <v>1</v>
      </c>
      <c r="I51" s="33" t="s">
        <v>117</v>
      </c>
    </row>
    <row r="52" spans="1:9" ht="31.5" x14ac:dyDescent="0.25">
      <c r="A52" s="16" t="s">
        <v>84</v>
      </c>
      <c r="B52" s="17">
        <v>2</v>
      </c>
      <c r="C52" s="18">
        <v>2</v>
      </c>
      <c r="D52" s="19">
        <f>IF(C52/B52&gt;1,"100%",C52/B52)</f>
        <v>1</v>
      </c>
      <c r="E52" s="47" t="s">
        <v>118</v>
      </c>
      <c r="F52" s="20"/>
      <c r="G52" s="18">
        <v>2</v>
      </c>
      <c r="H52" s="21">
        <f>IF(G52/B52&gt;1,"100%",G52/B52)</f>
        <v>1</v>
      </c>
      <c r="I52" s="33" t="s">
        <v>118</v>
      </c>
    </row>
    <row r="53" spans="1:9" ht="31.5" x14ac:dyDescent="0.25">
      <c r="A53" s="10" t="s">
        <v>40</v>
      </c>
      <c r="B53" s="11">
        <v>4</v>
      </c>
      <c r="C53" s="12">
        <f>IF(SUM(C54:C55)&gt;4,"4",SUM(C54:C55))</f>
        <v>4</v>
      </c>
      <c r="D53" s="13">
        <f>C53/B53</f>
        <v>1</v>
      </c>
      <c r="E53" s="49"/>
      <c r="F53" s="12">
        <f t="shared" ref="F53" si="14">IF(SUM(F54:F55)&gt;4,"4",SUM(F54:F55))</f>
        <v>0</v>
      </c>
      <c r="G53" s="12">
        <f>IF(SUM(G54:G55)&gt;4,"4",SUM(G54:G55))</f>
        <v>4</v>
      </c>
      <c r="H53" s="14">
        <f>G53/B53</f>
        <v>1</v>
      </c>
      <c r="I53" s="24"/>
    </row>
    <row r="54" spans="1:9" ht="47.25" x14ac:dyDescent="0.25">
      <c r="A54" s="16" t="s">
        <v>41</v>
      </c>
      <c r="B54" s="17">
        <v>2</v>
      </c>
      <c r="C54" s="18">
        <v>2</v>
      </c>
      <c r="D54" s="19">
        <f>IF(C54/B54&gt;1,"100%",C54/B54)</f>
        <v>1</v>
      </c>
      <c r="E54" s="47" t="s">
        <v>144</v>
      </c>
      <c r="F54" s="20"/>
      <c r="G54" s="18">
        <v>2</v>
      </c>
      <c r="H54" s="21">
        <f>IF(G54/B54&gt;1,"100%",G54/B54)</f>
        <v>1</v>
      </c>
      <c r="I54" s="33" t="s">
        <v>144</v>
      </c>
    </row>
    <row r="55" spans="1:9" ht="63" x14ac:dyDescent="0.25">
      <c r="A55" s="16" t="s">
        <v>42</v>
      </c>
      <c r="B55" s="17">
        <v>2</v>
      </c>
      <c r="C55" s="18">
        <v>2</v>
      </c>
      <c r="D55" s="19">
        <f>IF(C55/B55&gt;1,"100%",C55/B55)</f>
        <v>1</v>
      </c>
      <c r="E55" s="48" t="s">
        <v>145</v>
      </c>
      <c r="F55" s="20"/>
      <c r="G55" s="18">
        <v>2</v>
      </c>
      <c r="H55" s="21">
        <f>IF(G55/B55&gt;1,"100%",G55/B55)</f>
        <v>1</v>
      </c>
      <c r="I55" s="33" t="s">
        <v>145</v>
      </c>
    </row>
    <row r="56" spans="1:9" ht="31.5" x14ac:dyDescent="0.25">
      <c r="A56" s="25" t="s">
        <v>43</v>
      </c>
      <c r="B56" s="11">
        <v>8</v>
      </c>
      <c r="C56" s="12">
        <f>IF(SUM(C57:C60)&gt;8,"8",SUM(C57:C60))</f>
        <v>8</v>
      </c>
      <c r="D56" s="13">
        <f>C56/B56</f>
        <v>1</v>
      </c>
      <c r="E56" s="49"/>
      <c r="F56" s="12">
        <f t="shared" ref="F56" si="15">IF(SUM(F57:F60)&gt;8,"8",SUM(F57:F60))</f>
        <v>0</v>
      </c>
      <c r="G56" s="12">
        <f>IF(SUM(G57:G60)&gt;8,"8",SUM(G57:G60))</f>
        <v>8</v>
      </c>
      <c r="H56" s="14">
        <f>G56/B56</f>
        <v>1</v>
      </c>
      <c r="I56" s="24"/>
    </row>
    <row r="57" spans="1:9" ht="31.5" x14ac:dyDescent="0.25">
      <c r="A57" s="16" t="s">
        <v>44</v>
      </c>
      <c r="B57" s="17">
        <v>2</v>
      </c>
      <c r="C57" s="18">
        <v>2</v>
      </c>
      <c r="D57" s="19">
        <f>IF(C57/B57&gt;1,"100%",C57/B57)</f>
        <v>1</v>
      </c>
      <c r="E57" s="47" t="s">
        <v>147</v>
      </c>
      <c r="F57" s="20"/>
      <c r="G57" s="18">
        <v>2</v>
      </c>
      <c r="H57" s="21">
        <f>IF(G57/B57&gt;1,"100%",G57/B57)</f>
        <v>1</v>
      </c>
      <c r="I57" s="33" t="s">
        <v>147</v>
      </c>
    </row>
    <row r="58" spans="1:9" ht="63" x14ac:dyDescent="0.25">
      <c r="A58" s="16" t="s">
        <v>45</v>
      </c>
      <c r="B58" s="17">
        <v>2</v>
      </c>
      <c r="C58" s="18">
        <v>2</v>
      </c>
      <c r="D58" s="19">
        <f t="shared" ref="D58:D60" si="16">IF(C58/B58&gt;1,"100%",C58/B58)</f>
        <v>1</v>
      </c>
      <c r="E58" s="47" t="s">
        <v>148</v>
      </c>
      <c r="F58" s="20"/>
      <c r="G58" s="18">
        <v>2</v>
      </c>
      <c r="H58" s="21">
        <f t="shared" ref="H58:H60" si="17">IF(G58/B58&gt;1,"100%",G58/B58)</f>
        <v>1</v>
      </c>
      <c r="I58" s="33" t="s">
        <v>148</v>
      </c>
    </row>
    <row r="59" spans="1:9" ht="78.75" x14ac:dyDescent="0.25">
      <c r="A59" s="16" t="s">
        <v>46</v>
      </c>
      <c r="B59" s="17">
        <v>2</v>
      </c>
      <c r="C59" s="18">
        <v>2</v>
      </c>
      <c r="D59" s="19">
        <f t="shared" si="16"/>
        <v>1</v>
      </c>
      <c r="E59" s="48" t="s">
        <v>149</v>
      </c>
      <c r="F59" s="20"/>
      <c r="G59" s="18">
        <v>2</v>
      </c>
      <c r="H59" s="21">
        <f t="shared" si="17"/>
        <v>1</v>
      </c>
      <c r="I59" s="33" t="s">
        <v>149</v>
      </c>
    </row>
    <row r="60" spans="1:9" ht="100.5" customHeight="1" x14ac:dyDescent="0.25">
      <c r="A60" s="16" t="s">
        <v>47</v>
      </c>
      <c r="B60" s="17">
        <v>2</v>
      </c>
      <c r="C60" s="18">
        <v>2</v>
      </c>
      <c r="D60" s="19">
        <f t="shared" si="16"/>
        <v>1</v>
      </c>
      <c r="E60" s="47" t="s">
        <v>150</v>
      </c>
      <c r="F60" s="20"/>
      <c r="G60" s="18">
        <v>2</v>
      </c>
      <c r="H60" s="21">
        <f t="shared" si="17"/>
        <v>1</v>
      </c>
      <c r="I60" s="33" t="s">
        <v>150</v>
      </c>
    </row>
    <row r="61" spans="1:9" ht="31.5" x14ac:dyDescent="0.25">
      <c r="A61" s="10" t="s">
        <v>48</v>
      </c>
      <c r="B61" s="11">
        <v>4</v>
      </c>
      <c r="C61" s="12">
        <f>IF(SUM(C62:C63)&gt;4,"4",SUM(C62:C63))</f>
        <v>4</v>
      </c>
      <c r="D61" s="13">
        <f>C61/B61</f>
        <v>1</v>
      </c>
      <c r="E61" s="49"/>
      <c r="F61" s="12">
        <f t="shared" ref="F61" si="18">IF(SUM(F62:F63)&gt;4,"4",SUM(F62:F63))</f>
        <v>0</v>
      </c>
      <c r="G61" s="12">
        <f>IF(SUM(G62:G63)&gt;4,"4",SUM(G62:G63))</f>
        <v>4</v>
      </c>
      <c r="H61" s="14">
        <f>G61/B61</f>
        <v>1</v>
      </c>
      <c r="I61" s="15"/>
    </row>
    <row r="62" spans="1:9" ht="78.75" x14ac:dyDescent="0.25">
      <c r="A62" s="16" t="s">
        <v>49</v>
      </c>
      <c r="B62" s="17">
        <v>2</v>
      </c>
      <c r="C62" s="18">
        <v>2</v>
      </c>
      <c r="D62" s="19">
        <f>IF(C62/B62&gt;1,"100%",C62/B62)</f>
        <v>1</v>
      </c>
      <c r="E62" s="47" t="s">
        <v>125</v>
      </c>
      <c r="F62" s="20"/>
      <c r="G62" s="18">
        <v>2</v>
      </c>
      <c r="H62" s="21">
        <f>IF(G62/B62&gt;1,"100",G62/B62)</f>
        <v>1</v>
      </c>
      <c r="I62" s="33" t="s">
        <v>125</v>
      </c>
    </row>
    <row r="63" spans="1:9" ht="47.25" x14ac:dyDescent="0.25">
      <c r="A63" s="16" t="s">
        <v>50</v>
      </c>
      <c r="B63" s="17">
        <v>2</v>
      </c>
      <c r="C63" s="18">
        <v>2</v>
      </c>
      <c r="D63" s="19">
        <f>IF(C63/B63&gt;1,"100%",C63/B63)</f>
        <v>1</v>
      </c>
      <c r="E63" s="47" t="s">
        <v>152</v>
      </c>
      <c r="F63" s="20"/>
      <c r="G63" s="18">
        <v>2</v>
      </c>
      <c r="H63" s="21">
        <f>IF(G63/B63&gt;1,"100",G63/B63)</f>
        <v>1</v>
      </c>
      <c r="I63" s="33" t="s">
        <v>152</v>
      </c>
    </row>
    <row r="64" spans="1:9" ht="15.75" x14ac:dyDescent="0.25">
      <c r="A64" s="10" t="s">
        <v>51</v>
      </c>
      <c r="B64" s="11">
        <v>4</v>
      </c>
      <c r="C64" s="12">
        <f>IF(SUM(C65:C66)&gt;4,"4",SUM(C65:C66))</f>
        <v>4</v>
      </c>
      <c r="D64" s="13">
        <f>C64/B64</f>
        <v>1</v>
      </c>
      <c r="E64" s="49"/>
      <c r="F64" s="12">
        <f t="shared" ref="F64" si="19">IF(SUM(F65:F66)&gt;4,"4",SUM(F65:F66))</f>
        <v>0</v>
      </c>
      <c r="G64" s="12">
        <f>IF(SUM(G65:G66)&gt;4,"4",SUM(G65:G66))</f>
        <v>4</v>
      </c>
      <c r="H64" s="14">
        <f>G64/B64</f>
        <v>1</v>
      </c>
      <c r="I64" s="15"/>
    </row>
    <row r="65" spans="1:9" ht="78.75" x14ac:dyDescent="0.25">
      <c r="A65" s="34" t="s">
        <v>52</v>
      </c>
      <c r="B65" s="17">
        <v>2</v>
      </c>
      <c r="C65" s="18">
        <v>2</v>
      </c>
      <c r="D65" s="19">
        <f>IF(C65/B65&gt;1,"100%",C65/B65)</f>
        <v>1</v>
      </c>
      <c r="E65" s="47" t="s">
        <v>155</v>
      </c>
      <c r="F65" s="20"/>
      <c r="G65" s="18">
        <v>2</v>
      </c>
      <c r="H65" s="21">
        <f>IF(G65/B65&gt;1,"100%",G65/B65)</f>
        <v>1</v>
      </c>
      <c r="I65" s="33" t="s">
        <v>155</v>
      </c>
    </row>
    <row r="66" spans="1:9" ht="110.25" x14ac:dyDescent="0.25">
      <c r="A66" s="16" t="s">
        <v>53</v>
      </c>
      <c r="B66" s="17">
        <v>2</v>
      </c>
      <c r="C66" s="18">
        <v>2</v>
      </c>
      <c r="D66" s="19">
        <f>IF(C66/B66&gt;1,"100%",C66/B66)</f>
        <v>1</v>
      </c>
      <c r="E66" s="47" t="s">
        <v>156</v>
      </c>
      <c r="F66" s="20"/>
      <c r="G66" s="18">
        <v>2</v>
      </c>
      <c r="H66" s="21">
        <f>IF(G66/B66&gt;1,"100%",G66/B66)</f>
        <v>1</v>
      </c>
      <c r="I66" s="33" t="s">
        <v>156</v>
      </c>
    </row>
    <row r="67" spans="1:9" ht="31.5" x14ac:dyDescent="0.25">
      <c r="A67" s="4" t="s">
        <v>54</v>
      </c>
      <c r="B67" s="5">
        <v>16</v>
      </c>
      <c r="C67" s="6">
        <f>ROUND(C68+C73+C76,0)</f>
        <v>10</v>
      </c>
      <c r="D67" s="7">
        <f>C67/$B$67</f>
        <v>0.625</v>
      </c>
      <c r="E67" s="50"/>
      <c r="F67" s="6">
        <f t="shared" ref="F67" si="20">ROUND(F68+F73+F76,0)</f>
        <v>0</v>
      </c>
      <c r="G67" s="6">
        <f>ROUND(G68+G73+G76,0)</f>
        <v>10</v>
      </c>
      <c r="H67" s="7">
        <f>G67/$B$67</f>
        <v>0.625</v>
      </c>
      <c r="I67" s="9"/>
    </row>
    <row r="68" spans="1:9" ht="15.75" x14ac:dyDescent="0.25">
      <c r="A68" s="10" t="s">
        <v>55</v>
      </c>
      <c r="B68" s="11">
        <v>8</v>
      </c>
      <c r="C68" s="12">
        <f>IF(SUM(C69:C72)&gt;8,"8",SUM(C69:C72))</f>
        <v>6</v>
      </c>
      <c r="D68" s="13">
        <f>C68/B68</f>
        <v>0.75</v>
      </c>
      <c r="E68" s="49"/>
      <c r="F68" s="12">
        <f t="shared" ref="F68" si="21">IF(SUM(F69:F72)&gt;8,"8",SUM(F69:F72))</f>
        <v>0</v>
      </c>
      <c r="G68" s="12">
        <f>IF(SUM(G69:G72)&gt;8,"8",SUM(G69:G72))</f>
        <v>6</v>
      </c>
      <c r="H68" s="14">
        <f>G68/B68</f>
        <v>0.75</v>
      </c>
      <c r="I68" s="15"/>
    </row>
    <row r="69" spans="1:9" ht="78.75" x14ac:dyDescent="0.25">
      <c r="A69" s="16" t="s">
        <v>56</v>
      </c>
      <c r="B69" s="17">
        <v>2</v>
      </c>
      <c r="C69" s="18">
        <v>2</v>
      </c>
      <c r="D69" s="19">
        <f>IF(C69/B69&gt;1,"100%",C69/B69)</f>
        <v>1</v>
      </c>
      <c r="E69" s="47" t="s">
        <v>159</v>
      </c>
      <c r="F69" s="20"/>
      <c r="G69" s="18">
        <v>2</v>
      </c>
      <c r="H69" s="21">
        <f>IF(G69/B69&gt;1,"100%",G69/B69)</f>
        <v>1</v>
      </c>
      <c r="I69" s="33" t="s">
        <v>159</v>
      </c>
    </row>
    <row r="70" spans="1:9" ht="15.75" x14ac:dyDescent="0.25">
      <c r="A70" s="16" t="s">
        <v>57</v>
      </c>
      <c r="B70" s="17">
        <v>2</v>
      </c>
      <c r="C70" s="18"/>
      <c r="D70" s="19">
        <f t="shared" ref="D70:D72" si="22">IF(C70/B70&gt;1,"100%",C70/B70)</f>
        <v>0</v>
      </c>
      <c r="E70" s="47"/>
      <c r="F70" s="20"/>
      <c r="G70" s="18"/>
      <c r="H70" s="21">
        <f t="shared" ref="H70:H72" si="23">IF(G70/B70&gt;1,"100%",G70/B70)</f>
        <v>0</v>
      </c>
      <c r="I70" s="33"/>
    </row>
    <row r="71" spans="1:9" ht="94.5" x14ac:dyDescent="0.25">
      <c r="A71" s="16" t="s">
        <v>58</v>
      </c>
      <c r="B71" s="17">
        <v>2</v>
      </c>
      <c r="C71" s="18">
        <v>2</v>
      </c>
      <c r="D71" s="19">
        <f t="shared" si="22"/>
        <v>1</v>
      </c>
      <c r="E71" s="47" t="s">
        <v>160</v>
      </c>
      <c r="F71" s="20"/>
      <c r="G71" s="18">
        <v>2</v>
      </c>
      <c r="H71" s="21">
        <f t="shared" si="23"/>
        <v>1</v>
      </c>
      <c r="I71" s="33" t="s">
        <v>160</v>
      </c>
    </row>
    <row r="72" spans="1:9" ht="63" x14ac:dyDescent="0.25">
      <c r="A72" s="16" t="s">
        <v>59</v>
      </c>
      <c r="B72" s="17">
        <v>2</v>
      </c>
      <c r="C72" s="18">
        <v>2</v>
      </c>
      <c r="D72" s="19">
        <f t="shared" si="22"/>
        <v>1</v>
      </c>
      <c r="E72" s="47" t="s">
        <v>219</v>
      </c>
      <c r="F72" s="20"/>
      <c r="G72" s="18">
        <v>2</v>
      </c>
      <c r="H72" s="21">
        <f t="shared" si="23"/>
        <v>1</v>
      </c>
      <c r="I72" s="33" t="s">
        <v>219</v>
      </c>
    </row>
    <row r="73" spans="1:9" ht="31.5" x14ac:dyDescent="0.25">
      <c r="A73" s="10" t="s">
        <v>60</v>
      </c>
      <c r="B73" s="11">
        <v>4</v>
      </c>
      <c r="C73" s="12">
        <f>IF(SUM(C74:C75)&gt;4,"4",SUM(C74:C75))</f>
        <v>2</v>
      </c>
      <c r="D73" s="13">
        <f>C73/B73</f>
        <v>0.5</v>
      </c>
      <c r="E73" s="49"/>
      <c r="F73" s="12">
        <f t="shared" ref="F73" si="24">IF(SUM(F74:F75)&gt;4,"4",SUM(F74:F75))</f>
        <v>0</v>
      </c>
      <c r="G73" s="12">
        <f>IF(SUM(G74:G75)&gt;4,"4",SUM(G74:G75))</f>
        <v>2</v>
      </c>
      <c r="H73" s="14">
        <f>G73/B73</f>
        <v>0.5</v>
      </c>
      <c r="I73" s="15"/>
    </row>
    <row r="74" spans="1:9" ht="31.5" x14ac:dyDescent="0.25">
      <c r="A74" s="16" t="s">
        <v>61</v>
      </c>
      <c r="B74" s="17">
        <v>2</v>
      </c>
      <c r="C74" s="18">
        <v>2</v>
      </c>
      <c r="D74" s="19">
        <f>IF(C74/B74&gt;1,"100%",C74/B74)</f>
        <v>1</v>
      </c>
      <c r="E74" s="48" t="s">
        <v>161</v>
      </c>
      <c r="F74" s="20"/>
      <c r="G74" s="18">
        <v>2</v>
      </c>
      <c r="H74" s="21">
        <f>IF(G74/B74&gt;1,"100%",G74/B74)</f>
        <v>1</v>
      </c>
      <c r="I74" s="33" t="s">
        <v>161</v>
      </c>
    </row>
    <row r="75" spans="1:9" ht="31.5" x14ac:dyDescent="0.25">
      <c r="A75" s="16" t="s">
        <v>62</v>
      </c>
      <c r="B75" s="17">
        <v>2</v>
      </c>
      <c r="C75" s="18"/>
      <c r="D75" s="19">
        <f>IF(C75/B75&gt;1,"100%",C75/B75)</f>
        <v>0</v>
      </c>
      <c r="E75" s="47"/>
      <c r="F75" s="20"/>
      <c r="G75" s="18"/>
      <c r="H75" s="21">
        <f>IF(G75/B75&gt;1,"100%",G75/B75)</f>
        <v>0</v>
      </c>
      <c r="I75" s="33"/>
    </row>
    <row r="76" spans="1:9" ht="15.75" x14ac:dyDescent="0.25">
      <c r="A76" s="10" t="s">
        <v>63</v>
      </c>
      <c r="B76" s="11">
        <v>4</v>
      </c>
      <c r="C76" s="12">
        <f>IF(SUM(C77:C78)&gt;4,"4",SUM(C77:C78))</f>
        <v>2</v>
      </c>
      <c r="D76" s="13">
        <f>C76/B76</f>
        <v>0.5</v>
      </c>
      <c r="E76" s="49"/>
      <c r="F76" s="12">
        <f t="shared" ref="F76" si="25">IF(SUM(F77:F78)&gt;4,"4",SUM(F77:F78))</f>
        <v>0</v>
      </c>
      <c r="G76" s="12">
        <f>IF(SUM(G77:G78)&gt;4,"4",SUM(G77:G78))</f>
        <v>2</v>
      </c>
      <c r="H76" s="14">
        <f>G76/B76</f>
        <v>0.5</v>
      </c>
      <c r="I76" s="15"/>
    </row>
    <row r="77" spans="1:9" ht="31.5" x14ac:dyDescent="0.25">
      <c r="A77" s="16" t="s">
        <v>64</v>
      </c>
      <c r="B77" s="17">
        <v>2</v>
      </c>
      <c r="C77" s="18">
        <v>2</v>
      </c>
      <c r="D77" s="19">
        <f>IF(C77/B77&gt;1,"100%",C77/B77)</f>
        <v>1</v>
      </c>
      <c r="E77" s="48" t="s">
        <v>209</v>
      </c>
      <c r="F77" s="20"/>
      <c r="G77" s="18">
        <v>2</v>
      </c>
      <c r="H77" s="21">
        <f>IF(G77/B77&gt;1,"100%",G77/B77)</f>
        <v>1</v>
      </c>
      <c r="I77" s="33" t="s">
        <v>209</v>
      </c>
    </row>
    <row r="78" spans="1:9" ht="31.5" x14ac:dyDescent="0.25">
      <c r="A78" s="34" t="s">
        <v>65</v>
      </c>
      <c r="B78" s="17">
        <v>2</v>
      </c>
      <c r="C78" s="18"/>
      <c r="D78" s="19">
        <f>IF(C78/B78&gt;1,"100%",C78/B78)</f>
        <v>0</v>
      </c>
      <c r="E78" s="47"/>
      <c r="F78" s="20"/>
      <c r="G78" s="18"/>
      <c r="H78" s="21">
        <f>IF(G78/B78&gt;1,"100%",G78/B78)</f>
        <v>0</v>
      </c>
      <c r="I78" s="33"/>
    </row>
    <row r="79" spans="1:9" ht="15.75" x14ac:dyDescent="0.25">
      <c r="A79" s="37" t="s">
        <v>66</v>
      </c>
      <c r="B79" s="45">
        <v>88</v>
      </c>
      <c r="C79" s="39">
        <f>ROUND(C67+C31+C17,0)</f>
        <v>72</v>
      </c>
      <c r="D79" s="38"/>
      <c r="E79" s="38"/>
      <c r="F79" s="39">
        <f t="shared" ref="F79" si="26">ROUND(F67+F31+F17,0)</f>
        <v>0</v>
      </c>
      <c r="G79" s="39">
        <f>ROUND(G67+G31+G17,0)</f>
        <v>72</v>
      </c>
      <c r="H79" s="31"/>
      <c r="I79" s="40"/>
    </row>
    <row r="80" spans="1:9" ht="15.75" x14ac:dyDescent="0.25">
      <c r="A80" s="37" t="s">
        <v>67</v>
      </c>
      <c r="B80" s="45">
        <v>100</v>
      </c>
      <c r="C80" s="42">
        <f>C79/$B$79</f>
        <v>0.81818181818181823</v>
      </c>
      <c r="D80" s="41"/>
      <c r="E80" s="41"/>
      <c r="F80" s="42">
        <f t="shared" ref="F80:G80" si="27">F79/$B$79</f>
        <v>0</v>
      </c>
      <c r="G80" s="42">
        <f t="shared" si="27"/>
        <v>0.81818181818181823</v>
      </c>
      <c r="H80" s="43"/>
      <c r="I80" s="40"/>
    </row>
    <row r="81" spans="1:10" ht="15.75" x14ac:dyDescent="0.25">
      <c r="A81" s="37" t="s">
        <v>68</v>
      </c>
      <c r="B81" s="37"/>
      <c r="C81" s="120"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120"/>
      <c r="E81" s="31"/>
      <c r="F81" s="40"/>
      <c r="G81" s="120"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120"/>
      <c r="I81" s="31"/>
    </row>
    <row r="83" spans="1:10" s="51" customFormat="1" ht="33" x14ac:dyDescent="0.25">
      <c r="A83" s="110" t="s">
        <v>214</v>
      </c>
      <c r="B83" s="110"/>
      <c r="C83" s="110"/>
      <c r="D83" s="110"/>
      <c r="G83" s="110" t="s">
        <v>213</v>
      </c>
      <c r="H83" s="110"/>
      <c r="I83" s="110"/>
      <c r="J83" s="53" t="s">
        <v>77</v>
      </c>
    </row>
    <row r="84" spans="1:10" s="51" customFormat="1" ht="16.5" x14ac:dyDescent="0.25">
      <c r="B84" s="1"/>
      <c r="C84" s="1"/>
    </row>
    <row r="85" spans="1:10" s="51" customFormat="1" ht="16.5" x14ac:dyDescent="0.25"/>
    <row r="86" spans="1:10" s="51" customFormat="1" ht="16.5" x14ac:dyDescent="0.25"/>
    <row r="87" spans="1:10" s="51" customFormat="1" ht="16.5" x14ac:dyDescent="0.25"/>
    <row r="88" spans="1:10" s="51" customFormat="1" ht="16.5" x14ac:dyDescent="0.25"/>
    <row r="89" spans="1:10" s="51" customFormat="1" ht="16.5" x14ac:dyDescent="0.25"/>
    <row r="90" spans="1:10" s="51" customFormat="1" ht="16.5" x14ac:dyDescent="0.25">
      <c r="A90" s="111" t="s">
        <v>71</v>
      </c>
      <c r="B90" s="111"/>
      <c r="C90" s="111"/>
      <c r="D90" s="111"/>
      <c r="G90" s="111" t="s">
        <v>76</v>
      </c>
      <c r="H90" s="111"/>
      <c r="I90" s="111"/>
    </row>
    <row r="91" spans="1:10" s="51" customFormat="1" ht="16.5" x14ac:dyDescent="0.25"/>
    <row r="92" spans="1:10" s="51" customFormat="1" ht="16.5" x14ac:dyDescent="0.25"/>
    <row r="93" spans="1:10" s="51" customFormat="1" ht="16.5" x14ac:dyDescent="0.25"/>
  </sheetData>
  <mergeCells count="14">
    <mergeCell ref="A83:D83"/>
    <mergeCell ref="G83:I83"/>
    <mergeCell ref="F2:I2"/>
    <mergeCell ref="A2:D2"/>
    <mergeCell ref="G90:I90"/>
    <mergeCell ref="B12:I12"/>
    <mergeCell ref="A5:I5"/>
    <mergeCell ref="C81:D81"/>
    <mergeCell ref="G81:H81"/>
    <mergeCell ref="A15:A16"/>
    <mergeCell ref="B15:B16"/>
    <mergeCell ref="C15:E15"/>
    <mergeCell ref="F15:I15"/>
    <mergeCell ref="A90:D90"/>
  </mergeCells>
  <hyperlinks>
    <hyperlink ref="A26" r:id="rId1" display="https://thuvienphapluat.vn/phap-luat/tim-van-ban.aspx?keyword=01/2014/TT-BGD%C4%90T&amp;area=2&amp;type=0&amp;match=False&amp;vc=True&amp;lan=1" xr:uid="{00000000-0004-0000-0500-000000000000}"/>
    <hyperlink ref="A29" r:id="rId2" display="https://thuvienphapluat.vn/phap-luat/tim-van-ban.aspx?keyword=03/2014/TT-BTTTT&amp;area=2&amp;type=0&amp;match=False&amp;vc=True&amp;lan=1" xr:uid="{00000000-0004-0000-0500-000001000000}"/>
  </hyperlinks>
  <printOptions horizontalCentered="1"/>
  <pageMargins left="0.3" right="0.2" top="0.4" bottom="0.4" header="0.3" footer="0.3"/>
  <pageSetup paperSize="9" scale="73" fitToHeight="0" orientation="landscape"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Trang tính</vt:lpstr>
      </vt:variant>
      <vt:variant>
        <vt:i4>4</vt:i4>
      </vt:variant>
      <vt:variant>
        <vt:lpstr>Phạm vi Có tên</vt:lpstr>
      </vt:variant>
      <vt:variant>
        <vt:i4>6</vt:i4>
      </vt:variant>
    </vt:vector>
  </HeadingPairs>
  <TitlesOfParts>
    <vt:vector size="10" baseType="lpstr">
      <vt:lpstr>TONG HOP</vt:lpstr>
      <vt:lpstr>P.Q.VŨ</vt:lpstr>
      <vt:lpstr>T.M.PHONG</vt:lpstr>
      <vt:lpstr>T. N. TUAN</vt:lpstr>
      <vt:lpstr>'TONG HOP'!loai_3_name_name</vt:lpstr>
      <vt:lpstr>'T. N. TUAN'!Print_Titles</vt:lpstr>
      <vt:lpstr>P.Q.VŨ!Vùng_In</vt:lpstr>
      <vt:lpstr>'T. N. TUAN'!Vùng_In</vt:lpstr>
      <vt:lpstr>T.M.PHONG!Vùng_In</vt:lpstr>
      <vt:lpstr>'TONG HOP'!Vùng_In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HOME</cp:lastModifiedBy>
  <cp:lastPrinted>2022-05-16T02:21:28Z</cp:lastPrinted>
  <dcterms:created xsi:type="dcterms:W3CDTF">2018-07-06T09:47:52Z</dcterms:created>
  <dcterms:modified xsi:type="dcterms:W3CDTF">2022-05-23T02:22:59Z</dcterms:modified>
</cp:coreProperties>
</file>