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0" yWindow="0" windowWidth="15360" windowHeight="10920"/>
  </bookViews>
  <sheets>
    <sheet name="Mẫu 4A" sheetId="17" r:id="rId1"/>
    <sheet name="THI ĐUA QUÝ" sheetId="21" r:id="rId2"/>
    <sheet name="TỔNG ĐIỂM CỘNG-TRỪ" sheetId="19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7" l="1"/>
  <c r="K24" i="17" l="1"/>
  <c r="K22" i="21" l="1"/>
  <c r="K9" i="21"/>
  <c r="K10" i="21"/>
  <c r="K11" i="21"/>
  <c r="K12" i="21"/>
  <c r="K13" i="21"/>
  <c r="K14" i="21"/>
  <c r="K15" i="21"/>
  <c r="K16" i="21"/>
  <c r="K17" i="21"/>
  <c r="K18" i="21"/>
  <c r="K19" i="21"/>
  <c r="K20" i="21"/>
  <c r="K21" i="21"/>
  <c r="K8" i="21"/>
  <c r="I25" i="17" l="1"/>
  <c r="J15" i="17"/>
  <c r="L15" i="17" l="1"/>
  <c r="K15" i="17"/>
  <c r="I18" i="17"/>
  <c r="J18" i="17" s="1"/>
  <c r="K18" i="17" s="1"/>
  <c r="I26" i="17"/>
  <c r="J26" i="17" s="1"/>
  <c r="K26" i="17" s="1"/>
  <c r="J25" i="17"/>
  <c r="K25" i="17" s="1"/>
  <c r="J22" i="17"/>
  <c r="I16" i="17"/>
  <c r="J16" i="17" s="1"/>
  <c r="I24" i="17"/>
  <c r="J24" i="17" s="1"/>
  <c r="L24" i="17" s="1"/>
  <c r="I12" i="17"/>
  <c r="J12" i="17" s="1"/>
  <c r="I19" i="17"/>
  <c r="J19" i="17" s="1"/>
  <c r="K19" i="17" s="1"/>
  <c r="L10" i="17"/>
  <c r="I21" i="17"/>
  <c r="J21" i="17" s="1"/>
  <c r="M21" i="17" s="1"/>
  <c r="I20" i="17"/>
  <c r="J20" i="17" s="1"/>
  <c r="M20" i="17" s="1"/>
  <c r="I17" i="17"/>
  <c r="J17" i="17" s="1"/>
  <c r="I13" i="17"/>
  <c r="J13" i="17" s="1"/>
  <c r="I11" i="17"/>
  <c r="J11" i="17" s="1"/>
  <c r="L11" i="17" s="1"/>
  <c r="I14" i="17"/>
  <c r="J14" i="17" s="1"/>
  <c r="M15" i="17"/>
  <c r="K12" i="17" l="1"/>
  <c r="L12" i="17"/>
  <c r="M12" i="17"/>
  <c r="K21" i="17"/>
  <c r="L21" i="17"/>
  <c r="K22" i="17"/>
  <c r="L22" i="17"/>
  <c r="L26" i="17"/>
  <c r="L19" i="17"/>
  <c r="M19" i="17"/>
  <c r="M11" i="17"/>
  <c r="K14" i="17"/>
  <c r="L14" i="17"/>
  <c r="M16" i="17"/>
  <c r="K16" i="17"/>
  <c r="L16" i="17"/>
  <c r="K17" i="17"/>
  <c r="M17" i="17"/>
  <c r="K11" i="17"/>
  <c r="L18" i="17"/>
  <c r="L13" i="17"/>
  <c r="K13" i="17"/>
  <c r="L20" i="17"/>
  <c r="K20" i="17"/>
</calcChain>
</file>

<file path=xl/sharedStrings.xml><?xml version="1.0" encoding="utf-8"?>
<sst xmlns="http://schemas.openxmlformats.org/spreadsheetml/2006/main" count="219" uniqueCount="102">
  <si>
    <t>I</t>
  </si>
  <si>
    <t>II</t>
  </si>
  <si>
    <t>CỘNG HÒA XÃ HỘI CHỦ NGHĨA VIỆT NAM
Độc lập - Tự do - Hạnh phúc</t>
  </si>
  <si>
    <t>STT</t>
  </si>
  <si>
    <t xml:space="preserve">Họ và tên </t>
  </si>
  <si>
    <t>Ghi chú</t>
  </si>
  <si>
    <t>TRƯỞNG ĐƠN VỊ</t>
  </si>
  <si>
    <t>Mẫu 4A</t>
  </si>
  <si>
    <t>HỌ VÀ TÊN</t>
  </si>
  <si>
    <t>MÃ NHÂN VIÊN</t>
  </si>
  <si>
    <t>ĐIỂM TỰ ĐÁNH GIÁ</t>
  </si>
  <si>
    <t>ĐIỂM ĐƠN VỊ ĐÁNH GIÁ</t>
  </si>
  <si>
    <r>
      <t xml:space="preserve">KẾT QUẢ XẾP LOẠI
</t>
    </r>
    <r>
      <rPr>
        <i/>
        <sz val="12"/>
        <color indexed="8"/>
        <rFont val="Times New Roman"/>
        <family val="1"/>
      </rPr>
      <t xml:space="preserve">(đánh dấu </t>
    </r>
    <r>
      <rPr>
        <b/>
        <i/>
        <sz val="12"/>
        <color indexed="8"/>
        <rFont val="Times New Roman"/>
        <family val="1"/>
      </rPr>
      <t>X</t>
    </r>
    <r>
      <rPr>
        <i/>
        <sz val="12"/>
        <color indexed="8"/>
        <rFont val="Times New Roman"/>
        <family val="1"/>
      </rPr>
      <t xml:space="preserve"> tương ứng mức đánh giá từng cá nhân)</t>
    </r>
  </si>
  <si>
    <t>Tiêu chí I+II</t>
  </si>
  <si>
    <t>Tiêu chí III</t>
  </si>
  <si>
    <t>Tổng số Điểm cộng</t>
  </si>
  <si>
    <t>Tổng số Điểm trừ</t>
  </si>
  <si>
    <t>Tổng điểm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</si>
  <si>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</si>
  <si>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t>Hoàn thành tốt nhiệm vụ</t>
  </si>
  <si>
    <t>Hoàn thành nhiệm vụ hoặc hoàn thành nhiệm vụ nhưng còn hạn chế về năng lực</t>
  </si>
  <si>
    <t>Không hoàn thành nhiệm vụ</t>
  </si>
  <si>
    <t>Không xếp loai
(nghỉ chế độ thai sản, nghỉ không lương, nghỉ việc,...)</t>
  </si>
  <si>
    <t>(1)</t>
  </si>
  <si>
    <t>(2)</t>
  </si>
  <si>
    <t>(3)</t>
  </si>
  <si>
    <t>(4)</t>
  </si>
  <si>
    <t>(5)</t>
  </si>
  <si>
    <t>(6)</t>
  </si>
  <si>
    <t>(7)</t>
  </si>
  <si>
    <t>(8)</t>
  </si>
  <si>
    <t>(9)= (5+6+7)-(8)</t>
  </si>
  <si>
    <t>(10)</t>
  </si>
  <si>
    <t>(11)</t>
  </si>
  <si>
    <t>(12)</t>
  </si>
  <si>
    <t>(13)</t>
  </si>
  <si>
    <t>Viên chức</t>
  </si>
  <si>
    <t>Viên chức tập sự</t>
  </si>
  <si>
    <t>III</t>
  </si>
  <si>
    <t>Hợp đồng 68</t>
  </si>
  <si>
    <t>Hợp đồng Trường</t>
  </si>
  <si>
    <r>
      <t xml:space="preserve">TRƯỞNG ĐƠN VỊ
</t>
    </r>
    <r>
      <rPr>
        <i/>
        <sz val="13"/>
        <color indexed="8"/>
        <rFont val="Times New Roman"/>
        <family val="1"/>
      </rPr>
      <t>(ký tên và ghi rõ họ tên)</t>
    </r>
  </si>
  <si>
    <t>(14)</t>
  </si>
  <si>
    <t>Mã nhân viên</t>
  </si>
  <si>
    <t>Tổng số điểm trừ</t>
  </si>
  <si>
    <t>Tổng</t>
  </si>
  <si>
    <t>Tổng số điểm cộng</t>
  </si>
  <si>
    <r>
      <t xml:space="preserve">Ghi chú
</t>
    </r>
    <r>
      <rPr>
        <i/>
        <sz val="13"/>
        <rFont val="Times New Roman"/>
        <family val="1"/>
      </rPr>
      <t>(ghi rõ nội dung được cộng điểm)</t>
    </r>
  </si>
  <si>
    <r>
      <t xml:space="preserve">Ghi chú
</t>
    </r>
    <r>
      <rPr>
        <i/>
        <sz val="13"/>
        <rFont val="Times New Roman"/>
        <family val="1"/>
      </rPr>
      <t>(ghi rõ nội dung bị trừ điểm)</t>
    </r>
  </si>
  <si>
    <t>Nguyễn Trọng</t>
  </si>
  <si>
    <t>Nghĩa</t>
  </si>
  <si>
    <t>Trần Thị Ngọc</t>
  </si>
  <si>
    <t>Dung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</si>
  <si>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</si>
  <si>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</si>
  <si>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</si>
  <si>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</si>
  <si>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</si>
  <si>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</si>
  <si>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</si>
  <si>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</si>
  <si>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>Nguyễn Mỹ</t>
  </si>
  <si>
    <t>Tiên</t>
  </si>
  <si>
    <t xml:space="preserve">Lữ Xuân </t>
  </si>
  <si>
    <t>Trang</t>
  </si>
  <si>
    <t xml:space="preserve">Bùi Ánh </t>
  </si>
  <si>
    <t>Tuyết</t>
  </si>
  <si>
    <t>Cao Xuân</t>
  </si>
  <si>
    <t>Giang</t>
  </si>
  <si>
    <t>Nguyễn Thị Minh</t>
  </si>
  <si>
    <t>Thùy</t>
  </si>
  <si>
    <t>Nguyễn Trọng Nghĩa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</si>
  <si>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 KHOA KINH TẾ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</si>
  <si>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KINH TẾ</t>
    </r>
  </si>
  <si>
    <t>Lê Thị Thúy</t>
  </si>
  <si>
    <t>Oanh</t>
  </si>
  <si>
    <t>Nguyễn Thị Thùy</t>
  </si>
  <si>
    <t>Hồ Gia</t>
  </si>
  <si>
    <t>Bảo</t>
  </si>
  <si>
    <t>Nguyễn Hoàng Thanh</t>
  </si>
  <si>
    <t>Ngân</t>
  </si>
  <si>
    <t>Điểm Bình Quân</t>
  </si>
  <si>
    <t>Điểm Quy đổi</t>
  </si>
  <si>
    <t>Xếp loại</t>
  </si>
  <si>
    <t>Điểm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</si>
  <si>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INH TẾ</t>
    </r>
  </si>
  <si>
    <t>A2</t>
  </si>
  <si>
    <t>A4</t>
  </si>
  <si>
    <t>A3</t>
  </si>
  <si>
    <t>TP. Hồ Chí Minh, ngày 22 tháng 06 năm 2022</t>
  </si>
  <si>
    <t>BẢNG ĐIỂM QUY ĐỔI THI ĐUA QUÝ 2/2022</t>
  </si>
  <si>
    <t>BẢNG THỐNG KÊ ĐIỂM CỘNG - TRỪ TRONG ĐÁNH GIÁ QUÝ 2/2022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</si>
  <si>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2/2022</t>
    </r>
  </si>
  <si>
    <t>T04/2022</t>
  </si>
  <si>
    <t>T05/2022</t>
  </si>
  <si>
    <t>T06/2022</t>
  </si>
  <si>
    <t>A1</t>
  </si>
  <si>
    <t>B2</t>
  </si>
  <si>
    <t>Nhắc nhở vì vào lớp trễ 5 phút ngày 19/5/2022 do đi nhầm phòng.</t>
  </si>
  <si>
    <t>KẾT QUẢ THI ĐUA QUÝ 2/2022</t>
  </si>
  <si>
    <t>X</t>
  </si>
  <si>
    <t>Xếp loại B2 04/2022.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</si>
</sst>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3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b/>
      <sz val="11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i/>
      <sz val="14"/>
      <color indexed="8"/>
      <name val="Times New Roman"/>
      <family val="1"/>
    </font>
    <font>
      <b/>
      <i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1" fillId="0" borderId="0"/>
    <xf numFmtId="0" fontId="32" fillId="0" borderId="0"/>
  </cellStyleXfs>
  <cellXfs count="99">
    <xf numFmtId="0" fontId="0" fillId="0" borderId="0" xfId="0"/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14" fillId="0" borderId="0" xfId="2" applyFont="1" applyFill="1" applyAlignment="1" applyProtection="1">
      <alignment horizontal="center" vertical="center"/>
      <protection locked="0"/>
    </xf>
    <xf numFmtId="0" fontId="14" fillId="0" borderId="0" xfId="2" applyFont="1" applyFill="1" applyAlignment="1" applyProtection="1">
      <protection locked="0"/>
    </xf>
    <xf numFmtId="0" fontId="0" fillId="0" borderId="0" xfId="0" applyProtection="1">
      <protection locked="0"/>
    </xf>
    <xf numFmtId="0" fontId="14" fillId="0" borderId="0" xfId="2" applyFont="1" applyFill="1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13" fillId="0" borderId="1" xfId="2" applyFont="1" applyFill="1" applyBorder="1" applyAlignment="1" applyProtection="1">
      <alignment horizontal="center" vertical="center" wrapText="1"/>
      <protection locked="0"/>
    </xf>
    <xf numFmtId="164" fontId="24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19" fillId="0" borderId="1" xfId="0" quotePrefix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0" fontId="22" fillId="2" borderId="1" xfId="0" quotePrefix="1" applyFont="1" applyFill="1" applyBorder="1" applyAlignment="1" applyProtection="1">
      <alignment horizontal="center" vertical="center" wrapText="1"/>
      <protection locked="0"/>
    </xf>
    <xf numFmtId="0" fontId="26" fillId="0" borderId="1" xfId="0" applyNumberFormat="1" applyFont="1" applyFill="1" applyBorder="1" applyAlignment="1" applyProtection="1">
      <alignment horizontal="right" vertical="center"/>
      <protection locked="0"/>
    </xf>
    <xf numFmtId="0" fontId="26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quotePrefix="1" applyFont="1" applyFill="1" applyBorder="1" applyAlignment="1" applyProtection="1">
      <alignment horizontal="center" vertical="center" wrapText="1"/>
      <protection locked="0"/>
    </xf>
    <xf numFmtId="0" fontId="27" fillId="0" borderId="1" xfId="0" applyNumberFormat="1" applyFont="1" applyFill="1" applyBorder="1" applyAlignment="1" applyProtection="1">
      <alignment horizontal="right" vertical="center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22" fillId="0" borderId="1" xfId="0" applyFont="1" applyBorder="1" applyAlignment="1" applyProtection="1">
      <alignment horizontal="center" vertical="center" wrapText="1"/>
    </xf>
    <xf numFmtId="0" fontId="10" fillId="0" borderId="1" xfId="2" applyFont="1" applyFill="1" applyBorder="1" applyAlignment="1" applyProtection="1">
      <alignment horizontal="center" vertical="center" wrapText="1"/>
      <protection locked="0"/>
    </xf>
    <xf numFmtId="0" fontId="12" fillId="0" borderId="0" xfId="2" applyFont="1" applyFill="1" applyAlignment="1" applyProtection="1">
      <alignment vertical="top" wrapText="1"/>
      <protection locked="0"/>
    </xf>
    <xf numFmtId="0" fontId="1" fillId="2" borderId="1" xfId="0" quotePrefix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9" fillId="2" borderId="1" xfId="0" applyFont="1" applyFill="1" applyBorder="1" applyAlignment="1" applyProtection="1">
      <alignment horizontal="left" vertical="center"/>
      <protection locked="0"/>
    </xf>
    <xf numFmtId="0" fontId="29" fillId="0" borderId="1" xfId="0" applyFont="1" applyFill="1" applyBorder="1" applyAlignment="1" applyProtection="1">
      <alignment horizontal="center" vertical="center" wrapText="1"/>
      <protection locked="0"/>
    </xf>
    <xf numFmtId="0" fontId="29" fillId="2" borderId="1" xfId="0" applyFont="1" applyFill="1" applyBorder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  <protection locked="0"/>
    </xf>
    <xf numFmtId="2" fontId="2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64" fontId="30" fillId="0" borderId="1" xfId="1" applyNumberFormat="1" applyFont="1" applyFill="1" applyBorder="1" applyAlignment="1" applyProtection="1">
      <alignment horizontal="center" vertical="center"/>
      <protection locked="0"/>
    </xf>
    <xf numFmtId="0" fontId="22" fillId="0" borderId="1" xfId="0" applyFont="1" applyFill="1" applyBorder="1" applyAlignment="1" applyProtection="1">
      <alignment horizontal="center" vertical="center" wrapText="1"/>
    </xf>
    <xf numFmtId="164" fontId="3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center" vertical="center"/>
    </xf>
    <xf numFmtId="0" fontId="13" fillId="0" borderId="2" xfId="2" applyFont="1" applyFill="1" applyBorder="1" applyAlignment="1" applyProtection="1">
      <alignment horizontal="center" vertical="center" wrapText="1"/>
      <protection locked="0"/>
    </xf>
    <xf numFmtId="165" fontId="24" fillId="0" borderId="1" xfId="1" applyNumberFormat="1" applyFont="1" applyFill="1" applyBorder="1" applyAlignment="1" applyProtection="1">
      <alignment horizontal="center" vertical="center"/>
      <protection locked="0"/>
    </xf>
    <xf numFmtId="165" fontId="22" fillId="0" borderId="1" xfId="0" applyNumberFormat="1" applyFont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9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quotePrefix="1" applyFont="1" applyAlignment="1" applyProtection="1">
      <alignment horizontal="center" vertical="center" wrapText="1"/>
      <protection locked="0"/>
    </xf>
    <xf numFmtId="0" fontId="8" fillId="0" borderId="0" xfId="0" quotePrefix="1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1" fillId="0" borderId="0" xfId="0" applyFont="1" applyAlignment="1" applyProtection="1">
      <alignment horizontal="center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0" fontId="10" fillId="0" borderId="1" xfId="2" applyFont="1" applyFill="1" applyBorder="1" applyAlignment="1" applyProtection="1">
      <alignment horizontal="center" vertical="center" wrapText="1"/>
      <protection locked="0"/>
    </xf>
    <xf numFmtId="0" fontId="10" fillId="0" borderId="3" xfId="2" applyFont="1" applyFill="1" applyBorder="1" applyAlignment="1" applyProtection="1">
      <alignment horizontal="center" vertical="center" wrapText="1"/>
      <protection locked="0"/>
    </xf>
    <xf numFmtId="0" fontId="12" fillId="0" borderId="0" xfId="2" applyFont="1" applyFill="1" applyAlignment="1" applyProtection="1">
      <alignment horizontal="center" vertical="top" wrapText="1"/>
      <protection locked="0"/>
    </xf>
    <xf numFmtId="0" fontId="15" fillId="0" borderId="0" xfId="2" applyFont="1" applyFill="1" applyAlignment="1" applyProtection="1">
      <alignment horizontal="center"/>
      <protection locked="0"/>
    </xf>
    <xf numFmtId="0" fontId="16" fillId="0" borderId="5" xfId="2" applyFont="1" applyFill="1" applyBorder="1" applyAlignment="1" applyProtection="1">
      <alignment horizontal="center"/>
      <protection locked="0"/>
    </xf>
    <xf numFmtId="0" fontId="10" fillId="0" borderId="6" xfId="2" applyFont="1" applyFill="1" applyBorder="1" applyAlignment="1" applyProtection="1">
      <alignment horizontal="center" vertical="center"/>
      <protection locked="0"/>
    </xf>
    <xf numFmtId="0" fontId="10" fillId="0" borderId="7" xfId="2" applyFont="1" applyFill="1" applyBorder="1" applyAlignment="1" applyProtection="1">
      <alignment horizontal="center" vertical="center"/>
      <protection locked="0"/>
    </xf>
    <xf numFmtId="0" fontId="10" fillId="0" borderId="8" xfId="2" applyFont="1" applyFill="1" applyBorder="1" applyAlignment="1" applyProtection="1">
      <alignment horizontal="center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7" xfId="2" applyFont="1" applyFill="1" applyBorder="1" applyAlignment="1" applyProtection="1">
      <alignment horizontal="center" vertical="center" wrapText="1"/>
      <protection locked="0"/>
    </xf>
    <xf numFmtId="0" fontId="10" fillId="0" borderId="8" xfId="2" applyFont="1" applyFill="1" applyBorder="1" applyAlignment="1" applyProtection="1">
      <alignment horizontal="center" vertical="center" wrapText="1"/>
      <protection locked="0"/>
    </xf>
    <xf numFmtId="0" fontId="10" fillId="0" borderId="2" xfId="2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10" fillId="0" borderId="10" xfId="2" applyFont="1" applyFill="1" applyBorder="1" applyAlignment="1" applyProtection="1">
      <alignment horizontal="center" vertical="center"/>
      <protection locked="0"/>
    </xf>
    <xf numFmtId="0" fontId="10" fillId="0" borderId="11" xfId="2" applyFont="1" applyFill="1" applyBorder="1" applyAlignment="1" applyProtection="1">
      <alignment horizontal="center" vertical="center"/>
      <protection locked="0"/>
    </xf>
    <xf numFmtId="0" fontId="10" fillId="0" borderId="12" xfId="2" applyFont="1" applyFill="1" applyBorder="1" applyAlignment="1" applyProtection="1">
      <alignment horizontal="center" vertical="center"/>
      <protection locked="0"/>
    </xf>
    <xf numFmtId="0" fontId="10" fillId="0" borderId="13" xfId="2" applyFont="1" applyFill="1" applyBorder="1" applyAlignment="1" applyProtection="1">
      <alignment horizontal="center" vertical="center"/>
      <protection locked="0"/>
    </xf>
    <xf numFmtId="0" fontId="10" fillId="0" borderId="9" xfId="2" applyFont="1" applyFill="1" applyBorder="1" applyAlignment="1" applyProtection="1">
      <alignment horizontal="center" vertical="center"/>
      <protection locked="0"/>
    </xf>
    <xf numFmtId="0" fontId="10" fillId="0" borderId="14" xfId="2" applyFont="1" applyFill="1" applyBorder="1" applyAlignment="1" applyProtection="1">
      <alignment horizontal="center" vertical="center"/>
      <protection locked="0"/>
    </xf>
    <xf numFmtId="0" fontId="25" fillId="0" borderId="4" xfId="0" applyFont="1" applyBorder="1" applyAlignment="1" applyProtection="1">
      <alignment horizontal="center" vertical="center"/>
      <protection locked="0"/>
    </xf>
    <xf numFmtId="0" fontId="10" fillId="0" borderId="1" xfId="2" applyFont="1" applyFill="1" applyBorder="1" applyAlignment="1" applyProtection="1">
      <alignment horizontal="center" vertical="center"/>
      <protection locked="0"/>
    </xf>
    <xf numFmtId="0" fontId="17" fillId="0" borderId="1" xfId="2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/>
    <cellStyle name="Normal 2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854185</xdr:colOff>
      <xdr:row>2</xdr:row>
      <xdr:rowOff>28575</xdr:rowOff>
    </xdr:from>
    <xdr:to>
      <xdr:col>2</xdr:col>
      <xdr:colOff>299701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25F0B94-C951-4510-B9E3-71DDD720C154}"/>
            </a:ext>
          </a:extLst>
        </xdr:cNvPr>
        <xdr:cNvCxnSpPr/>
      </xdr:nvCxnSpPr>
      <xdr:spPr>
        <a:xfrm>
          <a:off x="1352550" y="847725"/>
          <a:ext cx="590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725155</xdr:colOff>
      <xdr:row>1</xdr:row>
      <xdr:rowOff>540121</xdr:rowOff>
    </xdr:from>
    <xdr:to>
      <xdr:col>12</xdr:col>
      <xdr:colOff>876027</xdr:colOff>
      <xdr:row>1</xdr:row>
      <xdr:rowOff>540122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2133CC2-0B10-44E1-8612-D81B463627C7}"/>
            </a:ext>
          </a:extLst>
        </xdr:cNvPr>
        <xdr:cNvCxnSpPr/>
      </xdr:nvCxnSpPr>
      <xdr:spPr>
        <a:xfrm flipV="1">
          <a:off x="9936184" y="744582"/>
          <a:ext cx="1932001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P34"/>
  <sheetViews>
    <sheetView tabSelected="1" topLeftCell="B16" zoomScale="70" zoomScaleNormal="70" workbookViewId="0">
      <selection activeCell="N23" sqref="N23"/>
    </sheetView>
  </sheetViews>
  <sheetFormatPr defaultColWidth="9.140625" defaultRowHeight="15.75" x14ac:dyDescent="0.25"/>
  <cols>
    <col min="1" max="1" width="7.42578125" style="3" customWidth="1"/>
    <col min="2" max="2" width="26.42578125" style="4" customWidth="1"/>
    <col min="3" max="3" width="9.140625" style="3" customWidth="1"/>
    <col min="4" max="4" width="24" style="3" customWidth="1"/>
    <col min="5" max="6" width="14" style="3" customWidth="1"/>
    <col min="7" max="7" width="13" style="3" customWidth="1"/>
    <col min="8" max="8" width="12" style="3" customWidth="1"/>
    <col min="9" max="9" width="11.5703125" style="3" customWidth="1"/>
    <col min="10" max="10" width="15.28515625" style="3" customWidth="1"/>
    <col min="11" max="11" width="11" style="3" customWidth="1"/>
    <col min="12" max="12" width="10.42578125" style="3" customWidth="1"/>
    <col min="13" max="13" width="14" style="3" customWidth="1"/>
    <col min="14" max="14" width="12" style="3" customWidth="1"/>
    <col min="15" max="15" width="13.5703125" style="3" customWidth="1"/>
    <col min="16" max="16" width="35.42578125" style="3" customWidth="1"/>
    <col min="17" max="16384" width="9.140625" style="3"/>
  </cols>
  <sheetData>
    <row r="1" spans="1:16" x14ac:dyDescent="0.25">
      <c r="O1" s="5" t="s">
        <v>7</v>
      </c>
    </row>
    <row r="2" spans="1:16" s="6" customFormat="1" ht="48.75" customHeight="1" x14ac:dyDescent="0.25">
      <c r="A2" s="70" t="s">
        <v>72</v>
      </c>
      <c r="B2" s="70"/>
      <c r="C2" s="70"/>
      <c r="D2" s="70"/>
      <c r="H2" s="22"/>
      <c r="I2" s="22"/>
      <c r="J2" s="70" t="s">
        <v>2</v>
      </c>
      <c r="K2" s="70"/>
      <c r="L2" s="70"/>
      <c r="M2" s="70"/>
      <c r="N2" s="70"/>
      <c r="O2" s="70"/>
    </row>
    <row r="3" spans="1:16" ht="14.25" customHeight="1" x14ac:dyDescent="0.25"/>
    <row r="4" spans="1:16" ht="58.5" customHeight="1" x14ac:dyDescent="0.25">
      <c r="A4" s="72" t="s">
        <v>92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16" ht="16.5" x14ac:dyDescent="0.25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16" ht="6.75" customHeight="1" x14ac:dyDescent="0.25"/>
    <row r="7" spans="1:16" s="6" customFormat="1" ht="44.25" customHeight="1" x14ac:dyDescent="0.25">
      <c r="A7" s="68" t="s">
        <v>3</v>
      </c>
      <c r="B7" s="68" t="s">
        <v>8</v>
      </c>
      <c r="C7" s="68"/>
      <c r="D7" s="68" t="s">
        <v>9</v>
      </c>
      <c r="E7" s="68" t="s">
        <v>10</v>
      </c>
      <c r="F7" s="68" t="s">
        <v>11</v>
      </c>
      <c r="G7" s="68"/>
      <c r="H7" s="68"/>
      <c r="I7" s="68"/>
      <c r="J7" s="68"/>
      <c r="K7" s="74" t="s">
        <v>12</v>
      </c>
      <c r="L7" s="74"/>
      <c r="M7" s="74"/>
      <c r="N7" s="74"/>
      <c r="O7" s="74"/>
      <c r="P7" s="68" t="s">
        <v>5</v>
      </c>
    </row>
    <row r="8" spans="1:16" s="6" customFormat="1" ht="132.75" customHeight="1" x14ac:dyDescent="0.25">
      <c r="A8" s="68"/>
      <c r="B8" s="68"/>
      <c r="C8" s="68"/>
      <c r="D8" s="68"/>
      <c r="E8" s="68"/>
      <c r="F8" s="8" t="s">
        <v>13</v>
      </c>
      <c r="G8" s="8" t="s">
        <v>14</v>
      </c>
      <c r="H8" s="8" t="s">
        <v>15</v>
      </c>
      <c r="I8" s="8" t="s">
        <v>16</v>
      </c>
      <c r="J8" s="8" t="s">
        <v>17</v>
      </c>
      <c r="K8" s="23" t="s">
        <v>18</v>
      </c>
      <c r="L8" s="23" t="s">
        <v>19</v>
      </c>
      <c r="M8" s="23" t="s">
        <v>20</v>
      </c>
      <c r="N8" s="23" t="s">
        <v>21</v>
      </c>
      <c r="O8" s="23" t="s">
        <v>22</v>
      </c>
      <c r="P8" s="68"/>
    </row>
    <row r="9" spans="1:16" s="6" customFormat="1" ht="26.25" customHeight="1" x14ac:dyDescent="0.25">
      <c r="A9" s="24" t="s">
        <v>23</v>
      </c>
      <c r="B9" s="66" t="s">
        <v>24</v>
      </c>
      <c r="C9" s="66"/>
      <c r="D9" s="24" t="s">
        <v>25</v>
      </c>
      <c r="E9" s="24" t="s">
        <v>26</v>
      </c>
      <c r="F9" s="24" t="s">
        <v>27</v>
      </c>
      <c r="G9" s="24" t="s">
        <v>28</v>
      </c>
      <c r="H9" s="24" t="s">
        <v>29</v>
      </c>
      <c r="I9" s="24" t="s">
        <v>30</v>
      </c>
      <c r="J9" s="24" t="s">
        <v>31</v>
      </c>
      <c r="K9" s="25" t="s">
        <v>32</v>
      </c>
      <c r="L9" s="25" t="s">
        <v>33</v>
      </c>
      <c r="M9" s="25" t="s">
        <v>34</v>
      </c>
      <c r="N9" s="25" t="s">
        <v>35</v>
      </c>
      <c r="O9" s="25" t="s">
        <v>42</v>
      </c>
      <c r="P9" s="8"/>
    </row>
    <row r="10" spans="1:16" s="6" customFormat="1" ht="18.75" customHeight="1" x14ac:dyDescent="0.25">
      <c r="A10" s="26" t="s">
        <v>0</v>
      </c>
      <c r="B10" s="27" t="s">
        <v>36</v>
      </c>
      <c r="C10" s="27"/>
      <c r="D10" s="27"/>
      <c r="E10" s="26"/>
      <c r="F10" s="26"/>
      <c r="G10" s="26"/>
      <c r="H10" s="26"/>
      <c r="I10" s="26"/>
      <c r="J10" s="26"/>
      <c r="K10" s="28"/>
      <c r="L10" s="36" t="str">
        <f t="shared" ref="L10:L16" si="0">IF(AND($J10&gt;=75,$J10&lt;90),"X",IF($J10&lt;75,"",""))</f>
        <v/>
      </c>
      <c r="M10" s="28"/>
      <c r="N10" s="28"/>
      <c r="O10" s="28"/>
      <c r="P10" s="8"/>
    </row>
    <row r="11" spans="1:16" s="6" customFormat="1" ht="23.45" customHeight="1" x14ac:dyDescent="0.25">
      <c r="A11" s="39">
        <v>1</v>
      </c>
      <c r="B11" s="40" t="s">
        <v>49</v>
      </c>
      <c r="C11" s="65" t="s">
        <v>50</v>
      </c>
      <c r="D11" s="52">
        <v>50800000001</v>
      </c>
      <c r="E11" s="53">
        <v>95</v>
      </c>
      <c r="F11" s="53">
        <v>34</v>
      </c>
      <c r="G11" s="46">
        <v>60</v>
      </c>
      <c r="H11" s="41"/>
      <c r="I11" s="41">
        <f>--(SUM($F11:$G11)*0%)</f>
        <v>0</v>
      </c>
      <c r="J11" s="41">
        <f t="shared" ref="J11:J26" si="1">ROUND(SUM($F11:$H11)-$I11,1)</f>
        <v>94</v>
      </c>
      <c r="K11" s="36" t="str">
        <f>IF(AND($J11&gt;=90,$J11&lt;=100),"X",IF($J11&lt;90,"",""))</f>
        <v>X</v>
      </c>
      <c r="L11" s="36" t="str">
        <f t="shared" si="0"/>
        <v/>
      </c>
      <c r="M11" s="36" t="str">
        <f t="shared" ref="M11:M21" si="2">IF(AND($J11&gt;=50,$J11&lt;75),"X",IF($J11&lt;50,"",""))</f>
        <v/>
      </c>
      <c r="N11" s="28"/>
      <c r="O11" s="28"/>
      <c r="P11" s="8"/>
    </row>
    <row r="12" spans="1:16" s="6" customFormat="1" ht="50.25" customHeight="1" x14ac:dyDescent="0.25">
      <c r="A12" s="39">
        <v>2</v>
      </c>
      <c r="B12" s="40" t="s">
        <v>77</v>
      </c>
      <c r="C12" s="65" t="s">
        <v>78</v>
      </c>
      <c r="D12" s="55">
        <v>4</v>
      </c>
      <c r="E12" s="53">
        <v>96</v>
      </c>
      <c r="F12" s="53">
        <v>30</v>
      </c>
      <c r="G12" s="46">
        <v>60</v>
      </c>
      <c r="H12" s="41"/>
      <c r="I12" s="41">
        <f>--(SUM($F12:$G12)*0%)</f>
        <v>0</v>
      </c>
      <c r="J12" s="41">
        <f t="shared" si="1"/>
        <v>90</v>
      </c>
      <c r="K12" s="36" t="str">
        <f>IF(AND($J12&gt;=90,$J12&lt;=100),"X",IF($J12&lt;90,"",""))</f>
        <v>X</v>
      </c>
      <c r="L12" s="36" t="str">
        <f t="shared" si="0"/>
        <v/>
      </c>
      <c r="M12" s="36" t="str">
        <f t="shared" si="2"/>
        <v/>
      </c>
      <c r="N12" s="28"/>
      <c r="O12" s="28"/>
      <c r="P12" s="9"/>
    </row>
    <row r="13" spans="1:16" s="10" customFormat="1" ht="33" customHeight="1" x14ac:dyDescent="0.25">
      <c r="A13" s="39">
        <v>3</v>
      </c>
      <c r="B13" s="40" t="s">
        <v>51</v>
      </c>
      <c r="C13" s="44" t="s">
        <v>52</v>
      </c>
      <c r="D13" s="52">
        <v>71000000474</v>
      </c>
      <c r="E13" s="31">
        <v>85</v>
      </c>
      <c r="F13" s="31">
        <v>28</v>
      </c>
      <c r="G13" s="46">
        <v>50</v>
      </c>
      <c r="H13" s="41"/>
      <c r="I13" s="41">
        <f>--(SUM($F13:$G13)*0%)</f>
        <v>0</v>
      </c>
      <c r="J13" s="41">
        <f t="shared" si="1"/>
        <v>78</v>
      </c>
      <c r="K13" s="36" t="str">
        <f>IF(AND($J13&gt;=90,$J13&lt;=100),"X",IF($J13&lt;90,"",""))</f>
        <v/>
      </c>
      <c r="L13" s="36" t="str">
        <f t="shared" si="0"/>
        <v>X</v>
      </c>
      <c r="N13" s="28"/>
      <c r="O13" s="28"/>
      <c r="P13" s="9"/>
    </row>
    <row r="14" spans="1:16" s="10" customFormat="1" ht="32.25" customHeight="1" x14ac:dyDescent="0.25">
      <c r="A14" s="39">
        <v>4</v>
      </c>
      <c r="B14" s="40" t="s">
        <v>67</v>
      </c>
      <c r="C14" s="44" t="s">
        <v>68</v>
      </c>
      <c r="D14" s="52">
        <v>81000000906</v>
      </c>
      <c r="E14" s="31">
        <v>75</v>
      </c>
      <c r="F14" s="31">
        <v>29</v>
      </c>
      <c r="G14" s="46">
        <v>50</v>
      </c>
      <c r="H14" s="41"/>
      <c r="I14" s="41">
        <f>--(SUM($F14:$G14)*0%)</f>
        <v>0</v>
      </c>
      <c r="J14" s="41">
        <f t="shared" si="1"/>
        <v>79</v>
      </c>
      <c r="K14" s="36" t="str">
        <f>IF(AND($J14&gt;=90,$J14&lt;=100),"X",IF($J14&lt;90,"",""))</f>
        <v/>
      </c>
      <c r="L14" s="36" t="str">
        <f t="shared" si="0"/>
        <v>X</v>
      </c>
      <c r="M14" s="9"/>
      <c r="N14" s="28"/>
      <c r="O14" s="28"/>
      <c r="P14" s="9"/>
    </row>
    <row r="15" spans="1:16" s="10" customFormat="1" ht="48" customHeight="1" x14ac:dyDescent="0.25">
      <c r="A15" s="39">
        <v>5</v>
      </c>
      <c r="B15" s="40" t="s">
        <v>53</v>
      </c>
      <c r="C15" s="44" t="s">
        <v>54</v>
      </c>
      <c r="D15" s="52">
        <v>60200000731</v>
      </c>
      <c r="E15" s="31">
        <v>86</v>
      </c>
      <c r="F15" s="31">
        <v>33</v>
      </c>
      <c r="G15" s="46">
        <v>50</v>
      </c>
      <c r="H15" s="41"/>
      <c r="I15" s="41"/>
      <c r="J15" s="41">
        <f t="shared" si="1"/>
        <v>83</v>
      </c>
      <c r="K15" s="36" t="str">
        <f>IF(AND($J15&gt;=90,$J15&lt;=100),"X",IF($J15&lt;90,"",""))</f>
        <v/>
      </c>
      <c r="L15" s="36" t="str">
        <f t="shared" si="0"/>
        <v>X</v>
      </c>
      <c r="M15" s="36" t="str">
        <f t="shared" si="2"/>
        <v/>
      </c>
      <c r="N15" s="28"/>
      <c r="O15" s="28"/>
      <c r="P15" s="9"/>
    </row>
    <row r="16" spans="1:16" s="10" customFormat="1" ht="23.45" customHeight="1" x14ac:dyDescent="0.25">
      <c r="A16" s="39">
        <v>6</v>
      </c>
      <c r="B16" s="40" t="s">
        <v>55</v>
      </c>
      <c r="C16" s="44" t="s">
        <v>56</v>
      </c>
      <c r="D16" s="52">
        <v>60300000171</v>
      </c>
      <c r="E16" s="31">
        <v>85</v>
      </c>
      <c r="F16" s="31">
        <v>31</v>
      </c>
      <c r="G16" s="46">
        <v>50</v>
      </c>
      <c r="H16" s="41"/>
      <c r="I16" s="41">
        <f t="shared" ref="I16:I26" si="3">--(SUM($F16:$G16)*0%)</f>
        <v>0</v>
      </c>
      <c r="J16" s="41">
        <f t="shared" si="1"/>
        <v>81</v>
      </c>
      <c r="K16" s="36" t="str">
        <f t="shared" ref="K16:K22" si="4">IF(AND($J16&gt;=90,$J16&lt;=100),"X",IF($J16&lt;90,"",""))</f>
        <v/>
      </c>
      <c r="L16" s="36" t="str">
        <f t="shared" si="0"/>
        <v>X</v>
      </c>
      <c r="M16" s="36" t="str">
        <f t="shared" si="2"/>
        <v/>
      </c>
      <c r="N16" s="60"/>
      <c r="O16" s="28"/>
      <c r="P16" s="9"/>
    </row>
    <row r="17" spans="1:16" s="6" customFormat="1" ht="23.45" customHeight="1" x14ac:dyDescent="0.25">
      <c r="A17" s="39">
        <v>7</v>
      </c>
      <c r="B17" s="40" t="s">
        <v>57</v>
      </c>
      <c r="C17" s="65" t="s">
        <v>58</v>
      </c>
      <c r="D17" s="52">
        <v>51200000905</v>
      </c>
      <c r="E17" s="31">
        <v>93</v>
      </c>
      <c r="F17" s="31">
        <v>32</v>
      </c>
      <c r="G17" s="46">
        <v>60</v>
      </c>
      <c r="H17" s="41"/>
      <c r="I17" s="41">
        <f t="shared" si="3"/>
        <v>0</v>
      </c>
      <c r="J17" s="41">
        <f t="shared" si="1"/>
        <v>92</v>
      </c>
      <c r="K17" s="36" t="str">
        <f t="shared" si="4"/>
        <v>X</v>
      </c>
      <c r="L17" s="36"/>
      <c r="M17" s="36" t="str">
        <f t="shared" si="2"/>
        <v/>
      </c>
      <c r="N17" s="28"/>
      <c r="O17" s="28"/>
      <c r="P17" s="8"/>
    </row>
    <row r="18" spans="1:16" s="6" customFormat="1" ht="39" customHeight="1" x14ac:dyDescent="0.25">
      <c r="A18" s="39">
        <v>8</v>
      </c>
      <c r="B18" s="40" t="s">
        <v>59</v>
      </c>
      <c r="C18" s="44" t="s">
        <v>60</v>
      </c>
      <c r="D18" s="52">
        <v>60200000517</v>
      </c>
      <c r="E18" s="31">
        <v>93</v>
      </c>
      <c r="F18" s="31">
        <v>30</v>
      </c>
      <c r="G18" s="46">
        <v>50</v>
      </c>
      <c r="H18" s="41"/>
      <c r="I18" s="41">
        <f t="shared" si="3"/>
        <v>0</v>
      </c>
      <c r="J18" s="41">
        <f t="shared" si="1"/>
        <v>80</v>
      </c>
      <c r="K18" s="36" t="str">
        <f t="shared" si="4"/>
        <v/>
      </c>
      <c r="L18" s="36" t="str">
        <f>IF(AND($J18&gt;=75,$J18&lt;90),"X",IF($J18&lt;75,"",""))</f>
        <v>X</v>
      </c>
      <c r="M18" s="58"/>
      <c r="N18" s="28"/>
      <c r="O18" s="28"/>
      <c r="P18" s="9"/>
    </row>
    <row r="19" spans="1:16" s="6" customFormat="1" ht="39" customHeight="1" x14ac:dyDescent="0.25">
      <c r="A19" s="39">
        <v>9</v>
      </c>
      <c r="B19" s="40" t="s">
        <v>69</v>
      </c>
      <c r="C19" s="65" t="s">
        <v>70</v>
      </c>
      <c r="D19" s="56">
        <v>701191100000289</v>
      </c>
      <c r="E19" s="31">
        <v>93</v>
      </c>
      <c r="F19" s="31">
        <v>31</v>
      </c>
      <c r="G19" s="46">
        <v>60</v>
      </c>
      <c r="H19" s="41"/>
      <c r="I19" s="41">
        <f t="shared" si="3"/>
        <v>0</v>
      </c>
      <c r="J19" s="41">
        <f t="shared" si="1"/>
        <v>91</v>
      </c>
      <c r="K19" s="36" t="str">
        <f t="shared" si="4"/>
        <v>X</v>
      </c>
      <c r="L19" s="36" t="str">
        <f>IF(AND($J19&gt;=75,$J19&lt;90),"X",IF($J19&lt;75,"",""))</f>
        <v/>
      </c>
      <c r="M19" s="36" t="str">
        <f t="shared" si="2"/>
        <v/>
      </c>
      <c r="N19" s="28"/>
      <c r="O19" s="28"/>
      <c r="P19" s="9"/>
    </row>
    <row r="20" spans="1:16" s="6" customFormat="1" ht="23.45" customHeight="1" x14ac:dyDescent="0.3">
      <c r="A20" s="39">
        <v>10</v>
      </c>
      <c r="B20" s="40" t="s">
        <v>61</v>
      </c>
      <c r="C20" s="44" t="s">
        <v>62</v>
      </c>
      <c r="D20" s="54">
        <v>71000000507</v>
      </c>
      <c r="E20" s="31">
        <v>85</v>
      </c>
      <c r="F20" s="31">
        <v>30</v>
      </c>
      <c r="G20" s="46">
        <v>50</v>
      </c>
      <c r="H20" s="41"/>
      <c r="I20" s="41">
        <f t="shared" si="3"/>
        <v>0</v>
      </c>
      <c r="J20" s="41">
        <f t="shared" si="1"/>
        <v>80</v>
      </c>
      <c r="K20" s="36" t="str">
        <f t="shared" si="4"/>
        <v/>
      </c>
      <c r="L20" s="36" t="str">
        <f>IF(AND($J20&gt;=75,$J20&lt;90),"X",IF($J20&lt;75,"",""))</f>
        <v>X</v>
      </c>
      <c r="M20" s="36" t="str">
        <f t="shared" si="2"/>
        <v/>
      </c>
      <c r="N20" s="28"/>
      <c r="O20" s="28"/>
      <c r="P20" s="9"/>
    </row>
    <row r="21" spans="1:16" s="6" customFormat="1" ht="42.75" customHeight="1" x14ac:dyDescent="0.3">
      <c r="A21" s="39">
        <v>11</v>
      </c>
      <c r="B21" s="40" t="s">
        <v>63</v>
      </c>
      <c r="C21" s="65" t="s">
        <v>64</v>
      </c>
      <c r="D21" s="54">
        <v>60200000588</v>
      </c>
      <c r="E21" s="31">
        <v>93</v>
      </c>
      <c r="F21" s="31">
        <v>32</v>
      </c>
      <c r="G21" s="46">
        <v>60</v>
      </c>
      <c r="H21" s="41"/>
      <c r="I21" s="41">
        <f t="shared" si="3"/>
        <v>0</v>
      </c>
      <c r="J21" s="41">
        <f t="shared" si="1"/>
        <v>92</v>
      </c>
      <c r="K21" s="36" t="str">
        <f t="shared" si="4"/>
        <v>X</v>
      </c>
      <c r="L21" s="36" t="str">
        <f>IF(AND($J21&gt;=75,$J21&lt;90),"X",IF($J21&lt;75,"",""))</f>
        <v/>
      </c>
      <c r="M21" s="36" t="str">
        <f t="shared" si="2"/>
        <v/>
      </c>
      <c r="N21" s="28"/>
      <c r="O21" s="28"/>
      <c r="P21" s="9"/>
    </row>
    <row r="22" spans="1:16" s="12" customFormat="1" ht="39" customHeight="1" x14ac:dyDescent="0.3">
      <c r="A22" s="39">
        <v>12</v>
      </c>
      <c r="B22" s="40" t="s">
        <v>65</v>
      </c>
      <c r="C22" s="44" t="s">
        <v>66</v>
      </c>
      <c r="D22" s="54">
        <v>60300000125</v>
      </c>
      <c r="E22" s="31">
        <v>77</v>
      </c>
      <c r="F22" s="31">
        <v>30</v>
      </c>
      <c r="G22" s="46">
        <v>50</v>
      </c>
      <c r="H22" s="41"/>
      <c r="I22" s="41">
        <f>--(SUM($F22:$G22)*3%)</f>
        <v>2.4</v>
      </c>
      <c r="J22" s="41">
        <f t="shared" si="1"/>
        <v>77.599999999999994</v>
      </c>
      <c r="K22" s="36" t="str">
        <f t="shared" si="4"/>
        <v/>
      </c>
      <c r="L22" s="36" t="str">
        <f>IF(AND($J22&gt;=75,$J22&lt;90),"X",IF($J22&lt;75,"",""))</f>
        <v>X</v>
      </c>
      <c r="M22" s="36"/>
      <c r="N22" s="28"/>
      <c r="O22" s="28"/>
      <c r="P22" s="9" t="s">
        <v>98</v>
      </c>
    </row>
    <row r="23" spans="1:16" s="12" customFormat="1" ht="23.45" customHeight="1" x14ac:dyDescent="0.25">
      <c r="A23" s="32" t="s">
        <v>1</v>
      </c>
      <c r="B23" s="47" t="s">
        <v>37</v>
      </c>
      <c r="C23" s="48"/>
      <c r="D23" s="33"/>
      <c r="E23" s="31"/>
      <c r="F23" s="31"/>
      <c r="G23" s="46"/>
      <c r="H23" s="41"/>
      <c r="I23" s="41"/>
      <c r="J23" s="41"/>
      <c r="K23" s="26"/>
      <c r="L23" s="34"/>
      <c r="M23" s="34"/>
      <c r="N23" s="28"/>
      <c r="O23" s="34"/>
      <c r="P23" s="11"/>
    </row>
    <row r="24" spans="1:16" s="12" customFormat="1" ht="23.45" customHeight="1" x14ac:dyDescent="0.25">
      <c r="A24" s="32">
        <v>1</v>
      </c>
      <c r="B24" s="40" t="s">
        <v>79</v>
      </c>
      <c r="C24" s="65" t="s">
        <v>80</v>
      </c>
      <c r="D24" s="52">
        <v>1</v>
      </c>
      <c r="E24" s="31">
        <v>95</v>
      </c>
      <c r="F24" s="31">
        <v>30</v>
      </c>
      <c r="G24" s="46">
        <v>60</v>
      </c>
      <c r="H24" s="41"/>
      <c r="I24" s="41">
        <f t="shared" si="3"/>
        <v>0</v>
      </c>
      <c r="J24" s="41">
        <f t="shared" si="1"/>
        <v>90</v>
      </c>
      <c r="K24" s="36" t="str">
        <f t="shared" ref="K24:K25" si="5">IF(AND($J24&gt;=90,$J24&lt;=100),"X",IF($J24&lt;90,"",""))</f>
        <v>X</v>
      </c>
      <c r="L24" s="36" t="str">
        <f>IF(AND($J24&gt;=75,$J24&lt;90),"X",IF($J24&lt;75,"",""))</f>
        <v/>
      </c>
      <c r="M24" s="36"/>
      <c r="N24" s="36"/>
      <c r="O24" s="28"/>
      <c r="P24" s="9"/>
    </row>
    <row r="25" spans="1:16" s="12" customFormat="1" ht="38.25" customHeight="1" x14ac:dyDescent="0.25">
      <c r="A25" s="29">
        <v>2</v>
      </c>
      <c r="B25" s="40" t="s">
        <v>74</v>
      </c>
      <c r="C25" s="44" t="s">
        <v>75</v>
      </c>
      <c r="D25" s="52">
        <v>2</v>
      </c>
      <c r="E25" s="31">
        <v>95</v>
      </c>
      <c r="F25" s="31">
        <v>24</v>
      </c>
      <c r="G25" s="46">
        <v>50</v>
      </c>
      <c r="H25" s="41"/>
      <c r="I25" s="41">
        <f t="shared" si="3"/>
        <v>0</v>
      </c>
      <c r="J25" s="41">
        <f t="shared" si="1"/>
        <v>74</v>
      </c>
      <c r="K25" s="36" t="str">
        <f t="shared" si="5"/>
        <v/>
      </c>
      <c r="L25" s="36"/>
      <c r="M25" s="36" t="s">
        <v>100</v>
      </c>
      <c r="N25" s="36"/>
      <c r="O25" s="28"/>
      <c r="P25" s="9" t="s">
        <v>101</v>
      </c>
    </row>
    <row r="26" spans="1:16" s="12" customFormat="1" ht="23.45" customHeight="1" x14ac:dyDescent="0.25">
      <c r="A26" s="29">
        <v>3</v>
      </c>
      <c r="B26" s="40" t="s">
        <v>76</v>
      </c>
      <c r="C26" s="65" t="s">
        <v>62</v>
      </c>
      <c r="D26" s="52">
        <v>3</v>
      </c>
      <c r="E26" s="31">
        <v>95</v>
      </c>
      <c r="F26" s="31">
        <v>30</v>
      </c>
      <c r="G26" s="46">
        <v>60</v>
      </c>
      <c r="H26" s="41"/>
      <c r="I26" s="41">
        <f t="shared" si="3"/>
        <v>0</v>
      </c>
      <c r="J26" s="41">
        <f t="shared" si="1"/>
        <v>90</v>
      </c>
      <c r="K26" s="36" t="str">
        <f>IF(AND($J26&gt;=90,$J26&lt;=100),"X",IF($J26&lt;90,"",""))</f>
        <v>X</v>
      </c>
      <c r="L26" s="36" t="str">
        <f>IF(AND($J26&gt;=75,$J26&lt;90),"X",IF($J26&lt;75,"",""))</f>
        <v/>
      </c>
      <c r="M26" s="36"/>
      <c r="N26" s="36"/>
      <c r="O26" s="28"/>
      <c r="P26" s="9"/>
    </row>
    <row r="27" spans="1:16" s="12" customFormat="1" ht="23.45" customHeight="1" x14ac:dyDescent="0.25">
      <c r="A27" s="32" t="s">
        <v>38</v>
      </c>
      <c r="B27" s="49" t="s">
        <v>39</v>
      </c>
      <c r="C27" s="50"/>
      <c r="D27" s="30"/>
      <c r="E27" s="31"/>
      <c r="F27" s="31"/>
      <c r="G27" s="31"/>
      <c r="H27" s="31"/>
      <c r="I27" s="31"/>
      <c r="J27" s="31"/>
      <c r="K27" s="26"/>
      <c r="L27" s="34"/>
      <c r="M27" s="34"/>
      <c r="N27" s="34"/>
      <c r="O27" s="34"/>
      <c r="P27" s="11"/>
    </row>
    <row r="28" spans="1:16" s="12" customFormat="1" ht="23.45" customHeight="1" x14ac:dyDescent="0.25">
      <c r="A28" s="32" t="s">
        <v>38</v>
      </c>
      <c r="B28" s="71" t="s">
        <v>40</v>
      </c>
      <c r="C28" s="71"/>
      <c r="D28" s="30"/>
      <c r="E28" s="31"/>
      <c r="F28" s="31"/>
      <c r="G28" s="31"/>
      <c r="H28" s="31"/>
      <c r="I28" s="31"/>
      <c r="J28" s="31"/>
      <c r="K28" s="26"/>
      <c r="L28" s="34"/>
      <c r="M28" s="34"/>
      <c r="N28" s="34"/>
      <c r="O28" s="34"/>
      <c r="P28" s="11"/>
    </row>
    <row r="29" spans="1:16" s="7" customFormat="1" ht="26.25" customHeight="1" x14ac:dyDescent="0.25">
      <c r="B29" s="35"/>
      <c r="K29" s="69" t="s">
        <v>89</v>
      </c>
      <c r="L29" s="69"/>
      <c r="M29" s="69"/>
      <c r="N29" s="69"/>
      <c r="O29" s="69"/>
    </row>
    <row r="30" spans="1:16" s="6" customFormat="1" ht="43.5" customHeight="1" x14ac:dyDescent="0.25">
      <c r="B30" s="22"/>
      <c r="C30" s="22"/>
      <c r="D30" s="45"/>
      <c r="K30" s="70" t="s">
        <v>41</v>
      </c>
      <c r="L30" s="70"/>
      <c r="M30" s="70"/>
      <c r="N30" s="70"/>
      <c r="O30" s="70"/>
    </row>
    <row r="31" spans="1:16" x14ac:dyDescent="0.25"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4" spans="11:15" ht="17.25" x14ac:dyDescent="0.25">
      <c r="K34" s="67" t="s">
        <v>71</v>
      </c>
      <c r="L34" s="67"/>
      <c r="M34" s="67"/>
      <c r="N34" s="67"/>
      <c r="O34" s="67"/>
    </row>
  </sheetData>
  <sheetProtection formatCells="0" formatColumns="0" formatRows="0" insertColumns="0" insertRows="0" insertHyperlinks="0" deleteColumns="0" deleteRows="0" sort="0" autoFilter="0" pivotTables="0"/>
  <mergeCells count="16">
    <mergeCell ref="A2:D2"/>
    <mergeCell ref="J2:O2"/>
    <mergeCell ref="A4:O4"/>
    <mergeCell ref="A5:O5"/>
    <mergeCell ref="A7:A8"/>
    <mergeCell ref="K7:O7"/>
    <mergeCell ref="B9:C9"/>
    <mergeCell ref="K34:O34"/>
    <mergeCell ref="P7:P8"/>
    <mergeCell ref="K29:O29"/>
    <mergeCell ref="K30:O30"/>
    <mergeCell ref="B28:C28"/>
    <mergeCell ref="B7:C8"/>
    <mergeCell ref="D7:D8"/>
    <mergeCell ref="E7:E8"/>
    <mergeCell ref="F7:J7"/>
  </mergeCells>
  <pageMargins left="0.3" right="0.31" top="0.51" bottom="0.42" header="0.17" footer="0.17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8"/>
  <sheetViews>
    <sheetView topLeftCell="A8" zoomScale="85" zoomScaleNormal="85" workbookViewId="0">
      <selection activeCell="D31" sqref="D31"/>
    </sheetView>
  </sheetViews>
  <sheetFormatPr defaultRowHeight="15" x14ac:dyDescent="0.25"/>
  <cols>
    <col min="1" max="1" width="5.28515625" style="15" customWidth="1"/>
    <col min="2" max="2" width="30.140625" style="15" customWidth="1"/>
    <col min="3" max="3" width="16.140625" style="15" customWidth="1"/>
    <col min="4" max="4" width="21.5703125" style="15" customWidth="1"/>
    <col min="5" max="9" width="7.42578125" style="15" customWidth="1"/>
    <col min="10" max="10" width="10.42578125" style="15" customWidth="1"/>
    <col min="11" max="11" width="15.85546875" style="15" customWidth="1"/>
    <col min="12" max="257" width="9.140625" style="15"/>
    <col min="258" max="258" width="5.28515625" style="15" customWidth="1"/>
    <col min="259" max="259" width="21" style="15" customWidth="1"/>
    <col min="260" max="260" width="13.7109375" style="15" customWidth="1"/>
    <col min="261" max="265" width="7.42578125" style="15" customWidth="1"/>
    <col min="266" max="266" width="10.42578125" style="15" customWidth="1"/>
    <col min="267" max="513" width="9.140625" style="15"/>
    <col min="514" max="514" width="5.28515625" style="15" customWidth="1"/>
    <col min="515" max="515" width="21" style="15" customWidth="1"/>
    <col min="516" max="516" width="13.7109375" style="15" customWidth="1"/>
    <col min="517" max="521" width="7.42578125" style="15" customWidth="1"/>
    <col min="522" max="522" width="10.42578125" style="15" customWidth="1"/>
    <col min="523" max="769" width="9.140625" style="15"/>
    <col min="770" max="770" width="5.28515625" style="15" customWidth="1"/>
    <col min="771" max="771" width="21" style="15" customWidth="1"/>
    <col min="772" max="772" width="13.7109375" style="15" customWidth="1"/>
    <col min="773" max="777" width="7.42578125" style="15" customWidth="1"/>
    <col min="778" max="778" width="10.42578125" style="15" customWidth="1"/>
    <col min="779" max="1025" width="9.140625" style="15"/>
    <col min="1026" max="1026" width="5.28515625" style="15" customWidth="1"/>
    <col min="1027" max="1027" width="21" style="15" customWidth="1"/>
    <col min="1028" max="1028" width="13.7109375" style="15" customWidth="1"/>
    <col min="1029" max="1033" width="7.42578125" style="15" customWidth="1"/>
    <col min="1034" max="1034" width="10.42578125" style="15" customWidth="1"/>
    <col min="1035" max="1281" width="9.140625" style="15"/>
    <col min="1282" max="1282" width="5.28515625" style="15" customWidth="1"/>
    <col min="1283" max="1283" width="21" style="15" customWidth="1"/>
    <col min="1284" max="1284" width="13.7109375" style="15" customWidth="1"/>
    <col min="1285" max="1289" width="7.42578125" style="15" customWidth="1"/>
    <col min="1290" max="1290" width="10.42578125" style="15" customWidth="1"/>
    <col min="1291" max="1537" width="9.140625" style="15"/>
    <col min="1538" max="1538" width="5.28515625" style="15" customWidth="1"/>
    <col min="1539" max="1539" width="21" style="15" customWidth="1"/>
    <col min="1540" max="1540" width="13.7109375" style="15" customWidth="1"/>
    <col min="1541" max="1545" width="7.42578125" style="15" customWidth="1"/>
    <col min="1546" max="1546" width="10.42578125" style="15" customWidth="1"/>
    <col min="1547" max="1793" width="9.140625" style="15"/>
    <col min="1794" max="1794" width="5.28515625" style="15" customWidth="1"/>
    <col min="1795" max="1795" width="21" style="15" customWidth="1"/>
    <col min="1796" max="1796" width="13.7109375" style="15" customWidth="1"/>
    <col min="1797" max="1801" width="7.42578125" style="15" customWidth="1"/>
    <col min="1802" max="1802" width="10.42578125" style="15" customWidth="1"/>
    <col min="1803" max="2049" width="9.140625" style="15"/>
    <col min="2050" max="2050" width="5.28515625" style="15" customWidth="1"/>
    <col min="2051" max="2051" width="21" style="15" customWidth="1"/>
    <col min="2052" max="2052" width="13.7109375" style="15" customWidth="1"/>
    <col min="2053" max="2057" width="7.42578125" style="15" customWidth="1"/>
    <col min="2058" max="2058" width="10.42578125" style="15" customWidth="1"/>
    <col min="2059" max="2305" width="9.140625" style="15"/>
    <col min="2306" max="2306" width="5.28515625" style="15" customWidth="1"/>
    <col min="2307" max="2307" width="21" style="15" customWidth="1"/>
    <col min="2308" max="2308" width="13.7109375" style="15" customWidth="1"/>
    <col min="2309" max="2313" width="7.42578125" style="15" customWidth="1"/>
    <col min="2314" max="2314" width="10.42578125" style="15" customWidth="1"/>
    <col min="2315" max="2561" width="9.140625" style="15"/>
    <col min="2562" max="2562" width="5.28515625" style="15" customWidth="1"/>
    <col min="2563" max="2563" width="21" style="15" customWidth="1"/>
    <col min="2564" max="2564" width="13.7109375" style="15" customWidth="1"/>
    <col min="2565" max="2569" width="7.42578125" style="15" customWidth="1"/>
    <col min="2570" max="2570" width="10.42578125" style="15" customWidth="1"/>
    <col min="2571" max="2817" width="9.140625" style="15"/>
    <col min="2818" max="2818" width="5.28515625" style="15" customWidth="1"/>
    <col min="2819" max="2819" width="21" style="15" customWidth="1"/>
    <col min="2820" max="2820" width="13.7109375" style="15" customWidth="1"/>
    <col min="2821" max="2825" width="7.42578125" style="15" customWidth="1"/>
    <col min="2826" max="2826" width="10.42578125" style="15" customWidth="1"/>
    <col min="2827" max="3073" width="9.140625" style="15"/>
    <col min="3074" max="3074" width="5.28515625" style="15" customWidth="1"/>
    <col min="3075" max="3075" width="21" style="15" customWidth="1"/>
    <col min="3076" max="3076" width="13.7109375" style="15" customWidth="1"/>
    <col min="3077" max="3081" width="7.42578125" style="15" customWidth="1"/>
    <col min="3082" max="3082" width="10.42578125" style="15" customWidth="1"/>
    <col min="3083" max="3329" width="9.140625" style="15"/>
    <col min="3330" max="3330" width="5.28515625" style="15" customWidth="1"/>
    <col min="3331" max="3331" width="21" style="15" customWidth="1"/>
    <col min="3332" max="3332" width="13.7109375" style="15" customWidth="1"/>
    <col min="3333" max="3337" width="7.42578125" style="15" customWidth="1"/>
    <col min="3338" max="3338" width="10.42578125" style="15" customWidth="1"/>
    <col min="3339" max="3585" width="9.140625" style="15"/>
    <col min="3586" max="3586" width="5.28515625" style="15" customWidth="1"/>
    <col min="3587" max="3587" width="21" style="15" customWidth="1"/>
    <col min="3588" max="3588" width="13.7109375" style="15" customWidth="1"/>
    <col min="3589" max="3593" width="7.42578125" style="15" customWidth="1"/>
    <col min="3594" max="3594" width="10.42578125" style="15" customWidth="1"/>
    <col min="3595" max="3841" width="9.140625" style="15"/>
    <col min="3842" max="3842" width="5.28515625" style="15" customWidth="1"/>
    <col min="3843" max="3843" width="21" style="15" customWidth="1"/>
    <col min="3844" max="3844" width="13.7109375" style="15" customWidth="1"/>
    <col min="3845" max="3849" width="7.42578125" style="15" customWidth="1"/>
    <col min="3850" max="3850" width="10.42578125" style="15" customWidth="1"/>
    <col min="3851" max="4097" width="9.140625" style="15"/>
    <col min="4098" max="4098" width="5.28515625" style="15" customWidth="1"/>
    <col min="4099" max="4099" width="21" style="15" customWidth="1"/>
    <col min="4100" max="4100" width="13.7109375" style="15" customWidth="1"/>
    <col min="4101" max="4105" width="7.42578125" style="15" customWidth="1"/>
    <col min="4106" max="4106" width="10.42578125" style="15" customWidth="1"/>
    <col min="4107" max="4353" width="9.140625" style="15"/>
    <col min="4354" max="4354" width="5.28515625" style="15" customWidth="1"/>
    <col min="4355" max="4355" width="21" style="15" customWidth="1"/>
    <col min="4356" max="4356" width="13.7109375" style="15" customWidth="1"/>
    <col min="4357" max="4361" width="7.42578125" style="15" customWidth="1"/>
    <col min="4362" max="4362" width="10.42578125" style="15" customWidth="1"/>
    <col min="4363" max="4609" width="9.140625" style="15"/>
    <col min="4610" max="4610" width="5.28515625" style="15" customWidth="1"/>
    <col min="4611" max="4611" width="21" style="15" customWidth="1"/>
    <col min="4612" max="4612" width="13.7109375" style="15" customWidth="1"/>
    <col min="4613" max="4617" width="7.42578125" style="15" customWidth="1"/>
    <col min="4618" max="4618" width="10.42578125" style="15" customWidth="1"/>
    <col min="4619" max="4865" width="9.140625" style="15"/>
    <col min="4866" max="4866" width="5.28515625" style="15" customWidth="1"/>
    <col min="4867" max="4867" width="21" style="15" customWidth="1"/>
    <col min="4868" max="4868" width="13.7109375" style="15" customWidth="1"/>
    <col min="4869" max="4873" width="7.42578125" style="15" customWidth="1"/>
    <col min="4874" max="4874" width="10.42578125" style="15" customWidth="1"/>
    <col min="4875" max="5121" width="9.140625" style="15"/>
    <col min="5122" max="5122" width="5.28515625" style="15" customWidth="1"/>
    <col min="5123" max="5123" width="21" style="15" customWidth="1"/>
    <col min="5124" max="5124" width="13.7109375" style="15" customWidth="1"/>
    <col min="5125" max="5129" width="7.42578125" style="15" customWidth="1"/>
    <col min="5130" max="5130" width="10.42578125" style="15" customWidth="1"/>
    <col min="5131" max="5377" width="9.140625" style="15"/>
    <col min="5378" max="5378" width="5.28515625" style="15" customWidth="1"/>
    <col min="5379" max="5379" width="21" style="15" customWidth="1"/>
    <col min="5380" max="5380" width="13.7109375" style="15" customWidth="1"/>
    <col min="5381" max="5385" width="7.42578125" style="15" customWidth="1"/>
    <col min="5386" max="5386" width="10.42578125" style="15" customWidth="1"/>
    <col min="5387" max="5633" width="9.140625" style="15"/>
    <col min="5634" max="5634" width="5.28515625" style="15" customWidth="1"/>
    <col min="5635" max="5635" width="21" style="15" customWidth="1"/>
    <col min="5636" max="5636" width="13.7109375" style="15" customWidth="1"/>
    <col min="5637" max="5641" width="7.42578125" style="15" customWidth="1"/>
    <col min="5642" max="5642" width="10.42578125" style="15" customWidth="1"/>
    <col min="5643" max="5889" width="9.140625" style="15"/>
    <col min="5890" max="5890" width="5.28515625" style="15" customWidth="1"/>
    <col min="5891" max="5891" width="21" style="15" customWidth="1"/>
    <col min="5892" max="5892" width="13.7109375" style="15" customWidth="1"/>
    <col min="5893" max="5897" width="7.42578125" style="15" customWidth="1"/>
    <col min="5898" max="5898" width="10.42578125" style="15" customWidth="1"/>
    <col min="5899" max="6145" width="9.140625" style="15"/>
    <col min="6146" max="6146" width="5.28515625" style="15" customWidth="1"/>
    <col min="6147" max="6147" width="21" style="15" customWidth="1"/>
    <col min="6148" max="6148" width="13.7109375" style="15" customWidth="1"/>
    <col min="6149" max="6153" width="7.42578125" style="15" customWidth="1"/>
    <col min="6154" max="6154" width="10.42578125" style="15" customWidth="1"/>
    <col min="6155" max="6401" width="9.140625" style="15"/>
    <col min="6402" max="6402" width="5.28515625" style="15" customWidth="1"/>
    <col min="6403" max="6403" width="21" style="15" customWidth="1"/>
    <col min="6404" max="6404" width="13.7109375" style="15" customWidth="1"/>
    <col min="6405" max="6409" width="7.42578125" style="15" customWidth="1"/>
    <col min="6410" max="6410" width="10.42578125" style="15" customWidth="1"/>
    <col min="6411" max="6657" width="9.140625" style="15"/>
    <col min="6658" max="6658" width="5.28515625" style="15" customWidth="1"/>
    <col min="6659" max="6659" width="21" style="15" customWidth="1"/>
    <col min="6660" max="6660" width="13.7109375" style="15" customWidth="1"/>
    <col min="6661" max="6665" width="7.42578125" style="15" customWidth="1"/>
    <col min="6666" max="6666" width="10.42578125" style="15" customWidth="1"/>
    <col min="6667" max="6913" width="9.140625" style="15"/>
    <col min="6914" max="6914" width="5.28515625" style="15" customWidth="1"/>
    <col min="6915" max="6915" width="21" style="15" customWidth="1"/>
    <col min="6916" max="6916" width="13.7109375" style="15" customWidth="1"/>
    <col min="6917" max="6921" width="7.42578125" style="15" customWidth="1"/>
    <col min="6922" max="6922" width="10.42578125" style="15" customWidth="1"/>
    <col min="6923" max="7169" width="9.140625" style="15"/>
    <col min="7170" max="7170" width="5.28515625" style="15" customWidth="1"/>
    <col min="7171" max="7171" width="21" style="15" customWidth="1"/>
    <col min="7172" max="7172" width="13.7109375" style="15" customWidth="1"/>
    <col min="7173" max="7177" width="7.42578125" style="15" customWidth="1"/>
    <col min="7178" max="7178" width="10.42578125" style="15" customWidth="1"/>
    <col min="7179" max="7425" width="9.140625" style="15"/>
    <col min="7426" max="7426" width="5.28515625" style="15" customWidth="1"/>
    <col min="7427" max="7427" width="21" style="15" customWidth="1"/>
    <col min="7428" max="7428" width="13.7109375" style="15" customWidth="1"/>
    <col min="7429" max="7433" width="7.42578125" style="15" customWidth="1"/>
    <col min="7434" max="7434" width="10.42578125" style="15" customWidth="1"/>
    <col min="7435" max="7681" width="9.140625" style="15"/>
    <col min="7682" max="7682" width="5.28515625" style="15" customWidth="1"/>
    <col min="7683" max="7683" width="21" style="15" customWidth="1"/>
    <col min="7684" max="7684" width="13.7109375" style="15" customWidth="1"/>
    <col min="7685" max="7689" width="7.42578125" style="15" customWidth="1"/>
    <col min="7690" max="7690" width="10.42578125" style="15" customWidth="1"/>
    <col min="7691" max="7937" width="9.140625" style="15"/>
    <col min="7938" max="7938" width="5.28515625" style="15" customWidth="1"/>
    <col min="7939" max="7939" width="21" style="15" customWidth="1"/>
    <col min="7940" max="7940" width="13.7109375" style="15" customWidth="1"/>
    <col min="7941" max="7945" width="7.42578125" style="15" customWidth="1"/>
    <col min="7946" max="7946" width="10.42578125" style="15" customWidth="1"/>
    <col min="7947" max="8193" width="9.140625" style="15"/>
    <col min="8194" max="8194" width="5.28515625" style="15" customWidth="1"/>
    <col min="8195" max="8195" width="21" style="15" customWidth="1"/>
    <col min="8196" max="8196" width="13.7109375" style="15" customWidth="1"/>
    <col min="8197" max="8201" width="7.42578125" style="15" customWidth="1"/>
    <col min="8202" max="8202" width="10.42578125" style="15" customWidth="1"/>
    <col min="8203" max="8449" width="9.140625" style="15"/>
    <col min="8450" max="8450" width="5.28515625" style="15" customWidth="1"/>
    <col min="8451" max="8451" width="21" style="15" customWidth="1"/>
    <col min="8452" max="8452" width="13.7109375" style="15" customWidth="1"/>
    <col min="8453" max="8457" width="7.42578125" style="15" customWidth="1"/>
    <col min="8458" max="8458" width="10.42578125" style="15" customWidth="1"/>
    <col min="8459" max="8705" width="9.140625" style="15"/>
    <col min="8706" max="8706" width="5.28515625" style="15" customWidth="1"/>
    <col min="8707" max="8707" width="21" style="15" customWidth="1"/>
    <col min="8708" max="8708" width="13.7109375" style="15" customWidth="1"/>
    <col min="8709" max="8713" width="7.42578125" style="15" customWidth="1"/>
    <col min="8714" max="8714" width="10.42578125" style="15" customWidth="1"/>
    <col min="8715" max="8961" width="9.140625" style="15"/>
    <col min="8962" max="8962" width="5.28515625" style="15" customWidth="1"/>
    <col min="8963" max="8963" width="21" style="15" customWidth="1"/>
    <col min="8964" max="8964" width="13.7109375" style="15" customWidth="1"/>
    <col min="8965" max="8969" width="7.42578125" style="15" customWidth="1"/>
    <col min="8970" max="8970" width="10.42578125" style="15" customWidth="1"/>
    <col min="8971" max="9217" width="9.140625" style="15"/>
    <col min="9218" max="9218" width="5.28515625" style="15" customWidth="1"/>
    <col min="9219" max="9219" width="21" style="15" customWidth="1"/>
    <col min="9220" max="9220" width="13.7109375" style="15" customWidth="1"/>
    <col min="9221" max="9225" width="7.42578125" style="15" customWidth="1"/>
    <col min="9226" max="9226" width="10.42578125" style="15" customWidth="1"/>
    <col min="9227" max="9473" width="9.140625" style="15"/>
    <col min="9474" max="9474" width="5.28515625" style="15" customWidth="1"/>
    <col min="9475" max="9475" width="21" style="15" customWidth="1"/>
    <col min="9476" max="9476" width="13.7109375" style="15" customWidth="1"/>
    <col min="9477" max="9481" width="7.42578125" style="15" customWidth="1"/>
    <col min="9482" max="9482" width="10.42578125" style="15" customWidth="1"/>
    <col min="9483" max="9729" width="9.140625" style="15"/>
    <col min="9730" max="9730" width="5.28515625" style="15" customWidth="1"/>
    <col min="9731" max="9731" width="21" style="15" customWidth="1"/>
    <col min="9732" max="9732" width="13.7109375" style="15" customWidth="1"/>
    <col min="9733" max="9737" width="7.42578125" style="15" customWidth="1"/>
    <col min="9738" max="9738" width="10.42578125" style="15" customWidth="1"/>
    <col min="9739" max="9985" width="9.140625" style="15"/>
    <col min="9986" max="9986" width="5.28515625" style="15" customWidth="1"/>
    <col min="9987" max="9987" width="21" style="15" customWidth="1"/>
    <col min="9988" max="9988" width="13.7109375" style="15" customWidth="1"/>
    <col min="9989" max="9993" width="7.42578125" style="15" customWidth="1"/>
    <col min="9994" max="9994" width="10.42578125" style="15" customWidth="1"/>
    <col min="9995" max="10241" width="9.140625" style="15"/>
    <col min="10242" max="10242" width="5.28515625" style="15" customWidth="1"/>
    <col min="10243" max="10243" width="21" style="15" customWidth="1"/>
    <col min="10244" max="10244" width="13.7109375" style="15" customWidth="1"/>
    <col min="10245" max="10249" width="7.42578125" style="15" customWidth="1"/>
    <col min="10250" max="10250" width="10.42578125" style="15" customWidth="1"/>
    <col min="10251" max="10497" width="9.140625" style="15"/>
    <col min="10498" max="10498" width="5.28515625" style="15" customWidth="1"/>
    <col min="10499" max="10499" width="21" style="15" customWidth="1"/>
    <col min="10500" max="10500" width="13.7109375" style="15" customWidth="1"/>
    <col min="10501" max="10505" width="7.42578125" style="15" customWidth="1"/>
    <col min="10506" max="10506" width="10.42578125" style="15" customWidth="1"/>
    <col min="10507" max="10753" width="9.140625" style="15"/>
    <col min="10754" max="10754" width="5.28515625" style="15" customWidth="1"/>
    <col min="10755" max="10755" width="21" style="15" customWidth="1"/>
    <col min="10756" max="10756" width="13.7109375" style="15" customWidth="1"/>
    <col min="10757" max="10761" width="7.42578125" style="15" customWidth="1"/>
    <col min="10762" max="10762" width="10.42578125" style="15" customWidth="1"/>
    <col min="10763" max="11009" width="9.140625" style="15"/>
    <col min="11010" max="11010" width="5.28515625" style="15" customWidth="1"/>
    <col min="11011" max="11011" width="21" style="15" customWidth="1"/>
    <col min="11012" max="11012" width="13.7109375" style="15" customWidth="1"/>
    <col min="11013" max="11017" width="7.42578125" style="15" customWidth="1"/>
    <col min="11018" max="11018" width="10.42578125" style="15" customWidth="1"/>
    <col min="11019" max="11265" width="9.140625" style="15"/>
    <col min="11266" max="11266" width="5.28515625" style="15" customWidth="1"/>
    <col min="11267" max="11267" width="21" style="15" customWidth="1"/>
    <col min="11268" max="11268" width="13.7109375" style="15" customWidth="1"/>
    <col min="11269" max="11273" width="7.42578125" style="15" customWidth="1"/>
    <col min="11274" max="11274" width="10.42578125" style="15" customWidth="1"/>
    <col min="11275" max="11521" width="9.140625" style="15"/>
    <col min="11522" max="11522" width="5.28515625" style="15" customWidth="1"/>
    <col min="11523" max="11523" width="21" style="15" customWidth="1"/>
    <col min="11524" max="11524" width="13.7109375" style="15" customWidth="1"/>
    <col min="11525" max="11529" width="7.42578125" style="15" customWidth="1"/>
    <col min="11530" max="11530" width="10.42578125" style="15" customWidth="1"/>
    <col min="11531" max="11777" width="9.140625" style="15"/>
    <col min="11778" max="11778" width="5.28515625" style="15" customWidth="1"/>
    <col min="11779" max="11779" width="21" style="15" customWidth="1"/>
    <col min="11780" max="11780" width="13.7109375" style="15" customWidth="1"/>
    <col min="11781" max="11785" width="7.42578125" style="15" customWidth="1"/>
    <col min="11786" max="11786" width="10.42578125" style="15" customWidth="1"/>
    <col min="11787" max="12033" width="9.140625" style="15"/>
    <col min="12034" max="12034" width="5.28515625" style="15" customWidth="1"/>
    <col min="12035" max="12035" width="21" style="15" customWidth="1"/>
    <col min="12036" max="12036" width="13.7109375" style="15" customWidth="1"/>
    <col min="12037" max="12041" width="7.42578125" style="15" customWidth="1"/>
    <col min="12042" max="12042" width="10.42578125" style="15" customWidth="1"/>
    <col min="12043" max="12289" width="9.140625" style="15"/>
    <col min="12290" max="12290" width="5.28515625" style="15" customWidth="1"/>
    <col min="12291" max="12291" width="21" style="15" customWidth="1"/>
    <col min="12292" max="12292" width="13.7109375" style="15" customWidth="1"/>
    <col min="12293" max="12297" width="7.42578125" style="15" customWidth="1"/>
    <col min="12298" max="12298" width="10.42578125" style="15" customWidth="1"/>
    <col min="12299" max="12545" width="9.140625" style="15"/>
    <col min="12546" max="12546" width="5.28515625" style="15" customWidth="1"/>
    <col min="12547" max="12547" width="21" style="15" customWidth="1"/>
    <col min="12548" max="12548" width="13.7109375" style="15" customWidth="1"/>
    <col min="12549" max="12553" width="7.42578125" style="15" customWidth="1"/>
    <col min="12554" max="12554" width="10.42578125" style="15" customWidth="1"/>
    <col min="12555" max="12801" width="9.140625" style="15"/>
    <col min="12802" max="12802" width="5.28515625" style="15" customWidth="1"/>
    <col min="12803" max="12803" width="21" style="15" customWidth="1"/>
    <col min="12804" max="12804" width="13.7109375" style="15" customWidth="1"/>
    <col min="12805" max="12809" width="7.42578125" style="15" customWidth="1"/>
    <col min="12810" max="12810" width="10.42578125" style="15" customWidth="1"/>
    <col min="12811" max="13057" width="9.140625" style="15"/>
    <col min="13058" max="13058" width="5.28515625" style="15" customWidth="1"/>
    <col min="13059" max="13059" width="21" style="15" customWidth="1"/>
    <col min="13060" max="13060" width="13.7109375" style="15" customWidth="1"/>
    <col min="13061" max="13065" width="7.42578125" style="15" customWidth="1"/>
    <col min="13066" max="13066" width="10.42578125" style="15" customWidth="1"/>
    <col min="13067" max="13313" width="9.140625" style="15"/>
    <col min="13314" max="13314" width="5.28515625" style="15" customWidth="1"/>
    <col min="13315" max="13315" width="21" style="15" customWidth="1"/>
    <col min="13316" max="13316" width="13.7109375" style="15" customWidth="1"/>
    <col min="13317" max="13321" width="7.42578125" style="15" customWidth="1"/>
    <col min="13322" max="13322" width="10.42578125" style="15" customWidth="1"/>
    <col min="13323" max="13569" width="9.140625" style="15"/>
    <col min="13570" max="13570" width="5.28515625" style="15" customWidth="1"/>
    <col min="13571" max="13571" width="21" style="15" customWidth="1"/>
    <col min="13572" max="13572" width="13.7109375" style="15" customWidth="1"/>
    <col min="13573" max="13577" width="7.42578125" style="15" customWidth="1"/>
    <col min="13578" max="13578" width="10.42578125" style="15" customWidth="1"/>
    <col min="13579" max="13825" width="9.140625" style="15"/>
    <col min="13826" max="13826" width="5.28515625" style="15" customWidth="1"/>
    <col min="13827" max="13827" width="21" style="15" customWidth="1"/>
    <col min="13828" max="13828" width="13.7109375" style="15" customWidth="1"/>
    <col min="13829" max="13833" width="7.42578125" style="15" customWidth="1"/>
    <col min="13834" max="13834" width="10.42578125" style="15" customWidth="1"/>
    <col min="13835" max="14081" width="9.140625" style="15"/>
    <col min="14082" max="14082" width="5.28515625" style="15" customWidth="1"/>
    <col min="14083" max="14083" width="21" style="15" customWidth="1"/>
    <col min="14084" max="14084" width="13.7109375" style="15" customWidth="1"/>
    <col min="14085" max="14089" width="7.42578125" style="15" customWidth="1"/>
    <col min="14090" max="14090" width="10.42578125" style="15" customWidth="1"/>
    <col min="14091" max="14337" width="9.140625" style="15"/>
    <col min="14338" max="14338" width="5.28515625" style="15" customWidth="1"/>
    <col min="14339" max="14339" width="21" style="15" customWidth="1"/>
    <col min="14340" max="14340" width="13.7109375" style="15" customWidth="1"/>
    <col min="14341" max="14345" width="7.42578125" style="15" customWidth="1"/>
    <col min="14346" max="14346" width="10.42578125" style="15" customWidth="1"/>
    <col min="14347" max="14593" width="9.140625" style="15"/>
    <col min="14594" max="14594" width="5.28515625" style="15" customWidth="1"/>
    <col min="14595" max="14595" width="21" style="15" customWidth="1"/>
    <col min="14596" max="14596" width="13.7109375" style="15" customWidth="1"/>
    <col min="14597" max="14601" width="7.42578125" style="15" customWidth="1"/>
    <col min="14602" max="14602" width="10.42578125" style="15" customWidth="1"/>
    <col min="14603" max="14849" width="9.140625" style="15"/>
    <col min="14850" max="14850" width="5.28515625" style="15" customWidth="1"/>
    <col min="14851" max="14851" width="21" style="15" customWidth="1"/>
    <col min="14852" max="14852" width="13.7109375" style="15" customWidth="1"/>
    <col min="14853" max="14857" width="7.42578125" style="15" customWidth="1"/>
    <col min="14858" max="14858" width="10.42578125" style="15" customWidth="1"/>
    <col min="14859" max="15105" width="9.140625" style="15"/>
    <col min="15106" max="15106" width="5.28515625" style="15" customWidth="1"/>
    <col min="15107" max="15107" width="21" style="15" customWidth="1"/>
    <col min="15108" max="15108" width="13.7109375" style="15" customWidth="1"/>
    <col min="15109" max="15113" width="7.42578125" style="15" customWidth="1"/>
    <col min="15114" max="15114" width="10.42578125" style="15" customWidth="1"/>
    <col min="15115" max="15361" width="9.140625" style="15"/>
    <col min="15362" max="15362" width="5.28515625" style="15" customWidth="1"/>
    <col min="15363" max="15363" width="21" style="15" customWidth="1"/>
    <col min="15364" max="15364" width="13.7109375" style="15" customWidth="1"/>
    <col min="15365" max="15369" width="7.42578125" style="15" customWidth="1"/>
    <col min="15370" max="15370" width="10.42578125" style="15" customWidth="1"/>
    <col min="15371" max="15617" width="9.140625" style="15"/>
    <col min="15618" max="15618" width="5.28515625" style="15" customWidth="1"/>
    <col min="15619" max="15619" width="21" style="15" customWidth="1"/>
    <col min="15620" max="15620" width="13.7109375" style="15" customWidth="1"/>
    <col min="15621" max="15625" width="7.42578125" style="15" customWidth="1"/>
    <col min="15626" max="15626" width="10.42578125" style="15" customWidth="1"/>
    <col min="15627" max="15873" width="9.140625" style="15"/>
    <col min="15874" max="15874" width="5.28515625" style="15" customWidth="1"/>
    <col min="15875" max="15875" width="21" style="15" customWidth="1"/>
    <col min="15876" max="15876" width="13.7109375" style="15" customWidth="1"/>
    <col min="15877" max="15881" width="7.42578125" style="15" customWidth="1"/>
    <col min="15882" max="15882" width="10.42578125" style="15" customWidth="1"/>
    <col min="15883" max="16129" width="9.140625" style="15"/>
    <col min="16130" max="16130" width="5.28515625" style="15" customWidth="1"/>
    <col min="16131" max="16131" width="21" style="15" customWidth="1"/>
    <col min="16132" max="16132" width="13.7109375" style="15" customWidth="1"/>
    <col min="16133" max="16137" width="7.42578125" style="15" customWidth="1"/>
    <col min="16138" max="16138" width="10.42578125" style="15" customWidth="1"/>
    <col min="16139" max="16384" width="9.140625" style="15"/>
  </cols>
  <sheetData>
    <row r="1" spans="1:12" ht="46.5" customHeight="1" x14ac:dyDescent="0.25">
      <c r="A1" s="79" t="s">
        <v>85</v>
      </c>
      <c r="B1" s="79"/>
      <c r="C1" s="79"/>
      <c r="D1" s="79"/>
      <c r="E1" s="79"/>
      <c r="F1" s="38"/>
      <c r="G1" s="38"/>
      <c r="H1" s="38"/>
      <c r="I1" s="38"/>
      <c r="J1" s="38"/>
    </row>
    <row r="2" spans="1:12" ht="7.5" customHeight="1" x14ac:dyDescent="0.25">
      <c r="A2" s="16"/>
      <c r="B2" s="16"/>
      <c r="C2" s="16"/>
      <c r="D2" s="16"/>
      <c r="E2" s="14"/>
      <c r="F2" s="14"/>
      <c r="G2" s="14"/>
      <c r="H2" s="14"/>
      <c r="I2" s="14"/>
      <c r="J2" s="14"/>
    </row>
    <row r="3" spans="1:12" ht="24.75" customHeight="1" x14ac:dyDescent="0.3">
      <c r="A3" s="80" t="s">
        <v>90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2" ht="19.5" customHeight="1" x14ac:dyDescent="0.3">
      <c r="A4" s="81"/>
      <c r="B4" s="81"/>
      <c r="C4" s="81"/>
      <c r="D4" s="81"/>
      <c r="E4" s="81"/>
      <c r="F4" s="81"/>
      <c r="G4" s="81"/>
      <c r="H4" s="81"/>
      <c r="I4" s="81"/>
      <c r="J4" s="81"/>
    </row>
    <row r="5" spans="1:12" s="17" customFormat="1" ht="21.75" customHeight="1" x14ac:dyDescent="0.25">
      <c r="A5" s="82" t="s">
        <v>3</v>
      </c>
      <c r="B5" s="90" t="s">
        <v>4</v>
      </c>
      <c r="C5" s="91"/>
      <c r="D5" s="85" t="s">
        <v>43</v>
      </c>
      <c r="E5" s="88" t="s">
        <v>99</v>
      </c>
      <c r="F5" s="78"/>
      <c r="G5" s="78"/>
      <c r="H5" s="78"/>
      <c r="I5" s="78"/>
      <c r="J5" s="78"/>
      <c r="K5" s="89" t="s">
        <v>81</v>
      </c>
      <c r="L5" s="89" t="s">
        <v>82</v>
      </c>
    </row>
    <row r="6" spans="1:12" s="17" customFormat="1" ht="21.75" customHeight="1" x14ac:dyDescent="0.25">
      <c r="A6" s="83"/>
      <c r="B6" s="92"/>
      <c r="C6" s="93"/>
      <c r="D6" s="86"/>
      <c r="E6" s="77" t="s">
        <v>93</v>
      </c>
      <c r="F6" s="77"/>
      <c r="G6" s="77" t="s">
        <v>94</v>
      </c>
      <c r="H6" s="77"/>
      <c r="I6" s="78" t="s">
        <v>95</v>
      </c>
      <c r="J6" s="78"/>
      <c r="K6" s="89"/>
      <c r="L6" s="89"/>
    </row>
    <row r="7" spans="1:12" s="17" customFormat="1" ht="33.75" customHeight="1" x14ac:dyDescent="0.25">
      <c r="A7" s="84"/>
      <c r="B7" s="94"/>
      <c r="C7" s="95"/>
      <c r="D7" s="87"/>
      <c r="E7" s="18" t="s">
        <v>83</v>
      </c>
      <c r="F7" s="18" t="s">
        <v>84</v>
      </c>
      <c r="G7" s="18" t="s">
        <v>83</v>
      </c>
      <c r="H7" s="18" t="s">
        <v>84</v>
      </c>
      <c r="I7" s="18" t="s">
        <v>83</v>
      </c>
      <c r="J7" s="62" t="s">
        <v>84</v>
      </c>
      <c r="K7" s="89"/>
      <c r="L7" s="89"/>
    </row>
    <row r="8" spans="1:12" s="20" customFormat="1" ht="20.25" customHeight="1" x14ac:dyDescent="0.25">
      <c r="A8" s="39">
        <v>1</v>
      </c>
      <c r="B8" s="40" t="s">
        <v>49</v>
      </c>
      <c r="C8" s="44" t="s">
        <v>50</v>
      </c>
      <c r="D8" s="52">
        <v>50800000001</v>
      </c>
      <c r="E8" s="19" t="s">
        <v>96</v>
      </c>
      <c r="F8" s="63">
        <v>10</v>
      </c>
      <c r="G8" s="19" t="s">
        <v>96</v>
      </c>
      <c r="H8" s="63">
        <v>10</v>
      </c>
      <c r="I8" s="19" t="s">
        <v>86</v>
      </c>
      <c r="J8" s="63">
        <v>9</v>
      </c>
      <c r="K8" s="64">
        <f>ROUND(AVERAGE($F8,$H8,$J8),1)</f>
        <v>9.6999999999999993</v>
      </c>
      <c r="L8" s="64">
        <v>60</v>
      </c>
    </row>
    <row r="9" spans="1:12" s="20" customFormat="1" ht="20.25" customHeight="1" x14ac:dyDescent="0.25">
      <c r="A9" s="39">
        <v>2</v>
      </c>
      <c r="B9" s="40" t="s">
        <v>77</v>
      </c>
      <c r="C9" s="44" t="s">
        <v>78</v>
      </c>
      <c r="D9" s="55">
        <v>4</v>
      </c>
      <c r="E9" s="19" t="s">
        <v>86</v>
      </c>
      <c r="F9" s="63">
        <v>9</v>
      </c>
      <c r="G9" s="19" t="s">
        <v>96</v>
      </c>
      <c r="H9" s="63">
        <v>10</v>
      </c>
      <c r="I9" s="19" t="s">
        <v>88</v>
      </c>
      <c r="J9" s="63">
        <v>8</v>
      </c>
      <c r="K9" s="64">
        <f t="shared" ref="K9:K21" si="0">ROUND(AVERAGE($F9,$H9,$J9),1)</f>
        <v>9</v>
      </c>
      <c r="L9" s="64">
        <v>60</v>
      </c>
    </row>
    <row r="10" spans="1:12" s="20" customFormat="1" ht="20.25" customHeight="1" x14ac:dyDescent="0.25">
      <c r="A10" s="39">
        <v>3</v>
      </c>
      <c r="B10" s="40" t="s">
        <v>51</v>
      </c>
      <c r="C10" s="44" t="s">
        <v>52</v>
      </c>
      <c r="D10" s="52">
        <v>71000000474</v>
      </c>
      <c r="E10" s="19" t="s">
        <v>87</v>
      </c>
      <c r="F10" s="63">
        <v>7</v>
      </c>
      <c r="G10" s="19" t="s">
        <v>87</v>
      </c>
      <c r="H10" s="63">
        <v>7</v>
      </c>
      <c r="I10" s="19" t="s">
        <v>88</v>
      </c>
      <c r="J10" s="63">
        <v>8</v>
      </c>
      <c r="K10" s="64">
        <f t="shared" si="0"/>
        <v>7.3</v>
      </c>
      <c r="L10" s="64">
        <v>50</v>
      </c>
    </row>
    <row r="11" spans="1:12" s="20" customFormat="1" ht="20.25" customHeight="1" x14ac:dyDescent="0.25">
      <c r="A11" s="39">
        <v>4</v>
      </c>
      <c r="B11" s="40" t="s">
        <v>67</v>
      </c>
      <c r="C11" s="44" t="s">
        <v>68</v>
      </c>
      <c r="D11" s="52">
        <v>81000000906</v>
      </c>
      <c r="E11" s="19" t="s">
        <v>87</v>
      </c>
      <c r="F11" s="63">
        <v>7</v>
      </c>
      <c r="G11" s="19" t="s">
        <v>87</v>
      </c>
      <c r="H11" s="63">
        <v>7</v>
      </c>
      <c r="I11" s="19" t="s">
        <v>87</v>
      </c>
      <c r="J11" s="63">
        <v>7</v>
      </c>
      <c r="K11" s="64">
        <f t="shared" si="0"/>
        <v>7</v>
      </c>
      <c r="L11" s="64">
        <v>50</v>
      </c>
    </row>
    <row r="12" spans="1:12" s="20" customFormat="1" ht="20.25" customHeight="1" x14ac:dyDescent="0.25">
      <c r="A12" s="39">
        <v>5</v>
      </c>
      <c r="B12" s="40" t="s">
        <v>53</v>
      </c>
      <c r="C12" s="44" t="s">
        <v>54</v>
      </c>
      <c r="D12" s="52">
        <v>60200000731</v>
      </c>
      <c r="E12" s="19" t="s">
        <v>87</v>
      </c>
      <c r="F12" s="63">
        <v>7</v>
      </c>
      <c r="G12" s="19" t="s">
        <v>87</v>
      </c>
      <c r="H12" s="63">
        <v>7</v>
      </c>
      <c r="I12" s="19" t="s">
        <v>88</v>
      </c>
      <c r="J12" s="63">
        <v>8</v>
      </c>
      <c r="K12" s="64">
        <f t="shared" si="0"/>
        <v>7.3</v>
      </c>
      <c r="L12" s="64">
        <v>50</v>
      </c>
    </row>
    <row r="13" spans="1:12" s="20" customFormat="1" ht="20.25" customHeight="1" x14ac:dyDescent="0.25">
      <c r="A13" s="39">
        <v>6</v>
      </c>
      <c r="B13" s="40" t="s">
        <v>55</v>
      </c>
      <c r="C13" s="44" t="s">
        <v>56</v>
      </c>
      <c r="D13" s="52">
        <v>60300000171</v>
      </c>
      <c r="E13" s="19" t="s">
        <v>87</v>
      </c>
      <c r="F13" s="63">
        <v>7</v>
      </c>
      <c r="G13" s="19" t="s">
        <v>87</v>
      </c>
      <c r="H13" s="63">
        <v>7</v>
      </c>
      <c r="I13" s="19" t="s">
        <v>88</v>
      </c>
      <c r="J13" s="63">
        <v>8</v>
      </c>
      <c r="K13" s="64">
        <f t="shared" si="0"/>
        <v>7.3</v>
      </c>
      <c r="L13" s="64">
        <v>50</v>
      </c>
    </row>
    <row r="14" spans="1:12" s="20" customFormat="1" ht="20.25" customHeight="1" x14ac:dyDescent="0.25">
      <c r="A14" s="39">
        <v>7</v>
      </c>
      <c r="B14" s="40" t="s">
        <v>57</v>
      </c>
      <c r="C14" s="44" t="s">
        <v>58</v>
      </c>
      <c r="D14" s="52">
        <v>51200000905</v>
      </c>
      <c r="E14" s="19" t="s">
        <v>88</v>
      </c>
      <c r="F14" s="63">
        <v>8</v>
      </c>
      <c r="G14" s="19" t="s">
        <v>88</v>
      </c>
      <c r="H14" s="63">
        <v>8</v>
      </c>
      <c r="I14" s="19" t="s">
        <v>88</v>
      </c>
      <c r="J14" s="63">
        <v>8</v>
      </c>
      <c r="K14" s="64">
        <f t="shared" si="0"/>
        <v>8</v>
      </c>
      <c r="L14" s="64">
        <v>60</v>
      </c>
    </row>
    <row r="15" spans="1:12" s="20" customFormat="1" ht="20.25" customHeight="1" x14ac:dyDescent="0.25">
      <c r="A15" s="39">
        <v>8</v>
      </c>
      <c r="B15" s="40" t="s">
        <v>59</v>
      </c>
      <c r="C15" s="44" t="s">
        <v>60</v>
      </c>
      <c r="D15" s="52">
        <v>60200000517</v>
      </c>
      <c r="E15" s="19" t="s">
        <v>88</v>
      </c>
      <c r="F15" s="63">
        <v>8</v>
      </c>
      <c r="G15" s="19" t="s">
        <v>87</v>
      </c>
      <c r="H15" s="63">
        <v>7</v>
      </c>
      <c r="I15" s="19" t="s">
        <v>88</v>
      </c>
      <c r="J15" s="63">
        <v>8</v>
      </c>
      <c r="K15" s="64">
        <f t="shared" si="0"/>
        <v>7.7</v>
      </c>
      <c r="L15" s="64">
        <v>50</v>
      </c>
    </row>
    <row r="16" spans="1:12" s="20" customFormat="1" ht="20.25" customHeight="1" x14ac:dyDescent="0.25">
      <c r="A16" s="39">
        <v>9</v>
      </c>
      <c r="B16" s="40" t="s">
        <v>69</v>
      </c>
      <c r="C16" s="44" t="s">
        <v>70</v>
      </c>
      <c r="D16" s="56">
        <v>701191100000289</v>
      </c>
      <c r="E16" s="19" t="s">
        <v>86</v>
      </c>
      <c r="F16" s="63">
        <v>9</v>
      </c>
      <c r="G16" s="19" t="s">
        <v>86</v>
      </c>
      <c r="H16" s="63">
        <v>9</v>
      </c>
      <c r="I16" s="19" t="s">
        <v>86</v>
      </c>
      <c r="J16" s="63">
        <v>9</v>
      </c>
      <c r="K16" s="64">
        <f t="shared" si="0"/>
        <v>9</v>
      </c>
      <c r="L16" s="64">
        <v>60</v>
      </c>
    </row>
    <row r="17" spans="1:12" s="20" customFormat="1" ht="20.25" customHeight="1" x14ac:dyDescent="0.3">
      <c r="A17" s="39">
        <v>10</v>
      </c>
      <c r="B17" s="40" t="s">
        <v>61</v>
      </c>
      <c r="C17" s="44" t="s">
        <v>62</v>
      </c>
      <c r="D17" s="54">
        <v>71000000507</v>
      </c>
      <c r="E17" s="19" t="s">
        <v>87</v>
      </c>
      <c r="F17" s="63">
        <v>7</v>
      </c>
      <c r="G17" s="19" t="s">
        <v>87</v>
      </c>
      <c r="H17" s="63">
        <v>7</v>
      </c>
      <c r="I17" s="19" t="s">
        <v>87</v>
      </c>
      <c r="J17" s="63">
        <v>7</v>
      </c>
      <c r="K17" s="64">
        <f t="shared" si="0"/>
        <v>7</v>
      </c>
      <c r="L17" s="64">
        <v>50</v>
      </c>
    </row>
    <row r="18" spans="1:12" s="20" customFormat="1" ht="20.25" customHeight="1" x14ac:dyDescent="0.3">
      <c r="A18" s="39">
        <v>11</v>
      </c>
      <c r="B18" s="40" t="s">
        <v>63</v>
      </c>
      <c r="C18" s="44" t="s">
        <v>64</v>
      </c>
      <c r="D18" s="54">
        <v>60200000588</v>
      </c>
      <c r="E18" s="19" t="s">
        <v>88</v>
      </c>
      <c r="F18" s="63">
        <v>8</v>
      </c>
      <c r="G18" s="19" t="s">
        <v>88</v>
      </c>
      <c r="H18" s="63">
        <v>8</v>
      </c>
      <c r="I18" s="19" t="s">
        <v>86</v>
      </c>
      <c r="J18" s="63">
        <v>9</v>
      </c>
      <c r="K18" s="64">
        <f t="shared" si="0"/>
        <v>8.3000000000000007</v>
      </c>
      <c r="L18" s="64">
        <v>60</v>
      </c>
    </row>
    <row r="19" spans="1:12" s="20" customFormat="1" ht="20.25" customHeight="1" x14ac:dyDescent="0.3">
      <c r="A19" s="39">
        <v>12</v>
      </c>
      <c r="B19" s="40" t="s">
        <v>65</v>
      </c>
      <c r="C19" s="44" t="s">
        <v>66</v>
      </c>
      <c r="D19" s="54">
        <v>60300000125</v>
      </c>
      <c r="E19" s="19" t="s">
        <v>87</v>
      </c>
      <c r="F19" s="63">
        <v>7</v>
      </c>
      <c r="G19" s="19" t="s">
        <v>87</v>
      </c>
      <c r="H19" s="63">
        <v>7</v>
      </c>
      <c r="I19" s="19" t="s">
        <v>88</v>
      </c>
      <c r="J19" s="63">
        <v>8</v>
      </c>
      <c r="K19" s="64">
        <f t="shared" si="0"/>
        <v>7.3</v>
      </c>
      <c r="L19" s="64">
        <v>50</v>
      </c>
    </row>
    <row r="20" spans="1:12" s="20" customFormat="1" ht="20.25" customHeight="1" x14ac:dyDescent="0.25">
      <c r="A20" s="39">
        <v>13</v>
      </c>
      <c r="B20" s="40" t="s">
        <v>79</v>
      </c>
      <c r="C20" s="44" t="s">
        <v>80</v>
      </c>
      <c r="D20" s="52">
        <v>1</v>
      </c>
      <c r="E20" s="19" t="s">
        <v>88</v>
      </c>
      <c r="F20" s="63">
        <v>8</v>
      </c>
      <c r="G20" s="19" t="s">
        <v>87</v>
      </c>
      <c r="H20" s="63">
        <v>7</v>
      </c>
      <c r="I20" s="19" t="s">
        <v>86</v>
      </c>
      <c r="J20" s="63">
        <v>9</v>
      </c>
      <c r="K20" s="64">
        <f t="shared" si="0"/>
        <v>8</v>
      </c>
      <c r="L20" s="64">
        <v>60</v>
      </c>
    </row>
    <row r="21" spans="1:12" s="20" customFormat="1" ht="20.25" customHeight="1" x14ac:dyDescent="0.25">
      <c r="A21" s="39">
        <v>14</v>
      </c>
      <c r="B21" s="40" t="s">
        <v>74</v>
      </c>
      <c r="C21" s="44" t="s">
        <v>75</v>
      </c>
      <c r="D21" s="52">
        <v>2</v>
      </c>
      <c r="E21" s="19" t="s">
        <v>97</v>
      </c>
      <c r="F21" s="63">
        <v>5</v>
      </c>
      <c r="G21" s="19" t="s">
        <v>88</v>
      </c>
      <c r="H21" s="63">
        <v>8</v>
      </c>
      <c r="I21" s="19" t="s">
        <v>88</v>
      </c>
      <c r="J21" s="63">
        <v>8</v>
      </c>
      <c r="K21" s="64">
        <f t="shared" si="0"/>
        <v>7</v>
      </c>
      <c r="L21" s="64">
        <v>50</v>
      </c>
    </row>
    <row r="22" spans="1:12" s="20" customFormat="1" ht="20.25" customHeight="1" x14ac:dyDescent="0.25">
      <c r="A22" s="39">
        <v>15</v>
      </c>
      <c r="B22" s="40" t="s">
        <v>76</v>
      </c>
      <c r="C22" s="44" t="s">
        <v>62</v>
      </c>
      <c r="D22" s="52">
        <v>3</v>
      </c>
      <c r="E22" s="19" t="s">
        <v>88</v>
      </c>
      <c r="F22" s="63">
        <v>8</v>
      </c>
      <c r="G22" s="19" t="s">
        <v>88</v>
      </c>
      <c r="H22" s="63">
        <v>8</v>
      </c>
      <c r="I22" s="19" t="s">
        <v>88</v>
      </c>
      <c r="J22" s="63">
        <v>8</v>
      </c>
      <c r="K22" s="64">
        <f>ROUND(AVERAGE($F22,$H22,$J22),1)</f>
        <v>8</v>
      </c>
      <c r="L22" s="64">
        <v>60</v>
      </c>
    </row>
    <row r="23" spans="1:12" x14ac:dyDescent="0.25">
      <c r="I23" s="76" t="s">
        <v>89</v>
      </c>
      <c r="J23" s="76"/>
      <c r="K23" s="76"/>
      <c r="L23" s="76"/>
    </row>
    <row r="24" spans="1:12" ht="16.5" x14ac:dyDescent="0.25">
      <c r="A24" s="1"/>
      <c r="B24" s="1"/>
      <c r="C24" s="2"/>
      <c r="D24" s="2"/>
      <c r="E24" s="2"/>
      <c r="F24" s="2"/>
      <c r="G24" s="2"/>
      <c r="H24" s="2"/>
      <c r="I24" s="75" t="s">
        <v>6</v>
      </c>
      <c r="J24" s="75"/>
      <c r="K24" s="75"/>
      <c r="L24" s="75"/>
    </row>
    <row r="25" spans="1:12" ht="15.75" x14ac:dyDescent="0.25">
      <c r="I25" s="75"/>
      <c r="J25" s="75"/>
    </row>
    <row r="26" spans="1:12" x14ac:dyDescent="0.25">
      <c r="I26" s="21"/>
      <c r="J26" s="21"/>
    </row>
    <row r="27" spans="1:12" x14ac:dyDescent="0.25">
      <c r="I27" s="21"/>
      <c r="J27" s="21"/>
    </row>
    <row r="28" spans="1:12" ht="15.75" x14ac:dyDescent="0.25">
      <c r="I28" s="75" t="s">
        <v>71</v>
      </c>
      <c r="J28" s="75"/>
      <c r="K28" s="75"/>
      <c r="L28" s="75"/>
    </row>
  </sheetData>
  <sheetProtection formatCells="0" formatColumns="0" formatRows="0" insertRows="0" insertHyperlinks="0" deleteRows="0" sort="0" autoFilter="0" pivotTables="0"/>
  <mergeCells count="16">
    <mergeCell ref="A1:E1"/>
    <mergeCell ref="A3:L3"/>
    <mergeCell ref="A4:J4"/>
    <mergeCell ref="A5:A7"/>
    <mergeCell ref="D5:D7"/>
    <mergeCell ref="E5:J5"/>
    <mergeCell ref="K5:K7"/>
    <mergeCell ref="L5:L7"/>
    <mergeCell ref="E6:F6"/>
    <mergeCell ref="B5:C7"/>
    <mergeCell ref="I25:J25"/>
    <mergeCell ref="I24:L24"/>
    <mergeCell ref="I23:L23"/>
    <mergeCell ref="I28:L28"/>
    <mergeCell ref="G6:H6"/>
    <mergeCell ref="I6:J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27"/>
  <sheetViews>
    <sheetView topLeftCell="C16" zoomScale="85" zoomScaleNormal="85" workbookViewId="0">
      <selection activeCell="F24" sqref="F24"/>
    </sheetView>
  </sheetViews>
  <sheetFormatPr defaultColWidth="9.140625" defaultRowHeight="15" x14ac:dyDescent="0.25"/>
  <cols>
    <col min="1" max="1" width="5.28515625" style="15" customWidth="1"/>
    <col min="2" max="2" width="24.5703125" style="15" customWidth="1"/>
    <col min="3" max="3" width="15.42578125" style="15" customWidth="1"/>
    <col min="4" max="4" width="23.28515625" style="17" customWidth="1"/>
    <col min="5" max="5" width="10.140625" style="15" customWidth="1"/>
    <col min="6" max="6" width="43.5703125" style="15" customWidth="1"/>
    <col min="7" max="7" width="10.5703125" style="21" customWidth="1"/>
    <col min="8" max="8" width="42.42578125" style="21" customWidth="1"/>
    <col min="9" max="16384" width="9.140625" style="15"/>
  </cols>
  <sheetData>
    <row r="1" spans="1:8" ht="46.5" customHeight="1" x14ac:dyDescent="0.25">
      <c r="A1" s="79" t="s">
        <v>73</v>
      </c>
      <c r="B1" s="79"/>
      <c r="C1" s="79"/>
      <c r="D1" s="79"/>
      <c r="E1" s="38"/>
      <c r="F1" s="38"/>
      <c r="G1" s="13"/>
      <c r="H1" s="13"/>
    </row>
    <row r="2" spans="1:8" ht="7.5" customHeight="1" x14ac:dyDescent="0.25">
      <c r="A2" s="16"/>
      <c r="B2" s="16"/>
      <c r="C2" s="16"/>
      <c r="D2" s="13"/>
      <c r="E2" s="14"/>
      <c r="F2" s="14"/>
      <c r="G2" s="13"/>
      <c r="H2" s="13"/>
    </row>
    <row r="3" spans="1:8" ht="21.75" customHeight="1" x14ac:dyDescent="0.3">
      <c r="A3" s="80" t="s">
        <v>91</v>
      </c>
      <c r="B3" s="80"/>
      <c r="C3" s="80"/>
      <c r="D3" s="80"/>
      <c r="E3" s="80"/>
      <c r="F3" s="80"/>
      <c r="G3" s="80"/>
      <c r="H3" s="80"/>
    </row>
    <row r="4" spans="1:8" ht="7.5" customHeight="1" x14ac:dyDescent="0.3">
      <c r="A4" s="81"/>
      <c r="B4" s="81"/>
      <c r="C4" s="81"/>
      <c r="D4" s="81"/>
      <c r="E4" s="81"/>
      <c r="F4" s="81"/>
      <c r="G4" s="81"/>
      <c r="H4" s="81"/>
    </row>
    <row r="5" spans="1:8" s="17" customFormat="1" ht="50.25" customHeight="1" x14ac:dyDescent="0.25">
      <c r="A5" s="97" t="s">
        <v>3</v>
      </c>
      <c r="B5" s="97" t="s">
        <v>4</v>
      </c>
      <c r="C5" s="97"/>
      <c r="D5" s="98" t="s">
        <v>43</v>
      </c>
      <c r="E5" s="77" t="s">
        <v>46</v>
      </c>
      <c r="F5" s="77"/>
      <c r="G5" s="77" t="s">
        <v>44</v>
      </c>
      <c r="H5" s="77"/>
    </row>
    <row r="6" spans="1:8" s="17" customFormat="1" ht="36.75" customHeight="1" x14ac:dyDescent="0.25">
      <c r="A6" s="97"/>
      <c r="B6" s="97"/>
      <c r="C6" s="97"/>
      <c r="D6" s="98"/>
      <c r="E6" s="37" t="s">
        <v>45</v>
      </c>
      <c r="F6" s="37" t="s">
        <v>47</v>
      </c>
      <c r="G6" s="37" t="s">
        <v>45</v>
      </c>
      <c r="H6" s="37" t="s">
        <v>48</v>
      </c>
    </row>
    <row r="7" spans="1:8" s="20" customFormat="1" ht="27" customHeight="1" x14ac:dyDescent="0.25">
      <c r="A7" s="39">
        <v>1</v>
      </c>
      <c r="B7" s="40" t="s">
        <v>49</v>
      </c>
      <c r="C7" s="44" t="s">
        <v>50</v>
      </c>
      <c r="D7" s="41">
        <v>50800000001</v>
      </c>
      <c r="E7" s="51"/>
      <c r="F7" s="57"/>
      <c r="G7" s="19"/>
      <c r="H7" s="19"/>
    </row>
    <row r="8" spans="1:8" s="20" customFormat="1" ht="24.75" customHeight="1" x14ac:dyDescent="0.3">
      <c r="A8" s="39">
        <v>2</v>
      </c>
      <c r="B8" s="40" t="s">
        <v>77</v>
      </c>
      <c r="C8" s="44" t="s">
        <v>78</v>
      </c>
      <c r="D8" s="42">
        <v>4</v>
      </c>
      <c r="E8" s="51"/>
      <c r="F8" s="57"/>
      <c r="G8" s="19"/>
      <c r="H8" s="19"/>
    </row>
    <row r="9" spans="1:8" s="20" customFormat="1" ht="50.25" customHeight="1" x14ac:dyDescent="0.25">
      <c r="A9" s="39">
        <v>3</v>
      </c>
      <c r="B9" s="40" t="s">
        <v>51</v>
      </c>
      <c r="C9" s="44" t="s">
        <v>52</v>
      </c>
      <c r="D9" s="41">
        <v>71000000474</v>
      </c>
      <c r="E9" s="51">
        <v>0</v>
      </c>
      <c r="F9" s="59"/>
      <c r="G9" s="19"/>
      <c r="H9" s="19"/>
    </row>
    <row r="10" spans="1:8" s="20" customFormat="1" ht="26.25" customHeight="1" x14ac:dyDescent="0.25">
      <c r="A10" s="39">
        <v>4</v>
      </c>
      <c r="B10" s="40" t="s">
        <v>67</v>
      </c>
      <c r="C10" s="44" t="s">
        <v>68</v>
      </c>
      <c r="D10" s="41">
        <v>81000000906</v>
      </c>
      <c r="E10" s="51"/>
      <c r="F10" s="57"/>
      <c r="G10" s="19"/>
      <c r="H10" s="19"/>
    </row>
    <row r="11" spans="1:8" s="20" customFormat="1" ht="22.5" customHeight="1" x14ac:dyDescent="0.25">
      <c r="A11" s="39">
        <v>5</v>
      </c>
      <c r="B11" s="40" t="s">
        <v>53</v>
      </c>
      <c r="C11" s="44" t="s">
        <v>54</v>
      </c>
      <c r="D11" s="41">
        <v>60200000731</v>
      </c>
      <c r="E11" s="51"/>
      <c r="F11" s="57"/>
      <c r="G11" s="19"/>
      <c r="H11" s="9"/>
    </row>
    <row r="12" spans="1:8" s="20" customFormat="1" ht="21" customHeight="1" x14ac:dyDescent="0.25">
      <c r="A12" s="39">
        <v>6</v>
      </c>
      <c r="B12" s="40" t="s">
        <v>79</v>
      </c>
      <c r="C12" s="44" t="s">
        <v>80</v>
      </c>
      <c r="D12" s="52">
        <v>1</v>
      </c>
      <c r="E12" s="51"/>
      <c r="F12" s="57"/>
      <c r="G12" s="19"/>
      <c r="H12" s="19"/>
    </row>
    <row r="13" spans="1:8" s="20" customFormat="1" ht="21" customHeight="1" x14ac:dyDescent="0.25">
      <c r="A13" s="39">
        <v>7</v>
      </c>
      <c r="B13" s="40" t="s">
        <v>74</v>
      </c>
      <c r="C13" s="44" t="s">
        <v>75</v>
      </c>
      <c r="D13" s="52">
        <v>2</v>
      </c>
      <c r="E13" s="51"/>
      <c r="F13" s="57"/>
      <c r="G13" s="19"/>
      <c r="H13" s="19"/>
    </row>
    <row r="14" spans="1:8" s="20" customFormat="1" ht="21.75" customHeight="1" x14ac:dyDescent="0.25">
      <c r="A14" s="39">
        <v>8</v>
      </c>
      <c r="B14" s="40" t="s">
        <v>55</v>
      </c>
      <c r="C14" s="44" t="s">
        <v>56</v>
      </c>
      <c r="D14" s="41">
        <v>60300000171</v>
      </c>
      <c r="E14" s="51"/>
      <c r="F14" s="57"/>
      <c r="G14" s="19"/>
      <c r="H14" s="19"/>
    </row>
    <row r="15" spans="1:8" s="20" customFormat="1" ht="24" customHeight="1" x14ac:dyDescent="0.25">
      <c r="A15" s="39">
        <v>9</v>
      </c>
      <c r="B15" s="40" t="s">
        <v>57</v>
      </c>
      <c r="C15" s="44" t="s">
        <v>58</v>
      </c>
      <c r="D15" s="41">
        <v>51200000905</v>
      </c>
      <c r="E15" s="51"/>
      <c r="F15" s="57"/>
      <c r="G15" s="19"/>
      <c r="H15" s="19"/>
    </row>
    <row r="16" spans="1:8" s="20" customFormat="1" ht="34.5" customHeight="1" x14ac:dyDescent="0.25">
      <c r="A16" s="39">
        <v>10</v>
      </c>
      <c r="B16" s="40" t="s">
        <v>59</v>
      </c>
      <c r="C16" s="44" t="s">
        <v>60</v>
      </c>
      <c r="D16" s="41">
        <v>60200000517</v>
      </c>
      <c r="E16" s="51"/>
      <c r="F16" s="59"/>
      <c r="G16" s="19"/>
      <c r="H16" s="19"/>
    </row>
    <row r="17" spans="1:8" s="20" customFormat="1" ht="32.25" customHeight="1" x14ac:dyDescent="0.25">
      <c r="A17" s="39">
        <v>11</v>
      </c>
      <c r="B17" s="40" t="s">
        <v>69</v>
      </c>
      <c r="C17" s="44" t="s">
        <v>70</v>
      </c>
      <c r="D17" s="43">
        <v>701191100000289</v>
      </c>
      <c r="E17" s="51"/>
      <c r="F17" s="59"/>
      <c r="G17" s="19"/>
      <c r="H17" s="19"/>
    </row>
    <row r="18" spans="1:8" s="20" customFormat="1" ht="33.75" customHeight="1" x14ac:dyDescent="0.25">
      <c r="A18" s="39">
        <v>12</v>
      </c>
      <c r="B18" s="40" t="s">
        <v>61</v>
      </c>
      <c r="C18" s="44" t="s">
        <v>62</v>
      </c>
      <c r="D18" s="61">
        <v>71000000507</v>
      </c>
      <c r="E18" s="51"/>
      <c r="F18" s="59"/>
      <c r="G18" s="19"/>
      <c r="H18" s="9"/>
    </row>
    <row r="19" spans="1:8" s="20" customFormat="1" ht="38.25" customHeight="1" x14ac:dyDescent="0.3">
      <c r="A19" s="39">
        <v>13</v>
      </c>
      <c r="B19" s="40" t="s">
        <v>76</v>
      </c>
      <c r="C19" s="44" t="s">
        <v>62</v>
      </c>
      <c r="D19" s="42">
        <v>3</v>
      </c>
      <c r="E19" s="51"/>
      <c r="F19" s="59"/>
      <c r="G19" s="19"/>
      <c r="H19" s="9"/>
    </row>
    <row r="20" spans="1:8" s="20" customFormat="1" ht="35.25" customHeight="1" x14ac:dyDescent="0.3">
      <c r="A20" s="39">
        <v>14</v>
      </c>
      <c r="B20" s="40" t="s">
        <v>63</v>
      </c>
      <c r="C20" s="44" t="s">
        <v>64</v>
      </c>
      <c r="D20" s="42">
        <v>60200000588</v>
      </c>
      <c r="E20" s="51"/>
      <c r="F20" s="59"/>
      <c r="G20" s="19"/>
      <c r="H20" s="9"/>
    </row>
    <row r="21" spans="1:8" s="20" customFormat="1" ht="36" customHeight="1" x14ac:dyDescent="0.3">
      <c r="A21" s="39">
        <v>15</v>
      </c>
      <c r="B21" s="40" t="s">
        <v>65</v>
      </c>
      <c r="C21" s="44" t="s">
        <v>66</v>
      </c>
      <c r="D21" s="42">
        <v>60300000125</v>
      </c>
      <c r="E21" s="51"/>
      <c r="F21" s="57"/>
      <c r="G21" s="19">
        <v>0.03</v>
      </c>
      <c r="H21" s="9" t="s">
        <v>98</v>
      </c>
    </row>
    <row r="22" spans="1:8" ht="20.25" customHeight="1" x14ac:dyDescent="0.25">
      <c r="A22" s="1"/>
      <c r="B22" s="2"/>
      <c r="C22" s="2"/>
      <c r="D22" s="2"/>
      <c r="E22" s="2"/>
      <c r="F22" s="2"/>
      <c r="G22" s="96" t="s">
        <v>89</v>
      </c>
      <c r="H22" s="96"/>
    </row>
    <row r="23" spans="1:8" ht="15.75" x14ac:dyDescent="0.25">
      <c r="G23" s="75" t="s">
        <v>6</v>
      </c>
      <c r="H23" s="75"/>
    </row>
    <row r="24" spans="1:8" ht="15.75" x14ac:dyDescent="0.25">
      <c r="G24" s="75"/>
      <c r="H24" s="75"/>
    </row>
    <row r="27" spans="1:8" ht="19.5" customHeight="1" x14ac:dyDescent="0.25">
      <c r="G27" s="75" t="s">
        <v>71</v>
      </c>
      <c r="H27" s="75"/>
    </row>
  </sheetData>
  <sheetProtection formatCells="0" formatColumns="0" formatRows="0" insertRows="0" insertHyperlinks="0" deleteRows="0" sort="0" autoFilter="0" pivotTables="0"/>
  <mergeCells count="12">
    <mergeCell ref="A1:D1"/>
    <mergeCell ref="A3:H3"/>
    <mergeCell ref="A4:H4"/>
    <mergeCell ref="A5:A6"/>
    <mergeCell ref="D5:D6"/>
    <mergeCell ref="B5:C6"/>
    <mergeCell ref="G22:H22"/>
    <mergeCell ref="G27:H27"/>
    <mergeCell ref="G23:H23"/>
    <mergeCell ref="G24:H24"/>
    <mergeCell ref="E5:F5"/>
    <mergeCell ref="G5:H5"/>
  </mergeCells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Mẫu 4A</vt:lpstr>
      <vt:lpstr>THI ĐUA QUÝ</vt:lpstr>
      <vt:lpstr>TỔNG ĐIỂM CỘNG-TRỪ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Dr. Nghia Trong Nguyen</cp:lastModifiedBy>
  <cp:lastPrinted>2020-12-29T02:52:13Z</cp:lastPrinted>
  <dcterms:created xsi:type="dcterms:W3CDTF">2018-08-07T00:58:29Z</dcterms:created>
  <dcterms:modified xsi:type="dcterms:W3CDTF">2022-06-24T09:19:38Z</dcterms:modified>
</cp:coreProperties>
</file>