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HUONG TRINH DAO TAO\CTĐT TCDN 2022\"/>
    </mc:Choice>
  </mc:AlternateContent>
  <bookViews>
    <workbookView xWindow="240" yWindow="255" windowWidth="19425" windowHeight="7815" activeTab="2"/>
  </bookViews>
  <sheets>
    <sheet name="TONG HOP CAC HE-NEW" sheetId="1" r:id="rId1"/>
    <sheet name="C1-FULL" sheetId="5" r:id="rId2"/>
    <sheet name="T4-FULL" sheetId="6" r:id="rId3"/>
    <sheet name="C2-FULL" sheetId="7" r:id="rId4"/>
    <sheet name="CTĐT CŨ" sheetId="8" r:id="rId5"/>
    <sheet name="PHÂN LÀM ĐCCT" sheetId="9" r:id="rId6"/>
    <sheet name="DAI HOC" sheetId="10" r:id="rId7"/>
  </sheets>
  <calcPr calcId="162913"/>
</workbook>
</file>

<file path=xl/calcChain.xml><?xml version="1.0" encoding="utf-8"?>
<calcChain xmlns="http://schemas.openxmlformats.org/spreadsheetml/2006/main">
  <c r="G60" i="6" l="1"/>
  <c r="C62" i="6"/>
  <c r="D102" i="6"/>
  <c r="K93" i="6"/>
  <c r="K92" i="6" s="1"/>
  <c r="D92" i="6"/>
  <c r="D93" i="6"/>
  <c r="K80" i="6"/>
  <c r="K81" i="6"/>
  <c r="K65" i="6"/>
  <c r="K66" i="6"/>
  <c r="D80" i="6"/>
  <c r="D81" i="6"/>
  <c r="D66" i="6"/>
  <c r="D65" i="6" s="1"/>
  <c r="K63" i="5"/>
  <c r="K62" i="5" s="1"/>
  <c r="D77" i="5"/>
  <c r="D76" i="5" s="1"/>
  <c r="K77" i="5"/>
  <c r="K76" i="5" s="1"/>
  <c r="D62" i="5"/>
  <c r="D63" i="5"/>
  <c r="C91" i="5" l="1"/>
  <c r="C57" i="5"/>
  <c r="D37" i="5" l="1"/>
  <c r="H24" i="1" l="1"/>
  <c r="D44" i="6" l="1"/>
  <c r="J5" i="6"/>
  <c r="I5" i="6"/>
  <c r="C64" i="6"/>
  <c r="C37" i="7" l="1"/>
  <c r="D13" i="7"/>
  <c r="E13" i="7"/>
  <c r="F13" i="7"/>
  <c r="G13" i="7"/>
  <c r="C38" i="7" l="1"/>
  <c r="C53" i="5"/>
  <c r="C55" i="5" s="1"/>
  <c r="M63" i="1"/>
  <c r="A63" i="1"/>
  <c r="D26" i="7" l="1"/>
  <c r="D47" i="6"/>
  <c r="L1" i="1" l="1"/>
  <c r="D19" i="7" l="1"/>
  <c r="D20" i="7"/>
  <c r="D21" i="7"/>
  <c r="D22" i="7"/>
  <c r="D23" i="7"/>
  <c r="D24" i="7"/>
  <c r="D25" i="7"/>
  <c r="D27" i="7"/>
  <c r="D18" i="7"/>
  <c r="E17" i="7"/>
  <c r="E12" i="7" s="1"/>
  <c r="H12" i="7" s="1"/>
  <c r="F17" i="7"/>
  <c r="F12" i="7" s="1"/>
  <c r="F33" i="7" s="1"/>
  <c r="D37" i="7" s="1"/>
  <c r="G17" i="7"/>
  <c r="G12" i="7" s="1"/>
  <c r="G33" i="7" s="1"/>
  <c r="G39" i="6"/>
  <c r="E39" i="6"/>
  <c r="F34" i="6"/>
  <c r="G34" i="6"/>
  <c r="E34" i="6"/>
  <c r="F49" i="6"/>
  <c r="F39" i="6" s="1"/>
  <c r="D36" i="6"/>
  <c r="D37" i="6"/>
  <c r="D38" i="6"/>
  <c r="D40" i="6"/>
  <c r="D41" i="6"/>
  <c r="D42" i="6"/>
  <c r="D43" i="6"/>
  <c r="D45" i="6"/>
  <c r="D46" i="6"/>
  <c r="D48" i="6"/>
  <c r="D50" i="6"/>
  <c r="D35" i="6"/>
  <c r="G23" i="5"/>
  <c r="E23" i="5"/>
  <c r="F39" i="5"/>
  <c r="G39" i="5"/>
  <c r="E39" i="5"/>
  <c r="F34" i="5"/>
  <c r="D34" i="5" s="1"/>
  <c r="F35" i="5"/>
  <c r="F36" i="5"/>
  <c r="D36" i="5" s="1"/>
  <c r="F38" i="5"/>
  <c r="D38" i="5" s="1"/>
  <c r="D25" i="5"/>
  <c r="D26" i="5"/>
  <c r="D27" i="5"/>
  <c r="D28" i="5"/>
  <c r="D29" i="5"/>
  <c r="D30" i="5"/>
  <c r="D31" i="5"/>
  <c r="D32" i="5"/>
  <c r="D33" i="5"/>
  <c r="D35" i="5"/>
  <c r="D24" i="5"/>
  <c r="E16" i="5"/>
  <c r="F16" i="5"/>
  <c r="G16" i="5"/>
  <c r="D20" i="5"/>
  <c r="D21" i="5"/>
  <c r="D22" i="5"/>
  <c r="D19" i="5"/>
  <c r="D18" i="5"/>
  <c r="D49" i="6" l="1"/>
  <c r="C51" i="5"/>
  <c r="D12" i="7"/>
  <c r="E33" i="7"/>
  <c r="D33" i="7" s="1"/>
  <c r="C36" i="7" s="1"/>
  <c r="D34" i="6"/>
  <c r="G15" i="5"/>
  <c r="G48" i="5" s="1"/>
  <c r="D16" i="5"/>
  <c r="F23" i="5"/>
  <c r="D23" i="5" s="1"/>
  <c r="E15" i="5"/>
  <c r="E48" i="5"/>
  <c r="G33" i="6"/>
  <c r="D17" i="7"/>
  <c r="D39" i="6"/>
  <c r="H33" i="6" s="1"/>
  <c r="F33" i="6"/>
  <c r="J33" i="6" s="1"/>
  <c r="E33" i="6"/>
  <c r="P5" i="1"/>
  <c r="L5" i="1"/>
  <c r="L24" i="1"/>
  <c r="P24" i="1"/>
  <c r="P16" i="1"/>
  <c r="P45" i="1"/>
  <c r="L45" i="1"/>
  <c r="H5" i="1"/>
  <c r="H45" i="1"/>
  <c r="L16" i="1"/>
  <c r="H16" i="1"/>
  <c r="G50" i="5" l="1"/>
  <c r="C59" i="5"/>
  <c r="H15" i="5"/>
  <c r="D62" i="6"/>
  <c r="D60" i="6"/>
  <c r="I33" i="6"/>
  <c r="F15" i="5"/>
  <c r="F48" i="5" s="1"/>
  <c r="C60" i="5" s="1"/>
  <c r="D51" i="5"/>
  <c r="F56" i="6"/>
  <c r="E60" i="6"/>
  <c r="G56" i="6"/>
  <c r="F60" i="6"/>
  <c r="D33" i="6"/>
  <c r="D56" i="6" s="1"/>
  <c r="E56" i="6"/>
  <c r="L15" i="1"/>
  <c r="L54" i="1" s="1"/>
  <c r="P15" i="1"/>
  <c r="P54" i="1" s="1"/>
  <c r="H15" i="1"/>
  <c r="H54" i="1" s="1"/>
  <c r="D15" i="5" l="1"/>
  <c r="I56" i="6"/>
  <c r="C60" i="6"/>
  <c r="C61" i="6" s="1"/>
  <c r="D48" i="5" l="1"/>
  <c r="C50" i="5" s="1"/>
  <c r="C58" i="5"/>
</calcChain>
</file>

<file path=xl/sharedStrings.xml><?xml version="1.0" encoding="utf-8"?>
<sst xmlns="http://schemas.openxmlformats.org/spreadsheetml/2006/main" count="1631" uniqueCount="319">
  <si>
    <t>Mã       môn học</t>
  </si>
  <si>
    <t>Tên môn học</t>
  </si>
  <si>
    <t>Số tín chỉ</t>
  </si>
  <si>
    <t>Thời gian học tập (giờ)</t>
  </si>
  <si>
    <t>Tổng số</t>
  </si>
  <si>
    <t>Trong đó</t>
  </si>
  <si>
    <t>Lý thuyết</t>
  </si>
  <si>
    <t>Thực hành/ thực tập/ thí nghiệm/ bài tập/ thảo luận</t>
  </si>
  <si>
    <t>Kiểm tra</t>
  </si>
  <si>
    <t>I</t>
  </si>
  <si>
    <t>Các môn học chung/ đại cương</t>
  </si>
  <si>
    <t>CTC104</t>
  </si>
  <si>
    <t>Giáo dục Chính trị</t>
  </si>
  <si>
    <t>4(3,1,7)</t>
  </si>
  <si>
    <t>CTC105</t>
  </si>
  <si>
    <t>Pháp luật</t>
  </si>
  <si>
    <t>2(2,0,4)</t>
  </si>
  <si>
    <t>CBC105</t>
  </si>
  <si>
    <t>Giáo dục thể chất (*)</t>
  </si>
  <si>
    <t>2(0,2,1)</t>
  </si>
  <si>
    <t>CBC107</t>
  </si>
  <si>
    <t>Giáo dục quốc phòng và An ninh (*)</t>
  </si>
  <si>
    <t>TTC101</t>
  </si>
  <si>
    <t>Tin học</t>
  </si>
  <si>
    <t>4(1,3,4)</t>
  </si>
  <si>
    <t>CBC101</t>
  </si>
  <si>
    <t>Tiếng Anh 1</t>
  </si>
  <si>
    <t>3(1,2,3)</t>
  </si>
  <si>
    <t>CBC102</t>
  </si>
  <si>
    <t>Tiếng Anh 2</t>
  </si>
  <si>
    <t>CBC103</t>
  </si>
  <si>
    <t>Tiếng Anh 3</t>
  </si>
  <si>
    <t>2(1,1,3)</t>
  </si>
  <si>
    <t>KTC101</t>
  </si>
  <si>
    <t>Kỹ năng mềm (*)</t>
  </si>
  <si>
    <t>4(4,0,8)</t>
  </si>
  <si>
    <t>II</t>
  </si>
  <si>
    <t>Các môn học chuyên môn ngành, nghề</t>
  </si>
  <si>
    <t>II.1</t>
  </si>
  <si>
    <t>Môn học cơ sở</t>
  </si>
  <si>
    <t>KTC104</t>
  </si>
  <si>
    <t>Kinh tế vi mô</t>
  </si>
  <si>
    <t>3(3,0,6)</t>
  </si>
  <si>
    <t>KTC105</t>
  </si>
  <si>
    <t>Nguyên lý kế toán</t>
  </si>
  <si>
    <t>KTC115</t>
  </si>
  <si>
    <t>Marketing căn bản</t>
  </si>
  <si>
    <t>KTC126</t>
  </si>
  <si>
    <t>Tài chính – tiền tệ</t>
  </si>
  <si>
    <t>KTC113</t>
  </si>
  <si>
    <t>Luật kinh tế</t>
  </si>
  <si>
    <t>KTC142</t>
  </si>
  <si>
    <t>Thống kê doanh nghiệp</t>
  </si>
  <si>
    <t>3(2,1,5)</t>
  </si>
  <si>
    <t>II.2</t>
  </si>
  <si>
    <t>Môn học chuyên môn ngành</t>
  </si>
  <si>
    <t>KTC103</t>
  </si>
  <si>
    <t>Đầu tư tài chính</t>
  </si>
  <si>
    <t>KTC116</t>
  </si>
  <si>
    <t>Phân tích báo cáo tài chính</t>
  </si>
  <si>
    <t>KTC188</t>
  </si>
  <si>
    <t>Tài chính công</t>
  </si>
  <si>
    <t>Thiết lập và thẩm định dự án đầu tư</t>
  </si>
  <si>
    <t>KTC136</t>
  </si>
  <si>
    <t>Kế toán doanh nghiệp</t>
  </si>
  <si>
    <t>KTC162</t>
  </si>
  <si>
    <t>Tài chính doanh nghiệp 1</t>
  </si>
  <si>
    <t>KTC163</t>
  </si>
  <si>
    <t>Tài chính doanh nghiệp 2</t>
  </si>
  <si>
    <t>KTC171</t>
  </si>
  <si>
    <t>Thực tập Tin học ứng dụng tài chính ngân hàng (**)</t>
  </si>
  <si>
    <t>3(0,3,2)</t>
  </si>
  <si>
    <t>KTC172</t>
  </si>
  <si>
    <t>Quản trị rủi ro tài chính</t>
  </si>
  <si>
    <t>KTC173</t>
  </si>
  <si>
    <t>Nghiệp vụ ngân hàng (**)</t>
  </si>
  <si>
    <t>KTC196</t>
  </si>
  <si>
    <t>Đồ án chuyên ngành 1</t>
  </si>
  <si>
    <t>1(0,1,1)</t>
  </si>
  <si>
    <t>KTC197</t>
  </si>
  <si>
    <t>Đồ án chuyên ngành 2</t>
  </si>
  <si>
    <t>KTC198</t>
  </si>
  <si>
    <t>Thực tập tốt nghiệp (**)</t>
  </si>
  <si>
    <t>6(0,6,0)</t>
  </si>
  <si>
    <t>KTC1283</t>
  </si>
  <si>
    <t>Thực tập doanh nghiệp (**)</t>
  </si>
  <si>
    <t>4(0,4,0)</t>
  </si>
  <si>
    <t>II.3</t>
  </si>
  <si>
    <t>Môn học tự chọn</t>
  </si>
  <si>
    <t>KTC112</t>
  </si>
  <si>
    <t>Kinh tế vĩ mô</t>
  </si>
  <si>
    <t>KTC130</t>
  </si>
  <si>
    <t>Toán tài chính</t>
  </si>
  <si>
    <t>KTC114</t>
  </si>
  <si>
    <t>Nguyên lý thống kê</t>
  </si>
  <si>
    <t>KTC189</t>
  </si>
  <si>
    <t>Tài chính quốc tế</t>
  </si>
  <si>
    <t>KTC132</t>
  </si>
  <si>
    <t>Thị trường chứng khoán (**)</t>
  </si>
  <si>
    <t>KTC133</t>
  </si>
  <si>
    <t>Thẩm định tín dụng (**)</t>
  </si>
  <si>
    <t>Soạn thảo văn bản</t>
  </si>
  <si>
    <t>Tổng cộng</t>
  </si>
  <si>
    <t>Mã        môn học</t>
  </si>
  <si>
    <t>Tổng</t>
  </si>
  <si>
    <t>số</t>
  </si>
  <si>
    <t>Thực hành / thực tập/ thí nghiệm/ bài tập/ thảo luận</t>
  </si>
  <si>
    <t>CTT402</t>
  </si>
  <si>
    <t>CTT406</t>
  </si>
  <si>
    <t>1(1,0,2)</t>
  </si>
  <si>
    <t>CBT424</t>
  </si>
  <si>
    <t>CBT417</t>
  </si>
  <si>
    <t>Giáo dục Quốc phòng và An ninh (*)</t>
  </si>
  <si>
    <t>TTT4200</t>
  </si>
  <si>
    <t>CBT441</t>
  </si>
  <si>
    <t>CBT442</t>
  </si>
  <si>
    <t>KTT401</t>
  </si>
  <si>
    <t>Các môn học văn hóa</t>
  </si>
  <si>
    <t>CBT401</t>
  </si>
  <si>
    <t>Toán 1</t>
  </si>
  <si>
    <t>CBT405</t>
  </si>
  <si>
    <t>Toán 2</t>
  </si>
  <si>
    <t>CBT409</t>
  </si>
  <si>
    <t>Toán 3</t>
  </si>
  <si>
    <t>CBT413</t>
  </si>
  <si>
    <t>Toán 4</t>
  </si>
  <si>
    <t>CBT419</t>
  </si>
  <si>
    <t>Toán 5</t>
  </si>
  <si>
    <t>5(5,0,10)</t>
  </si>
  <si>
    <t>CBT420</t>
  </si>
  <si>
    <t>Toán 6</t>
  </si>
  <si>
    <t>CBT402</t>
  </si>
  <si>
    <t>Vật lí 1</t>
  </si>
  <si>
    <t>CBT406</t>
  </si>
  <si>
    <t>Vật lí 2</t>
  </si>
  <si>
    <t>CBT410</t>
  </si>
  <si>
    <t>Vật lí 3</t>
  </si>
  <si>
    <t>CBT414</t>
  </si>
  <si>
    <t>Vật lí 4</t>
  </si>
  <si>
    <t>CBT404</t>
  </si>
  <si>
    <t>Ngữ văn 1</t>
  </si>
  <si>
    <t>CBT408</t>
  </si>
  <si>
    <t>Ngữ văn 2</t>
  </si>
  <si>
    <t>CBT412</t>
  </si>
  <si>
    <t>Ngữ văn 3</t>
  </si>
  <si>
    <t>CBT416</t>
  </si>
  <si>
    <t>Ngữ văn 4</t>
  </si>
  <si>
    <t>CBT403</t>
  </si>
  <si>
    <t>Hóa học 1</t>
  </si>
  <si>
    <t>CBT407</t>
  </si>
  <si>
    <t>Hóa học 2</t>
  </si>
  <si>
    <t>CBT411</t>
  </si>
  <si>
    <t>Hóa học 3</t>
  </si>
  <si>
    <t>CBT415</t>
  </si>
  <si>
    <t>Hóa học 4</t>
  </si>
  <si>
    <t>III</t>
  </si>
  <si>
    <t>III.1</t>
  </si>
  <si>
    <t>KTT404</t>
  </si>
  <si>
    <t>KTT405</t>
  </si>
  <si>
    <t>KTT426</t>
  </si>
  <si>
    <t>III.2</t>
  </si>
  <si>
    <t>Môn học chuyên môn ngành, nghề</t>
  </si>
  <si>
    <t>KTT436</t>
  </si>
  <si>
    <t>KTT462</t>
  </si>
  <si>
    <t>KTT471</t>
  </si>
  <si>
    <t>KTT472</t>
  </si>
  <si>
    <t>KTT473</t>
  </si>
  <si>
    <t>KTT496</t>
  </si>
  <si>
    <t>KTT498</t>
  </si>
  <si>
    <t>KTT4283</t>
  </si>
  <si>
    <t>III.3</t>
  </si>
  <si>
    <t>KTT432</t>
  </si>
  <si>
    <t>KTT464</t>
  </si>
  <si>
    <t>CHƯƠNG TRÌNH CAO ĐẲNG CHÍNH QUY</t>
  </si>
  <si>
    <t>CHƯƠNG TRÌNH TRUNG CẤP</t>
  </si>
  <si>
    <t>Mã    môn học</t>
  </si>
  <si>
    <t>CTC208</t>
  </si>
  <si>
    <t>CTC207</t>
  </si>
  <si>
    <t>CBC241</t>
  </si>
  <si>
    <t>CBC246</t>
  </si>
  <si>
    <t>Giáo dục quốc phòng - An ninh (*)</t>
  </si>
  <si>
    <t>TTC270</t>
  </si>
  <si>
    <t>CBC245</t>
  </si>
  <si>
    <t>Tiếng Anh</t>
  </si>
  <si>
    <t xml:space="preserve">Môn học cơ sở </t>
  </si>
  <si>
    <t>KTC215</t>
  </si>
  <si>
    <t>KTC242</t>
  </si>
  <si>
    <t>KTC203</t>
  </si>
  <si>
    <t>KTC216</t>
  </si>
  <si>
    <t>KTC288</t>
  </si>
  <si>
    <t>KTC263</t>
  </si>
  <si>
    <t>KTC231</t>
  </si>
  <si>
    <t>KTC297</t>
  </si>
  <si>
    <t>KTC233</t>
  </si>
  <si>
    <t>Quản trị học</t>
  </si>
  <si>
    <t>KTC180</t>
  </si>
  <si>
    <t>Thị trường tài chính</t>
  </si>
  <si>
    <t>Quản trị doanh nghiệp</t>
  </si>
  <si>
    <t>KTC135</t>
  </si>
  <si>
    <t>Thuế</t>
  </si>
  <si>
    <t>Thanh toán quốc tế</t>
  </si>
  <si>
    <t>KTC178</t>
  </si>
  <si>
    <t>Kế toán ngân hàng</t>
  </si>
  <si>
    <t>KTT164</t>
  </si>
  <si>
    <t>Đạt từ 60% trở lên, trong đó ít nhất 40% thời gian thực hành, thực tập, tại doanh nghiệp</t>
  </si>
  <si>
    <t>Trung cấp: Đạt từ 65% trở lên, trong đó ít nhất 40% thời gian thực hành, thực tập, tại doanh nghiệp</t>
  </si>
  <si>
    <t>KTC213</t>
  </si>
  <si>
    <t>CHƯƠNG TRÌNH LIÊN THÔNG</t>
  </si>
  <si>
    <t>Kế toán quản trị</t>
  </si>
  <si>
    <t>KTC2283</t>
  </si>
  <si>
    <t>KTC228</t>
  </si>
  <si>
    <t>KTC234</t>
  </si>
  <si>
    <t>KTC281</t>
  </si>
  <si>
    <t>KTC289</t>
  </si>
  <si>
    <t>KTC272</t>
  </si>
  <si>
    <t>KTT414</t>
  </si>
  <si>
    <t>KTT480</t>
  </si>
  <si>
    <t>KTT435</t>
  </si>
  <si>
    <t>KTT412</t>
  </si>
  <si>
    <t>KTT430</t>
  </si>
  <si>
    <t>KTT433</t>
  </si>
  <si>
    <t>KTC2284</t>
  </si>
  <si>
    <t>Thực tập doanh nghiệp (* *)</t>
  </si>
  <si>
    <t>Tỷ lệ thực hành</t>
  </si>
  <si>
    <t>Thực tập tại doanh nghiệp</t>
  </si>
  <si>
    <t>Đồ án chuyên ngành 1 (**)</t>
  </si>
  <si>
    <t>Tỷ lệ thực tập tại doanh nghiệp</t>
  </si>
  <si>
    <t>Tổng số chưa tính văn hóa</t>
  </si>
  <si>
    <t>thực hành</t>
  </si>
  <si>
    <t>kiểm tra</t>
  </si>
  <si>
    <t>Không kể các môn văn hóa</t>
  </si>
  <si>
    <r>
      <t xml:space="preserve">CHƯƠNG TRÌNH CAO ĐẲNG CHÍNH QUY-                          NGÀNH </t>
    </r>
    <r>
      <rPr>
        <b/>
        <sz val="11"/>
        <color rgb="FFFF0000"/>
        <rFont val="Times New Roman"/>
        <family val="1"/>
      </rPr>
      <t>62 CHỈ</t>
    </r>
  </si>
  <si>
    <r>
      <t xml:space="preserve">CHƯƠNG TRÌNH TRUNG CẤP CHÍNH QUY-                                                NGÀNH </t>
    </r>
    <r>
      <rPr>
        <b/>
        <sz val="11"/>
        <color rgb="FFFF0000"/>
        <rFont val="Times New Roman"/>
        <family val="1"/>
      </rPr>
      <t>46 CHỈ</t>
    </r>
  </si>
  <si>
    <r>
      <t xml:space="preserve">CHƯƠNG TRÌNH LIÊN THÔNG-                                                NGÀNH  </t>
    </r>
    <r>
      <rPr>
        <b/>
        <sz val="11"/>
        <color rgb="FFFF0000"/>
        <rFont val="Times New Roman"/>
        <family val="1"/>
      </rPr>
      <t>36 CHỈ</t>
    </r>
  </si>
  <si>
    <t>KTC131</t>
  </si>
  <si>
    <t>KTC137</t>
  </si>
  <si>
    <t>Thương mại điện tử</t>
  </si>
  <si>
    <t>KTC164</t>
  </si>
  <si>
    <t>KTT413</t>
  </si>
  <si>
    <t>KTT431</t>
  </si>
  <si>
    <t>KTT442</t>
  </si>
  <si>
    <t>KTT463</t>
  </si>
  <si>
    <t>Nghiệp vụ ngân hàng</t>
  </si>
  <si>
    <t>KTT489</t>
  </si>
  <si>
    <t>Thị trường chứng khoán</t>
  </si>
  <si>
    <t>KTT437</t>
  </si>
  <si>
    <t>KTC226</t>
  </si>
  <si>
    <t>KTC204</t>
  </si>
  <si>
    <t>KTC273</t>
  </si>
  <si>
    <t>KTC271</t>
  </si>
  <si>
    <t>1(0,1,0)</t>
  </si>
  <si>
    <t>KTC264</t>
  </si>
  <si>
    <t>KTC230</t>
  </si>
  <si>
    <t>KTC214</t>
  </si>
  <si>
    <r>
      <t xml:space="preserve">CHƯƠNG TRÌNH CAO ĐẲNG </t>
    </r>
    <r>
      <rPr>
        <sz val="11"/>
        <color rgb="FFFF0000"/>
        <rFont val="Times New Roman"/>
        <family val="1"/>
      </rPr>
      <t>62 chỉ</t>
    </r>
  </si>
  <si>
    <r>
      <t xml:space="preserve">CHƯƠNG TRÌNH TRUNG CẤP </t>
    </r>
    <r>
      <rPr>
        <sz val="11"/>
        <color rgb="FFFF0000"/>
        <rFont val="Times New Roman"/>
        <family val="1"/>
      </rPr>
      <t>46 chỉ</t>
    </r>
  </si>
  <si>
    <r>
      <t xml:space="preserve">CHƯƠNG TRÌNH LIÊN THÔNG </t>
    </r>
    <r>
      <rPr>
        <sz val="11"/>
        <color rgb="FFFF0000"/>
        <rFont val="Times New Roman"/>
        <family val="1"/>
      </rPr>
      <t>36 chỉ</t>
    </r>
  </si>
  <si>
    <t>CHƯƠNG TRÌNH CAO ĐẲNG</t>
  </si>
  <si>
    <t>THÙY</t>
  </si>
  <si>
    <t>NHƯ</t>
  </si>
  <si>
    <t>THẢO</t>
  </si>
  <si>
    <t>C. THÚY</t>
  </si>
  <si>
    <t>TUYẾT</t>
  </si>
  <si>
    <t>C.THÚY</t>
  </si>
  <si>
    <t>Lưu ý khi làm đề cương chi tiết</t>
  </si>
  <si>
    <t>Đúng mẫu</t>
  </si>
  <si>
    <t>Hầu hết các môn đã có đề cương trong CTĐT cũ nhưng chị em kiểm tra lại đúng mẫu, cộng đúng tín chỉ, đúng số tiết. Chị em xóa bỏ số giờ chi tiết từng mục. Nên để số tiết từng mục trong chương, không nên chi tiết quá sau này dự giờ khổ mình</t>
  </si>
  <si>
    <t>Môn học có chương trình trung cấp và cao đẳng thì chị em làm TC nhẹ hơn xíu (bỏ bớt 1 chương hay bỏ nội dung chi tiết cũng được ạ</t>
  </si>
  <si>
    <t>Nếu có giáo trình chị em nên xem trong giáo trình có chương đó không.</t>
  </si>
  <si>
    <t>KTT418</t>
  </si>
  <si>
    <t>KTC232</t>
  </si>
  <si>
    <t>KTC278</t>
  </si>
  <si>
    <t>3(1,2,4)</t>
  </si>
  <si>
    <t>KTC237</t>
  </si>
  <si>
    <t>Số môn học</t>
  </si>
  <si>
    <t>số môn học</t>
  </si>
  <si>
    <t xml:space="preserve">Thẩm định tín dụng </t>
  </si>
  <si>
    <t>Kế toán ngân hàng (**)</t>
  </si>
  <si>
    <t>Đồ án chuyên ngành 2(**)</t>
  </si>
  <si>
    <t xml:space="preserve">Thị trường chứng khoán </t>
  </si>
  <si>
    <t>Thực hành</t>
  </si>
  <si>
    <t>Kế toán tài chính</t>
  </si>
  <si>
    <t xml:space="preserve">Thuế </t>
  </si>
  <si>
    <t>THUẾ</t>
  </si>
  <si>
    <t xml:space="preserve">Số lượng môn học: </t>
  </si>
  <si>
    <r>
      <t xml:space="preserve">Khối lượng kiến thức, kỹ năng toàn khóa học:                    </t>
    </r>
    <r>
      <rPr>
        <b/>
        <sz val="13"/>
        <color rgb="FF000000"/>
        <rFont val="Times New Roman"/>
        <family val="1"/>
      </rPr>
      <t>90</t>
    </r>
    <r>
      <rPr>
        <sz val="13"/>
        <color rgb="FF000000"/>
        <rFont val="Times New Roman"/>
        <family val="1"/>
      </rPr>
      <t xml:space="preserve"> tín chỉ </t>
    </r>
  </si>
  <si>
    <r>
      <t xml:space="preserve">Khối lượng các môn học chung/ đại cương:                       </t>
    </r>
    <r>
      <rPr>
        <b/>
        <sz val="13"/>
        <color rgb="FF000000"/>
        <rFont val="Times New Roman"/>
        <family val="1"/>
      </rPr>
      <t xml:space="preserve">495 </t>
    </r>
    <r>
      <rPr>
        <sz val="13"/>
        <color rgb="FF000000"/>
        <rFont val="Times New Roman"/>
        <family val="1"/>
      </rPr>
      <t>giờ</t>
    </r>
  </si>
  <si>
    <r>
      <t xml:space="preserve">Khối lượng các môn học chuyên môn:                            </t>
    </r>
    <r>
      <rPr>
        <b/>
        <sz val="13"/>
        <color rgb="FF000000"/>
        <rFont val="Times New Roman"/>
        <family val="1"/>
      </rPr>
      <t>1.605</t>
    </r>
    <r>
      <rPr>
        <sz val="13"/>
        <color rgb="FF000000"/>
        <rFont val="Times New Roman"/>
        <family val="1"/>
      </rPr>
      <t xml:space="preserve"> giờ</t>
    </r>
  </si>
  <si>
    <r>
      <t xml:space="preserve">Khối lượng lý thuyết:                                                       </t>
    </r>
    <r>
      <rPr>
        <b/>
        <sz val="13"/>
        <color rgb="FF000000"/>
        <rFont val="Times New Roman"/>
        <family val="1"/>
      </rPr>
      <t xml:space="preserve">  795 giờ; </t>
    </r>
  </si>
  <si>
    <r>
      <t xml:space="preserve">Thực hành, thực tập, thí nghiệm:                                       </t>
    </r>
    <r>
      <rPr>
        <b/>
        <sz val="11"/>
        <color theme="1"/>
        <rFont val="Times New Roman"/>
        <family val="1"/>
      </rPr>
      <t xml:space="preserve"> 1.305 giờ</t>
    </r>
  </si>
  <si>
    <t>Phân tích tài chính theo tình huống</t>
  </si>
  <si>
    <t>Tài chính cá nhân</t>
  </si>
  <si>
    <t>Lập và thẩm định dự án đầu tư</t>
  </si>
  <si>
    <t>Lập mô hình tài chính trong Excel</t>
  </si>
  <si>
    <t>Tài chính hành vi</t>
  </si>
  <si>
    <t>Bảo hiểm</t>
  </si>
  <si>
    <t>Phương pháp nghiên cứu khoa học</t>
  </si>
  <si>
    <t>Kỹ năng làm việc nhóm</t>
  </si>
  <si>
    <t>Văn hoá học</t>
  </si>
  <si>
    <t>Kinh tế lượng</t>
  </si>
  <si>
    <t>Chứng khoán phái sinh</t>
  </si>
  <si>
    <t>Phân tích chứng khoán</t>
  </si>
  <si>
    <t>Ngoại ngữ chuyên ngành</t>
  </si>
  <si>
    <t>Kế toán quốc tế 1</t>
  </si>
  <si>
    <t>Khởi nghiệp</t>
  </si>
  <si>
    <t>kiểm soát nội bộ</t>
  </si>
  <si>
    <t>HỌC KỲ 1</t>
  </si>
  <si>
    <t>HỌC KỲ 3</t>
  </si>
  <si>
    <t>HỌC KỲ 4</t>
  </si>
  <si>
    <t>HỌC KỲ 2</t>
  </si>
  <si>
    <t>HỌC KỲ 5</t>
  </si>
  <si>
    <t>BẮT BUỘC</t>
  </si>
  <si>
    <t>TỰ CHỌN</t>
  </si>
  <si>
    <t>TỔNG SỐ TÍN CHỈ</t>
  </si>
  <si>
    <t>Kế toán tài chính</t>
  </si>
  <si>
    <t>HỌC KỲ 6</t>
  </si>
  <si>
    <t>4(0,2,0)</t>
  </si>
  <si>
    <t xml:space="preserve">Nghiệp vụ ngân hàng </t>
  </si>
  <si>
    <t>Số giờ thực tập tại doanh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</si>
</sst>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b/>
      <sz val="12.5"/>
      <color rgb="FF000000"/>
      <name val="Times New Roman"/>
      <family val="1"/>
    </font>
    <font>
      <sz val="12.5"/>
      <color rgb="FF000000"/>
      <name val="Times New Roman"/>
      <family val="1"/>
    </font>
    <font>
      <b/>
      <sz val="12.5"/>
      <color rgb="FFFF0000"/>
      <name val="Times New Roman"/>
      <family val="1"/>
    </font>
    <font>
      <b/>
      <i/>
      <sz val="12.5"/>
      <color rgb="FF000000"/>
      <name val="Times New Roman"/>
      <family val="1"/>
    </font>
    <font>
      <sz val="12.5"/>
      <color theme="1"/>
      <name val="Times New Roman"/>
      <family val="1"/>
    </font>
    <font>
      <b/>
      <i/>
      <sz val="12.5"/>
      <color rgb="FFFF0000"/>
      <name val="Times New Roman"/>
      <family val="1"/>
    </font>
    <font>
      <sz val="13"/>
      <color rgb="FFFF0000"/>
      <name val="Times New Roman"/>
      <family val="1"/>
    </font>
    <font>
      <sz val="12.5"/>
      <color rgb="FFFF0000"/>
      <name val="Times New Roman"/>
      <family val="1"/>
    </font>
    <font>
      <b/>
      <sz val="11"/>
      <color theme="1"/>
      <name val="Times New Roman"/>
      <family val="1"/>
    </font>
    <font>
      <sz val="11"/>
      <color theme="1"/>
      <name val="Times New Roman"/>
      <family val="1"/>
    </font>
    <font>
      <b/>
      <sz val="12"/>
      <color theme="1"/>
      <name val="Times New Roman"/>
      <family val="1"/>
    </font>
    <font>
      <sz val="12"/>
      <color theme="1"/>
      <name val="Times New Roman"/>
      <family val="1"/>
    </font>
    <font>
      <b/>
      <i/>
      <sz val="12"/>
      <color theme="1"/>
      <name val="Times New Roman"/>
      <family val="1"/>
    </font>
    <font>
      <sz val="12"/>
      <color rgb="FFFF0000"/>
      <name val="Times New Roman"/>
      <family val="1"/>
    </font>
    <font>
      <b/>
      <sz val="13"/>
      <color rgb="FF000000"/>
      <name val="Times New Roman"/>
      <family val="1"/>
    </font>
    <font>
      <sz val="11"/>
      <color rgb="FF000000"/>
      <name val="Times New Roman"/>
      <family val="1"/>
    </font>
    <font>
      <sz val="13"/>
      <color rgb="FF000000"/>
      <name val="Times New Roman"/>
      <family val="1"/>
    </font>
    <font>
      <b/>
      <i/>
      <sz val="13"/>
      <color rgb="FF000000"/>
      <name val="Times New Roman"/>
      <family val="1"/>
    </font>
    <font>
      <b/>
      <sz val="12.5"/>
      <color theme="1"/>
      <name val="Times New Roman"/>
      <family val="1"/>
    </font>
    <font>
      <b/>
      <i/>
      <sz val="12.5"/>
      <color theme="1"/>
      <name val="Times New Roman"/>
      <family val="1"/>
    </font>
    <font>
      <b/>
      <sz val="11"/>
      <color rgb="FFFF0000"/>
      <name val="Times New Roman"/>
      <family val="1"/>
    </font>
    <font>
      <sz val="14"/>
      <color theme="1"/>
      <name val="Times New Roman"/>
      <family val="1"/>
    </font>
    <font>
      <sz val="11"/>
      <color theme="1"/>
      <name val="Calibri"/>
      <family val="2"/>
      <scheme val="minor"/>
    </font>
    <font>
      <b/>
      <sz val="11"/>
      <color theme="1"/>
      <name val="Calibri"/>
      <family val="2"/>
      <scheme val="minor"/>
    </font>
    <font>
      <sz val="12"/>
      <color rgb="FF000000"/>
      <name val="Times New Roman"/>
      <family val="1"/>
    </font>
    <font>
      <sz val="11"/>
      <color rgb="FFFF0000"/>
      <name val="Times New Roman"/>
      <family val="1"/>
    </font>
    <font>
      <sz val="13"/>
      <name val="Times New Roman"/>
      <family val="1"/>
    </font>
    <font>
      <sz val="10"/>
      <color theme="1"/>
      <name val="Times New Roman"/>
      <family val="1"/>
    </font>
    <font>
      <i/>
      <sz val="10"/>
      <color theme="1"/>
      <name val="Times New Roman"/>
      <family val="1"/>
    </font>
    <font>
      <b/>
      <sz val="11"/>
      <color rgb="FFFF000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bgColor indexed="64"/>
      </patternFill>
    </fill>
    <fill>
      <patternFill patternType="solid">
        <fgColor rgb="FFFFFFFF"/>
        <bgColor indexed="64"/>
      </patternFill>
    </fill>
    <fill>
      <patternFill patternType="solid">
        <fgColor rgb="FF92D05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style="dotted">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23" fillId="0" borderId="0" applyFont="0" applyFill="0" applyBorder="0" applyAlignment="0" applyProtection="0"/>
  </cellStyleXfs>
  <cellXfs count="243">
    <xf numFmtId="0" fontId="0" fillId="0" borderId="0" xfId="0"/>
    <xf numFmtId="0" fontId="2" fillId="0" borderId="7" xfId="0" applyFont="1" applyBorder="1" applyAlignment="1">
      <alignment horizontal="center" vertical="center"/>
    </xf>
    <xf numFmtId="0" fontId="1" fillId="0" borderId="7"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vertical="center"/>
    </xf>
    <xf numFmtId="0" fontId="2" fillId="0" borderId="4" xfId="0" applyFont="1" applyBorder="1" applyAlignment="1">
      <alignment horizontal="center" vertical="center"/>
    </xf>
    <xf numFmtId="0" fontId="2" fillId="0" borderId="7" xfId="0" applyFont="1" applyBorder="1" applyAlignment="1">
      <alignment vertical="center"/>
    </xf>
    <xf numFmtId="0" fontId="1" fillId="0" borderId="7" xfId="0" applyFont="1" applyBorder="1" applyAlignment="1">
      <alignment horizontal="justify" vertical="center"/>
    </xf>
    <xf numFmtId="0" fontId="3" fillId="0" borderId="7"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vertical="center"/>
    </xf>
    <xf numFmtId="0" fontId="4" fillId="0" borderId="7" xfId="0" applyFont="1" applyBorder="1" applyAlignment="1">
      <alignment horizontal="center" vertical="center"/>
    </xf>
    <xf numFmtId="0" fontId="5" fillId="0" borderId="4" xfId="0" applyFont="1" applyBorder="1" applyAlignment="1">
      <alignment horizontal="center" vertical="center"/>
    </xf>
    <xf numFmtId="0" fontId="5" fillId="0" borderId="7" xfId="0" applyFont="1" applyBorder="1" applyAlignment="1">
      <alignment vertical="center"/>
    </xf>
    <xf numFmtId="0" fontId="5" fillId="0" borderId="7" xfId="0" applyFont="1" applyBorder="1" applyAlignment="1">
      <alignment horizontal="center" vertical="center"/>
    </xf>
    <xf numFmtId="0" fontId="4" fillId="0" borderId="7" xfId="0" applyFont="1" applyBorder="1" applyAlignment="1">
      <alignment horizontal="justify" vertical="center"/>
    </xf>
    <xf numFmtId="0" fontId="6" fillId="0" borderId="7" xfId="0" applyFont="1" applyBorder="1" applyAlignment="1">
      <alignment horizontal="center" vertical="center"/>
    </xf>
    <xf numFmtId="0" fontId="7" fillId="0" borderId="4" xfId="0" applyFont="1" applyBorder="1" applyAlignment="1">
      <alignment horizontal="center" vertical="center"/>
    </xf>
    <xf numFmtId="0" fontId="8" fillId="0" borderId="7" xfId="0" applyFont="1" applyBorder="1" applyAlignment="1">
      <alignment vertical="center"/>
    </xf>
    <xf numFmtId="0" fontId="8" fillId="0" borderId="7" xfId="0" applyFont="1" applyBorder="1" applyAlignment="1">
      <alignment horizontal="center" vertical="center"/>
    </xf>
    <xf numFmtId="0" fontId="2" fillId="0" borderId="7" xfId="0" applyFont="1" applyBorder="1" applyAlignment="1">
      <alignment horizontal="justify" vertical="center"/>
    </xf>
    <xf numFmtId="0" fontId="1" fillId="0" borderId="10" xfId="0" applyFont="1" applyBorder="1" applyAlignment="1">
      <alignment horizontal="center" vertical="center"/>
    </xf>
    <xf numFmtId="0" fontId="10" fillId="0" borderId="0" xfId="0" applyFont="1" applyAlignment="1"/>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4" xfId="0" applyFont="1" applyBorder="1" applyAlignment="1">
      <alignment horizontal="center" vertical="center"/>
    </xf>
    <xf numFmtId="0" fontId="11" fillId="0" borderId="7" xfId="0" applyFont="1" applyBorder="1" applyAlignment="1">
      <alignment vertical="center"/>
    </xf>
    <xf numFmtId="0" fontId="12" fillId="0" borderId="4" xfId="0" applyFont="1" applyBorder="1" applyAlignment="1">
      <alignment horizontal="center" vertical="center"/>
    </xf>
    <xf numFmtId="0" fontId="12" fillId="0" borderId="7" xfId="0" applyFont="1" applyBorder="1" applyAlignment="1">
      <alignment vertical="center"/>
    </xf>
    <xf numFmtId="0" fontId="12" fillId="0" borderId="7"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vertical="center"/>
    </xf>
    <xf numFmtId="0" fontId="13" fillId="0" borderId="7" xfId="0" applyFont="1" applyBorder="1" applyAlignment="1">
      <alignment horizontal="center" vertical="center"/>
    </xf>
    <xf numFmtId="0" fontId="7" fillId="0" borderId="7" xfId="0" applyFont="1" applyBorder="1" applyAlignment="1">
      <alignment horizontal="center" vertical="center"/>
    </xf>
    <xf numFmtId="0" fontId="17" fillId="0" borderId="7"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vertical="center"/>
    </xf>
    <xf numFmtId="0" fontId="15" fillId="0" borderId="7" xfId="0" applyFont="1" applyBorder="1" applyAlignment="1">
      <alignment horizontal="center" vertical="center"/>
    </xf>
    <xf numFmtId="0" fontId="16" fillId="0" borderId="4" xfId="0" applyFont="1" applyBorder="1" applyAlignment="1">
      <alignment horizontal="center" vertical="center"/>
    </xf>
    <xf numFmtId="0" fontId="17" fillId="0" borderId="7" xfId="0" applyFont="1" applyBorder="1" applyAlignment="1">
      <alignment vertical="center"/>
    </xf>
    <xf numFmtId="0" fontId="18" fillId="0" borderId="4" xfId="0" applyFont="1" applyBorder="1" applyAlignment="1">
      <alignment horizontal="center" vertical="center"/>
    </xf>
    <xf numFmtId="0" fontId="18" fillId="0" borderId="7" xfId="0" applyFont="1" applyBorder="1" applyAlignment="1">
      <alignment vertical="center"/>
    </xf>
    <xf numFmtId="0" fontId="18" fillId="0" borderId="7" xfId="0" applyFont="1" applyBorder="1" applyAlignment="1">
      <alignment horizontal="center" vertical="center"/>
    </xf>
    <xf numFmtId="0" fontId="15" fillId="0" borderId="10" xfId="0" applyFont="1" applyBorder="1" applyAlignment="1">
      <alignment horizontal="center" vertical="center"/>
    </xf>
    <xf numFmtId="0" fontId="10" fillId="0" borderId="0" xfId="0" applyFont="1" applyBorder="1" applyAlignment="1"/>
    <xf numFmtId="0" fontId="18" fillId="0" borderId="12" xfId="0" applyFont="1" applyBorder="1" applyAlignment="1">
      <alignment horizontal="center" vertical="center"/>
    </xf>
    <xf numFmtId="0" fontId="13" fillId="0" borderId="1" xfId="0" applyFont="1" applyBorder="1" applyAlignment="1">
      <alignment horizontal="center" vertical="center"/>
    </xf>
    <xf numFmtId="0" fontId="13" fillId="0" borderId="5" xfId="0" applyFont="1" applyBorder="1" applyAlignment="1">
      <alignment vertical="center"/>
    </xf>
    <xf numFmtId="0" fontId="13" fillId="0" borderId="5" xfId="0" applyFont="1" applyBorder="1" applyAlignment="1">
      <alignment horizontal="center" vertical="center"/>
    </xf>
    <xf numFmtId="0" fontId="12" fillId="0" borderId="1" xfId="0" applyFont="1" applyBorder="1" applyAlignment="1">
      <alignment horizontal="center" vertical="center"/>
    </xf>
    <xf numFmtId="0" fontId="12" fillId="0" borderId="5" xfId="0" applyFont="1" applyBorder="1" applyAlignment="1">
      <alignment vertical="center"/>
    </xf>
    <xf numFmtId="0" fontId="12" fillId="0" borderId="5" xfId="0" applyFont="1" applyBorder="1" applyAlignment="1">
      <alignment horizontal="center" vertical="center"/>
    </xf>
    <xf numFmtId="0" fontId="15" fillId="0" borderId="1" xfId="0" applyFont="1" applyBorder="1" applyAlignment="1">
      <alignment horizontal="center" vertical="center"/>
    </xf>
    <xf numFmtId="0" fontId="15" fillId="0" borderId="5" xfId="0" applyFont="1" applyBorder="1" applyAlignment="1">
      <alignment vertical="center"/>
    </xf>
    <xf numFmtId="0" fontId="2" fillId="2" borderId="4" xfId="0" applyFont="1" applyFill="1" applyBorder="1" applyAlignment="1">
      <alignment horizontal="center" vertical="center"/>
    </xf>
    <xf numFmtId="0" fontId="5" fillId="0" borderId="5" xfId="0" applyFont="1" applyBorder="1" applyAlignment="1">
      <alignment horizontal="center" vertical="center"/>
    </xf>
    <xf numFmtId="0" fontId="21" fillId="0" borderId="0" xfId="0" applyFont="1" applyAlignment="1">
      <alignment horizontal="center"/>
    </xf>
    <xf numFmtId="0" fontId="10" fillId="0" borderId="0" xfId="0" applyFont="1" applyAlignment="1">
      <alignment horizontal="center"/>
    </xf>
    <xf numFmtId="0" fontId="22" fillId="0" borderId="0" xfId="0" applyFont="1" applyAlignment="1">
      <alignment horizontal="justify" vertical="center"/>
    </xf>
    <xf numFmtId="0" fontId="9" fillId="0" borderId="0" xfId="0" applyFont="1" applyAlignment="1">
      <alignment horizontal="center"/>
    </xf>
    <xf numFmtId="0" fontId="21" fillId="2" borderId="0" xfId="0" applyFont="1" applyFill="1" applyAlignment="1">
      <alignment horizontal="center"/>
    </xf>
    <xf numFmtId="0" fontId="2" fillId="0" borderId="7" xfId="0" applyFont="1" applyFill="1" applyBorder="1" applyAlignment="1">
      <alignment vertical="center"/>
    </xf>
    <xf numFmtId="0" fontId="2" fillId="0" borderId="4" xfId="0" applyFont="1" applyFill="1" applyBorder="1" applyAlignment="1">
      <alignment horizontal="center" vertical="center"/>
    </xf>
    <xf numFmtId="0" fontId="2" fillId="0" borderId="7" xfId="0" applyFont="1" applyFill="1" applyBorder="1" applyAlignment="1">
      <alignment horizontal="center" vertical="center"/>
    </xf>
    <xf numFmtId="0" fontId="10" fillId="0" borderId="0" xfId="0" applyFont="1" applyFill="1" applyAlignment="1">
      <alignment horizontal="center"/>
    </xf>
    <xf numFmtId="0" fontId="10" fillId="0" borderId="0" xfId="0" applyFont="1" applyFill="1" applyAlignment="1"/>
    <xf numFmtId="0" fontId="2" fillId="0" borderId="0" xfId="0" applyFont="1" applyBorder="1" applyAlignment="1">
      <alignment horizontal="center" vertical="center"/>
    </xf>
    <xf numFmtId="0" fontId="2" fillId="0" borderId="0" xfId="0" applyFont="1" applyBorder="1" applyAlignment="1">
      <alignment vertical="center"/>
    </xf>
    <xf numFmtId="0" fontId="10" fillId="0" borderId="0" xfId="0" applyFont="1" applyBorder="1" applyAlignment="1">
      <alignment horizontal="center"/>
    </xf>
    <xf numFmtId="0" fontId="21" fillId="0" borderId="0" xfId="0" applyFont="1" applyBorder="1" applyAlignment="1">
      <alignment horizontal="center"/>
    </xf>
    <xf numFmtId="0" fontId="21" fillId="2" borderId="0" xfId="0" applyFont="1" applyFill="1" applyBorder="1" applyAlignment="1">
      <alignment horizontal="center"/>
    </xf>
    <xf numFmtId="0" fontId="2" fillId="2" borderId="7" xfId="0" applyFont="1" applyFill="1" applyBorder="1" applyAlignment="1">
      <alignment horizontal="center" vertical="center"/>
    </xf>
    <xf numFmtId="0" fontId="2" fillId="3" borderId="7" xfId="0" applyFont="1" applyFill="1" applyBorder="1" applyAlignment="1">
      <alignment horizontal="center" vertical="center"/>
    </xf>
    <xf numFmtId="0" fontId="5" fillId="0" borderId="1" xfId="0" applyFont="1" applyBorder="1" applyAlignment="1">
      <alignment horizontal="center" vertical="center"/>
    </xf>
    <xf numFmtId="0" fontId="5" fillId="0" borderId="5" xfId="0" applyFont="1" applyBorder="1" applyAlignment="1">
      <alignment vertical="center"/>
    </xf>
    <xf numFmtId="0" fontId="5" fillId="2" borderId="1" xfId="0" applyFont="1" applyFill="1" applyBorder="1" applyAlignment="1">
      <alignment horizontal="center" vertical="center"/>
    </xf>
    <xf numFmtId="0" fontId="5" fillId="2" borderId="5" xfId="0" applyFont="1" applyFill="1" applyBorder="1" applyAlignment="1">
      <alignment vertical="center"/>
    </xf>
    <xf numFmtId="0" fontId="5" fillId="2" borderId="5"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5" xfId="0" applyFont="1" applyFill="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vertical="center"/>
    </xf>
    <xf numFmtId="0" fontId="10" fillId="0" borderId="5" xfId="0" applyFont="1" applyBorder="1" applyAlignment="1"/>
    <xf numFmtId="0" fontId="5" fillId="0" borderId="2" xfId="0" applyFont="1" applyBorder="1" applyAlignment="1">
      <alignment horizontal="center" vertical="center"/>
    </xf>
    <xf numFmtId="0" fontId="5" fillId="0" borderId="13" xfId="0" applyFont="1" applyBorder="1" applyAlignment="1">
      <alignment vertical="center"/>
    </xf>
    <xf numFmtId="0" fontId="5" fillId="0" borderId="13" xfId="0" applyFont="1" applyBorder="1" applyAlignment="1">
      <alignment horizontal="center" vertical="center"/>
    </xf>
    <xf numFmtId="0" fontId="10" fillId="0" borderId="1" xfId="0" applyFont="1" applyBorder="1" applyAlignment="1"/>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Fill="1" applyBorder="1" applyAlignment="1">
      <alignment horizontal="center" vertical="center"/>
    </xf>
    <xf numFmtId="0" fontId="5" fillId="0" borderId="5" xfId="0" applyFont="1" applyFill="1" applyBorder="1" applyAlignment="1">
      <alignment vertical="center"/>
    </xf>
    <xf numFmtId="0" fontId="5" fillId="2" borderId="1" xfId="0" applyFont="1" applyFill="1" applyBorder="1" applyAlignment="1">
      <alignment horizontal="center"/>
    </xf>
    <xf numFmtId="0" fontId="10" fillId="0" borderId="1" xfId="0" applyFont="1" applyBorder="1" applyAlignment="1">
      <alignment horizontal="center"/>
    </xf>
    <xf numFmtId="0" fontId="4" fillId="0" borderId="5" xfId="0" applyFont="1" applyBorder="1" applyAlignment="1">
      <alignment horizontal="center"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8" fillId="0" borderId="13"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8" fillId="0" borderId="5" xfId="0" applyFont="1" applyBorder="1" applyAlignment="1">
      <alignment vertical="center"/>
    </xf>
    <xf numFmtId="0" fontId="4" fillId="0" borderId="5" xfId="0" applyFont="1" applyBorder="1" applyAlignment="1">
      <alignment vertical="center"/>
    </xf>
    <xf numFmtId="0" fontId="1" fillId="0" borderId="4" xfId="0" applyFont="1" applyBorder="1" applyAlignment="1">
      <alignment horizontal="center" vertical="center"/>
    </xf>
    <xf numFmtId="9" fontId="10" fillId="0" borderId="0" xfId="1" applyFont="1" applyAlignment="1"/>
    <xf numFmtId="9" fontId="10" fillId="2" borderId="0" xfId="1" applyFont="1" applyFill="1" applyAlignment="1"/>
    <xf numFmtId="0" fontId="0" fillId="0" borderId="0" xfId="0" applyAlignment="1">
      <alignment wrapText="1"/>
    </xf>
    <xf numFmtId="0" fontId="2" fillId="0" borderId="5" xfId="0" applyFont="1" applyBorder="1" applyAlignment="1">
      <alignment vertical="center"/>
    </xf>
    <xf numFmtId="0" fontId="11" fillId="0" borderId="4" xfId="0" applyFont="1" applyBorder="1" applyAlignment="1">
      <alignment horizontal="center" vertical="center"/>
    </xf>
    <xf numFmtId="0" fontId="1" fillId="0" borderId="4" xfId="0" applyFont="1" applyBorder="1" applyAlignment="1">
      <alignment horizontal="center" vertical="center"/>
    </xf>
    <xf numFmtId="0" fontId="19" fillId="0" borderId="4" xfId="0" applyFont="1" applyBorder="1" applyAlignment="1">
      <alignment horizontal="center" vertical="center"/>
    </xf>
    <xf numFmtId="0" fontId="19" fillId="0" borderId="7" xfId="0" applyFont="1" applyBorder="1" applyAlignment="1">
      <alignment vertical="center"/>
    </xf>
    <xf numFmtId="0" fontId="19" fillId="0" borderId="7" xfId="0" applyFont="1" applyBorder="1" applyAlignment="1">
      <alignment horizontal="center" vertical="center"/>
    </xf>
    <xf numFmtId="0" fontId="17" fillId="0" borderId="4" xfId="0" applyFont="1" applyBorder="1" applyAlignment="1">
      <alignment horizontal="center" vertical="center"/>
    </xf>
    <xf numFmtId="0" fontId="25" fillId="0" borderId="4" xfId="0" applyFont="1" applyBorder="1" applyAlignment="1">
      <alignment horizontal="center" vertical="center"/>
    </xf>
    <xf numFmtId="0" fontId="25" fillId="0" borderId="7" xfId="0" applyFont="1" applyBorder="1" applyAlignment="1">
      <alignment vertical="center"/>
    </xf>
    <xf numFmtId="0" fontId="20" fillId="0" borderId="4" xfId="0" applyFont="1" applyBorder="1" applyAlignment="1">
      <alignment horizontal="center" vertical="center"/>
    </xf>
    <xf numFmtId="0" fontId="20" fillId="0" borderId="7" xfId="0" applyFont="1" applyBorder="1" applyAlignment="1">
      <alignment vertical="center"/>
    </xf>
    <xf numFmtId="0" fontId="20" fillId="0" borderId="7" xfId="0" applyFont="1" applyBorder="1" applyAlignment="1">
      <alignment horizontal="center" vertical="center"/>
    </xf>
    <xf numFmtId="0" fontId="8" fillId="0" borderId="4" xfId="0" applyFont="1" applyBorder="1" applyAlignment="1">
      <alignment horizontal="center" vertical="center"/>
    </xf>
    <xf numFmtId="0" fontId="20" fillId="0" borderId="1" xfId="0" applyFont="1" applyBorder="1" applyAlignment="1">
      <alignment horizontal="center" vertical="center"/>
    </xf>
    <xf numFmtId="0" fontId="20" fillId="0" borderId="5" xfId="0" applyFont="1" applyBorder="1" applyAlignment="1">
      <alignment vertical="center"/>
    </xf>
    <xf numFmtId="0" fontId="20" fillId="0" borderId="5" xfId="0" applyFont="1" applyBorder="1" applyAlignment="1">
      <alignment horizontal="center" vertical="center"/>
    </xf>
    <xf numFmtId="0" fontId="18" fillId="0" borderId="1" xfId="0" applyFont="1" applyBorder="1" applyAlignment="1">
      <alignment horizontal="center" vertical="center"/>
    </xf>
    <xf numFmtId="0" fontId="18" fillId="0" borderId="5" xfId="0" applyFont="1" applyBorder="1" applyAlignment="1">
      <alignment vertical="center"/>
    </xf>
    <xf numFmtId="0" fontId="18" fillId="0" borderId="5" xfId="0" applyFont="1" applyBorder="1" applyAlignment="1">
      <alignment horizontal="center" vertical="center"/>
    </xf>
    <xf numFmtId="0" fontId="15" fillId="0" borderId="5" xfId="0" applyFont="1" applyBorder="1" applyAlignment="1">
      <alignment horizontal="center" vertical="center"/>
    </xf>
    <xf numFmtId="0" fontId="8" fillId="0" borderId="5" xfId="0" applyFont="1" applyBorder="1" applyAlignment="1">
      <alignment horizontal="center" vertical="center"/>
    </xf>
    <xf numFmtId="0" fontId="10" fillId="0" borderId="10" xfId="0" applyFont="1" applyBorder="1" applyAlignment="1"/>
    <xf numFmtId="0" fontId="10" fillId="0" borderId="7" xfId="0" applyFont="1" applyBorder="1" applyAlignment="1"/>
    <xf numFmtId="0" fontId="10" fillId="0" borderId="11" xfId="0" applyFont="1" applyBorder="1" applyAlignment="1"/>
    <xf numFmtId="0" fontId="17" fillId="0" borderId="1" xfId="0" applyFont="1" applyBorder="1" applyAlignment="1">
      <alignment horizontal="center" vertical="center"/>
    </xf>
    <xf numFmtId="0" fontId="17" fillId="0" borderId="5" xfId="0" applyFont="1" applyBorder="1" applyAlignment="1">
      <alignment vertical="center"/>
    </xf>
    <xf numFmtId="0" fontId="17" fillId="0" borderId="5" xfId="0" applyFont="1" applyBorder="1" applyAlignment="1">
      <alignment horizontal="center" vertical="center"/>
    </xf>
    <xf numFmtId="0" fontId="7" fillId="0" borderId="5" xfId="0" applyFont="1" applyBorder="1" applyAlignment="1">
      <alignment horizontal="center" vertical="center"/>
    </xf>
    <xf numFmtId="0" fontId="10" fillId="0" borderId="14" xfId="0" applyFont="1" applyBorder="1" applyAlignment="1"/>
    <xf numFmtId="0" fontId="10" fillId="0" borderId="6" xfId="0" applyFont="1" applyBorder="1" applyAlignment="1"/>
    <xf numFmtId="0" fontId="10" fillId="0" borderId="4" xfId="0" applyFont="1" applyBorder="1" applyAlignment="1"/>
    <xf numFmtId="0" fontId="17" fillId="2" borderId="1" xfId="0" applyFont="1" applyFill="1" applyBorder="1" applyAlignment="1">
      <alignment horizontal="center" vertical="center"/>
    </xf>
    <xf numFmtId="0" fontId="17" fillId="2" borderId="5" xfId="0" applyFont="1" applyFill="1" applyBorder="1" applyAlignment="1">
      <alignment vertical="center"/>
    </xf>
    <xf numFmtId="0" fontId="17" fillId="2" borderId="5" xfId="0" applyFont="1" applyFill="1" applyBorder="1" applyAlignment="1">
      <alignment horizontal="center" vertical="center"/>
    </xf>
    <xf numFmtId="0" fontId="5" fillId="0" borderId="1" xfId="0" applyFont="1" applyBorder="1" applyAlignment="1">
      <alignment vertical="center"/>
    </xf>
    <xf numFmtId="0" fontId="5" fillId="0" borderId="4" xfId="0" applyFont="1" applyBorder="1" applyAlignment="1">
      <alignment vertical="center"/>
    </xf>
    <xf numFmtId="0" fontId="10" fillId="0" borderId="3" xfId="0" applyFont="1" applyBorder="1" applyAlignment="1"/>
    <xf numFmtId="0" fontId="8" fillId="0" borderId="4" xfId="0" applyFont="1" applyBorder="1" applyAlignment="1">
      <alignment vertical="center"/>
    </xf>
    <xf numFmtId="0" fontId="17" fillId="2" borderId="4" xfId="0" applyFont="1" applyFill="1" applyBorder="1" applyAlignment="1">
      <alignment horizontal="center" vertical="center"/>
    </xf>
    <xf numFmtId="0" fontId="17" fillId="2" borderId="7" xfId="0" applyFont="1" applyFill="1" applyBorder="1" applyAlignment="1">
      <alignment vertical="center"/>
    </xf>
    <xf numFmtId="0" fontId="17" fillId="2" borderId="7" xfId="0" applyFont="1" applyFill="1" applyBorder="1" applyAlignment="1">
      <alignment horizontal="center" vertical="center"/>
    </xf>
    <xf numFmtId="0" fontId="14" fillId="0" borderId="5" xfId="0" applyFont="1" applyBorder="1" applyAlignment="1">
      <alignment vertical="center"/>
    </xf>
    <xf numFmtId="0" fontId="14" fillId="0" borderId="5" xfId="0" applyFont="1" applyBorder="1" applyAlignment="1">
      <alignment horizontal="center" vertical="center"/>
    </xf>
    <xf numFmtId="0" fontId="17" fillId="0" borderId="1" xfId="0" applyFont="1" applyFill="1" applyBorder="1" applyAlignment="1">
      <alignment horizontal="center" vertical="center"/>
    </xf>
    <xf numFmtId="0" fontId="17" fillId="0" borderId="5" xfId="0" applyFont="1" applyFill="1" applyBorder="1" applyAlignment="1">
      <alignment vertical="center"/>
    </xf>
    <xf numFmtId="0" fontId="7" fillId="0" borderId="5" xfId="0" applyFont="1" applyFill="1" applyBorder="1" applyAlignment="1">
      <alignment horizontal="center" vertical="center"/>
    </xf>
    <xf numFmtId="0" fontId="27" fillId="0" borderId="1" xfId="0" applyFont="1" applyBorder="1" applyAlignment="1">
      <alignment horizontal="center" vertical="center"/>
    </xf>
    <xf numFmtId="0" fontId="27" fillId="0" borderId="5" xfId="0" applyFont="1" applyBorder="1" applyAlignment="1">
      <alignment vertical="center"/>
    </xf>
    <xf numFmtId="0" fontId="27" fillId="0" borderId="5" xfId="0" applyFont="1" applyBorder="1" applyAlignment="1">
      <alignment horizontal="center" vertical="center"/>
    </xf>
    <xf numFmtId="0" fontId="5" fillId="3" borderId="5" xfId="0" applyFont="1" applyFill="1" applyBorder="1" applyAlignment="1">
      <alignment horizontal="center" vertical="center"/>
    </xf>
    <xf numFmtId="0" fontId="9" fillId="0" borderId="0" xfId="0" applyFont="1" applyAlignment="1"/>
    <xf numFmtId="0" fontId="21" fillId="0" borderId="0" xfId="0" applyFont="1" applyAlignment="1"/>
    <xf numFmtId="0" fontId="9" fillId="2" borderId="0" xfId="0" applyFont="1" applyFill="1" applyBorder="1" applyAlignment="1">
      <alignment horizontal="center"/>
    </xf>
    <xf numFmtId="0" fontId="5" fillId="4" borderId="1" xfId="0" applyFont="1" applyFill="1" applyBorder="1" applyAlignment="1">
      <alignment horizontal="center" vertical="center"/>
    </xf>
    <xf numFmtId="0" fontId="5" fillId="4" borderId="5" xfId="0" applyFont="1" applyFill="1" applyBorder="1" applyAlignment="1">
      <alignment vertical="center"/>
    </xf>
    <xf numFmtId="0" fontId="2" fillId="4" borderId="7" xfId="0" applyFont="1" applyFill="1" applyBorder="1" applyAlignment="1">
      <alignment horizontal="center" vertical="center"/>
    </xf>
    <xf numFmtId="0" fontId="2" fillId="2" borderId="7" xfId="0" applyFont="1" applyFill="1" applyBorder="1" applyAlignment="1">
      <alignment horizontal="justify" vertical="center"/>
    </xf>
    <xf numFmtId="0" fontId="2" fillId="4" borderId="4" xfId="0" applyFont="1" applyFill="1" applyBorder="1" applyAlignment="1">
      <alignment horizontal="center" vertical="center"/>
    </xf>
    <xf numFmtId="0" fontId="2" fillId="4" borderId="7" xfId="0" applyFont="1" applyFill="1" applyBorder="1" applyAlignment="1">
      <alignment horizontal="justify" vertical="center"/>
    </xf>
    <xf numFmtId="0" fontId="5" fillId="4" borderId="7" xfId="0" applyFont="1" applyFill="1" applyBorder="1" applyAlignment="1">
      <alignment horizontal="center" vertical="center"/>
    </xf>
    <xf numFmtId="0" fontId="2" fillId="4"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5" xfId="0" applyFont="1" applyFill="1" applyBorder="1" applyAlignment="1">
      <alignment vertical="center" wrapText="1"/>
    </xf>
    <xf numFmtId="0" fontId="5" fillId="2" borderId="5" xfId="0" applyFont="1" applyFill="1" applyBorder="1" applyAlignment="1">
      <alignment horizontal="center" vertical="center" wrapText="1"/>
    </xf>
    <xf numFmtId="0" fontId="2" fillId="0" borderId="5" xfId="0" applyFont="1" applyBorder="1" applyAlignment="1">
      <alignment horizontal="justify" vertical="center"/>
    </xf>
    <xf numFmtId="0" fontId="5" fillId="4" borderId="5"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0" xfId="0" applyFont="1" applyFill="1" applyBorder="1" applyAlignment="1">
      <alignment horizontal="center" vertical="center"/>
    </xf>
    <xf numFmtId="0" fontId="15" fillId="2" borderId="7" xfId="0" applyFont="1" applyFill="1" applyBorder="1" applyAlignment="1">
      <alignment horizontal="center" vertical="center"/>
    </xf>
    <xf numFmtId="0" fontId="15" fillId="3" borderId="7" xfId="0" applyFont="1" applyFill="1" applyBorder="1" applyAlignment="1">
      <alignment horizontal="center" vertical="center"/>
    </xf>
    <xf numFmtId="0" fontId="10" fillId="0" borderId="11" xfId="0" applyFont="1" applyBorder="1" applyAlignment="1">
      <alignment horizontal="center"/>
    </xf>
    <xf numFmtId="0" fontId="12" fillId="0" borderId="11" xfId="0" applyFont="1" applyBorder="1" applyAlignment="1">
      <alignment horizontal="center" vertical="center"/>
    </xf>
    <xf numFmtId="0" fontId="12" fillId="0" borderId="1" xfId="0" applyFont="1" applyBorder="1" applyAlignment="1">
      <alignment vertical="center"/>
    </xf>
    <xf numFmtId="0" fontId="10" fillId="2" borderId="0" xfId="0" applyFont="1" applyFill="1" applyAlignment="1">
      <alignment horizontal="center"/>
    </xf>
    <xf numFmtId="0" fontId="2" fillId="2" borderId="7" xfId="0" applyFont="1" applyFill="1" applyBorder="1" applyAlignment="1">
      <alignment vertical="center"/>
    </xf>
    <xf numFmtId="0" fontId="17" fillId="0" borderId="0" xfId="0" applyFont="1" applyAlignment="1">
      <alignment horizontal="justify" vertical="center"/>
    </xf>
    <xf numFmtId="0" fontId="10" fillId="2" borderId="0" xfId="0" applyFont="1" applyFill="1" applyAlignment="1"/>
    <xf numFmtId="0" fontId="1"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1" fillId="2" borderId="7" xfId="0" applyFont="1" applyFill="1" applyBorder="1" applyAlignment="1">
      <alignment horizontal="center" vertical="center"/>
    </xf>
    <xf numFmtId="0" fontId="11" fillId="0" borderId="4" xfId="0" applyFont="1" applyBorder="1" applyAlignment="1">
      <alignment horizontal="center" vertical="center"/>
    </xf>
    <xf numFmtId="0" fontId="1" fillId="0" borderId="4" xfId="0" applyFont="1" applyBorder="1" applyAlignment="1">
      <alignment horizontal="center" vertical="center"/>
    </xf>
    <xf numFmtId="0" fontId="19" fillId="0" borderId="5" xfId="0" applyFont="1" applyBorder="1" applyAlignment="1">
      <alignment horizontal="center" vertical="center"/>
    </xf>
    <xf numFmtId="0" fontId="29" fillId="5" borderId="15" xfId="0" applyFont="1" applyFill="1" applyBorder="1" applyAlignment="1">
      <alignment vertical="center" wrapText="1"/>
    </xf>
    <xf numFmtId="0" fontId="29" fillId="0" borderId="0" xfId="0" applyFont="1"/>
    <xf numFmtId="0" fontId="28" fillId="5" borderId="15" xfId="0" applyFont="1" applyFill="1" applyBorder="1" applyAlignment="1">
      <alignment vertical="center" wrapText="1"/>
    </xf>
    <xf numFmtId="0" fontId="28" fillId="5" borderId="0" xfId="0" applyFont="1" applyFill="1" applyBorder="1" applyAlignment="1">
      <alignment vertical="center" wrapText="1"/>
    </xf>
    <xf numFmtId="0" fontId="9" fillId="0" borderId="9" xfId="0" applyFont="1" applyBorder="1" applyAlignment="1">
      <alignment horizont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1"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9" fillId="0" borderId="9" xfId="0" applyFont="1" applyBorder="1" applyAlignment="1">
      <alignment horizontal="center"/>
    </xf>
    <xf numFmtId="0" fontId="11" fillId="0" borderId="11" xfId="0" applyFont="1" applyBorder="1" applyAlignment="1">
      <alignment horizontal="center" vertical="center"/>
    </xf>
    <xf numFmtId="0" fontId="11" fillId="0" borderId="8" xfId="0" applyFont="1" applyBorder="1" applyAlignment="1">
      <alignment horizontal="center" vertical="center"/>
    </xf>
    <xf numFmtId="0" fontId="11" fillId="0" borderId="5" xfId="0" applyFont="1" applyBorder="1" applyAlignment="1">
      <alignment horizontal="center" vertical="center"/>
    </xf>
    <xf numFmtId="0" fontId="10" fillId="0" borderId="9" xfId="0" applyFont="1" applyBorder="1" applyAlignment="1">
      <alignment horizontal="center"/>
    </xf>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19" fillId="0" borderId="11" xfId="0" applyFont="1" applyBorder="1" applyAlignment="1">
      <alignment horizontal="center" vertical="center"/>
    </xf>
    <xf numFmtId="0" fontId="19" fillId="0" borderId="5" xfId="0" applyFont="1" applyBorder="1" applyAlignment="1">
      <alignment horizontal="center" vertical="center"/>
    </xf>
    <xf numFmtId="0" fontId="9" fillId="0" borderId="0" xfId="0" applyFont="1" applyAlignment="1">
      <alignment horizontal="center"/>
    </xf>
    <xf numFmtId="0" fontId="10" fillId="0" borderId="0" xfId="0" applyFont="1" applyAlignment="1">
      <alignment horizontal="center" wrapText="1"/>
    </xf>
    <xf numFmtId="0" fontId="2" fillId="0" borderId="4" xfId="0" applyFont="1" applyBorder="1" applyAlignment="1">
      <alignment horizontal="center" vertical="center" wrapText="1"/>
    </xf>
    <xf numFmtId="0" fontId="2" fillId="0" borderId="7" xfId="0" applyFont="1" applyBorder="1" applyAlignment="1">
      <alignment vertical="center" wrapText="1"/>
    </xf>
    <xf numFmtId="0" fontId="2" fillId="0" borderId="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 xfId="0" applyFont="1" applyBorder="1" applyAlignment="1">
      <alignment horizontal="justify" vertical="center" wrapText="1"/>
    </xf>
    <xf numFmtId="0" fontId="10" fillId="6" borderId="0" xfId="0" applyFont="1" applyFill="1" applyAlignment="1"/>
    <xf numFmtId="0" fontId="9" fillId="0" borderId="0" xfId="0" applyFont="1" applyAlignment="1">
      <alignment wrapText="1"/>
    </xf>
    <xf numFmtId="0" fontId="17" fillId="0" borderId="4" xfId="0" applyFont="1" applyBorder="1" applyAlignment="1">
      <alignment horizontal="center" vertical="center" wrapText="1"/>
    </xf>
    <xf numFmtId="0" fontId="25" fillId="0" borderId="7" xfId="0" applyFont="1" applyBorder="1" applyAlignment="1">
      <alignment horizontal="center" vertical="center"/>
    </xf>
    <xf numFmtId="0" fontId="21" fillId="6" borderId="0" xfId="0" applyFont="1" applyFill="1" applyAlignment="1"/>
    <xf numFmtId="0" fontId="17" fillId="0" borderId="7" xfId="0" applyFont="1" applyBorder="1" applyAlignment="1">
      <alignment vertical="center" wrapText="1"/>
    </xf>
    <xf numFmtId="0" fontId="17" fillId="0" borderId="7" xfId="0" applyFont="1" applyBorder="1" applyAlignment="1">
      <alignment horizontal="center" vertical="center" wrapText="1"/>
    </xf>
    <xf numFmtId="0" fontId="11" fillId="0" borderId="9" xfId="0" applyFont="1" applyBorder="1" applyAlignment="1">
      <alignment horizontal="center" wrapText="1"/>
    </xf>
    <xf numFmtId="0" fontId="11" fillId="0" borderId="0" xfId="0" applyFont="1" applyFill="1" applyBorder="1" applyAlignment="1">
      <alignment horizontal="center" vertical="center" wrapText="1"/>
    </xf>
    <xf numFmtId="0" fontId="24" fillId="0" borderId="0" xfId="0" applyFont="1" applyAlignment="1">
      <alignment wrapText="1"/>
    </xf>
    <xf numFmtId="9" fontId="24" fillId="0" borderId="0" xfId="1" applyFont="1" applyAlignment="1">
      <alignment wrapText="1"/>
    </xf>
    <xf numFmtId="9" fontId="0" fillId="0" borderId="0" xfId="1" applyFont="1" applyAlignment="1">
      <alignment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0" fillId="6" borderId="0" xfId="0" applyFill="1" applyAlignment="1">
      <alignment wrapText="1"/>
    </xf>
    <xf numFmtId="0" fontId="30" fillId="6" borderId="0" xfId="0" applyFont="1" applyFill="1" applyAlignment="1">
      <alignment wrapText="1"/>
    </xf>
    <xf numFmtId="0" fontId="19" fillId="0" borderId="1" xfId="0" applyFont="1" applyBorder="1" applyAlignment="1">
      <alignment horizontal="center" vertical="center"/>
    </xf>
    <xf numFmtId="0" fontId="19" fillId="0" borderId="5" xfId="0" applyFont="1" applyBorder="1" applyAlignment="1">
      <alignment vertical="center"/>
    </xf>
    <xf numFmtId="0" fontId="3" fillId="0" borderId="5" xfId="0" applyFont="1" applyBorder="1" applyAlignment="1">
      <alignment horizontal="center" vertical="center"/>
    </xf>
    <xf numFmtId="0" fontId="0" fillId="0" borderId="0" xfId="0" applyAlignment="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topLeftCell="A43" zoomScale="115" zoomScaleNormal="115" workbookViewId="0">
      <selection activeCell="I46" sqref="I46:K46"/>
    </sheetView>
  </sheetViews>
  <sheetFormatPr defaultColWidth="9.140625" defaultRowHeight="15" x14ac:dyDescent="0.25"/>
  <cols>
    <col min="1" max="1" width="10.28515625" style="22" customWidth="1"/>
    <col min="2" max="2" width="32.140625" style="22" customWidth="1"/>
    <col min="3" max="3" width="9.140625" style="22"/>
    <col min="4" max="6" width="0" style="22" hidden="1" customWidth="1"/>
    <col min="7" max="7" width="8.7109375" style="22" hidden="1" customWidth="1"/>
    <col min="8" max="8" width="5.28515625" style="22" customWidth="1"/>
    <col min="9" max="9" width="12.140625" style="22" customWidth="1"/>
    <col min="10" max="10" width="35.7109375" style="22" customWidth="1"/>
    <col min="11" max="11" width="9.140625" style="22"/>
    <col min="12" max="12" width="5.5703125" style="57" customWidth="1"/>
    <col min="13" max="13" width="11.85546875" style="57" customWidth="1"/>
    <col min="14" max="14" width="31.28515625" style="22" customWidth="1"/>
    <col min="15" max="15" width="9.140625" style="22"/>
    <col min="16" max="16" width="9.140625" style="57"/>
    <col min="17" max="16384" width="9.140625" style="22"/>
  </cols>
  <sheetData>
    <row r="1" spans="1:16" ht="40.5" customHeight="1" thickBot="1" x14ac:dyDescent="0.3">
      <c r="A1" s="196" t="s">
        <v>231</v>
      </c>
      <c r="B1" s="196"/>
      <c r="C1" s="196"/>
      <c r="D1" s="196"/>
      <c r="E1" s="196"/>
      <c r="F1" s="196"/>
      <c r="G1" s="196"/>
      <c r="I1" s="196" t="s">
        <v>232</v>
      </c>
      <c r="J1" s="196"/>
      <c r="K1" s="196"/>
      <c r="L1" s="158">
        <f>62-46</f>
        <v>16</v>
      </c>
      <c r="M1" s="196" t="s">
        <v>233</v>
      </c>
      <c r="N1" s="196"/>
      <c r="O1" s="196"/>
    </row>
    <row r="2" spans="1:16" ht="17.25" customHeight="1" thickBot="1" x14ac:dyDescent="0.3">
      <c r="A2" s="200" t="s">
        <v>0</v>
      </c>
      <c r="B2" s="200" t="s">
        <v>1</v>
      </c>
      <c r="C2" s="200" t="s">
        <v>2</v>
      </c>
      <c r="D2" s="203" t="s">
        <v>3</v>
      </c>
      <c r="E2" s="204"/>
      <c r="F2" s="204"/>
      <c r="G2" s="205"/>
      <c r="I2" s="197" t="s">
        <v>103</v>
      </c>
      <c r="J2" s="197" t="s">
        <v>1</v>
      </c>
      <c r="K2" s="197" t="s">
        <v>2</v>
      </c>
      <c r="L2" s="68"/>
      <c r="M2" s="197" t="s">
        <v>175</v>
      </c>
      <c r="N2" s="197" t="s">
        <v>1</v>
      </c>
      <c r="O2" s="197" t="s">
        <v>2</v>
      </c>
    </row>
    <row r="3" spans="1:16" ht="17.25" customHeight="1" thickBot="1" x14ac:dyDescent="0.3">
      <c r="A3" s="201"/>
      <c r="B3" s="201"/>
      <c r="C3" s="201"/>
      <c r="D3" s="200" t="s">
        <v>4</v>
      </c>
      <c r="E3" s="203" t="s">
        <v>5</v>
      </c>
      <c r="F3" s="204"/>
      <c r="G3" s="205"/>
      <c r="I3" s="198"/>
      <c r="J3" s="198"/>
      <c r="K3" s="198"/>
      <c r="M3" s="198"/>
      <c r="N3" s="198"/>
      <c r="O3" s="198"/>
    </row>
    <row r="4" spans="1:16" ht="17.25" thickBot="1" x14ac:dyDescent="0.3">
      <c r="A4" s="202"/>
      <c r="B4" s="202"/>
      <c r="C4" s="202"/>
      <c r="D4" s="202"/>
      <c r="E4" s="2" t="s">
        <v>6</v>
      </c>
      <c r="F4" s="2" t="s">
        <v>7</v>
      </c>
      <c r="G4" s="2" t="s">
        <v>8</v>
      </c>
      <c r="I4" s="199"/>
      <c r="J4" s="199"/>
      <c r="K4" s="199"/>
      <c r="M4" s="199"/>
      <c r="N4" s="199"/>
      <c r="O4" s="199"/>
    </row>
    <row r="5" spans="1:16" ht="17.25" thickBot="1" x14ac:dyDescent="0.3">
      <c r="A5" s="3" t="s">
        <v>9</v>
      </c>
      <c r="B5" s="4" t="s">
        <v>10</v>
      </c>
      <c r="C5" s="2">
        <v>28</v>
      </c>
      <c r="D5" s="2">
        <v>495</v>
      </c>
      <c r="E5" s="2">
        <v>212</v>
      </c>
      <c r="F5" s="2">
        <v>255</v>
      </c>
      <c r="G5" s="2">
        <v>28</v>
      </c>
      <c r="H5" s="60">
        <f>C5</f>
        <v>28</v>
      </c>
      <c r="I5" s="25" t="s">
        <v>9</v>
      </c>
      <c r="J5" s="26" t="s">
        <v>10</v>
      </c>
      <c r="K5" s="24">
        <v>19</v>
      </c>
      <c r="L5" s="57">
        <f>K5</f>
        <v>19</v>
      </c>
      <c r="M5" s="35" t="s">
        <v>9</v>
      </c>
      <c r="N5" s="36" t="s">
        <v>10</v>
      </c>
      <c r="O5" s="37">
        <v>9</v>
      </c>
      <c r="P5" s="57">
        <f>O5</f>
        <v>9</v>
      </c>
    </row>
    <row r="6" spans="1:16" ht="17.25" thickBot="1" x14ac:dyDescent="0.3">
      <c r="A6" s="5" t="s">
        <v>11</v>
      </c>
      <c r="B6" s="6" t="s">
        <v>12</v>
      </c>
      <c r="C6" s="1" t="s">
        <v>13</v>
      </c>
      <c r="D6" s="1">
        <v>75</v>
      </c>
      <c r="E6" s="1">
        <v>41</v>
      </c>
      <c r="F6" s="1">
        <v>29</v>
      </c>
      <c r="G6" s="1">
        <v>5</v>
      </c>
      <c r="I6" s="27" t="s">
        <v>107</v>
      </c>
      <c r="J6" s="28" t="s">
        <v>12</v>
      </c>
      <c r="K6" s="29" t="s">
        <v>32</v>
      </c>
      <c r="M6" s="38" t="s">
        <v>176</v>
      </c>
      <c r="N6" s="39" t="s">
        <v>12</v>
      </c>
      <c r="O6" s="34" t="s">
        <v>16</v>
      </c>
    </row>
    <row r="7" spans="1:16" ht="17.25" thickBot="1" x14ac:dyDescent="0.3">
      <c r="A7" s="5" t="s">
        <v>14</v>
      </c>
      <c r="B7" s="6" t="s">
        <v>15</v>
      </c>
      <c r="C7" s="1" t="s">
        <v>16</v>
      </c>
      <c r="D7" s="1">
        <v>30</v>
      </c>
      <c r="E7" s="1">
        <v>18</v>
      </c>
      <c r="F7" s="1">
        <v>10</v>
      </c>
      <c r="G7" s="1">
        <v>2</v>
      </c>
      <c r="I7" s="27" t="s">
        <v>108</v>
      </c>
      <c r="J7" s="28" t="s">
        <v>15</v>
      </c>
      <c r="K7" s="29" t="s">
        <v>109</v>
      </c>
      <c r="M7" s="38" t="s">
        <v>177</v>
      </c>
      <c r="N7" s="39" t="s">
        <v>15</v>
      </c>
      <c r="O7" s="34" t="s">
        <v>109</v>
      </c>
    </row>
    <row r="8" spans="1:16" ht="17.25" thickBot="1" x14ac:dyDescent="0.3">
      <c r="A8" s="5" t="s">
        <v>17</v>
      </c>
      <c r="B8" s="6" t="s">
        <v>18</v>
      </c>
      <c r="C8" s="1" t="s">
        <v>19</v>
      </c>
      <c r="D8" s="1">
        <v>60</v>
      </c>
      <c r="E8" s="1">
        <v>5</v>
      </c>
      <c r="F8" s="1">
        <v>51</v>
      </c>
      <c r="G8" s="1">
        <v>4</v>
      </c>
      <c r="I8" s="27" t="s">
        <v>110</v>
      </c>
      <c r="J8" s="28" t="s">
        <v>18</v>
      </c>
      <c r="K8" s="29" t="s">
        <v>78</v>
      </c>
      <c r="M8" s="38" t="s">
        <v>178</v>
      </c>
      <c r="N8" s="39" t="s">
        <v>18</v>
      </c>
      <c r="O8" s="34" t="s">
        <v>78</v>
      </c>
    </row>
    <row r="9" spans="1:16" ht="17.25" thickBot="1" x14ac:dyDescent="0.3">
      <c r="A9" s="5" t="s">
        <v>20</v>
      </c>
      <c r="B9" s="6" t="s">
        <v>21</v>
      </c>
      <c r="C9" s="1" t="s">
        <v>13</v>
      </c>
      <c r="D9" s="1">
        <v>75</v>
      </c>
      <c r="E9" s="1">
        <v>36</v>
      </c>
      <c r="F9" s="1">
        <v>35</v>
      </c>
      <c r="G9" s="1">
        <v>4</v>
      </c>
      <c r="I9" s="27" t="s">
        <v>111</v>
      </c>
      <c r="J9" s="28" t="s">
        <v>112</v>
      </c>
      <c r="K9" s="29" t="s">
        <v>53</v>
      </c>
      <c r="M9" s="38" t="s">
        <v>179</v>
      </c>
      <c r="N9" s="39" t="s">
        <v>180</v>
      </c>
      <c r="O9" s="34" t="s">
        <v>78</v>
      </c>
    </row>
    <row r="10" spans="1:16" ht="17.25" thickBot="1" x14ac:dyDescent="0.3">
      <c r="A10" s="5" t="s">
        <v>22</v>
      </c>
      <c r="B10" s="6" t="s">
        <v>23</v>
      </c>
      <c r="C10" s="1" t="s">
        <v>24</v>
      </c>
      <c r="D10" s="1">
        <v>75</v>
      </c>
      <c r="E10" s="1">
        <v>15</v>
      </c>
      <c r="F10" s="1">
        <v>58</v>
      </c>
      <c r="G10" s="1">
        <v>2</v>
      </c>
      <c r="I10" s="27" t="s">
        <v>113</v>
      </c>
      <c r="J10" s="28" t="s">
        <v>23</v>
      </c>
      <c r="K10" s="29" t="s">
        <v>27</v>
      </c>
      <c r="M10" s="38" t="s">
        <v>181</v>
      </c>
      <c r="N10" s="39" t="s">
        <v>23</v>
      </c>
      <c r="O10" s="34" t="s">
        <v>78</v>
      </c>
    </row>
    <row r="11" spans="1:16" ht="17.25" thickBot="1" x14ac:dyDescent="0.3">
      <c r="A11" s="5" t="s">
        <v>25</v>
      </c>
      <c r="B11" s="6" t="s">
        <v>26</v>
      </c>
      <c r="C11" s="1" t="s">
        <v>27</v>
      </c>
      <c r="D11" s="1">
        <v>40</v>
      </c>
      <c r="E11" s="1">
        <v>14</v>
      </c>
      <c r="F11" s="1">
        <v>24</v>
      </c>
      <c r="G11" s="1">
        <v>2</v>
      </c>
      <c r="I11" s="27" t="s">
        <v>114</v>
      </c>
      <c r="J11" s="28" t="s">
        <v>26</v>
      </c>
      <c r="K11" s="29" t="s">
        <v>27</v>
      </c>
      <c r="M11" s="38" t="s">
        <v>182</v>
      </c>
      <c r="N11" s="39" t="s">
        <v>183</v>
      </c>
      <c r="O11" s="34" t="s">
        <v>27</v>
      </c>
    </row>
    <row r="12" spans="1:16" ht="17.25" thickBot="1" x14ac:dyDescent="0.3">
      <c r="A12" s="5" t="s">
        <v>28</v>
      </c>
      <c r="B12" s="6" t="s">
        <v>29</v>
      </c>
      <c r="C12" s="1" t="s">
        <v>27</v>
      </c>
      <c r="D12" s="1">
        <v>40</v>
      </c>
      <c r="E12" s="1">
        <v>14</v>
      </c>
      <c r="F12" s="1">
        <v>24</v>
      </c>
      <c r="G12" s="1">
        <v>2</v>
      </c>
      <c r="I12" s="27" t="s">
        <v>115</v>
      </c>
      <c r="J12" s="28" t="s">
        <v>29</v>
      </c>
      <c r="K12" s="29" t="s">
        <v>32</v>
      </c>
    </row>
    <row r="13" spans="1:16" ht="17.25" thickBot="1" x14ac:dyDescent="0.3">
      <c r="A13" s="5" t="s">
        <v>30</v>
      </c>
      <c r="B13" s="6" t="s">
        <v>31</v>
      </c>
      <c r="C13" s="1" t="s">
        <v>32</v>
      </c>
      <c r="D13" s="1">
        <v>40</v>
      </c>
      <c r="E13" s="1">
        <v>14</v>
      </c>
      <c r="F13" s="1">
        <v>24</v>
      </c>
      <c r="G13" s="1">
        <v>2</v>
      </c>
      <c r="I13" s="27" t="s">
        <v>116</v>
      </c>
      <c r="J13" s="28" t="s">
        <v>34</v>
      </c>
      <c r="K13" s="29" t="s">
        <v>35</v>
      </c>
      <c r="P13" s="68"/>
    </row>
    <row r="14" spans="1:16" ht="17.25" thickBot="1" x14ac:dyDescent="0.3">
      <c r="A14" s="5" t="s">
        <v>33</v>
      </c>
      <c r="B14" s="6" t="s">
        <v>34</v>
      </c>
      <c r="C14" s="1" t="s">
        <v>35</v>
      </c>
      <c r="D14" s="1">
        <v>60</v>
      </c>
      <c r="E14" s="1">
        <v>55</v>
      </c>
      <c r="F14" s="1"/>
      <c r="G14" s="1">
        <v>5</v>
      </c>
      <c r="I14" s="25"/>
      <c r="J14" s="26"/>
      <c r="K14" s="24"/>
      <c r="P14" s="68"/>
    </row>
    <row r="15" spans="1:16" ht="29.25" customHeight="1" thickBot="1" x14ac:dyDescent="0.3">
      <c r="A15" s="3" t="s">
        <v>36</v>
      </c>
      <c r="B15" s="7" t="s">
        <v>37</v>
      </c>
      <c r="C15" s="2">
        <v>62</v>
      </c>
      <c r="D15" s="8">
        <v>1635</v>
      </c>
      <c r="E15" s="2">
        <v>487</v>
      </c>
      <c r="F15" s="8">
        <v>1110</v>
      </c>
      <c r="G15" s="2">
        <v>38</v>
      </c>
      <c r="H15" s="60">
        <f>H16+H24+H45</f>
        <v>62</v>
      </c>
      <c r="I15" s="25" t="s">
        <v>155</v>
      </c>
      <c r="J15" s="26" t="s">
        <v>37</v>
      </c>
      <c r="K15" s="24">
        <v>46</v>
      </c>
      <c r="L15" s="60">
        <f>L16+L24+L45</f>
        <v>46</v>
      </c>
      <c r="M15" s="52" t="s">
        <v>36</v>
      </c>
      <c r="N15" s="53" t="s">
        <v>37</v>
      </c>
      <c r="O15" s="52">
        <v>36</v>
      </c>
      <c r="P15" s="70">
        <f>P16+P24+P45</f>
        <v>36</v>
      </c>
    </row>
    <row r="16" spans="1:16" ht="18" thickBot="1" x14ac:dyDescent="0.3">
      <c r="A16" s="9" t="s">
        <v>38</v>
      </c>
      <c r="B16" s="10" t="s">
        <v>39</v>
      </c>
      <c r="C16" s="11">
        <v>18</v>
      </c>
      <c r="D16" s="2">
        <v>300</v>
      </c>
      <c r="E16" s="11">
        <v>228</v>
      </c>
      <c r="F16" s="11">
        <v>60</v>
      </c>
      <c r="G16" s="11">
        <v>12</v>
      </c>
      <c r="H16" s="56">
        <f>SUM(H17:H22)</f>
        <v>18</v>
      </c>
      <c r="I16" s="30" t="s">
        <v>156</v>
      </c>
      <c r="J16" s="31" t="s">
        <v>39</v>
      </c>
      <c r="K16" s="32">
        <v>12</v>
      </c>
      <c r="L16" s="56">
        <f>SUM(L17:L20)</f>
        <v>12</v>
      </c>
      <c r="M16" s="40" t="s">
        <v>38</v>
      </c>
      <c r="N16" s="41" t="s">
        <v>184</v>
      </c>
      <c r="O16" s="45">
        <v>9</v>
      </c>
      <c r="P16" s="69">
        <f>SUM(P17:P23)</f>
        <v>9</v>
      </c>
    </row>
    <row r="17" spans="1:16" ht="17.25" thickBot="1" x14ac:dyDescent="0.3">
      <c r="A17" s="5" t="s">
        <v>40</v>
      </c>
      <c r="B17" s="6" t="s">
        <v>41</v>
      </c>
      <c r="C17" s="1" t="s">
        <v>42</v>
      </c>
      <c r="D17" s="1">
        <v>45</v>
      </c>
      <c r="E17" s="1">
        <v>43</v>
      </c>
      <c r="F17" s="1"/>
      <c r="G17" s="1">
        <v>2</v>
      </c>
      <c r="H17" s="57">
        <v>3</v>
      </c>
      <c r="I17" s="27" t="s">
        <v>157</v>
      </c>
      <c r="J17" s="28" t="s">
        <v>41</v>
      </c>
      <c r="K17" s="29" t="s">
        <v>42</v>
      </c>
      <c r="L17" s="57">
        <v>3</v>
      </c>
      <c r="M17" s="5"/>
      <c r="N17" s="6"/>
      <c r="O17" s="1"/>
      <c r="P17" s="68"/>
    </row>
    <row r="18" spans="1:16" ht="17.25" thickBot="1" x14ac:dyDescent="0.3">
      <c r="A18" s="5" t="s">
        <v>43</v>
      </c>
      <c r="B18" s="6" t="s">
        <v>44</v>
      </c>
      <c r="C18" s="29" t="s">
        <v>35</v>
      </c>
      <c r="D18" s="1">
        <v>60</v>
      </c>
      <c r="E18" s="1">
        <v>58</v>
      </c>
      <c r="F18" s="1"/>
      <c r="G18" s="1">
        <v>2</v>
      </c>
      <c r="H18" s="57">
        <v>4</v>
      </c>
      <c r="I18" s="27" t="s">
        <v>158</v>
      </c>
      <c r="J18" s="28" t="s">
        <v>44</v>
      </c>
      <c r="K18" s="29" t="s">
        <v>35</v>
      </c>
      <c r="L18" s="57">
        <v>4</v>
      </c>
      <c r="M18" s="12"/>
      <c r="N18" s="13"/>
      <c r="O18" s="14"/>
      <c r="P18" s="68"/>
    </row>
    <row r="19" spans="1:16" ht="21.75" customHeight="1" thickBot="1" x14ac:dyDescent="0.3">
      <c r="A19" s="27" t="s">
        <v>237</v>
      </c>
      <c r="B19" s="28" t="s">
        <v>101</v>
      </c>
      <c r="C19" s="29" t="s">
        <v>32</v>
      </c>
      <c r="D19" s="1">
        <v>45</v>
      </c>
      <c r="E19" s="1">
        <v>43</v>
      </c>
      <c r="F19" s="1"/>
      <c r="G19" s="1">
        <v>2</v>
      </c>
      <c r="H19" s="57">
        <v>2</v>
      </c>
      <c r="I19" s="27" t="s">
        <v>172</v>
      </c>
      <c r="J19" s="28" t="s">
        <v>101</v>
      </c>
      <c r="K19" s="29" t="s">
        <v>32</v>
      </c>
      <c r="L19" s="57">
        <v>2</v>
      </c>
      <c r="M19" s="83"/>
      <c r="N19" s="84"/>
      <c r="O19" s="85"/>
      <c r="P19" s="68"/>
    </row>
    <row r="20" spans="1:16" ht="17.25" thickBot="1" x14ac:dyDescent="0.3">
      <c r="A20" s="5" t="s">
        <v>93</v>
      </c>
      <c r="B20" s="6" t="s">
        <v>94</v>
      </c>
      <c r="C20" s="1" t="s">
        <v>53</v>
      </c>
      <c r="D20" s="1">
        <v>45</v>
      </c>
      <c r="E20" s="1">
        <v>13</v>
      </c>
      <c r="F20" s="1">
        <v>30</v>
      </c>
      <c r="G20" s="1">
        <v>2</v>
      </c>
      <c r="H20" s="57">
        <v>3</v>
      </c>
      <c r="I20" s="5" t="s">
        <v>215</v>
      </c>
      <c r="J20" s="6" t="s">
        <v>94</v>
      </c>
      <c r="K20" s="1" t="s">
        <v>53</v>
      </c>
      <c r="L20" s="57">
        <v>3</v>
      </c>
      <c r="M20" s="92"/>
      <c r="N20" s="86"/>
      <c r="O20" s="86"/>
      <c r="P20" s="68"/>
    </row>
    <row r="21" spans="1:16" ht="17.25" thickBot="1" x14ac:dyDescent="0.3">
      <c r="A21" s="5" t="s">
        <v>45</v>
      </c>
      <c r="B21" s="6" t="s">
        <v>46</v>
      </c>
      <c r="C21" s="1" t="s">
        <v>42</v>
      </c>
      <c r="D21" s="1"/>
      <c r="E21" s="1"/>
      <c r="F21" s="1"/>
      <c r="G21" s="1"/>
      <c r="H21" s="57">
        <v>3</v>
      </c>
      <c r="M21" s="5" t="s">
        <v>185</v>
      </c>
      <c r="N21" s="6" t="s">
        <v>46</v>
      </c>
      <c r="O21" s="1" t="s">
        <v>42</v>
      </c>
      <c r="P21" s="68">
        <v>3</v>
      </c>
    </row>
    <row r="22" spans="1:16" ht="22.5" customHeight="1" thickBot="1" x14ac:dyDescent="0.3">
      <c r="A22" s="12" t="s">
        <v>49</v>
      </c>
      <c r="B22" s="13" t="s">
        <v>50</v>
      </c>
      <c r="C22" s="14" t="s">
        <v>42</v>
      </c>
      <c r="D22" s="55">
        <v>60</v>
      </c>
      <c r="E22" s="55">
        <v>58</v>
      </c>
      <c r="F22" s="55"/>
      <c r="G22" s="55">
        <v>2</v>
      </c>
      <c r="H22" s="57">
        <v>3</v>
      </c>
      <c r="M22" s="12" t="s">
        <v>206</v>
      </c>
      <c r="N22" s="13" t="s">
        <v>50</v>
      </c>
      <c r="O22" s="14" t="s">
        <v>42</v>
      </c>
      <c r="P22" s="68">
        <v>3</v>
      </c>
    </row>
    <row r="23" spans="1:16" ht="22.5" customHeight="1" thickBot="1" x14ac:dyDescent="0.3">
      <c r="A23" s="80"/>
      <c r="B23" s="81"/>
      <c r="C23" s="80"/>
      <c r="D23" s="14"/>
      <c r="E23" s="14"/>
      <c r="F23" s="14"/>
      <c r="G23" s="14"/>
      <c r="H23" s="57"/>
      <c r="M23" s="5" t="s">
        <v>51</v>
      </c>
      <c r="N23" s="6" t="s">
        <v>52</v>
      </c>
      <c r="O23" s="1" t="s">
        <v>53</v>
      </c>
      <c r="P23" s="68">
        <v>3</v>
      </c>
    </row>
    <row r="24" spans="1:16" ht="30" customHeight="1" thickBot="1" x14ac:dyDescent="0.3">
      <c r="A24" s="87" t="s">
        <v>54</v>
      </c>
      <c r="B24" s="88" t="s">
        <v>55</v>
      </c>
      <c r="C24" s="87">
        <v>36</v>
      </c>
      <c r="D24" s="16">
        <v>1155</v>
      </c>
      <c r="E24" s="11">
        <v>207</v>
      </c>
      <c r="F24" s="16">
        <v>930</v>
      </c>
      <c r="G24" s="11">
        <v>18</v>
      </c>
      <c r="H24" s="56">
        <f>SUM(H25:H39)</f>
        <v>36</v>
      </c>
      <c r="I24" s="46" t="s">
        <v>160</v>
      </c>
      <c r="J24" s="47" t="s">
        <v>161</v>
      </c>
      <c r="K24" s="48">
        <v>30</v>
      </c>
      <c r="L24" s="56">
        <f>SUM(L25:L44)</f>
        <v>30</v>
      </c>
      <c r="M24" s="9" t="s">
        <v>54</v>
      </c>
      <c r="N24" s="15" t="s">
        <v>55</v>
      </c>
      <c r="O24" s="11">
        <v>23</v>
      </c>
      <c r="P24" s="69">
        <f>SUM(P25:P44)</f>
        <v>23</v>
      </c>
    </row>
    <row r="25" spans="1:16" ht="19.5" customHeight="1" thickBot="1" x14ac:dyDescent="0.3">
      <c r="A25" s="5" t="s">
        <v>47</v>
      </c>
      <c r="B25" s="6" t="s">
        <v>48</v>
      </c>
      <c r="C25" s="55" t="s">
        <v>32</v>
      </c>
      <c r="D25" s="16"/>
      <c r="E25" s="11"/>
      <c r="F25" s="16"/>
      <c r="G25" s="11"/>
      <c r="H25" s="57">
        <v>2</v>
      </c>
      <c r="I25" s="27" t="s">
        <v>159</v>
      </c>
      <c r="J25" s="28" t="s">
        <v>48</v>
      </c>
      <c r="K25" s="55" t="s">
        <v>32</v>
      </c>
      <c r="L25" s="57">
        <v>2</v>
      </c>
      <c r="M25" s="5"/>
      <c r="N25" s="6"/>
      <c r="O25" s="55"/>
      <c r="P25" s="68"/>
    </row>
    <row r="26" spans="1:16" ht="17.25" thickBot="1" x14ac:dyDescent="0.3">
      <c r="A26" s="5" t="s">
        <v>56</v>
      </c>
      <c r="B26" s="61" t="s">
        <v>57</v>
      </c>
      <c r="C26" s="1" t="s">
        <v>53</v>
      </c>
      <c r="D26" s="1">
        <v>60</v>
      </c>
      <c r="E26" s="1">
        <v>28</v>
      </c>
      <c r="F26" s="1">
        <v>30</v>
      </c>
      <c r="G26" s="1">
        <v>2</v>
      </c>
      <c r="H26" s="57">
        <v>3</v>
      </c>
      <c r="I26" s="179"/>
      <c r="J26" s="180"/>
      <c r="K26" s="51"/>
      <c r="M26" s="5" t="s">
        <v>187</v>
      </c>
      <c r="N26" s="6" t="s">
        <v>57</v>
      </c>
      <c r="O26" s="1" t="s">
        <v>53</v>
      </c>
      <c r="P26" s="68">
        <v>3</v>
      </c>
    </row>
    <row r="27" spans="1:16" ht="18" customHeight="1" thickBot="1" x14ac:dyDescent="0.3">
      <c r="A27" s="73" t="s">
        <v>195</v>
      </c>
      <c r="B27" s="74" t="s">
        <v>196</v>
      </c>
      <c r="C27" s="1" t="s">
        <v>53</v>
      </c>
      <c r="D27" s="1"/>
      <c r="E27" s="1"/>
      <c r="F27" s="1"/>
      <c r="G27" s="1"/>
      <c r="H27" s="57">
        <v>3</v>
      </c>
      <c r="I27" s="129"/>
      <c r="J27" s="86"/>
      <c r="K27" s="82"/>
      <c r="M27" s="73" t="s">
        <v>195</v>
      </c>
      <c r="N27" s="74" t="s">
        <v>196</v>
      </c>
      <c r="O27" s="1" t="s">
        <v>53</v>
      </c>
      <c r="P27" s="68">
        <v>3</v>
      </c>
    </row>
    <row r="28" spans="1:16" ht="17.25" thickBot="1" x14ac:dyDescent="0.3">
      <c r="A28" s="5" t="s">
        <v>58</v>
      </c>
      <c r="B28" s="6" t="s">
        <v>59</v>
      </c>
      <c r="C28" s="1" t="s">
        <v>53</v>
      </c>
      <c r="D28" s="1">
        <v>45</v>
      </c>
      <c r="E28" s="1">
        <v>13</v>
      </c>
      <c r="F28" s="1">
        <v>30</v>
      </c>
      <c r="G28" s="1">
        <v>2</v>
      </c>
      <c r="H28" s="57">
        <v>3</v>
      </c>
      <c r="I28" s="179"/>
      <c r="J28" s="180"/>
      <c r="K28" s="51"/>
      <c r="M28" s="5" t="s">
        <v>188</v>
      </c>
      <c r="N28" s="6" t="s">
        <v>59</v>
      </c>
      <c r="O28" s="1" t="s">
        <v>53</v>
      </c>
      <c r="P28" s="68">
        <v>3</v>
      </c>
    </row>
    <row r="29" spans="1:16" ht="17.25" thickBot="1" x14ac:dyDescent="0.3">
      <c r="A29" s="5" t="s">
        <v>60</v>
      </c>
      <c r="B29" s="6" t="s">
        <v>61</v>
      </c>
      <c r="C29" s="1" t="s">
        <v>32</v>
      </c>
      <c r="D29" s="1">
        <v>45</v>
      </c>
      <c r="E29" s="1">
        <v>13</v>
      </c>
      <c r="F29" s="1">
        <v>30</v>
      </c>
      <c r="G29" s="1">
        <v>2</v>
      </c>
      <c r="H29" s="57">
        <v>2</v>
      </c>
      <c r="I29" s="5" t="s">
        <v>60</v>
      </c>
      <c r="J29" s="6" t="s">
        <v>61</v>
      </c>
      <c r="K29" s="1" t="s">
        <v>32</v>
      </c>
      <c r="L29" s="57">
        <v>2</v>
      </c>
      <c r="M29" s="5"/>
      <c r="N29" s="6"/>
      <c r="O29" s="1"/>
      <c r="P29" s="68"/>
    </row>
    <row r="30" spans="1:16" ht="17.25" thickBot="1" x14ac:dyDescent="0.3">
      <c r="A30" s="5" t="s">
        <v>63</v>
      </c>
      <c r="B30" s="6" t="s">
        <v>281</v>
      </c>
      <c r="C30" s="1" t="s">
        <v>32</v>
      </c>
      <c r="D30" s="1">
        <v>60</v>
      </c>
      <c r="E30" s="1">
        <v>28</v>
      </c>
      <c r="F30" s="1">
        <v>30</v>
      </c>
      <c r="G30" s="1">
        <v>2</v>
      </c>
      <c r="H30" s="181">
        <v>2</v>
      </c>
      <c r="I30" s="5" t="s">
        <v>162</v>
      </c>
      <c r="J30" s="6" t="s">
        <v>281</v>
      </c>
      <c r="K30" s="1" t="s">
        <v>53</v>
      </c>
      <c r="L30" s="57">
        <v>3</v>
      </c>
      <c r="M30" s="5"/>
      <c r="N30" s="6"/>
      <c r="O30" s="1"/>
      <c r="P30" s="68"/>
    </row>
    <row r="31" spans="1:16" ht="17.25" thickBot="1" x14ac:dyDescent="0.3">
      <c r="A31" s="5" t="s">
        <v>65</v>
      </c>
      <c r="B31" s="6" t="s">
        <v>66</v>
      </c>
      <c r="C31" s="1" t="s">
        <v>32</v>
      </c>
      <c r="D31" s="1">
        <v>60</v>
      </c>
      <c r="E31" s="1">
        <v>28</v>
      </c>
      <c r="F31" s="1">
        <v>30</v>
      </c>
      <c r="G31" s="1">
        <v>2</v>
      </c>
      <c r="H31" s="181">
        <v>2</v>
      </c>
      <c r="I31" s="5" t="s">
        <v>163</v>
      </c>
      <c r="J31" s="6" t="s">
        <v>66</v>
      </c>
      <c r="K31" s="1" t="s">
        <v>53</v>
      </c>
      <c r="L31" s="57">
        <v>3</v>
      </c>
      <c r="M31" s="5"/>
      <c r="N31" s="6"/>
      <c r="O31" s="1"/>
      <c r="P31" s="68"/>
    </row>
    <row r="32" spans="1:16" ht="17.25" thickBot="1" x14ac:dyDescent="0.3">
      <c r="A32" s="5" t="s">
        <v>67</v>
      </c>
      <c r="B32" s="6" t="s">
        <v>68</v>
      </c>
      <c r="C32" s="1" t="s">
        <v>53</v>
      </c>
      <c r="D32" s="1">
        <v>60</v>
      </c>
      <c r="E32" s="1">
        <v>28</v>
      </c>
      <c r="F32" s="1">
        <v>30</v>
      </c>
      <c r="G32" s="1">
        <v>2</v>
      </c>
      <c r="H32" s="64">
        <v>3</v>
      </c>
      <c r="I32" s="5" t="s">
        <v>241</v>
      </c>
      <c r="J32" s="6" t="s">
        <v>68</v>
      </c>
      <c r="K32" s="1" t="s">
        <v>53</v>
      </c>
      <c r="L32" s="57">
        <v>3</v>
      </c>
      <c r="M32" s="178"/>
      <c r="N32" s="86"/>
      <c r="O32" s="82"/>
      <c r="P32" s="68"/>
    </row>
    <row r="33" spans="1:16" ht="17.25" thickBot="1" x14ac:dyDescent="0.3">
      <c r="A33" s="5" t="s">
        <v>69</v>
      </c>
      <c r="B33" s="6" t="s">
        <v>70</v>
      </c>
      <c r="C33" s="1" t="s">
        <v>53</v>
      </c>
      <c r="D33" s="1">
        <v>90</v>
      </c>
      <c r="E33" s="1"/>
      <c r="F33" s="1">
        <v>90</v>
      </c>
      <c r="G33" s="1"/>
      <c r="H33" s="57">
        <v>3</v>
      </c>
      <c r="I33" s="94" t="s">
        <v>164</v>
      </c>
      <c r="J33" s="106" t="s">
        <v>70</v>
      </c>
      <c r="K33" s="1" t="s">
        <v>272</v>
      </c>
      <c r="L33" s="57">
        <v>3</v>
      </c>
      <c r="M33" s="5"/>
      <c r="N33" s="6"/>
      <c r="O33" s="1"/>
      <c r="P33" s="68"/>
    </row>
    <row r="34" spans="1:16" ht="17.25" thickBot="1" x14ac:dyDescent="0.3">
      <c r="A34" s="5" t="s">
        <v>74</v>
      </c>
      <c r="B34" s="6" t="s">
        <v>75</v>
      </c>
      <c r="C34" s="1" t="s">
        <v>53</v>
      </c>
      <c r="D34" s="1">
        <v>75</v>
      </c>
      <c r="E34" s="1">
        <v>13</v>
      </c>
      <c r="F34" s="1">
        <v>60</v>
      </c>
      <c r="G34" s="1">
        <v>2</v>
      </c>
      <c r="H34" s="57">
        <v>3</v>
      </c>
      <c r="I34" s="5" t="s">
        <v>166</v>
      </c>
      <c r="J34" s="6" t="s">
        <v>75</v>
      </c>
      <c r="K34" s="1" t="s">
        <v>53</v>
      </c>
      <c r="L34" s="57">
        <v>3</v>
      </c>
      <c r="M34" s="5"/>
      <c r="N34" s="6"/>
      <c r="O34" s="1"/>
      <c r="P34" s="68"/>
    </row>
    <row r="35" spans="1:16" ht="17.25" thickBot="1" x14ac:dyDescent="0.3">
      <c r="A35" s="5" t="s">
        <v>76</v>
      </c>
      <c r="B35" s="6" t="s">
        <v>77</v>
      </c>
      <c r="C35" s="1" t="s">
        <v>78</v>
      </c>
      <c r="D35" s="1">
        <v>45</v>
      </c>
      <c r="E35" s="1"/>
      <c r="F35" s="1">
        <v>45</v>
      </c>
      <c r="G35" s="1"/>
      <c r="H35" s="57">
        <v>1</v>
      </c>
      <c r="I35" s="5" t="s">
        <v>167</v>
      </c>
      <c r="J35" s="6" t="s">
        <v>77</v>
      </c>
      <c r="K35" s="1" t="s">
        <v>78</v>
      </c>
      <c r="L35" s="57">
        <v>1</v>
      </c>
      <c r="M35" s="5"/>
      <c r="N35" s="6"/>
      <c r="O35" s="1"/>
      <c r="P35" s="68"/>
    </row>
    <row r="36" spans="1:16" ht="17.25" thickBot="1" x14ac:dyDescent="0.3">
      <c r="A36" s="5" t="s">
        <v>79</v>
      </c>
      <c r="B36" s="6" t="s">
        <v>80</v>
      </c>
      <c r="C36" s="1" t="s">
        <v>78</v>
      </c>
      <c r="D36" s="1">
        <v>45</v>
      </c>
      <c r="E36" s="1"/>
      <c r="F36" s="1">
        <v>45</v>
      </c>
      <c r="G36" s="1"/>
      <c r="H36" s="57">
        <v>1</v>
      </c>
      <c r="I36" s="86"/>
      <c r="J36" s="86"/>
      <c r="K36" s="86"/>
      <c r="M36" s="5" t="s">
        <v>192</v>
      </c>
      <c r="N36" s="6" t="s">
        <v>80</v>
      </c>
      <c r="O36" s="1" t="s">
        <v>78</v>
      </c>
      <c r="P36" s="68">
        <v>1</v>
      </c>
    </row>
    <row r="37" spans="1:16" ht="17.25" thickBot="1" x14ac:dyDescent="0.3">
      <c r="A37" s="5" t="s">
        <v>81</v>
      </c>
      <c r="B37" s="6" t="s">
        <v>82</v>
      </c>
      <c r="C37" s="1" t="s">
        <v>83</v>
      </c>
      <c r="D37" s="1">
        <v>270</v>
      </c>
      <c r="E37" s="1"/>
      <c r="F37" s="1">
        <v>270</v>
      </c>
      <c r="G37" s="1"/>
      <c r="H37" s="57">
        <v>6</v>
      </c>
      <c r="I37" s="5" t="s">
        <v>168</v>
      </c>
      <c r="J37" s="6" t="s">
        <v>82</v>
      </c>
      <c r="K37" s="1" t="s">
        <v>83</v>
      </c>
      <c r="L37" s="57">
        <v>6</v>
      </c>
      <c r="M37" s="5"/>
      <c r="N37" s="6"/>
      <c r="O37" s="1"/>
      <c r="P37" s="68"/>
    </row>
    <row r="38" spans="1:16" ht="17.25" thickBot="1" x14ac:dyDescent="0.3">
      <c r="A38" s="17" t="s">
        <v>84</v>
      </c>
      <c r="B38" s="18" t="s">
        <v>85</v>
      </c>
      <c r="C38" s="19" t="s">
        <v>86</v>
      </c>
      <c r="D38" s="19">
        <v>180</v>
      </c>
      <c r="E38" s="19"/>
      <c r="F38" s="19">
        <v>180</v>
      </c>
      <c r="G38" s="19"/>
      <c r="I38" s="17" t="s">
        <v>169</v>
      </c>
      <c r="J38" s="18" t="s">
        <v>85</v>
      </c>
      <c r="K38" s="19" t="s">
        <v>86</v>
      </c>
      <c r="M38" s="17" t="s">
        <v>209</v>
      </c>
      <c r="N38" s="18" t="s">
        <v>85</v>
      </c>
      <c r="O38" s="19" t="s">
        <v>86</v>
      </c>
      <c r="P38" s="68"/>
    </row>
    <row r="39" spans="1:16" ht="17.25" thickBot="1" x14ac:dyDescent="0.3">
      <c r="A39" s="78" t="s">
        <v>198</v>
      </c>
      <c r="B39" s="79" t="s">
        <v>282</v>
      </c>
      <c r="C39" s="1" t="s">
        <v>32</v>
      </c>
      <c r="D39" s="19"/>
      <c r="E39" s="19"/>
      <c r="F39" s="19"/>
      <c r="G39" s="19"/>
      <c r="H39" s="57">
        <v>2</v>
      </c>
      <c r="I39" s="78" t="s">
        <v>217</v>
      </c>
      <c r="J39" s="79" t="s">
        <v>282</v>
      </c>
      <c r="K39" s="155" t="s">
        <v>13</v>
      </c>
      <c r="L39" s="57">
        <v>4</v>
      </c>
      <c r="M39" s="129"/>
      <c r="N39" s="86"/>
      <c r="O39" s="82"/>
      <c r="P39" s="68"/>
    </row>
    <row r="40" spans="1:16" ht="17.25" thickBot="1" x14ac:dyDescent="0.3">
      <c r="A40" s="17"/>
      <c r="B40" s="18"/>
      <c r="C40" s="19"/>
      <c r="D40" s="19"/>
      <c r="E40" s="19"/>
      <c r="F40" s="19"/>
      <c r="G40" s="19"/>
      <c r="I40" s="159"/>
      <c r="J40" s="160"/>
      <c r="K40" s="165"/>
      <c r="M40" s="94" t="s">
        <v>97</v>
      </c>
      <c r="N40" s="170" t="s">
        <v>98</v>
      </c>
      <c r="O40" s="95" t="s">
        <v>32</v>
      </c>
      <c r="P40" s="68">
        <v>2</v>
      </c>
    </row>
    <row r="41" spans="1:16" ht="17.25" thickBot="1" x14ac:dyDescent="0.3">
      <c r="A41" s="17"/>
      <c r="B41" s="18"/>
      <c r="C41" s="19"/>
      <c r="D41" s="19"/>
      <c r="E41" s="19"/>
      <c r="F41" s="19"/>
      <c r="G41" s="19"/>
      <c r="I41" s="159"/>
      <c r="J41" s="160"/>
      <c r="K41" s="165"/>
      <c r="M41" s="73" t="s">
        <v>271</v>
      </c>
      <c r="N41" s="74" t="s">
        <v>202</v>
      </c>
      <c r="O41" s="166" t="s">
        <v>53</v>
      </c>
      <c r="P41" s="68">
        <v>3</v>
      </c>
    </row>
    <row r="42" spans="1:16" ht="17.25" thickBot="1" x14ac:dyDescent="0.3">
      <c r="A42" s="17"/>
      <c r="B42" s="18"/>
      <c r="C42" s="19"/>
      <c r="D42" s="19"/>
      <c r="E42" s="19"/>
      <c r="F42" s="19"/>
      <c r="G42" s="19"/>
      <c r="I42" s="159"/>
      <c r="J42" s="160"/>
      <c r="K42" s="161"/>
      <c r="M42" s="91" t="s">
        <v>210</v>
      </c>
      <c r="N42" s="76" t="s">
        <v>197</v>
      </c>
      <c r="O42" s="71" t="s">
        <v>53</v>
      </c>
      <c r="P42" s="68">
        <v>3</v>
      </c>
    </row>
    <row r="43" spans="1:16" ht="18" customHeight="1" thickBot="1" x14ac:dyDescent="0.3">
      <c r="A43" s="17"/>
      <c r="B43" s="18"/>
      <c r="C43" s="19"/>
      <c r="D43" s="19"/>
      <c r="E43" s="19"/>
      <c r="F43" s="19"/>
      <c r="G43" s="19"/>
      <c r="I43" s="163"/>
      <c r="J43" s="164"/>
      <c r="K43" s="161"/>
      <c r="M43" s="75" t="s">
        <v>211</v>
      </c>
      <c r="N43" s="76" t="s">
        <v>200</v>
      </c>
      <c r="O43" s="71" t="s">
        <v>53</v>
      </c>
      <c r="P43" s="68">
        <v>3</v>
      </c>
    </row>
    <row r="44" spans="1:16" ht="17.25" customHeight="1" thickBot="1" x14ac:dyDescent="0.3">
      <c r="A44" s="17"/>
      <c r="B44" s="18"/>
      <c r="C44" s="19"/>
      <c r="D44" s="19"/>
      <c r="E44" s="19"/>
      <c r="F44" s="19"/>
      <c r="G44" s="19"/>
      <c r="I44" s="89"/>
      <c r="J44" s="90"/>
      <c r="K44" s="63"/>
      <c r="M44" s="167" t="s">
        <v>212</v>
      </c>
      <c r="N44" s="168" t="s">
        <v>208</v>
      </c>
      <c r="O44" s="169" t="s">
        <v>32</v>
      </c>
      <c r="P44" s="68">
        <v>2</v>
      </c>
    </row>
    <row r="45" spans="1:16" ht="18" thickBot="1" x14ac:dyDescent="0.3">
      <c r="A45" s="9" t="s">
        <v>87</v>
      </c>
      <c r="B45" s="10" t="s">
        <v>88</v>
      </c>
      <c r="C45" s="11">
        <v>8</v>
      </c>
      <c r="D45" s="11">
        <v>180</v>
      </c>
      <c r="E45" s="11">
        <v>52</v>
      </c>
      <c r="F45" s="11">
        <v>120</v>
      </c>
      <c r="G45" s="11">
        <v>8</v>
      </c>
      <c r="H45" s="56">
        <f>SUM(H46:H49)</f>
        <v>8</v>
      </c>
      <c r="I45" s="9" t="s">
        <v>87</v>
      </c>
      <c r="J45" s="10" t="s">
        <v>88</v>
      </c>
      <c r="K45" s="11">
        <v>4</v>
      </c>
      <c r="L45" s="56">
        <f>L46+L47</f>
        <v>4</v>
      </c>
      <c r="M45" s="9"/>
      <c r="N45" s="10" t="s">
        <v>88</v>
      </c>
      <c r="O45" s="11">
        <v>4</v>
      </c>
      <c r="P45" s="69">
        <f>P46+P47</f>
        <v>4</v>
      </c>
    </row>
    <row r="46" spans="1:16" ht="19.5" customHeight="1" thickBot="1" x14ac:dyDescent="0.3">
      <c r="A46" s="5" t="s">
        <v>89</v>
      </c>
      <c r="B46" s="6" t="s">
        <v>90</v>
      </c>
      <c r="C46" s="1" t="s">
        <v>32</v>
      </c>
      <c r="D46" s="1">
        <v>45</v>
      </c>
      <c r="E46" s="1">
        <v>13</v>
      </c>
      <c r="F46" s="1">
        <v>30</v>
      </c>
      <c r="G46" s="1">
        <v>2</v>
      </c>
      <c r="H46" s="57">
        <v>2</v>
      </c>
      <c r="I46" s="5" t="s">
        <v>218</v>
      </c>
      <c r="J46" s="6" t="s">
        <v>90</v>
      </c>
      <c r="K46" s="1" t="s">
        <v>32</v>
      </c>
      <c r="L46" s="57">
        <v>2</v>
      </c>
      <c r="M46" s="62" t="s">
        <v>214</v>
      </c>
      <c r="N46" s="61" t="s">
        <v>73</v>
      </c>
      <c r="O46" s="63" t="s">
        <v>32</v>
      </c>
      <c r="P46" s="68">
        <v>2</v>
      </c>
    </row>
    <row r="47" spans="1:16" ht="17.25" thickBot="1" x14ac:dyDescent="0.3">
      <c r="A47" s="12" t="s">
        <v>91</v>
      </c>
      <c r="B47" s="13" t="s">
        <v>92</v>
      </c>
      <c r="C47" s="14" t="s">
        <v>32</v>
      </c>
      <c r="D47" s="14">
        <v>45</v>
      </c>
      <c r="E47" s="14">
        <v>13</v>
      </c>
      <c r="F47" s="14">
        <v>30</v>
      </c>
      <c r="G47" s="14">
        <v>2</v>
      </c>
      <c r="H47" s="57">
        <v>2</v>
      </c>
      <c r="I47" s="12" t="s">
        <v>219</v>
      </c>
      <c r="J47" s="13" t="s">
        <v>92</v>
      </c>
      <c r="K47" s="14" t="s">
        <v>32</v>
      </c>
      <c r="L47" s="57">
        <v>2</v>
      </c>
      <c r="M47" s="5" t="s">
        <v>213</v>
      </c>
      <c r="N47" s="6" t="s">
        <v>96</v>
      </c>
      <c r="O47" s="1" t="s">
        <v>32</v>
      </c>
      <c r="P47" s="68">
        <v>2</v>
      </c>
    </row>
    <row r="48" spans="1:16" ht="17.25" thickBot="1" x14ac:dyDescent="0.3">
      <c r="A48" s="62" t="s">
        <v>72</v>
      </c>
      <c r="B48" s="61" t="s">
        <v>73</v>
      </c>
      <c r="C48" s="63" t="s">
        <v>32</v>
      </c>
      <c r="D48" s="1">
        <v>45</v>
      </c>
      <c r="E48" s="1">
        <v>13</v>
      </c>
      <c r="F48" s="1">
        <v>30</v>
      </c>
      <c r="G48" s="1">
        <v>2</v>
      </c>
      <c r="H48" s="57">
        <v>2</v>
      </c>
      <c r="I48" s="5"/>
      <c r="J48" s="6"/>
      <c r="K48" s="14"/>
      <c r="M48" s="5"/>
      <c r="N48" s="6"/>
      <c r="O48" s="14"/>
      <c r="P48" s="68"/>
    </row>
    <row r="49" spans="1:16" ht="17.25" thickBot="1" x14ac:dyDescent="0.3">
      <c r="A49" s="5" t="s">
        <v>95</v>
      </c>
      <c r="B49" s="6" t="s">
        <v>96</v>
      </c>
      <c r="C49" s="1" t="s">
        <v>32</v>
      </c>
      <c r="D49" s="1">
        <v>45</v>
      </c>
      <c r="E49" s="1">
        <v>13</v>
      </c>
      <c r="F49" s="1">
        <v>30</v>
      </c>
      <c r="G49" s="1">
        <v>2</v>
      </c>
      <c r="H49" s="57">
        <v>2</v>
      </c>
      <c r="I49" s="5"/>
      <c r="J49" s="6"/>
      <c r="K49" s="1"/>
      <c r="M49" s="5"/>
      <c r="N49" s="6"/>
      <c r="O49" s="1"/>
      <c r="P49" s="68"/>
    </row>
    <row r="50" spans="1:16" ht="17.25" customHeight="1" thickBot="1" x14ac:dyDescent="0.3">
      <c r="A50" s="5" t="s">
        <v>97</v>
      </c>
      <c r="B50" s="20" t="s">
        <v>279</v>
      </c>
      <c r="C50" s="1" t="s">
        <v>32</v>
      </c>
      <c r="D50" s="1">
        <v>45</v>
      </c>
      <c r="E50" s="1">
        <v>13</v>
      </c>
      <c r="F50" s="1">
        <v>30</v>
      </c>
      <c r="G50" s="1">
        <v>2</v>
      </c>
      <c r="H50" s="57">
        <v>2</v>
      </c>
      <c r="I50" s="5" t="s">
        <v>97</v>
      </c>
      <c r="J50" s="20" t="s">
        <v>279</v>
      </c>
      <c r="K50" s="1" t="s">
        <v>32</v>
      </c>
      <c r="M50" s="172" t="s">
        <v>273</v>
      </c>
      <c r="N50" s="173" t="s">
        <v>236</v>
      </c>
      <c r="O50" s="174" t="s">
        <v>32</v>
      </c>
      <c r="P50" s="68"/>
    </row>
    <row r="51" spans="1:16" ht="17.25" thickBot="1" x14ac:dyDescent="0.3">
      <c r="A51" s="5" t="s">
        <v>99</v>
      </c>
      <c r="B51" s="6" t="s">
        <v>276</v>
      </c>
      <c r="C51" s="1" t="s">
        <v>32</v>
      </c>
      <c r="D51" s="1">
        <v>45</v>
      </c>
      <c r="E51" s="1">
        <v>13</v>
      </c>
      <c r="F51" s="1">
        <v>30</v>
      </c>
      <c r="G51" s="1">
        <v>2</v>
      </c>
      <c r="H51" s="57">
        <v>2</v>
      </c>
      <c r="I51" s="5" t="s">
        <v>220</v>
      </c>
      <c r="J51" s="6" t="s">
        <v>276</v>
      </c>
      <c r="K51" s="1" t="s">
        <v>32</v>
      </c>
      <c r="M51" s="94" t="s">
        <v>193</v>
      </c>
      <c r="N51" s="106" t="s">
        <v>276</v>
      </c>
      <c r="O51" s="95" t="s">
        <v>32</v>
      </c>
    </row>
    <row r="52" spans="1:16" s="65" customFormat="1" ht="17.25" thickBot="1" x14ac:dyDescent="0.3">
      <c r="A52" s="5" t="s">
        <v>51</v>
      </c>
      <c r="B52" s="6" t="s">
        <v>52</v>
      </c>
      <c r="C52" s="165" t="s">
        <v>32</v>
      </c>
      <c r="D52" s="63">
        <v>45</v>
      </c>
      <c r="E52" s="63">
        <v>13</v>
      </c>
      <c r="F52" s="63">
        <v>30</v>
      </c>
      <c r="G52" s="63">
        <v>2</v>
      </c>
      <c r="H52" s="64">
        <v>2</v>
      </c>
      <c r="I52" s="62"/>
      <c r="J52" s="61"/>
      <c r="K52" s="63"/>
      <c r="L52" s="64"/>
      <c r="M52" s="62"/>
      <c r="N52" s="61"/>
      <c r="O52" s="63"/>
      <c r="P52" s="64"/>
    </row>
    <row r="53" spans="1:16" ht="17.25" thickBot="1" x14ac:dyDescent="0.3">
      <c r="A53" s="73" t="s">
        <v>201</v>
      </c>
      <c r="B53" s="74" t="s">
        <v>202</v>
      </c>
      <c r="C53" s="171" t="s">
        <v>32</v>
      </c>
      <c r="D53" s="1">
        <v>45</v>
      </c>
      <c r="E53" s="1">
        <v>13</v>
      </c>
      <c r="F53" s="1">
        <v>30</v>
      </c>
      <c r="G53" s="1">
        <v>2</v>
      </c>
      <c r="H53" s="57">
        <v>2</v>
      </c>
      <c r="I53" s="73"/>
      <c r="J53" s="74"/>
      <c r="K53" s="55"/>
      <c r="M53" s="73"/>
      <c r="N53" s="74"/>
      <c r="O53" s="55"/>
    </row>
    <row r="54" spans="1:16" ht="17.25" thickBot="1" x14ac:dyDescent="0.3">
      <c r="A54" s="21"/>
      <c r="B54" s="4" t="s">
        <v>102</v>
      </c>
      <c r="C54" s="2">
        <v>90</v>
      </c>
      <c r="D54" s="8">
        <v>2130</v>
      </c>
      <c r="E54" s="2">
        <v>699</v>
      </c>
      <c r="F54" s="8">
        <v>1365</v>
      </c>
      <c r="G54" s="2">
        <v>66</v>
      </c>
      <c r="H54" s="59">
        <f>H5+H15</f>
        <v>90</v>
      </c>
      <c r="I54" s="21"/>
      <c r="J54" s="4" t="s">
        <v>102</v>
      </c>
      <c r="K54" s="2">
        <v>65</v>
      </c>
      <c r="L54" s="56">
        <f>L5+L15</f>
        <v>65</v>
      </c>
      <c r="M54" s="21"/>
      <c r="N54" s="4" t="s">
        <v>102</v>
      </c>
      <c r="O54" s="2">
        <v>45</v>
      </c>
      <c r="P54" s="56">
        <f>P5+P15</f>
        <v>45</v>
      </c>
    </row>
    <row r="56" spans="1:16" ht="16.5" hidden="1" x14ac:dyDescent="0.25">
      <c r="A56" s="66"/>
      <c r="B56" s="67"/>
      <c r="C56" s="66"/>
      <c r="D56" s="44"/>
      <c r="E56" s="44"/>
      <c r="F56" s="44"/>
      <c r="G56" s="44"/>
      <c r="H56" s="44"/>
      <c r="I56" s="44"/>
      <c r="J56" s="44"/>
      <c r="K56" s="44"/>
      <c r="L56" s="68"/>
      <c r="M56" s="68"/>
      <c r="N56" s="44"/>
      <c r="O56" s="44"/>
      <c r="P56" s="68"/>
    </row>
    <row r="57" spans="1:16" ht="25.5" hidden="1" customHeight="1" x14ac:dyDescent="0.25">
      <c r="A57" s="80"/>
      <c r="B57" s="81"/>
      <c r="C57" s="80"/>
      <c r="D57" s="80"/>
      <c r="E57" s="80"/>
      <c r="F57" s="80"/>
      <c r="G57" s="80"/>
      <c r="H57" s="44"/>
      <c r="I57" s="44"/>
      <c r="J57" s="44"/>
      <c r="K57" s="44"/>
      <c r="L57" s="68"/>
      <c r="M57" s="80"/>
      <c r="N57" s="81"/>
      <c r="O57" s="80"/>
      <c r="P57" s="68"/>
    </row>
    <row r="58" spans="1:16" ht="16.5" hidden="1" x14ac:dyDescent="0.25">
      <c r="A58" s="80"/>
      <c r="B58" s="81"/>
      <c r="C58" s="80"/>
      <c r="D58" s="80"/>
      <c r="E58" s="80"/>
      <c r="F58" s="80"/>
      <c r="G58" s="80"/>
      <c r="H58" s="44"/>
      <c r="I58" s="44"/>
      <c r="J58" s="44"/>
      <c r="K58" s="44"/>
      <c r="L58" s="68"/>
      <c r="M58" s="80"/>
      <c r="N58" s="81"/>
      <c r="O58" s="80"/>
      <c r="P58" s="68"/>
    </row>
    <row r="59" spans="1:16" ht="16.5" hidden="1" x14ac:dyDescent="0.25">
      <c r="A59" s="66"/>
      <c r="B59" s="67"/>
      <c r="C59" s="66"/>
      <c r="D59" s="66"/>
      <c r="E59" s="66"/>
      <c r="F59" s="66"/>
      <c r="G59" s="66"/>
      <c r="H59" s="68"/>
      <c r="I59" s="44"/>
      <c r="J59" s="44"/>
      <c r="K59" s="44"/>
      <c r="L59" s="68"/>
      <c r="M59" s="66"/>
      <c r="N59" s="67"/>
      <c r="O59" s="66"/>
      <c r="P59" s="68"/>
    </row>
    <row r="60" spans="1:16" hidden="1" x14ac:dyDescent="0.25">
      <c r="A60" s="44"/>
      <c r="B60" s="44"/>
      <c r="C60" s="44"/>
      <c r="D60" s="44"/>
      <c r="E60" s="44"/>
      <c r="F60" s="44"/>
      <c r="G60" s="44"/>
      <c r="H60" s="44"/>
      <c r="I60" s="44"/>
      <c r="J60" s="44"/>
      <c r="K60" s="44"/>
      <c r="L60" s="68"/>
      <c r="M60" s="68"/>
      <c r="N60" s="44"/>
      <c r="O60" s="44"/>
      <c r="P60" s="68"/>
    </row>
    <row r="61" spans="1:16" ht="75" x14ac:dyDescent="0.25">
      <c r="B61" s="58" t="s">
        <v>204</v>
      </c>
      <c r="J61" s="58" t="s">
        <v>205</v>
      </c>
    </row>
    <row r="62" spans="1:16" x14ac:dyDescent="0.25">
      <c r="A62" s="22" t="s">
        <v>274</v>
      </c>
      <c r="I62" s="22" t="s">
        <v>275</v>
      </c>
      <c r="M62" s="22" t="s">
        <v>275</v>
      </c>
    </row>
    <row r="63" spans="1:16" x14ac:dyDescent="0.25">
      <c r="A63" s="156">
        <f>COUNTA(A6:A14,A17:A22,A25:A38,A46:A53)</f>
        <v>37</v>
      </c>
      <c r="B63" s="156"/>
      <c r="C63" s="156"/>
      <c r="D63" s="156"/>
      <c r="E63" s="156"/>
      <c r="F63" s="156"/>
      <c r="G63" s="156"/>
      <c r="H63" s="156"/>
      <c r="I63" s="156"/>
      <c r="J63" s="156"/>
      <c r="K63" s="156"/>
      <c r="L63" s="156"/>
      <c r="M63" s="156">
        <f t="shared" ref="M63" si="0">COUNTA(M6:M14,M17:M22,M25:M38,M46:M53)</f>
        <v>17</v>
      </c>
    </row>
  </sheetData>
  <mergeCells count="15">
    <mergeCell ref="M1:O1"/>
    <mergeCell ref="M2:M4"/>
    <mergeCell ref="N2:N4"/>
    <mergeCell ref="O2:O4"/>
    <mergeCell ref="A1:G1"/>
    <mergeCell ref="I2:I4"/>
    <mergeCell ref="J2:J4"/>
    <mergeCell ref="K2:K4"/>
    <mergeCell ref="A2:A4"/>
    <mergeCell ref="B2:B4"/>
    <mergeCell ref="C2:C4"/>
    <mergeCell ref="D2:G2"/>
    <mergeCell ref="D3:D4"/>
    <mergeCell ref="E3:G3"/>
    <mergeCell ref="I1:K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6"/>
  <sheetViews>
    <sheetView topLeftCell="A56" zoomScale="93" zoomScaleNormal="93" workbookViewId="0">
      <selection activeCell="A62" sqref="A62:A63"/>
    </sheetView>
  </sheetViews>
  <sheetFormatPr defaultColWidth="9.140625" defaultRowHeight="15" x14ac:dyDescent="0.25"/>
  <cols>
    <col min="1" max="1" width="13.140625" style="22" customWidth="1"/>
    <col min="2" max="2" width="50.7109375" style="22" customWidth="1"/>
    <col min="3" max="4" width="9.140625" style="22"/>
    <col min="5" max="5" width="11.7109375" style="22" customWidth="1"/>
    <col min="6" max="6" width="12.85546875" style="22" customWidth="1"/>
    <col min="7" max="7" width="12.28515625" style="22" customWidth="1"/>
    <col min="8" max="8" width="13.42578125" style="22" customWidth="1"/>
    <col min="9" max="9" width="25" style="22" customWidth="1"/>
    <col min="10" max="16384" width="9.140625" style="22"/>
  </cols>
  <sheetData>
    <row r="1" spans="1:8" ht="15.75" thickBot="1" x14ac:dyDescent="0.3">
      <c r="A1" s="206" t="s">
        <v>173</v>
      </c>
      <c r="B1" s="206"/>
      <c r="C1" s="206"/>
      <c r="D1" s="206"/>
      <c r="E1" s="206"/>
      <c r="F1" s="206"/>
      <c r="G1" s="206"/>
    </row>
    <row r="2" spans="1:8" ht="17.25" thickBot="1" x14ac:dyDescent="0.3">
      <c r="A2" s="200" t="s">
        <v>0</v>
      </c>
      <c r="B2" s="200" t="s">
        <v>1</v>
      </c>
      <c r="C2" s="200" t="s">
        <v>2</v>
      </c>
      <c r="D2" s="203" t="s">
        <v>3</v>
      </c>
      <c r="E2" s="204"/>
      <c r="F2" s="204"/>
      <c r="G2" s="205"/>
    </row>
    <row r="3" spans="1:8" ht="17.25" thickBot="1" x14ac:dyDescent="0.3">
      <c r="A3" s="201"/>
      <c r="B3" s="201"/>
      <c r="C3" s="201"/>
      <c r="D3" s="200" t="s">
        <v>4</v>
      </c>
      <c r="E3" s="203" t="s">
        <v>5</v>
      </c>
      <c r="F3" s="204"/>
      <c r="G3" s="205"/>
    </row>
    <row r="4" spans="1:8" ht="17.25" thickBot="1" x14ac:dyDescent="0.3">
      <c r="A4" s="202"/>
      <c r="B4" s="202"/>
      <c r="C4" s="202"/>
      <c r="D4" s="202"/>
      <c r="E4" s="2" t="s">
        <v>6</v>
      </c>
      <c r="F4" s="2" t="s">
        <v>7</v>
      </c>
      <c r="G4" s="2" t="s">
        <v>8</v>
      </c>
    </row>
    <row r="5" spans="1:8" ht="17.25" thickBot="1" x14ac:dyDescent="0.3">
      <c r="A5" s="190" t="s">
        <v>9</v>
      </c>
      <c r="B5" s="4" t="s">
        <v>10</v>
      </c>
      <c r="C5" s="2">
        <v>28</v>
      </c>
      <c r="D5" s="2">
        <v>495</v>
      </c>
      <c r="E5" s="2">
        <v>212</v>
      </c>
      <c r="F5" s="2">
        <v>255</v>
      </c>
      <c r="G5" s="2">
        <v>28</v>
      </c>
    </row>
    <row r="6" spans="1:8" ht="17.25" thickBot="1" x14ac:dyDescent="0.3">
      <c r="A6" s="5" t="s">
        <v>11</v>
      </c>
      <c r="B6" s="6" t="s">
        <v>12</v>
      </c>
      <c r="C6" s="1" t="s">
        <v>13</v>
      </c>
      <c r="D6" s="1">
        <v>75</v>
      </c>
      <c r="E6" s="1">
        <v>41</v>
      </c>
      <c r="F6" s="1">
        <v>29</v>
      </c>
      <c r="G6" s="1">
        <v>5</v>
      </c>
    </row>
    <row r="7" spans="1:8" ht="17.25" thickBot="1" x14ac:dyDescent="0.3">
      <c r="A7" s="5" t="s">
        <v>14</v>
      </c>
      <c r="B7" s="6" t="s">
        <v>15</v>
      </c>
      <c r="C7" s="1" t="s">
        <v>16</v>
      </c>
      <c r="D7" s="1">
        <v>30</v>
      </c>
      <c r="E7" s="1">
        <v>18</v>
      </c>
      <c r="F7" s="1">
        <v>10</v>
      </c>
      <c r="G7" s="1">
        <v>2</v>
      </c>
    </row>
    <row r="8" spans="1:8" ht="17.25" thickBot="1" x14ac:dyDescent="0.3">
      <c r="A8" s="5" t="s">
        <v>17</v>
      </c>
      <c r="B8" s="6" t="s">
        <v>18</v>
      </c>
      <c r="C8" s="1" t="s">
        <v>19</v>
      </c>
      <c r="D8" s="1">
        <v>60</v>
      </c>
      <c r="E8" s="1">
        <v>5</v>
      </c>
      <c r="F8" s="1">
        <v>51</v>
      </c>
      <c r="G8" s="1">
        <v>4</v>
      </c>
    </row>
    <row r="9" spans="1:8" ht="17.25" thickBot="1" x14ac:dyDescent="0.3">
      <c r="A9" s="5" t="s">
        <v>20</v>
      </c>
      <c r="B9" s="6" t="s">
        <v>21</v>
      </c>
      <c r="C9" s="1" t="s">
        <v>13</v>
      </c>
      <c r="D9" s="1">
        <v>75</v>
      </c>
      <c r="E9" s="1">
        <v>36</v>
      </c>
      <c r="F9" s="1">
        <v>35</v>
      </c>
      <c r="G9" s="1">
        <v>4</v>
      </c>
    </row>
    <row r="10" spans="1:8" ht="17.25" thickBot="1" x14ac:dyDescent="0.3">
      <c r="A10" s="5" t="s">
        <v>22</v>
      </c>
      <c r="B10" s="6" t="s">
        <v>23</v>
      </c>
      <c r="C10" s="1" t="s">
        <v>24</v>
      </c>
      <c r="D10" s="1">
        <v>75</v>
      </c>
      <c r="E10" s="1">
        <v>15</v>
      </c>
      <c r="F10" s="1">
        <v>58</v>
      </c>
      <c r="G10" s="1">
        <v>2</v>
      </c>
    </row>
    <row r="11" spans="1:8" ht="17.25" thickBot="1" x14ac:dyDescent="0.3">
      <c r="A11" s="5" t="s">
        <v>25</v>
      </c>
      <c r="B11" s="6" t="s">
        <v>26</v>
      </c>
      <c r="C11" s="1" t="s">
        <v>27</v>
      </c>
      <c r="D11" s="1">
        <v>40</v>
      </c>
      <c r="E11" s="1">
        <v>14</v>
      </c>
      <c r="F11" s="1">
        <v>24</v>
      </c>
      <c r="G11" s="1">
        <v>2</v>
      </c>
    </row>
    <row r="12" spans="1:8" ht="17.25" thickBot="1" x14ac:dyDescent="0.3">
      <c r="A12" s="5" t="s">
        <v>28</v>
      </c>
      <c r="B12" s="6" t="s">
        <v>29</v>
      </c>
      <c r="C12" s="1" t="s">
        <v>27</v>
      </c>
      <c r="D12" s="1">
        <v>40</v>
      </c>
      <c r="E12" s="1">
        <v>14</v>
      </c>
      <c r="F12" s="1">
        <v>24</v>
      </c>
      <c r="G12" s="1">
        <v>2</v>
      </c>
    </row>
    <row r="13" spans="1:8" ht="17.25" thickBot="1" x14ac:dyDescent="0.3">
      <c r="A13" s="5" t="s">
        <v>30</v>
      </c>
      <c r="B13" s="6" t="s">
        <v>31</v>
      </c>
      <c r="C13" s="1" t="s">
        <v>32</v>
      </c>
      <c r="D13" s="1">
        <v>40</v>
      </c>
      <c r="E13" s="1">
        <v>14</v>
      </c>
      <c r="F13" s="1">
        <v>24</v>
      </c>
      <c r="G13" s="1">
        <v>2</v>
      </c>
    </row>
    <row r="14" spans="1:8" ht="17.25" thickBot="1" x14ac:dyDescent="0.3">
      <c r="A14" s="5" t="s">
        <v>33</v>
      </c>
      <c r="B14" s="6" t="s">
        <v>34</v>
      </c>
      <c r="C14" s="1" t="s">
        <v>35</v>
      </c>
      <c r="D14" s="1">
        <v>60</v>
      </c>
      <c r="E14" s="1">
        <v>55</v>
      </c>
      <c r="F14" s="1"/>
      <c r="G14" s="1">
        <v>5</v>
      </c>
    </row>
    <row r="15" spans="1:8" ht="29.25" customHeight="1" thickBot="1" x14ac:dyDescent="0.3">
      <c r="A15" s="190" t="s">
        <v>36</v>
      </c>
      <c r="B15" s="7" t="s">
        <v>37</v>
      </c>
      <c r="C15" s="2">
        <v>62</v>
      </c>
      <c r="D15" s="187">
        <f>SUM(E15:G15)</f>
        <v>1605</v>
      </c>
      <c r="E15" s="188">
        <f>E16+E23+E39</f>
        <v>513</v>
      </c>
      <c r="F15" s="188">
        <f>F16+F23+F39</f>
        <v>1050</v>
      </c>
      <c r="G15" s="188">
        <f>G16+G23+G39</f>
        <v>42</v>
      </c>
      <c r="H15" s="22">
        <f>D16+D23+D39</f>
        <v>1605</v>
      </c>
    </row>
    <row r="16" spans="1:8" ht="18" thickBot="1" x14ac:dyDescent="0.3">
      <c r="A16" s="9" t="s">
        <v>38</v>
      </c>
      <c r="B16" s="10" t="s">
        <v>39</v>
      </c>
      <c r="C16" s="11">
        <v>18</v>
      </c>
      <c r="D16" s="2">
        <f>SUM(D17:D22)</f>
        <v>300</v>
      </c>
      <c r="E16" s="2">
        <f t="shared" ref="E16:G16" si="0">SUM(E17:E22)</f>
        <v>228</v>
      </c>
      <c r="F16" s="2">
        <f t="shared" si="0"/>
        <v>60</v>
      </c>
      <c r="G16" s="2">
        <f t="shared" si="0"/>
        <v>12</v>
      </c>
    </row>
    <row r="17" spans="1:7" ht="17.25" thickBot="1" x14ac:dyDescent="0.3">
      <c r="A17" s="5" t="s">
        <v>40</v>
      </c>
      <c r="B17" s="6" t="s">
        <v>41</v>
      </c>
      <c r="C17" s="1" t="s">
        <v>42</v>
      </c>
      <c r="D17" s="14">
        <v>45</v>
      </c>
      <c r="E17" s="14">
        <v>43</v>
      </c>
      <c r="F17" s="14">
        <v>0</v>
      </c>
      <c r="G17" s="14">
        <v>2</v>
      </c>
    </row>
    <row r="18" spans="1:7" ht="17.25" thickBot="1" x14ac:dyDescent="0.3">
      <c r="A18" s="5" t="s">
        <v>43</v>
      </c>
      <c r="B18" s="6" t="s">
        <v>44</v>
      </c>
      <c r="C18" s="29" t="s">
        <v>35</v>
      </c>
      <c r="D18" s="1">
        <f>15*4</f>
        <v>60</v>
      </c>
      <c r="E18" s="1">
        <v>58</v>
      </c>
      <c r="F18" s="1">
        <v>0</v>
      </c>
      <c r="G18" s="1">
        <v>2</v>
      </c>
    </row>
    <row r="19" spans="1:7" ht="17.25" thickBot="1" x14ac:dyDescent="0.3">
      <c r="A19" s="27" t="s">
        <v>203</v>
      </c>
      <c r="B19" s="28" t="s">
        <v>101</v>
      </c>
      <c r="C19" s="29" t="s">
        <v>32</v>
      </c>
      <c r="D19" s="1">
        <f>E19+F19+G19</f>
        <v>45</v>
      </c>
      <c r="E19" s="1">
        <v>13</v>
      </c>
      <c r="F19" s="1">
        <v>30</v>
      </c>
      <c r="G19" s="1">
        <v>2</v>
      </c>
    </row>
    <row r="20" spans="1:7" ht="17.25" thickBot="1" x14ac:dyDescent="0.3">
      <c r="A20" s="5" t="s">
        <v>93</v>
      </c>
      <c r="B20" s="6" t="s">
        <v>94</v>
      </c>
      <c r="C20" s="1" t="s">
        <v>53</v>
      </c>
      <c r="D20" s="1">
        <f t="shared" ref="D20:D22" si="1">E20+F20+G20</f>
        <v>60</v>
      </c>
      <c r="E20" s="1">
        <v>28</v>
      </c>
      <c r="F20" s="1">
        <v>30</v>
      </c>
      <c r="G20" s="1">
        <v>2</v>
      </c>
    </row>
    <row r="21" spans="1:7" ht="17.25" thickBot="1" x14ac:dyDescent="0.3">
      <c r="A21" s="5" t="s">
        <v>45</v>
      </c>
      <c r="B21" s="6" t="s">
        <v>46</v>
      </c>
      <c r="C21" s="1" t="s">
        <v>42</v>
      </c>
      <c r="D21" s="1">
        <f t="shared" si="1"/>
        <v>45</v>
      </c>
      <c r="E21" s="14">
        <v>43</v>
      </c>
      <c r="F21" s="14">
        <v>0</v>
      </c>
      <c r="G21" s="1">
        <v>2</v>
      </c>
    </row>
    <row r="22" spans="1:7" ht="17.25" thickBot="1" x14ac:dyDescent="0.3">
      <c r="A22" s="12" t="s">
        <v>49</v>
      </c>
      <c r="B22" s="13" t="s">
        <v>50</v>
      </c>
      <c r="C22" s="14" t="s">
        <v>42</v>
      </c>
      <c r="D22" s="1">
        <f t="shared" si="1"/>
        <v>45</v>
      </c>
      <c r="E22" s="95">
        <v>43</v>
      </c>
      <c r="F22" s="95">
        <v>0</v>
      </c>
      <c r="G22" s="1">
        <v>2</v>
      </c>
    </row>
    <row r="23" spans="1:7" ht="18" thickBot="1" x14ac:dyDescent="0.3">
      <c r="A23" s="87" t="s">
        <v>54</v>
      </c>
      <c r="B23" s="88" t="s">
        <v>55</v>
      </c>
      <c r="C23" s="87">
        <v>36</v>
      </c>
      <c r="D23" s="185">
        <f>SUM(E23:G23)</f>
        <v>1125</v>
      </c>
      <c r="E23" s="186">
        <f>SUM(E24:E38)</f>
        <v>233</v>
      </c>
      <c r="F23" s="186">
        <f>SUM(F24:F38)</f>
        <v>870</v>
      </c>
      <c r="G23" s="186">
        <f>SUM(G24:G38)</f>
        <v>22</v>
      </c>
    </row>
    <row r="24" spans="1:7" ht="17.25" thickBot="1" x14ac:dyDescent="0.3">
      <c r="A24" s="5" t="s">
        <v>47</v>
      </c>
      <c r="B24" s="6" t="s">
        <v>48</v>
      </c>
      <c r="C24" s="55" t="s">
        <v>32</v>
      </c>
      <c r="D24" s="5">
        <f>SUM(E24:G24)</f>
        <v>45</v>
      </c>
      <c r="E24" s="1">
        <v>13</v>
      </c>
      <c r="F24" s="1">
        <v>30</v>
      </c>
      <c r="G24" s="1">
        <v>2</v>
      </c>
    </row>
    <row r="25" spans="1:7" ht="17.25" thickBot="1" x14ac:dyDescent="0.3">
      <c r="A25" s="5" t="s">
        <v>56</v>
      </c>
      <c r="B25" s="61" t="s">
        <v>57</v>
      </c>
      <c r="C25" s="1" t="s">
        <v>53</v>
      </c>
      <c r="D25" s="5">
        <f t="shared" ref="D25:D38" si="2">SUM(E25:G25)</f>
        <v>60</v>
      </c>
      <c r="E25" s="1">
        <v>28</v>
      </c>
      <c r="F25" s="1">
        <v>30</v>
      </c>
      <c r="G25" s="1">
        <v>2</v>
      </c>
    </row>
    <row r="26" spans="1:7" ht="17.25" thickBot="1" x14ac:dyDescent="0.3">
      <c r="A26" s="73" t="s">
        <v>195</v>
      </c>
      <c r="B26" s="74" t="s">
        <v>196</v>
      </c>
      <c r="C26" s="1" t="s">
        <v>53</v>
      </c>
      <c r="D26" s="5">
        <f t="shared" si="2"/>
        <v>60</v>
      </c>
      <c r="E26" s="1">
        <v>28</v>
      </c>
      <c r="F26" s="1">
        <v>30</v>
      </c>
      <c r="G26" s="1">
        <v>2</v>
      </c>
    </row>
    <row r="27" spans="1:7" ht="17.25" thickBot="1" x14ac:dyDescent="0.3">
      <c r="A27" s="5" t="s">
        <v>58</v>
      </c>
      <c r="B27" s="6" t="s">
        <v>59</v>
      </c>
      <c r="C27" s="1" t="s">
        <v>53</v>
      </c>
      <c r="D27" s="5">
        <f t="shared" si="2"/>
        <v>60</v>
      </c>
      <c r="E27" s="1">
        <v>28</v>
      </c>
      <c r="F27" s="1">
        <v>30</v>
      </c>
      <c r="G27" s="1">
        <v>2</v>
      </c>
    </row>
    <row r="28" spans="1:7" ht="17.25" thickBot="1" x14ac:dyDescent="0.3">
      <c r="A28" s="5" t="s">
        <v>60</v>
      </c>
      <c r="B28" s="6" t="s">
        <v>61</v>
      </c>
      <c r="C28" s="1" t="s">
        <v>32</v>
      </c>
      <c r="D28" s="5">
        <f t="shared" si="2"/>
        <v>45</v>
      </c>
      <c r="E28" s="1">
        <v>13</v>
      </c>
      <c r="F28" s="1">
        <v>30</v>
      </c>
      <c r="G28" s="1">
        <v>2</v>
      </c>
    </row>
    <row r="29" spans="1:7" ht="17.25" thickBot="1" x14ac:dyDescent="0.3">
      <c r="A29" s="5" t="s">
        <v>63</v>
      </c>
      <c r="B29" s="6" t="s">
        <v>281</v>
      </c>
      <c r="C29" s="77" t="s">
        <v>32</v>
      </c>
      <c r="D29" s="5">
        <f t="shared" si="2"/>
        <v>45</v>
      </c>
      <c r="E29" s="71">
        <v>13</v>
      </c>
      <c r="F29" s="71">
        <v>30</v>
      </c>
      <c r="G29" s="71">
        <v>2</v>
      </c>
    </row>
    <row r="30" spans="1:7" ht="17.25" thickBot="1" x14ac:dyDescent="0.3">
      <c r="A30" s="5" t="s">
        <v>65</v>
      </c>
      <c r="B30" s="6" t="s">
        <v>66</v>
      </c>
      <c r="C30" s="77" t="s">
        <v>32</v>
      </c>
      <c r="D30" s="5">
        <f t="shared" si="2"/>
        <v>45</v>
      </c>
      <c r="E30" s="71">
        <v>13</v>
      </c>
      <c r="F30" s="71">
        <v>30</v>
      </c>
      <c r="G30" s="71">
        <v>2</v>
      </c>
    </row>
    <row r="31" spans="1:7" ht="17.25" thickBot="1" x14ac:dyDescent="0.3">
      <c r="A31" s="5" t="s">
        <v>67</v>
      </c>
      <c r="B31" s="6" t="s">
        <v>68</v>
      </c>
      <c r="C31" s="1" t="s">
        <v>53</v>
      </c>
      <c r="D31" s="5">
        <f t="shared" si="2"/>
        <v>60</v>
      </c>
      <c r="E31" s="1">
        <v>28</v>
      </c>
      <c r="F31" s="1">
        <v>30</v>
      </c>
      <c r="G31" s="1">
        <v>2</v>
      </c>
    </row>
    <row r="32" spans="1:7" ht="17.25" thickBot="1" x14ac:dyDescent="0.3">
      <c r="A32" s="5" t="s">
        <v>69</v>
      </c>
      <c r="B32" s="6" t="s">
        <v>70</v>
      </c>
      <c r="C32" s="1" t="s">
        <v>53</v>
      </c>
      <c r="D32" s="5">
        <f t="shared" si="2"/>
        <v>60</v>
      </c>
      <c r="E32" s="1">
        <v>28</v>
      </c>
      <c r="F32" s="1">
        <v>30</v>
      </c>
      <c r="G32" s="1">
        <v>2</v>
      </c>
    </row>
    <row r="33" spans="1:7" ht="17.25" thickBot="1" x14ac:dyDescent="0.3">
      <c r="A33" s="5" t="s">
        <v>74</v>
      </c>
      <c r="B33" s="6" t="s">
        <v>75</v>
      </c>
      <c r="C33" s="1" t="s">
        <v>53</v>
      </c>
      <c r="D33" s="5">
        <f t="shared" si="2"/>
        <v>60</v>
      </c>
      <c r="E33" s="1">
        <v>28</v>
      </c>
      <c r="F33" s="1">
        <v>30</v>
      </c>
      <c r="G33" s="1">
        <v>2</v>
      </c>
    </row>
    <row r="34" spans="1:7" ht="17.25" thickBot="1" x14ac:dyDescent="0.3">
      <c r="A34" s="5" t="s">
        <v>76</v>
      </c>
      <c r="B34" s="6" t="s">
        <v>77</v>
      </c>
      <c r="C34" s="1" t="s">
        <v>78</v>
      </c>
      <c r="D34" s="5">
        <f t="shared" si="2"/>
        <v>45</v>
      </c>
      <c r="E34" s="1"/>
      <c r="F34" s="1">
        <f>1*45</f>
        <v>45</v>
      </c>
      <c r="G34" s="1"/>
    </row>
    <row r="35" spans="1:7" ht="17.25" thickBot="1" x14ac:dyDescent="0.3">
      <c r="A35" s="5" t="s">
        <v>79</v>
      </c>
      <c r="B35" s="6" t="s">
        <v>80</v>
      </c>
      <c r="C35" s="1" t="s">
        <v>78</v>
      </c>
      <c r="D35" s="5">
        <f t="shared" si="2"/>
        <v>45</v>
      </c>
      <c r="E35" s="96"/>
      <c r="F35" s="97">
        <f>1*45</f>
        <v>45</v>
      </c>
      <c r="G35" s="97"/>
    </row>
    <row r="36" spans="1:7" ht="17.25" thickBot="1" x14ac:dyDescent="0.3">
      <c r="A36" s="5" t="s">
        <v>81</v>
      </c>
      <c r="B36" s="6" t="s">
        <v>82</v>
      </c>
      <c r="C36" s="1" t="s">
        <v>83</v>
      </c>
      <c r="D36" s="5">
        <f t="shared" si="2"/>
        <v>270</v>
      </c>
      <c r="E36" s="82"/>
      <c r="F36" s="92">
        <f>45*6</f>
        <v>270</v>
      </c>
      <c r="G36" s="86"/>
    </row>
    <row r="37" spans="1:7" ht="17.25" thickBot="1" x14ac:dyDescent="0.3">
      <c r="A37" s="5" t="s">
        <v>198</v>
      </c>
      <c r="B37" s="182" t="s">
        <v>283</v>
      </c>
      <c r="C37" s="77" t="s">
        <v>32</v>
      </c>
      <c r="D37" s="5">
        <f t="shared" si="2"/>
        <v>45</v>
      </c>
      <c r="E37" s="71">
        <v>13</v>
      </c>
      <c r="F37" s="71">
        <v>30</v>
      </c>
      <c r="G37" s="71">
        <v>2</v>
      </c>
    </row>
    <row r="38" spans="1:7" ht="17.25" thickBot="1" x14ac:dyDescent="0.3">
      <c r="A38" s="99" t="s">
        <v>84</v>
      </c>
      <c r="B38" s="18" t="s">
        <v>85</v>
      </c>
      <c r="C38" s="19" t="s">
        <v>86</v>
      </c>
      <c r="D38" s="5">
        <f t="shared" si="2"/>
        <v>180</v>
      </c>
      <c r="E38" s="82"/>
      <c r="F38" s="92">
        <f>45*4</f>
        <v>180</v>
      </c>
      <c r="G38" s="86"/>
    </row>
    <row r="39" spans="1:7" ht="18" thickBot="1" x14ac:dyDescent="0.3">
      <c r="A39" s="87" t="s">
        <v>87</v>
      </c>
      <c r="B39" s="101" t="s">
        <v>88</v>
      </c>
      <c r="C39" s="93">
        <v>8</v>
      </c>
      <c r="D39" s="87">
        <v>180</v>
      </c>
      <c r="E39" s="93">
        <f>SUM(E40:E43)</f>
        <v>52</v>
      </c>
      <c r="F39" s="93">
        <f t="shared" ref="F39:G39" si="3">SUM(F40:F43)</f>
        <v>120</v>
      </c>
      <c r="G39" s="93">
        <f t="shared" si="3"/>
        <v>8</v>
      </c>
    </row>
    <row r="40" spans="1:7" ht="17.25" thickBot="1" x14ac:dyDescent="0.3">
      <c r="A40" s="5" t="s">
        <v>89</v>
      </c>
      <c r="B40" s="6" t="s">
        <v>90</v>
      </c>
      <c r="C40" s="1" t="s">
        <v>32</v>
      </c>
      <c r="D40" s="1">
        <v>45</v>
      </c>
      <c r="E40" s="1">
        <v>13</v>
      </c>
      <c r="F40" s="1">
        <v>30</v>
      </c>
      <c r="G40" s="1">
        <v>2</v>
      </c>
    </row>
    <row r="41" spans="1:7" ht="17.25" thickBot="1" x14ac:dyDescent="0.3">
      <c r="A41" s="12" t="s">
        <v>91</v>
      </c>
      <c r="B41" s="13" t="s">
        <v>92</v>
      </c>
      <c r="C41" s="14" t="s">
        <v>32</v>
      </c>
      <c r="D41" s="1">
        <v>45</v>
      </c>
      <c r="E41" s="1">
        <v>13</v>
      </c>
      <c r="F41" s="1">
        <v>30</v>
      </c>
      <c r="G41" s="1">
        <v>2</v>
      </c>
    </row>
    <row r="42" spans="1:7" ht="17.25" thickBot="1" x14ac:dyDescent="0.3">
      <c r="A42" s="62" t="s">
        <v>72</v>
      </c>
      <c r="B42" s="61" t="s">
        <v>73</v>
      </c>
      <c r="C42" s="63" t="s">
        <v>32</v>
      </c>
      <c r="D42" s="1">
        <v>45</v>
      </c>
      <c r="E42" s="1">
        <v>13</v>
      </c>
      <c r="F42" s="1">
        <v>30</v>
      </c>
      <c r="G42" s="1">
        <v>2</v>
      </c>
    </row>
    <row r="43" spans="1:7" ht="17.25" thickBot="1" x14ac:dyDescent="0.3">
      <c r="A43" s="5" t="s">
        <v>95</v>
      </c>
      <c r="B43" s="6" t="s">
        <v>96</v>
      </c>
      <c r="C43" s="1" t="s">
        <v>32</v>
      </c>
      <c r="D43" s="1">
        <v>45</v>
      </c>
      <c r="E43" s="1">
        <v>13</v>
      </c>
      <c r="F43" s="1">
        <v>30</v>
      </c>
      <c r="G43" s="1">
        <v>2</v>
      </c>
    </row>
    <row r="44" spans="1:7" ht="17.25" thickBot="1" x14ac:dyDescent="0.3">
      <c r="A44" s="5" t="s">
        <v>97</v>
      </c>
      <c r="B44" s="20" t="s">
        <v>279</v>
      </c>
      <c r="C44" s="1" t="s">
        <v>32</v>
      </c>
      <c r="D44" s="1">
        <v>45</v>
      </c>
      <c r="E44" s="1">
        <v>13</v>
      </c>
      <c r="F44" s="1">
        <v>30</v>
      </c>
      <c r="G44" s="1">
        <v>2</v>
      </c>
    </row>
    <row r="45" spans="1:7" ht="17.25" thickBot="1" x14ac:dyDescent="0.3">
      <c r="A45" s="5" t="s">
        <v>99</v>
      </c>
      <c r="B45" s="6" t="s">
        <v>276</v>
      </c>
      <c r="C45" s="1" t="s">
        <v>32</v>
      </c>
      <c r="D45" s="1">
        <v>45</v>
      </c>
      <c r="E45" s="1">
        <v>13</v>
      </c>
      <c r="F45" s="1">
        <v>30</v>
      </c>
      <c r="G45" s="1">
        <v>2</v>
      </c>
    </row>
    <row r="46" spans="1:7" ht="17.25" thickBot="1" x14ac:dyDescent="0.3">
      <c r="A46" s="5" t="s">
        <v>51</v>
      </c>
      <c r="B46" s="6" t="s">
        <v>52</v>
      </c>
      <c r="C46" s="165" t="s">
        <v>32</v>
      </c>
      <c r="D46" s="1">
        <v>45</v>
      </c>
      <c r="E46" s="1">
        <v>13</v>
      </c>
      <c r="F46" s="1">
        <v>30</v>
      </c>
      <c r="G46" s="1">
        <v>2</v>
      </c>
    </row>
    <row r="47" spans="1:7" ht="17.25" thickBot="1" x14ac:dyDescent="0.3">
      <c r="A47" s="73" t="s">
        <v>201</v>
      </c>
      <c r="B47" s="74" t="s">
        <v>202</v>
      </c>
      <c r="C47" s="171" t="s">
        <v>32</v>
      </c>
      <c r="D47" s="1">
        <v>45</v>
      </c>
      <c r="E47" s="1">
        <v>13</v>
      </c>
      <c r="F47" s="1">
        <v>30</v>
      </c>
      <c r="G47" s="1">
        <v>2</v>
      </c>
    </row>
    <row r="48" spans="1:7" ht="17.25" thickBot="1" x14ac:dyDescent="0.3">
      <c r="A48" s="21"/>
      <c r="B48" s="4" t="s">
        <v>102</v>
      </c>
      <c r="C48" s="2">
        <v>90</v>
      </c>
      <c r="D48" s="187">
        <f>D5+D15</f>
        <v>2100</v>
      </c>
      <c r="E48" s="187">
        <f t="shared" ref="E48:G48" si="4">E5+E15</f>
        <v>725</v>
      </c>
      <c r="F48" s="187">
        <f t="shared" si="4"/>
        <v>1305</v>
      </c>
      <c r="G48" s="187">
        <f t="shared" si="4"/>
        <v>70</v>
      </c>
    </row>
    <row r="50" spans="1:11" x14ac:dyDescent="0.25">
      <c r="B50" s="22" t="s">
        <v>223</v>
      </c>
      <c r="C50" s="104">
        <f>F48/D48*100%</f>
        <v>0.62142857142857144</v>
      </c>
      <c r="F50" s="22" t="s">
        <v>6</v>
      </c>
      <c r="G50" s="22">
        <f>E48+G48</f>
        <v>795</v>
      </c>
    </row>
    <row r="51" spans="1:11" x14ac:dyDescent="0.25">
      <c r="B51" s="22" t="s">
        <v>224</v>
      </c>
      <c r="C51" s="22">
        <f>SUM(D32:D38)-D34-D35</f>
        <v>615</v>
      </c>
      <c r="D51" s="104">
        <f>C51/F48</f>
        <v>0.47126436781609193</v>
      </c>
    </row>
    <row r="53" spans="1:11" x14ac:dyDescent="0.25">
      <c r="B53" s="22" t="s">
        <v>274</v>
      </c>
      <c r="C53" s="156">
        <f>COUNTA(A6:A14,A17:A22,A24:A38,A40:A47)</f>
        <v>38</v>
      </c>
    </row>
    <row r="55" spans="1:11" ht="16.5" x14ac:dyDescent="0.25">
      <c r="B55" s="183" t="s">
        <v>284</v>
      </c>
      <c r="C55" s="184">
        <f>C53</f>
        <v>38</v>
      </c>
    </row>
    <row r="56" spans="1:11" ht="33" x14ac:dyDescent="0.25">
      <c r="B56" s="183" t="s">
        <v>285</v>
      </c>
    </row>
    <row r="57" spans="1:11" ht="33" x14ac:dyDescent="0.25">
      <c r="B57" s="183" t="s">
        <v>286</v>
      </c>
      <c r="C57" s="22">
        <f>D5</f>
        <v>495</v>
      </c>
    </row>
    <row r="58" spans="1:11" ht="33" x14ac:dyDescent="0.25">
      <c r="B58" s="183" t="s">
        <v>287</v>
      </c>
      <c r="C58" s="22">
        <f>D15</f>
        <v>1605</v>
      </c>
    </row>
    <row r="59" spans="1:11" ht="33" x14ac:dyDescent="0.25">
      <c r="B59" s="183" t="s">
        <v>288</v>
      </c>
      <c r="C59" s="22">
        <f>E48+G48</f>
        <v>795</v>
      </c>
    </row>
    <row r="60" spans="1:11" x14ac:dyDescent="0.25">
      <c r="B60" s="22" t="s">
        <v>289</v>
      </c>
      <c r="C60" s="22">
        <f>F48</f>
        <v>1305</v>
      </c>
    </row>
    <row r="62" spans="1:11" x14ac:dyDescent="0.25">
      <c r="A62" s="156" t="s">
        <v>306</v>
      </c>
      <c r="D62" s="223">
        <f>D63</f>
        <v>18</v>
      </c>
      <c r="H62" s="156" t="s">
        <v>307</v>
      </c>
      <c r="K62" s="223">
        <f>K63+K73</f>
        <v>22</v>
      </c>
    </row>
    <row r="63" spans="1:11" ht="15.75" thickBot="1" x14ac:dyDescent="0.3">
      <c r="A63" s="156" t="s">
        <v>311</v>
      </c>
      <c r="D63" s="223">
        <f>SUM(D64:D68)</f>
        <v>18</v>
      </c>
      <c r="H63" s="156" t="s">
        <v>311</v>
      </c>
      <c r="K63" s="223">
        <f>SUM(K64:K72)</f>
        <v>20</v>
      </c>
    </row>
    <row r="64" spans="1:11" ht="17.25" thickBot="1" x14ac:dyDescent="0.3">
      <c r="A64" s="94" t="s">
        <v>17</v>
      </c>
      <c r="B64" s="106" t="s">
        <v>18</v>
      </c>
      <c r="C64" s="95" t="s">
        <v>19</v>
      </c>
      <c r="D64" s="22">
        <v>2</v>
      </c>
      <c r="H64" s="94" t="s">
        <v>14</v>
      </c>
      <c r="I64" s="106" t="s">
        <v>15</v>
      </c>
      <c r="J64" s="95" t="s">
        <v>16</v>
      </c>
      <c r="K64" s="22">
        <v>2</v>
      </c>
    </row>
    <row r="65" spans="1:11" ht="17.25" thickBot="1" x14ac:dyDescent="0.3">
      <c r="A65" s="5" t="s">
        <v>20</v>
      </c>
      <c r="B65" s="6" t="s">
        <v>21</v>
      </c>
      <c r="C65" s="1" t="s">
        <v>13</v>
      </c>
      <c r="D65" s="22">
        <v>4</v>
      </c>
      <c r="H65" s="5" t="s">
        <v>25</v>
      </c>
      <c r="I65" s="6" t="s">
        <v>26</v>
      </c>
      <c r="J65" s="1" t="s">
        <v>27</v>
      </c>
      <c r="K65" s="22">
        <v>3</v>
      </c>
    </row>
    <row r="66" spans="1:11" ht="17.25" thickBot="1" x14ac:dyDescent="0.3">
      <c r="A66" s="5" t="s">
        <v>11</v>
      </c>
      <c r="B66" s="6" t="s">
        <v>12</v>
      </c>
      <c r="C66" s="1" t="s">
        <v>13</v>
      </c>
      <c r="D66" s="22">
        <v>4</v>
      </c>
      <c r="H66" s="5" t="s">
        <v>28</v>
      </c>
      <c r="I66" s="6" t="s">
        <v>29</v>
      </c>
      <c r="J66" s="1" t="s">
        <v>27</v>
      </c>
      <c r="K66" s="22">
        <v>3</v>
      </c>
    </row>
    <row r="67" spans="1:11" ht="17.25" thickBot="1" x14ac:dyDescent="0.3">
      <c r="A67" s="5" t="s">
        <v>33</v>
      </c>
      <c r="B67" s="6" t="s">
        <v>34</v>
      </c>
      <c r="C67" s="1" t="s">
        <v>35</v>
      </c>
      <c r="D67" s="22">
        <v>4</v>
      </c>
      <c r="H67" s="5" t="s">
        <v>30</v>
      </c>
      <c r="I67" s="6" t="s">
        <v>31</v>
      </c>
      <c r="J67" s="1" t="s">
        <v>32</v>
      </c>
      <c r="K67" s="22">
        <v>2</v>
      </c>
    </row>
    <row r="68" spans="1:11" ht="17.25" thickBot="1" x14ac:dyDescent="0.3">
      <c r="A68" s="5" t="s">
        <v>43</v>
      </c>
      <c r="B68" s="6" t="s">
        <v>44</v>
      </c>
      <c r="C68" s="1" t="s">
        <v>35</v>
      </c>
      <c r="D68" s="22">
        <v>4</v>
      </c>
      <c r="H68" s="5" t="s">
        <v>195</v>
      </c>
      <c r="I68" s="6" t="s">
        <v>196</v>
      </c>
      <c r="J68" s="1" t="s">
        <v>53</v>
      </c>
      <c r="K68" s="22">
        <v>3</v>
      </c>
    </row>
    <row r="69" spans="1:11" ht="17.25" thickBot="1" x14ac:dyDescent="0.3">
      <c r="A69" s="66"/>
      <c r="B69" s="67"/>
      <c r="C69" s="66"/>
      <c r="H69" s="5" t="s">
        <v>63</v>
      </c>
      <c r="I69" s="6" t="s">
        <v>314</v>
      </c>
      <c r="J69" s="1" t="s">
        <v>32</v>
      </c>
      <c r="K69" s="22">
        <v>2</v>
      </c>
    </row>
    <row r="70" spans="1:11" ht="17.25" thickBot="1" x14ac:dyDescent="0.3">
      <c r="A70" s="66"/>
      <c r="B70" s="67"/>
      <c r="C70" s="66"/>
      <c r="H70" s="5" t="s">
        <v>65</v>
      </c>
      <c r="I70" s="6" t="s">
        <v>66</v>
      </c>
      <c r="J70" s="1" t="s">
        <v>32</v>
      </c>
      <c r="K70" s="22">
        <v>2</v>
      </c>
    </row>
    <row r="71" spans="1:11" ht="17.25" thickBot="1" x14ac:dyDescent="0.3">
      <c r="A71" s="66"/>
      <c r="B71" s="67"/>
      <c r="C71" s="66"/>
      <c r="H71" s="5" t="s">
        <v>76</v>
      </c>
      <c r="I71" s="6" t="s">
        <v>77</v>
      </c>
      <c r="J71" s="1" t="s">
        <v>78</v>
      </c>
      <c r="K71" s="22">
        <v>1</v>
      </c>
    </row>
    <row r="72" spans="1:11" ht="17.25" thickBot="1" x14ac:dyDescent="0.3">
      <c r="H72" s="5" t="s">
        <v>198</v>
      </c>
      <c r="I72" s="182" t="s">
        <v>283</v>
      </c>
      <c r="J72" s="77" t="s">
        <v>32</v>
      </c>
      <c r="K72" s="22">
        <v>2</v>
      </c>
    </row>
    <row r="73" spans="1:11" ht="15.75" thickBot="1" x14ac:dyDescent="0.3">
      <c r="H73" s="156" t="s">
        <v>312</v>
      </c>
      <c r="K73" s="22">
        <v>2</v>
      </c>
    </row>
    <row r="74" spans="1:11" ht="17.25" thickBot="1" x14ac:dyDescent="0.3">
      <c r="H74" s="94" t="s">
        <v>89</v>
      </c>
      <c r="I74" s="106" t="s">
        <v>90</v>
      </c>
      <c r="J74" s="95" t="s">
        <v>32</v>
      </c>
      <c r="K74" s="22">
        <v>2</v>
      </c>
    </row>
    <row r="75" spans="1:11" ht="17.25" thickBot="1" x14ac:dyDescent="0.3">
      <c r="H75" s="5" t="s">
        <v>51</v>
      </c>
      <c r="I75" s="6" t="s">
        <v>52</v>
      </c>
      <c r="J75" s="1" t="s">
        <v>32</v>
      </c>
      <c r="K75" s="22">
        <v>2</v>
      </c>
    </row>
    <row r="76" spans="1:11" x14ac:dyDescent="0.25">
      <c r="A76" s="156" t="s">
        <v>309</v>
      </c>
      <c r="D76" s="223">
        <f>D77+D86</f>
        <v>22</v>
      </c>
      <c r="H76" s="156" t="s">
        <v>308</v>
      </c>
      <c r="K76" s="223">
        <f>K77+K86</f>
        <v>22</v>
      </c>
    </row>
    <row r="77" spans="1:11" ht="15.75" thickBot="1" x14ac:dyDescent="0.3">
      <c r="A77" s="156" t="s">
        <v>311</v>
      </c>
      <c r="D77" s="223">
        <f>SUM(D78:D85)</f>
        <v>20</v>
      </c>
      <c r="H77" s="156" t="s">
        <v>311</v>
      </c>
      <c r="K77" s="223">
        <f>SUM(K78:K84)</f>
        <v>18</v>
      </c>
    </row>
    <row r="78" spans="1:11" ht="17.25" thickBot="1" x14ac:dyDescent="0.3">
      <c r="A78" s="94" t="s">
        <v>22</v>
      </c>
      <c r="B78" s="106" t="s">
        <v>23</v>
      </c>
      <c r="C78" s="95" t="s">
        <v>24</v>
      </c>
      <c r="D78" s="22">
        <v>4</v>
      </c>
      <c r="H78" s="94" t="s">
        <v>58</v>
      </c>
      <c r="I78" s="106" t="s">
        <v>59</v>
      </c>
      <c r="J78" s="95" t="s">
        <v>53</v>
      </c>
      <c r="K78" s="22">
        <v>3</v>
      </c>
    </row>
    <row r="79" spans="1:11" ht="17.25" thickBot="1" x14ac:dyDescent="0.3">
      <c r="A79" s="5" t="s">
        <v>40</v>
      </c>
      <c r="B79" s="6" t="s">
        <v>41</v>
      </c>
      <c r="C79" s="1" t="s">
        <v>42</v>
      </c>
      <c r="D79" s="22">
        <v>3</v>
      </c>
      <c r="H79" s="5" t="s">
        <v>56</v>
      </c>
      <c r="I79" s="6" t="s">
        <v>57</v>
      </c>
      <c r="J79" s="1" t="s">
        <v>53</v>
      </c>
      <c r="K79" s="22">
        <v>3</v>
      </c>
    </row>
    <row r="80" spans="1:11" ht="17.25" thickBot="1" x14ac:dyDescent="0.3">
      <c r="A80" s="5" t="s">
        <v>49</v>
      </c>
      <c r="B80" s="6" t="s">
        <v>50</v>
      </c>
      <c r="C80" s="1" t="s">
        <v>42</v>
      </c>
      <c r="D80" s="22">
        <v>3</v>
      </c>
      <c r="H80" s="5" t="s">
        <v>67</v>
      </c>
      <c r="I80" s="6" t="s">
        <v>68</v>
      </c>
      <c r="J80" s="1" t="s">
        <v>53</v>
      </c>
      <c r="K80" s="22">
        <v>3</v>
      </c>
    </row>
    <row r="81" spans="1:11" ht="17.25" thickBot="1" x14ac:dyDescent="0.3">
      <c r="A81" s="5" t="s">
        <v>45</v>
      </c>
      <c r="B81" s="6" t="s">
        <v>46</v>
      </c>
      <c r="C81" s="1" t="s">
        <v>42</v>
      </c>
      <c r="D81" s="22">
        <v>3</v>
      </c>
      <c r="H81" s="5" t="s">
        <v>69</v>
      </c>
      <c r="I81" s="6" t="s">
        <v>70</v>
      </c>
      <c r="J81" s="1" t="s">
        <v>71</v>
      </c>
      <c r="K81" s="22">
        <v>3</v>
      </c>
    </row>
    <row r="82" spans="1:11" ht="17.25" thickBot="1" x14ac:dyDescent="0.3">
      <c r="A82" s="5" t="s">
        <v>47</v>
      </c>
      <c r="B82" s="6" t="s">
        <v>48</v>
      </c>
      <c r="C82" s="1" t="s">
        <v>32</v>
      </c>
      <c r="D82" s="22">
        <v>2</v>
      </c>
      <c r="H82" s="5" t="s">
        <v>60</v>
      </c>
      <c r="I82" s="6" t="s">
        <v>61</v>
      </c>
      <c r="J82" s="1" t="s">
        <v>32</v>
      </c>
      <c r="K82" s="22">
        <v>2</v>
      </c>
    </row>
    <row r="83" spans="1:11" ht="17.25" thickBot="1" x14ac:dyDescent="0.3">
      <c r="A83" s="5" t="s">
        <v>93</v>
      </c>
      <c r="B83" s="6" t="s">
        <v>94</v>
      </c>
      <c r="C83" s="1" t="s">
        <v>53</v>
      </c>
      <c r="D83" s="22">
        <v>3</v>
      </c>
      <c r="H83" s="5" t="s">
        <v>74</v>
      </c>
      <c r="I83" s="6" t="s">
        <v>75</v>
      </c>
      <c r="J83" s="1" t="s">
        <v>27</v>
      </c>
      <c r="K83" s="22">
        <v>3</v>
      </c>
    </row>
    <row r="84" spans="1:11" ht="17.25" thickBot="1" x14ac:dyDescent="0.3">
      <c r="A84" s="113" t="s">
        <v>203</v>
      </c>
      <c r="B84" s="114" t="s">
        <v>101</v>
      </c>
      <c r="C84" s="226" t="s">
        <v>32</v>
      </c>
      <c r="D84" s="22">
        <v>2</v>
      </c>
      <c r="H84" s="5" t="s">
        <v>79</v>
      </c>
      <c r="I84" s="6" t="s">
        <v>80</v>
      </c>
      <c r="J84" s="1" t="s">
        <v>78</v>
      </c>
      <c r="K84" s="22">
        <v>1</v>
      </c>
    </row>
    <row r="86" spans="1:11" ht="15.75" thickBot="1" x14ac:dyDescent="0.3">
      <c r="A86" s="156" t="s">
        <v>312</v>
      </c>
      <c r="D86" s="22">
        <v>2</v>
      </c>
      <c r="H86" s="156" t="s">
        <v>312</v>
      </c>
      <c r="K86" s="22">
        <v>4</v>
      </c>
    </row>
    <row r="87" spans="1:11" ht="17.25" thickBot="1" x14ac:dyDescent="0.3">
      <c r="A87" s="94" t="s">
        <v>91</v>
      </c>
      <c r="B87" s="106" t="s">
        <v>92</v>
      </c>
      <c r="C87" s="95" t="s">
        <v>32</v>
      </c>
      <c r="H87" s="94" t="s">
        <v>72</v>
      </c>
      <c r="I87" s="106" t="s">
        <v>73</v>
      </c>
      <c r="J87" s="95" t="s">
        <v>32</v>
      </c>
    </row>
    <row r="88" spans="1:11" ht="17.25" thickBot="1" x14ac:dyDescent="0.3">
      <c r="A88" s="5" t="s">
        <v>97</v>
      </c>
      <c r="B88" s="20" t="s">
        <v>279</v>
      </c>
      <c r="C88" s="1" t="s">
        <v>32</v>
      </c>
      <c r="H88" s="5" t="s">
        <v>95</v>
      </c>
      <c r="I88" s="6" t="s">
        <v>96</v>
      </c>
      <c r="J88" s="1" t="s">
        <v>32</v>
      </c>
    </row>
    <row r="89" spans="1:11" ht="17.25" thickBot="1" x14ac:dyDescent="0.3">
      <c r="H89" s="5" t="s">
        <v>99</v>
      </c>
      <c r="I89" s="6" t="s">
        <v>276</v>
      </c>
      <c r="J89" s="1" t="s">
        <v>32</v>
      </c>
    </row>
    <row r="90" spans="1:11" ht="17.25" thickBot="1" x14ac:dyDescent="0.3">
      <c r="H90" s="5" t="s">
        <v>201</v>
      </c>
      <c r="I90" s="6" t="s">
        <v>202</v>
      </c>
      <c r="J90" s="1" t="s">
        <v>32</v>
      </c>
    </row>
    <row r="91" spans="1:11" x14ac:dyDescent="0.25">
      <c r="B91" s="22" t="s">
        <v>313</v>
      </c>
      <c r="C91" s="227">
        <f>D76+D62+K62+K76+K94</f>
        <v>90</v>
      </c>
    </row>
    <row r="94" spans="1:11" ht="15.75" thickBot="1" x14ac:dyDescent="0.3">
      <c r="H94" s="156" t="s">
        <v>310</v>
      </c>
      <c r="K94" s="223">
        <v>6</v>
      </c>
    </row>
    <row r="95" spans="1:11" ht="17.25" thickBot="1" x14ac:dyDescent="0.3">
      <c r="H95" s="94" t="s">
        <v>81</v>
      </c>
      <c r="I95" s="106" t="s">
        <v>82</v>
      </c>
      <c r="J95" s="95" t="s">
        <v>83</v>
      </c>
    </row>
    <row r="96" spans="1:11" ht="17.25" thickBot="1" x14ac:dyDescent="0.3">
      <c r="H96" s="112" t="s">
        <v>84</v>
      </c>
      <c r="I96" s="6" t="s">
        <v>85</v>
      </c>
      <c r="J96" s="1" t="s">
        <v>86</v>
      </c>
    </row>
  </sheetData>
  <mergeCells count="7">
    <mergeCell ref="A1:G1"/>
    <mergeCell ref="A2:A4"/>
    <mergeCell ref="B2:B4"/>
    <mergeCell ref="C2:C4"/>
    <mergeCell ref="D2:G2"/>
    <mergeCell ref="D3:D4"/>
    <mergeCell ref="E3:G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3"/>
  <sheetViews>
    <sheetView tabSelected="1" topLeftCell="A49" workbookViewId="0">
      <selection activeCell="A2" sqref="A2:G57"/>
    </sheetView>
  </sheetViews>
  <sheetFormatPr defaultRowHeight="15" x14ac:dyDescent="0.25"/>
  <cols>
    <col min="1" max="1" width="13.140625" style="105" customWidth="1"/>
    <col min="2" max="2" width="53.5703125" style="105" customWidth="1"/>
    <col min="3" max="7" width="9.140625" style="105"/>
    <col min="8" max="8" width="16.7109375" style="105" customWidth="1"/>
    <col min="9" max="9" width="32.140625" style="105" customWidth="1"/>
    <col min="10" max="16384" width="9.140625" style="105"/>
  </cols>
  <sheetData>
    <row r="1" spans="1:10" ht="16.5" thickBot="1" x14ac:dyDescent="0.3">
      <c r="A1" s="230" t="s">
        <v>174</v>
      </c>
      <c r="B1" s="230"/>
      <c r="C1" s="230"/>
      <c r="D1" s="230"/>
      <c r="E1" s="230"/>
      <c r="F1" s="230"/>
      <c r="G1" s="230"/>
    </row>
    <row r="2" spans="1:10" ht="16.5" thickBot="1" x14ac:dyDescent="0.3">
      <c r="A2" s="197" t="s">
        <v>103</v>
      </c>
      <c r="B2" s="197" t="s">
        <v>1</v>
      </c>
      <c r="C2" s="197" t="s">
        <v>2</v>
      </c>
      <c r="D2" s="207" t="s">
        <v>3</v>
      </c>
      <c r="E2" s="208"/>
      <c r="F2" s="208"/>
      <c r="G2" s="209"/>
    </row>
    <row r="3" spans="1:10" ht="16.5" thickBot="1" x14ac:dyDescent="0.3">
      <c r="A3" s="198"/>
      <c r="B3" s="198"/>
      <c r="C3" s="198"/>
      <c r="D3" s="23" t="s">
        <v>104</v>
      </c>
      <c r="E3" s="207" t="s">
        <v>5</v>
      </c>
      <c r="F3" s="208"/>
      <c r="G3" s="209"/>
    </row>
    <row r="4" spans="1:10" ht="32.25" thickBot="1" x14ac:dyDescent="0.3">
      <c r="A4" s="199"/>
      <c r="B4" s="199"/>
      <c r="C4" s="199"/>
      <c r="D4" s="24" t="s">
        <v>105</v>
      </c>
      <c r="E4" s="24" t="s">
        <v>6</v>
      </c>
      <c r="F4" s="24" t="s">
        <v>106</v>
      </c>
      <c r="G4" s="24" t="s">
        <v>8</v>
      </c>
      <c r="I4" s="231" t="s">
        <v>6</v>
      </c>
      <c r="J4" s="231" t="s">
        <v>280</v>
      </c>
    </row>
    <row r="5" spans="1:10" ht="16.5" thickBot="1" x14ac:dyDescent="0.3">
      <c r="A5" s="189" t="s">
        <v>9</v>
      </c>
      <c r="B5" s="26" t="s">
        <v>10</v>
      </c>
      <c r="C5" s="24">
        <v>19</v>
      </c>
      <c r="D5" s="24">
        <v>315</v>
      </c>
      <c r="E5" s="24">
        <v>149</v>
      </c>
      <c r="F5" s="24">
        <v>148</v>
      </c>
      <c r="G5" s="24">
        <v>18</v>
      </c>
      <c r="I5" s="105">
        <f>E5+G5</f>
        <v>167</v>
      </c>
      <c r="J5" s="105">
        <f>F5</f>
        <v>148</v>
      </c>
    </row>
    <row r="6" spans="1:10" ht="16.5" thickBot="1" x14ac:dyDescent="0.3">
      <c r="A6" s="27" t="s">
        <v>107</v>
      </c>
      <c r="B6" s="28" t="s">
        <v>12</v>
      </c>
      <c r="C6" s="29" t="s">
        <v>32</v>
      </c>
      <c r="D6" s="29">
        <v>30</v>
      </c>
      <c r="E6" s="29">
        <v>15</v>
      </c>
      <c r="F6" s="29">
        <v>13</v>
      </c>
      <c r="G6" s="29">
        <v>2</v>
      </c>
    </row>
    <row r="7" spans="1:10" ht="16.5" thickBot="1" x14ac:dyDescent="0.3">
      <c r="A7" s="27" t="s">
        <v>108</v>
      </c>
      <c r="B7" s="28" t="s">
        <v>15</v>
      </c>
      <c r="C7" s="29" t="s">
        <v>109</v>
      </c>
      <c r="D7" s="29">
        <v>15</v>
      </c>
      <c r="E7" s="29">
        <v>9</v>
      </c>
      <c r="F7" s="29">
        <v>5</v>
      </c>
      <c r="G7" s="29">
        <v>1</v>
      </c>
    </row>
    <row r="8" spans="1:10" ht="16.5" thickBot="1" x14ac:dyDescent="0.3">
      <c r="A8" s="27" t="s">
        <v>110</v>
      </c>
      <c r="B8" s="28" t="s">
        <v>18</v>
      </c>
      <c r="C8" s="29" t="s">
        <v>78</v>
      </c>
      <c r="D8" s="29">
        <v>30</v>
      </c>
      <c r="E8" s="29">
        <v>4</v>
      </c>
      <c r="F8" s="29">
        <v>24</v>
      </c>
      <c r="G8" s="29">
        <v>2</v>
      </c>
    </row>
    <row r="9" spans="1:10" ht="16.5" thickBot="1" x14ac:dyDescent="0.3">
      <c r="A9" s="27" t="s">
        <v>111</v>
      </c>
      <c r="B9" s="28" t="s">
        <v>112</v>
      </c>
      <c r="C9" s="29" t="s">
        <v>53</v>
      </c>
      <c r="D9" s="29">
        <v>45</v>
      </c>
      <c r="E9" s="29">
        <v>21</v>
      </c>
      <c r="F9" s="29">
        <v>21</v>
      </c>
      <c r="G9" s="29">
        <v>3</v>
      </c>
    </row>
    <row r="10" spans="1:10" ht="16.5" thickBot="1" x14ac:dyDescent="0.3">
      <c r="A10" s="27" t="s">
        <v>113</v>
      </c>
      <c r="B10" s="28" t="s">
        <v>23</v>
      </c>
      <c r="C10" s="29" t="s">
        <v>27</v>
      </c>
      <c r="D10" s="29">
        <v>45</v>
      </c>
      <c r="E10" s="29">
        <v>15</v>
      </c>
      <c r="F10" s="29">
        <v>29</v>
      </c>
      <c r="G10" s="29">
        <v>1</v>
      </c>
    </row>
    <row r="11" spans="1:10" ht="16.5" thickBot="1" x14ac:dyDescent="0.3">
      <c r="A11" s="27" t="s">
        <v>114</v>
      </c>
      <c r="B11" s="28" t="s">
        <v>26</v>
      </c>
      <c r="C11" s="29" t="s">
        <v>27</v>
      </c>
      <c r="D11" s="29">
        <v>60</v>
      </c>
      <c r="E11" s="29">
        <v>20</v>
      </c>
      <c r="F11" s="29">
        <v>30</v>
      </c>
      <c r="G11" s="29">
        <v>2</v>
      </c>
    </row>
    <row r="12" spans="1:10" ht="16.5" thickBot="1" x14ac:dyDescent="0.3">
      <c r="A12" s="27" t="s">
        <v>115</v>
      </c>
      <c r="B12" s="28" t="s">
        <v>29</v>
      </c>
      <c r="C12" s="29" t="s">
        <v>32</v>
      </c>
      <c r="D12" s="29">
        <v>30</v>
      </c>
      <c r="E12" s="29">
        <v>10</v>
      </c>
      <c r="F12" s="29">
        <v>26</v>
      </c>
      <c r="G12" s="29">
        <v>2</v>
      </c>
    </row>
    <row r="13" spans="1:10" ht="16.5" thickBot="1" x14ac:dyDescent="0.3">
      <c r="A13" s="27" t="s">
        <v>116</v>
      </c>
      <c r="B13" s="28" t="s">
        <v>34</v>
      </c>
      <c r="C13" s="29" t="s">
        <v>35</v>
      </c>
      <c r="D13" s="29">
        <v>60</v>
      </c>
      <c r="E13" s="29">
        <v>55</v>
      </c>
      <c r="F13" s="29"/>
      <c r="G13" s="29">
        <v>5</v>
      </c>
    </row>
    <row r="14" spans="1:10" ht="16.5" thickBot="1" x14ac:dyDescent="0.3">
      <c r="A14" s="189" t="s">
        <v>36</v>
      </c>
      <c r="B14" s="26" t="s">
        <v>117</v>
      </c>
      <c r="C14" s="24">
        <v>74</v>
      </c>
      <c r="D14" s="24">
        <v>1110</v>
      </c>
      <c r="E14" s="24">
        <v>1074</v>
      </c>
      <c r="F14" s="24"/>
      <c r="G14" s="24">
        <v>36</v>
      </c>
    </row>
    <row r="15" spans="1:10" ht="16.5" thickBot="1" x14ac:dyDescent="0.3">
      <c r="A15" s="27" t="s">
        <v>118</v>
      </c>
      <c r="B15" s="28" t="s">
        <v>119</v>
      </c>
      <c r="C15" s="29" t="s">
        <v>35</v>
      </c>
      <c r="D15" s="29">
        <v>60</v>
      </c>
      <c r="E15" s="29">
        <v>58</v>
      </c>
      <c r="F15" s="29"/>
      <c r="G15" s="29">
        <v>2</v>
      </c>
    </row>
    <row r="16" spans="1:10" ht="16.5" thickBot="1" x14ac:dyDescent="0.3">
      <c r="A16" s="27" t="s">
        <v>120</v>
      </c>
      <c r="B16" s="28" t="s">
        <v>121</v>
      </c>
      <c r="C16" s="29" t="s">
        <v>35</v>
      </c>
      <c r="D16" s="29">
        <v>60</v>
      </c>
      <c r="E16" s="29">
        <v>58</v>
      </c>
      <c r="F16" s="29"/>
      <c r="G16" s="29">
        <v>2</v>
      </c>
    </row>
    <row r="17" spans="1:7" ht="16.5" thickBot="1" x14ac:dyDescent="0.3">
      <c r="A17" s="27" t="s">
        <v>122</v>
      </c>
      <c r="B17" s="28" t="s">
        <v>123</v>
      </c>
      <c r="C17" s="29" t="s">
        <v>35</v>
      </c>
      <c r="D17" s="29">
        <v>60</v>
      </c>
      <c r="E17" s="29">
        <v>58</v>
      </c>
      <c r="F17" s="29"/>
      <c r="G17" s="29">
        <v>2</v>
      </c>
    </row>
    <row r="18" spans="1:7" ht="16.5" thickBot="1" x14ac:dyDescent="0.3">
      <c r="A18" s="27" t="s">
        <v>124</v>
      </c>
      <c r="B18" s="28" t="s">
        <v>125</v>
      </c>
      <c r="C18" s="29" t="s">
        <v>35</v>
      </c>
      <c r="D18" s="29">
        <v>60</v>
      </c>
      <c r="E18" s="29">
        <v>58</v>
      </c>
      <c r="F18" s="29"/>
      <c r="G18" s="29">
        <v>2</v>
      </c>
    </row>
    <row r="19" spans="1:7" ht="16.5" thickBot="1" x14ac:dyDescent="0.3">
      <c r="A19" s="27" t="s">
        <v>126</v>
      </c>
      <c r="B19" s="28" t="s">
        <v>127</v>
      </c>
      <c r="C19" s="29" t="s">
        <v>128</v>
      </c>
      <c r="D19" s="29">
        <v>75</v>
      </c>
      <c r="E19" s="29">
        <v>73</v>
      </c>
      <c r="F19" s="29"/>
      <c r="G19" s="29">
        <v>2</v>
      </c>
    </row>
    <row r="20" spans="1:7" ht="16.5" thickBot="1" x14ac:dyDescent="0.3">
      <c r="A20" s="27" t="s">
        <v>129</v>
      </c>
      <c r="B20" s="28" t="s">
        <v>130</v>
      </c>
      <c r="C20" s="29" t="s">
        <v>128</v>
      </c>
      <c r="D20" s="29">
        <v>75</v>
      </c>
      <c r="E20" s="29">
        <v>73</v>
      </c>
      <c r="F20" s="29"/>
      <c r="G20" s="29">
        <v>2</v>
      </c>
    </row>
    <row r="21" spans="1:7" ht="16.5" thickBot="1" x14ac:dyDescent="0.3">
      <c r="A21" s="27" t="s">
        <v>131</v>
      </c>
      <c r="B21" s="28" t="s">
        <v>132</v>
      </c>
      <c r="C21" s="29" t="s">
        <v>35</v>
      </c>
      <c r="D21" s="29">
        <v>60</v>
      </c>
      <c r="E21" s="29">
        <v>58</v>
      </c>
      <c r="F21" s="29"/>
      <c r="G21" s="29">
        <v>2</v>
      </c>
    </row>
    <row r="22" spans="1:7" ht="16.5" thickBot="1" x14ac:dyDescent="0.3">
      <c r="A22" s="27" t="s">
        <v>133</v>
      </c>
      <c r="B22" s="28" t="s">
        <v>134</v>
      </c>
      <c r="C22" s="29" t="s">
        <v>35</v>
      </c>
      <c r="D22" s="29">
        <v>60</v>
      </c>
      <c r="E22" s="29">
        <v>58</v>
      </c>
      <c r="F22" s="29"/>
      <c r="G22" s="29">
        <v>2</v>
      </c>
    </row>
    <row r="23" spans="1:7" ht="16.5" thickBot="1" x14ac:dyDescent="0.3">
      <c r="A23" s="27" t="s">
        <v>135</v>
      </c>
      <c r="B23" s="28" t="s">
        <v>136</v>
      </c>
      <c r="C23" s="29" t="s">
        <v>35</v>
      </c>
      <c r="D23" s="29">
        <v>60</v>
      </c>
      <c r="E23" s="29">
        <v>58</v>
      </c>
      <c r="F23" s="29"/>
      <c r="G23" s="29">
        <v>2</v>
      </c>
    </row>
    <row r="24" spans="1:7" ht="16.5" thickBot="1" x14ac:dyDescent="0.3">
      <c r="A24" s="27" t="s">
        <v>137</v>
      </c>
      <c r="B24" s="28" t="s">
        <v>138</v>
      </c>
      <c r="C24" s="29" t="s">
        <v>35</v>
      </c>
      <c r="D24" s="29">
        <v>60</v>
      </c>
      <c r="E24" s="29">
        <v>58</v>
      </c>
      <c r="F24" s="29"/>
      <c r="G24" s="29">
        <v>2</v>
      </c>
    </row>
    <row r="25" spans="1:7" ht="16.5" thickBot="1" x14ac:dyDescent="0.3">
      <c r="A25" s="27" t="s">
        <v>139</v>
      </c>
      <c r="B25" s="28" t="s">
        <v>140</v>
      </c>
      <c r="C25" s="29" t="s">
        <v>35</v>
      </c>
      <c r="D25" s="29">
        <v>60</v>
      </c>
      <c r="E25" s="29">
        <v>58</v>
      </c>
      <c r="F25" s="29"/>
      <c r="G25" s="29">
        <v>2</v>
      </c>
    </row>
    <row r="26" spans="1:7" ht="16.5" thickBot="1" x14ac:dyDescent="0.3">
      <c r="A26" s="27" t="s">
        <v>141</v>
      </c>
      <c r="B26" s="28" t="s">
        <v>142</v>
      </c>
      <c r="C26" s="29" t="s">
        <v>35</v>
      </c>
      <c r="D26" s="29">
        <v>60</v>
      </c>
      <c r="E26" s="29">
        <v>58</v>
      </c>
      <c r="F26" s="29"/>
      <c r="G26" s="29">
        <v>2</v>
      </c>
    </row>
    <row r="27" spans="1:7" ht="16.5" thickBot="1" x14ac:dyDescent="0.3">
      <c r="A27" s="27" t="s">
        <v>143</v>
      </c>
      <c r="B27" s="28" t="s">
        <v>144</v>
      </c>
      <c r="C27" s="29" t="s">
        <v>35</v>
      </c>
      <c r="D27" s="29">
        <v>60</v>
      </c>
      <c r="E27" s="29">
        <v>58</v>
      </c>
      <c r="F27" s="29"/>
      <c r="G27" s="29">
        <v>2</v>
      </c>
    </row>
    <row r="28" spans="1:7" ht="16.5" thickBot="1" x14ac:dyDescent="0.3">
      <c r="A28" s="27" t="s">
        <v>145</v>
      </c>
      <c r="B28" s="28" t="s">
        <v>146</v>
      </c>
      <c r="C28" s="29" t="s">
        <v>35</v>
      </c>
      <c r="D28" s="29">
        <v>60</v>
      </c>
      <c r="E28" s="29">
        <v>58</v>
      </c>
      <c r="F28" s="29"/>
      <c r="G28" s="29">
        <v>2</v>
      </c>
    </row>
    <row r="29" spans="1:7" ht="16.5" thickBot="1" x14ac:dyDescent="0.3">
      <c r="A29" s="27" t="s">
        <v>147</v>
      </c>
      <c r="B29" s="28" t="s">
        <v>148</v>
      </c>
      <c r="C29" s="29" t="s">
        <v>35</v>
      </c>
      <c r="D29" s="29">
        <v>60</v>
      </c>
      <c r="E29" s="29">
        <v>58</v>
      </c>
      <c r="F29" s="29"/>
      <c r="G29" s="29">
        <v>2</v>
      </c>
    </row>
    <row r="30" spans="1:7" ht="16.5" thickBot="1" x14ac:dyDescent="0.3">
      <c r="A30" s="27" t="s">
        <v>149</v>
      </c>
      <c r="B30" s="28" t="s">
        <v>150</v>
      </c>
      <c r="C30" s="29" t="s">
        <v>35</v>
      </c>
      <c r="D30" s="29">
        <v>60</v>
      </c>
      <c r="E30" s="29">
        <v>58</v>
      </c>
      <c r="F30" s="29"/>
      <c r="G30" s="29">
        <v>2</v>
      </c>
    </row>
    <row r="31" spans="1:7" ht="16.5" thickBot="1" x14ac:dyDescent="0.3">
      <c r="A31" s="27" t="s">
        <v>151</v>
      </c>
      <c r="B31" s="28" t="s">
        <v>152</v>
      </c>
      <c r="C31" s="29" t="s">
        <v>35</v>
      </c>
      <c r="D31" s="29">
        <v>60</v>
      </c>
      <c r="E31" s="29">
        <v>58</v>
      </c>
      <c r="F31" s="29"/>
      <c r="G31" s="29">
        <v>2</v>
      </c>
    </row>
    <row r="32" spans="1:7" ht="16.5" thickBot="1" x14ac:dyDescent="0.3">
      <c r="A32" s="27" t="s">
        <v>153</v>
      </c>
      <c r="B32" s="28" t="s">
        <v>154</v>
      </c>
      <c r="C32" s="29" t="s">
        <v>35</v>
      </c>
      <c r="D32" s="29">
        <v>60</v>
      </c>
      <c r="E32" s="29">
        <v>58</v>
      </c>
      <c r="F32" s="29"/>
      <c r="G32" s="29">
        <v>2</v>
      </c>
    </row>
    <row r="33" spans="1:10" ht="17.25" thickBot="1" x14ac:dyDescent="0.3">
      <c r="A33" s="239" t="s">
        <v>155</v>
      </c>
      <c r="B33" s="240" t="s">
        <v>37</v>
      </c>
      <c r="C33" s="191">
        <v>46</v>
      </c>
      <c r="D33" s="241">
        <f>SUM(E33:G33)</f>
        <v>1275</v>
      </c>
      <c r="E33" s="241">
        <f>E34+E39+E51</f>
        <v>362</v>
      </c>
      <c r="F33" s="241">
        <f>F34+F39+F51</f>
        <v>885</v>
      </c>
      <c r="G33" s="241">
        <f>G34+G39+G51</f>
        <v>28</v>
      </c>
      <c r="H33" s="105">
        <f>D34+D39+D51</f>
        <v>1275</v>
      </c>
      <c r="I33" s="105">
        <f>E33+G33</f>
        <v>390</v>
      </c>
      <c r="J33" s="105">
        <f>F33</f>
        <v>885</v>
      </c>
    </row>
    <row r="34" spans="1:10" ht="18" thickBot="1" x14ac:dyDescent="0.3">
      <c r="A34" s="115" t="s">
        <v>156</v>
      </c>
      <c r="B34" s="116" t="s">
        <v>39</v>
      </c>
      <c r="C34" s="117">
        <v>17</v>
      </c>
      <c r="D34" s="241">
        <f>SUM(E34:G34)</f>
        <v>210</v>
      </c>
      <c r="E34" s="117">
        <f>SUM(E35:E38)</f>
        <v>142</v>
      </c>
      <c r="F34" s="117">
        <f t="shared" ref="F34:G34" si="0">SUM(F35:F38)</f>
        <v>60</v>
      </c>
      <c r="G34" s="117">
        <f t="shared" si="0"/>
        <v>8</v>
      </c>
    </row>
    <row r="35" spans="1:10" ht="17.25" thickBot="1" x14ac:dyDescent="0.3">
      <c r="A35" s="27" t="s">
        <v>157</v>
      </c>
      <c r="B35" s="28" t="s">
        <v>41</v>
      </c>
      <c r="C35" s="29" t="s">
        <v>42</v>
      </c>
      <c r="D35" s="14">
        <f>SUM(E35:G35)</f>
        <v>45</v>
      </c>
      <c r="E35" s="14">
        <v>43</v>
      </c>
      <c r="F35" s="14"/>
      <c r="G35" s="14">
        <v>2</v>
      </c>
    </row>
    <row r="36" spans="1:10" ht="17.25" thickBot="1" x14ac:dyDescent="0.3">
      <c r="A36" s="27" t="s">
        <v>158</v>
      </c>
      <c r="B36" s="28" t="s">
        <v>44</v>
      </c>
      <c r="C36" s="29" t="s">
        <v>35</v>
      </c>
      <c r="D36" s="14">
        <f t="shared" ref="D36:D50" si="1">SUM(E36:G36)</f>
        <v>60</v>
      </c>
      <c r="E36" s="14">
        <v>58</v>
      </c>
      <c r="F36" s="14"/>
      <c r="G36" s="14">
        <v>2</v>
      </c>
    </row>
    <row r="37" spans="1:10" ht="17.25" thickBot="1" x14ac:dyDescent="0.3">
      <c r="A37" s="27" t="s">
        <v>172</v>
      </c>
      <c r="B37" s="28" t="s">
        <v>101</v>
      </c>
      <c r="C37" s="29" t="s">
        <v>32</v>
      </c>
      <c r="D37" s="14">
        <f t="shared" si="1"/>
        <v>45</v>
      </c>
      <c r="E37" s="14">
        <v>13</v>
      </c>
      <c r="F37" s="14">
        <v>30</v>
      </c>
      <c r="G37" s="14">
        <v>2</v>
      </c>
    </row>
    <row r="38" spans="1:10" ht="17.25" thickBot="1" x14ac:dyDescent="0.3">
      <c r="A38" s="5" t="s">
        <v>215</v>
      </c>
      <c r="B38" s="6" t="s">
        <v>94</v>
      </c>
      <c r="C38" s="1" t="s">
        <v>53</v>
      </c>
      <c r="D38" s="14">
        <f t="shared" si="1"/>
        <v>60</v>
      </c>
      <c r="E38" s="14">
        <v>28</v>
      </c>
      <c r="F38" s="14">
        <v>30</v>
      </c>
      <c r="G38" s="14">
        <v>2</v>
      </c>
    </row>
    <row r="39" spans="1:10" ht="18" thickBot="1" x14ac:dyDescent="0.3">
      <c r="A39" s="115" t="s">
        <v>160</v>
      </c>
      <c r="B39" s="116" t="s">
        <v>161</v>
      </c>
      <c r="C39" s="117">
        <v>25</v>
      </c>
      <c r="D39" s="8">
        <f t="shared" si="1"/>
        <v>975</v>
      </c>
      <c r="E39" s="16">
        <f>SUM(E40:E50)</f>
        <v>194</v>
      </c>
      <c r="F39" s="16">
        <f t="shared" ref="F39:G39" si="2">SUM(F40:F50)</f>
        <v>765</v>
      </c>
      <c r="G39" s="16">
        <f t="shared" si="2"/>
        <v>16</v>
      </c>
    </row>
    <row r="40" spans="1:10" ht="17.25" thickBot="1" x14ac:dyDescent="0.3">
      <c r="A40" s="27" t="s">
        <v>159</v>
      </c>
      <c r="B40" s="28" t="s">
        <v>48</v>
      </c>
      <c r="C40" s="55" t="s">
        <v>32</v>
      </c>
      <c r="D40" s="14">
        <f t="shared" si="1"/>
        <v>45</v>
      </c>
      <c r="E40" s="14">
        <v>13</v>
      </c>
      <c r="F40" s="14">
        <v>30</v>
      </c>
      <c r="G40" s="14">
        <v>2</v>
      </c>
    </row>
    <row r="41" spans="1:10" ht="17.25" thickBot="1" x14ac:dyDescent="0.3">
      <c r="A41" s="5" t="s">
        <v>60</v>
      </c>
      <c r="B41" s="6" t="s">
        <v>61</v>
      </c>
      <c r="C41" s="1" t="s">
        <v>32</v>
      </c>
      <c r="D41" s="14">
        <f t="shared" si="1"/>
        <v>45</v>
      </c>
      <c r="E41" s="14">
        <v>13</v>
      </c>
      <c r="F41" s="14">
        <v>30</v>
      </c>
      <c r="G41" s="14">
        <v>2</v>
      </c>
    </row>
    <row r="42" spans="1:10" ht="17.25" thickBot="1" x14ac:dyDescent="0.3">
      <c r="A42" s="5" t="s">
        <v>162</v>
      </c>
      <c r="B42" s="6" t="s">
        <v>281</v>
      </c>
      <c r="C42" s="1" t="s">
        <v>53</v>
      </c>
      <c r="D42" s="14">
        <f t="shared" si="1"/>
        <v>60</v>
      </c>
      <c r="E42" s="14">
        <v>28</v>
      </c>
      <c r="F42" s="14">
        <v>30</v>
      </c>
      <c r="G42" s="14">
        <v>2</v>
      </c>
    </row>
    <row r="43" spans="1:10" ht="17.25" thickBot="1" x14ac:dyDescent="0.3">
      <c r="A43" s="5" t="s">
        <v>163</v>
      </c>
      <c r="B43" s="6" t="s">
        <v>66</v>
      </c>
      <c r="C43" s="1" t="s">
        <v>53</v>
      </c>
      <c r="D43" s="14">
        <f t="shared" si="1"/>
        <v>60</v>
      </c>
      <c r="E43" s="14">
        <v>28</v>
      </c>
      <c r="F43" s="14">
        <v>30</v>
      </c>
      <c r="G43" s="14">
        <v>2</v>
      </c>
    </row>
    <row r="44" spans="1:10" ht="17.25" thickBot="1" x14ac:dyDescent="0.3">
      <c r="A44" s="5" t="s">
        <v>241</v>
      </c>
      <c r="B44" s="6" t="s">
        <v>68</v>
      </c>
      <c r="C44" s="1" t="s">
        <v>53</v>
      </c>
      <c r="D44" s="14">
        <f t="shared" si="1"/>
        <v>60</v>
      </c>
      <c r="E44" s="14">
        <v>28</v>
      </c>
      <c r="F44" s="14">
        <v>30</v>
      </c>
      <c r="G44" s="14">
        <v>2</v>
      </c>
    </row>
    <row r="45" spans="1:10" ht="17.25" thickBot="1" x14ac:dyDescent="0.3">
      <c r="A45" s="5" t="s">
        <v>164</v>
      </c>
      <c r="B45" s="6" t="s">
        <v>70</v>
      </c>
      <c r="C45" s="1" t="s">
        <v>272</v>
      </c>
      <c r="D45" s="14">
        <f t="shared" si="1"/>
        <v>75</v>
      </c>
      <c r="E45" s="14">
        <v>13</v>
      </c>
      <c r="F45" s="14">
        <v>60</v>
      </c>
      <c r="G45" s="14">
        <v>2</v>
      </c>
    </row>
    <row r="46" spans="1:10" ht="17.25" thickBot="1" x14ac:dyDescent="0.3">
      <c r="A46" s="5" t="s">
        <v>166</v>
      </c>
      <c r="B46" s="6" t="s">
        <v>317</v>
      </c>
      <c r="C46" s="1" t="s">
        <v>53</v>
      </c>
      <c r="D46" s="14">
        <f t="shared" si="1"/>
        <v>60</v>
      </c>
      <c r="E46" s="14">
        <v>28</v>
      </c>
      <c r="F46" s="14">
        <v>30</v>
      </c>
      <c r="G46" s="14">
        <v>2</v>
      </c>
    </row>
    <row r="47" spans="1:10" ht="17.25" thickBot="1" x14ac:dyDescent="0.3">
      <c r="A47" s="159" t="s">
        <v>217</v>
      </c>
      <c r="B47" s="160" t="s">
        <v>199</v>
      </c>
      <c r="C47" s="171" t="s">
        <v>13</v>
      </c>
      <c r="D47" s="14">
        <f t="shared" si="1"/>
        <v>75</v>
      </c>
      <c r="E47" s="14">
        <v>43</v>
      </c>
      <c r="F47" s="14">
        <v>30</v>
      </c>
      <c r="G47" s="14">
        <v>2</v>
      </c>
    </row>
    <row r="48" spans="1:10" ht="17.25" thickBot="1" x14ac:dyDescent="0.3">
      <c r="A48" s="5" t="s">
        <v>167</v>
      </c>
      <c r="B48" s="6" t="s">
        <v>225</v>
      </c>
      <c r="C48" s="1" t="s">
        <v>78</v>
      </c>
      <c r="D48" s="14">
        <f t="shared" si="1"/>
        <v>45</v>
      </c>
      <c r="E48" s="14"/>
      <c r="F48" s="14">
        <v>45</v>
      </c>
      <c r="G48" s="14"/>
    </row>
    <row r="49" spans="1:9" ht="17.25" thickBot="1" x14ac:dyDescent="0.3">
      <c r="A49" s="5" t="s">
        <v>168</v>
      </c>
      <c r="B49" s="6" t="s">
        <v>82</v>
      </c>
      <c r="C49" s="1" t="s">
        <v>83</v>
      </c>
      <c r="D49" s="14">
        <f t="shared" si="1"/>
        <v>270</v>
      </c>
      <c r="E49" s="14"/>
      <c r="F49" s="14">
        <f>45*6</f>
        <v>270</v>
      </c>
      <c r="G49" s="14"/>
    </row>
    <row r="50" spans="1:9" ht="23.25" customHeight="1" thickBot="1" x14ac:dyDescent="0.3">
      <c r="A50" s="118" t="s">
        <v>169</v>
      </c>
      <c r="B50" s="18" t="s">
        <v>85</v>
      </c>
      <c r="C50" s="19" t="s">
        <v>86</v>
      </c>
      <c r="D50" s="14">
        <f t="shared" si="1"/>
        <v>180</v>
      </c>
      <c r="E50" s="19"/>
      <c r="F50" s="19">
        <v>180</v>
      </c>
      <c r="G50" s="19"/>
    </row>
    <row r="51" spans="1:9" ht="18" thickBot="1" x14ac:dyDescent="0.3">
      <c r="A51" s="115" t="s">
        <v>170</v>
      </c>
      <c r="B51" s="116" t="s">
        <v>88</v>
      </c>
      <c r="C51" s="117">
        <v>4</v>
      </c>
      <c r="D51" s="16">
        <v>90</v>
      </c>
      <c r="E51" s="16">
        <v>26</v>
      </c>
      <c r="F51" s="16">
        <v>60</v>
      </c>
      <c r="G51" s="16">
        <v>4</v>
      </c>
    </row>
    <row r="52" spans="1:9" ht="17.25" thickBot="1" x14ac:dyDescent="0.3">
      <c r="A52" s="5" t="s">
        <v>218</v>
      </c>
      <c r="B52" s="6" t="s">
        <v>90</v>
      </c>
      <c r="C52" s="1" t="s">
        <v>32</v>
      </c>
      <c r="D52" s="14">
        <v>45</v>
      </c>
      <c r="E52" s="14">
        <v>13</v>
      </c>
      <c r="F52" s="14">
        <v>30</v>
      </c>
      <c r="G52" s="14">
        <v>2</v>
      </c>
    </row>
    <row r="53" spans="1:9" ht="17.25" thickBot="1" x14ac:dyDescent="0.3">
      <c r="A53" s="12" t="s">
        <v>219</v>
      </c>
      <c r="B53" s="13" t="s">
        <v>92</v>
      </c>
      <c r="C53" s="14" t="s">
        <v>32</v>
      </c>
      <c r="D53" s="14">
        <v>45</v>
      </c>
      <c r="E53" s="14">
        <v>13</v>
      </c>
      <c r="F53" s="14">
        <v>30</v>
      </c>
      <c r="G53" s="14">
        <v>2</v>
      </c>
    </row>
    <row r="54" spans="1:9" ht="17.25" thickBot="1" x14ac:dyDescent="0.3">
      <c r="A54" s="5" t="s">
        <v>97</v>
      </c>
      <c r="B54" s="20" t="s">
        <v>279</v>
      </c>
      <c r="C54" s="1" t="s">
        <v>32</v>
      </c>
      <c r="D54" s="14">
        <v>45</v>
      </c>
      <c r="E54" s="14">
        <v>13</v>
      </c>
      <c r="F54" s="14">
        <v>30</v>
      </c>
      <c r="G54" s="14">
        <v>2</v>
      </c>
    </row>
    <row r="55" spans="1:9" ht="17.25" thickBot="1" x14ac:dyDescent="0.3">
      <c r="A55" s="5" t="s">
        <v>220</v>
      </c>
      <c r="B55" s="6" t="s">
        <v>276</v>
      </c>
      <c r="C55" s="1" t="s">
        <v>32</v>
      </c>
      <c r="D55" s="14">
        <v>45</v>
      </c>
      <c r="E55" s="14">
        <v>13</v>
      </c>
      <c r="F55" s="14">
        <v>30</v>
      </c>
      <c r="G55" s="14">
        <v>2</v>
      </c>
    </row>
    <row r="56" spans="1:9" ht="17.25" thickBot="1" x14ac:dyDescent="0.3">
      <c r="A56" s="214" t="s">
        <v>102</v>
      </c>
      <c r="B56" s="215"/>
      <c r="C56" s="111">
        <v>139</v>
      </c>
      <c r="D56" s="8">
        <f>D33+D14+D5</f>
        <v>2700</v>
      </c>
      <c r="E56" s="8">
        <f>E5+E14+E33</f>
        <v>1585</v>
      </c>
      <c r="F56" s="8">
        <f>F5+F14+F33</f>
        <v>1033</v>
      </c>
      <c r="G56" s="8">
        <f>G5+G14+G33</f>
        <v>82</v>
      </c>
      <c r="I56" s="105">
        <f>E56+G56</f>
        <v>1667</v>
      </c>
    </row>
    <row r="57" spans="1:9" ht="16.5" x14ac:dyDescent="0.25">
      <c r="A57" s="175"/>
      <c r="B57" s="242"/>
      <c r="C57" s="242"/>
      <c r="D57" s="242"/>
      <c r="E57" s="242"/>
      <c r="F57" s="242"/>
      <c r="G57" s="242"/>
    </row>
    <row r="59" spans="1:9" ht="60" x14ac:dyDescent="0.25">
      <c r="B59" s="232" t="s">
        <v>230</v>
      </c>
      <c r="C59" s="105" t="s">
        <v>227</v>
      </c>
      <c r="D59" s="105" t="s">
        <v>6</v>
      </c>
      <c r="E59" s="105" t="s">
        <v>228</v>
      </c>
      <c r="F59" s="105" t="s">
        <v>229</v>
      </c>
    </row>
    <row r="60" spans="1:9" x14ac:dyDescent="0.25">
      <c r="C60" s="232">
        <f>SUM(D60:F60)</f>
        <v>1590</v>
      </c>
      <c r="D60" s="105">
        <f>E33+E5</f>
        <v>511</v>
      </c>
      <c r="E60" s="105">
        <f>F33+F5</f>
        <v>1033</v>
      </c>
      <c r="F60" s="105">
        <f>G33+G5</f>
        <v>46</v>
      </c>
      <c r="G60" s="105">
        <f>D60+F60</f>
        <v>557</v>
      </c>
    </row>
    <row r="61" spans="1:9" x14ac:dyDescent="0.25">
      <c r="B61" s="232" t="s">
        <v>223</v>
      </c>
      <c r="C61" s="233">
        <f>E60/C60</f>
        <v>0.64968553459119494</v>
      </c>
    </row>
    <row r="62" spans="1:9" x14ac:dyDescent="0.25">
      <c r="B62" s="105" t="s">
        <v>318</v>
      </c>
      <c r="C62" s="105">
        <f>F45+F48+F49+F50</f>
        <v>555</v>
      </c>
      <c r="D62" s="234">
        <f>C62/E60</f>
        <v>0.537270087124879</v>
      </c>
    </row>
    <row r="64" spans="1:9" x14ac:dyDescent="0.25">
      <c r="B64" s="105" t="s">
        <v>274</v>
      </c>
      <c r="C64" s="232">
        <f>COUNTA(A6:A13,A15:A32,A35:A38,A40:A50,A52:A55)</f>
        <v>45</v>
      </c>
    </row>
    <row r="65" spans="1:11" x14ac:dyDescent="0.25">
      <c r="A65" s="224" t="s">
        <v>306</v>
      </c>
      <c r="D65" s="237">
        <f>D66</f>
        <v>18</v>
      </c>
      <c r="H65" s="224" t="s">
        <v>307</v>
      </c>
      <c r="K65" s="237">
        <f>K66+K75</f>
        <v>24</v>
      </c>
    </row>
    <row r="66" spans="1:11" ht="15.75" thickBot="1" x14ac:dyDescent="0.3">
      <c r="A66" s="224" t="s">
        <v>311</v>
      </c>
      <c r="D66" s="237">
        <f>SUM(D67:D71)</f>
        <v>18</v>
      </c>
      <c r="H66" s="224" t="s">
        <v>311</v>
      </c>
      <c r="K66" s="237">
        <f>SUM(K67:K72)</f>
        <v>22</v>
      </c>
    </row>
    <row r="67" spans="1:11" ht="33.75" thickBot="1" x14ac:dyDescent="0.3">
      <c r="A67" s="172" t="s">
        <v>118</v>
      </c>
      <c r="B67" s="173" t="s">
        <v>119</v>
      </c>
      <c r="C67" s="174" t="s">
        <v>35</v>
      </c>
      <c r="D67" s="105">
        <v>4</v>
      </c>
      <c r="H67" s="172" t="s">
        <v>147</v>
      </c>
      <c r="I67" s="173" t="s">
        <v>148</v>
      </c>
      <c r="J67" s="174" t="s">
        <v>35</v>
      </c>
      <c r="K67" s="105">
        <v>4</v>
      </c>
    </row>
    <row r="68" spans="1:11" ht="33.75" thickBot="1" x14ac:dyDescent="0.3">
      <c r="A68" s="218" t="s">
        <v>139</v>
      </c>
      <c r="B68" s="219" t="s">
        <v>140</v>
      </c>
      <c r="C68" s="220" t="s">
        <v>35</v>
      </c>
      <c r="D68" s="105">
        <v>4</v>
      </c>
      <c r="H68" s="218" t="s">
        <v>122</v>
      </c>
      <c r="I68" s="219" t="s">
        <v>123</v>
      </c>
      <c r="J68" s="220" t="s">
        <v>35</v>
      </c>
      <c r="K68" s="105">
        <v>4</v>
      </c>
    </row>
    <row r="69" spans="1:11" ht="33.75" thickBot="1" x14ac:dyDescent="0.3">
      <c r="A69" s="218" t="s">
        <v>116</v>
      </c>
      <c r="B69" s="219" t="s">
        <v>34</v>
      </c>
      <c r="C69" s="220" t="s">
        <v>35</v>
      </c>
      <c r="D69" s="105">
        <v>4</v>
      </c>
      <c r="H69" s="218" t="s">
        <v>133</v>
      </c>
      <c r="I69" s="219" t="s">
        <v>134</v>
      </c>
      <c r="J69" s="220" t="s">
        <v>35</v>
      </c>
      <c r="K69" s="105">
        <v>4</v>
      </c>
    </row>
    <row r="70" spans="1:11" ht="33.75" thickBot="1" x14ac:dyDescent="0.3">
      <c r="A70" s="218" t="s">
        <v>158</v>
      </c>
      <c r="B70" s="219" t="s">
        <v>44</v>
      </c>
      <c r="C70" s="220" t="s">
        <v>35</v>
      </c>
      <c r="D70" s="105">
        <v>4</v>
      </c>
      <c r="H70" s="218" t="s">
        <v>143</v>
      </c>
      <c r="I70" s="219" t="s">
        <v>144</v>
      </c>
      <c r="J70" s="220" t="s">
        <v>35</v>
      </c>
      <c r="K70" s="105">
        <v>4</v>
      </c>
    </row>
    <row r="71" spans="1:11" ht="33.75" thickBot="1" x14ac:dyDescent="0.3">
      <c r="A71" s="225" t="s">
        <v>172</v>
      </c>
      <c r="B71" s="228" t="s">
        <v>101</v>
      </c>
      <c r="C71" s="229" t="s">
        <v>32</v>
      </c>
      <c r="D71" s="105">
        <v>2</v>
      </c>
      <c r="H71" s="218" t="s">
        <v>215</v>
      </c>
      <c r="I71" s="219" t="s">
        <v>94</v>
      </c>
      <c r="J71" s="220" t="s">
        <v>53</v>
      </c>
      <c r="K71" s="105">
        <v>3</v>
      </c>
    </row>
    <row r="72" spans="1:11" ht="33.75" thickBot="1" x14ac:dyDescent="0.3">
      <c r="H72" s="218" t="s">
        <v>163</v>
      </c>
      <c r="I72" s="219" t="s">
        <v>66</v>
      </c>
      <c r="J72" s="220" t="s">
        <v>53</v>
      </c>
      <c r="K72" s="105">
        <v>3</v>
      </c>
    </row>
    <row r="75" spans="1:11" ht="15.75" thickBot="1" x14ac:dyDescent="0.3">
      <c r="H75" s="232" t="s">
        <v>312</v>
      </c>
      <c r="K75" s="105">
        <v>2</v>
      </c>
    </row>
    <row r="76" spans="1:11" ht="33.75" thickBot="1" x14ac:dyDescent="0.3">
      <c r="G76" s="221"/>
      <c r="H76" s="235" t="s">
        <v>219</v>
      </c>
      <c r="I76" s="173" t="s">
        <v>92</v>
      </c>
      <c r="J76" s="174" t="s">
        <v>219</v>
      </c>
    </row>
    <row r="77" spans="1:11" ht="50.25" thickBot="1" x14ac:dyDescent="0.3">
      <c r="G77" s="221"/>
      <c r="H77" s="236" t="s">
        <v>97</v>
      </c>
      <c r="I77" s="222" t="s">
        <v>279</v>
      </c>
      <c r="J77" s="220" t="s">
        <v>97</v>
      </c>
    </row>
    <row r="80" spans="1:11" x14ac:dyDescent="0.25">
      <c r="A80" s="224" t="s">
        <v>309</v>
      </c>
      <c r="D80" s="237">
        <f>D81</f>
        <v>24</v>
      </c>
      <c r="H80" s="224" t="s">
        <v>308</v>
      </c>
      <c r="K80" s="237">
        <f>K81</f>
        <v>25</v>
      </c>
    </row>
    <row r="81" spans="1:11" ht="15.75" thickBot="1" x14ac:dyDescent="0.3">
      <c r="A81" s="224" t="s">
        <v>311</v>
      </c>
      <c r="D81" s="237">
        <f>SUM(D82:D90)</f>
        <v>24</v>
      </c>
      <c r="H81" s="224" t="s">
        <v>311</v>
      </c>
      <c r="K81" s="237">
        <f>SUM(K82:K88)</f>
        <v>25</v>
      </c>
    </row>
    <row r="82" spans="1:11" ht="33.75" thickBot="1" x14ac:dyDescent="0.3">
      <c r="A82" s="172" t="s">
        <v>107</v>
      </c>
      <c r="B82" s="173" t="s">
        <v>12</v>
      </c>
      <c r="C82" s="174" t="s">
        <v>32</v>
      </c>
      <c r="D82" s="105">
        <v>2</v>
      </c>
      <c r="H82" s="172" t="s">
        <v>149</v>
      </c>
      <c r="I82" s="173" t="s">
        <v>150</v>
      </c>
      <c r="J82" s="174" t="s">
        <v>35</v>
      </c>
      <c r="K82" s="105">
        <v>4</v>
      </c>
    </row>
    <row r="83" spans="1:11" ht="33.75" thickBot="1" x14ac:dyDescent="0.3">
      <c r="A83" s="218" t="s">
        <v>108</v>
      </c>
      <c r="B83" s="219" t="s">
        <v>15</v>
      </c>
      <c r="C83" s="220" t="s">
        <v>109</v>
      </c>
      <c r="D83" s="105">
        <v>1</v>
      </c>
      <c r="H83" s="218" t="s">
        <v>145</v>
      </c>
      <c r="I83" s="219" t="s">
        <v>146</v>
      </c>
      <c r="J83" s="220" t="s">
        <v>35</v>
      </c>
      <c r="K83" s="105">
        <v>4</v>
      </c>
    </row>
    <row r="84" spans="1:11" ht="33.75" thickBot="1" x14ac:dyDescent="0.3">
      <c r="A84" s="218" t="s">
        <v>110</v>
      </c>
      <c r="B84" s="219" t="s">
        <v>18</v>
      </c>
      <c r="C84" s="220" t="s">
        <v>78</v>
      </c>
      <c r="D84" s="105">
        <v>1</v>
      </c>
      <c r="H84" s="218" t="s">
        <v>124</v>
      </c>
      <c r="I84" s="219" t="s">
        <v>125</v>
      </c>
      <c r="J84" s="220" t="s">
        <v>35</v>
      </c>
      <c r="K84" s="105">
        <v>4</v>
      </c>
    </row>
    <row r="85" spans="1:11" ht="33.75" thickBot="1" x14ac:dyDescent="0.3">
      <c r="A85" s="218" t="s">
        <v>111</v>
      </c>
      <c r="B85" s="219" t="s">
        <v>112</v>
      </c>
      <c r="C85" s="220" t="s">
        <v>53</v>
      </c>
      <c r="D85" s="105">
        <v>3</v>
      </c>
      <c r="H85" s="218" t="s">
        <v>135</v>
      </c>
      <c r="I85" s="219" t="s">
        <v>136</v>
      </c>
      <c r="J85" s="220" t="s">
        <v>35</v>
      </c>
      <c r="K85" s="105">
        <v>4</v>
      </c>
    </row>
    <row r="86" spans="1:11" ht="33.75" thickBot="1" x14ac:dyDescent="0.3">
      <c r="A86" s="218" t="s">
        <v>120</v>
      </c>
      <c r="B86" s="219" t="s">
        <v>121</v>
      </c>
      <c r="C86" s="220" t="s">
        <v>35</v>
      </c>
      <c r="D86" s="105">
        <v>4</v>
      </c>
      <c r="H86" s="218" t="s">
        <v>113</v>
      </c>
      <c r="I86" s="219" t="s">
        <v>23</v>
      </c>
      <c r="J86" s="220" t="s">
        <v>27</v>
      </c>
      <c r="K86" s="105">
        <v>3</v>
      </c>
    </row>
    <row r="87" spans="1:11" ht="33.75" thickBot="1" x14ac:dyDescent="0.3">
      <c r="A87" s="218" t="s">
        <v>131</v>
      </c>
      <c r="B87" s="219" t="s">
        <v>132</v>
      </c>
      <c r="C87" s="220" t="s">
        <v>35</v>
      </c>
      <c r="D87" s="105">
        <v>4</v>
      </c>
      <c r="H87" s="218" t="s">
        <v>162</v>
      </c>
      <c r="I87" s="219" t="s">
        <v>314</v>
      </c>
      <c r="J87" s="220" t="s">
        <v>53</v>
      </c>
      <c r="K87" s="105">
        <v>3</v>
      </c>
    </row>
    <row r="88" spans="1:11" ht="33.75" thickBot="1" x14ac:dyDescent="0.3">
      <c r="A88" s="218" t="s">
        <v>141</v>
      </c>
      <c r="B88" s="219" t="s">
        <v>142</v>
      </c>
      <c r="C88" s="220" t="s">
        <v>35</v>
      </c>
      <c r="D88" s="105">
        <v>4</v>
      </c>
      <c r="H88" s="218" t="s">
        <v>241</v>
      </c>
      <c r="I88" s="219" t="s">
        <v>68</v>
      </c>
      <c r="J88" s="220" t="s">
        <v>53</v>
      </c>
      <c r="K88" s="105">
        <v>3</v>
      </c>
    </row>
    <row r="89" spans="1:11" ht="33.75" thickBot="1" x14ac:dyDescent="0.3">
      <c r="A89" s="225" t="s">
        <v>159</v>
      </c>
      <c r="B89" s="228" t="s">
        <v>48</v>
      </c>
      <c r="C89" s="220" t="s">
        <v>32</v>
      </c>
      <c r="D89" s="105">
        <v>2</v>
      </c>
    </row>
    <row r="90" spans="1:11" ht="33.75" thickBot="1" x14ac:dyDescent="0.3">
      <c r="A90" s="225" t="s">
        <v>157</v>
      </c>
      <c r="B90" s="228" t="s">
        <v>41</v>
      </c>
      <c r="C90" s="229" t="s">
        <v>42</v>
      </c>
      <c r="D90" s="105">
        <v>3</v>
      </c>
    </row>
    <row r="92" spans="1:11" x14ac:dyDescent="0.25">
      <c r="A92" s="224" t="s">
        <v>310</v>
      </c>
      <c r="D92" s="237">
        <f>D93</f>
        <v>24</v>
      </c>
      <c r="H92" s="224" t="s">
        <v>315</v>
      </c>
      <c r="K92" s="237">
        <f>K93+K101</f>
        <v>24</v>
      </c>
    </row>
    <row r="93" spans="1:11" ht="15.75" thickBot="1" x14ac:dyDescent="0.3">
      <c r="A93" s="224" t="s">
        <v>311</v>
      </c>
      <c r="D93" s="237">
        <f>SUM(D94:D100)</f>
        <v>24</v>
      </c>
      <c r="H93" s="224" t="s">
        <v>311</v>
      </c>
      <c r="K93" s="237">
        <f>SUM(K94:K100)</f>
        <v>22</v>
      </c>
    </row>
    <row r="94" spans="1:11" ht="33.75" thickBot="1" x14ac:dyDescent="0.3">
      <c r="A94" s="172" t="s">
        <v>151</v>
      </c>
      <c r="B94" s="173" t="s">
        <v>152</v>
      </c>
      <c r="C94" s="174" t="s">
        <v>35</v>
      </c>
      <c r="D94" s="105">
        <v>4</v>
      </c>
      <c r="H94" s="172" t="s">
        <v>153</v>
      </c>
      <c r="I94" s="173" t="s">
        <v>154</v>
      </c>
      <c r="J94" s="174" t="s">
        <v>35</v>
      </c>
      <c r="K94" s="105">
        <v>4</v>
      </c>
    </row>
    <row r="95" spans="1:11" ht="33.75" thickBot="1" x14ac:dyDescent="0.3">
      <c r="A95" s="218" t="s">
        <v>137</v>
      </c>
      <c r="B95" s="219" t="s">
        <v>138</v>
      </c>
      <c r="C95" s="220" t="s">
        <v>35</v>
      </c>
      <c r="D95" s="105">
        <v>4</v>
      </c>
      <c r="H95" s="218" t="s">
        <v>129</v>
      </c>
      <c r="I95" s="219" t="s">
        <v>130</v>
      </c>
      <c r="J95" s="220" t="s">
        <v>128</v>
      </c>
      <c r="K95" s="105">
        <v>5</v>
      </c>
    </row>
    <row r="96" spans="1:11" ht="33.75" thickBot="1" x14ac:dyDescent="0.3">
      <c r="A96" s="218" t="s">
        <v>126</v>
      </c>
      <c r="B96" s="219" t="s">
        <v>127</v>
      </c>
      <c r="C96" s="220" t="s">
        <v>128</v>
      </c>
      <c r="D96" s="105">
        <v>5</v>
      </c>
      <c r="H96" s="218" t="s">
        <v>217</v>
      </c>
      <c r="I96" s="219" t="s">
        <v>199</v>
      </c>
      <c r="J96" s="220" t="s">
        <v>13</v>
      </c>
      <c r="K96" s="105">
        <v>4</v>
      </c>
    </row>
    <row r="97" spans="1:11" ht="33.75" thickBot="1" x14ac:dyDescent="0.3">
      <c r="A97" s="218" t="s">
        <v>114</v>
      </c>
      <c r="B97" s="219" t="s">
        <v>26</v>
      </c>
      <c r="C97" s="220" t="s">
        <v>27</v>
      </c>
      <c r="D97" s="105">
        <v>3</v>
      </c>
      <c r="H97" s="218" t="s">
        <v>60</v>
      </c>
      <c r="I97" s="219" t="s">
        <v>61</v>
      </c>
      <c r="J97" s="220" t="s">
        <v>32</v>
      </c>
      <c r="K97" s="105">
        <v>2</v>
      </c>
    </row>
    <row r="98" spans="1:11" ht="33.75" thickBot="1" x14ac:dyDescent="0.3">
      <c r="A98" s="218" t="s">
        <v>115</v>
      </c>
      <c r="B98" s="219" t="s">
        <v>29</v>
      </c>
      <c r="C98" s="220" t="s">
        <v>32</v>
      </c>
      <c r="D98" s="105">
        <v>2</v>
      </c>
      <c r="H98" s="218" t="s">
        <v>167</v>
      </c>
      <c r="I98" s="219" t="s">
        <v>77</v>
      </c>
      <c r="J98" s="220" t="s">
        <v>78</v>
      </c>
      <c r="K98" s="105">
        <v>1</v>
      </c>
    </row>
    <row r="99" spans="1:11" ht="33.75" thickBot="1" x14ac:dyDescent="0.3">
      <c r="A99" s="218" t="s">
        <v>164</v>
      </c>
      <c r="B99" s="219" t="s">
        <v>70</v>
      </c>
      <c r="C99" s="220" t="s">
        <v>272</v>
      </c>
      <c r="D99" s="105">
        <v>3</v>
      </c>
      <c r="H99" s="218" t="s">
        <v>168</v>
      </c>
      <c r="I99" s="219" t="s">
        <v>82</v>
      </c>
      <c r="J99" s="220" t="s">
        <v>83</v>
      </c>
      <c r="K99" s="105">
        <v>6</v>
      </c>
    </row>
    <row r="100" spans="1:11" ht="33.75" thickBot="1" x14ac:dyDescent="0.3">
      <c r="A100" s="218" t="s">
        <v>166</v>
      </c>
      <c r="B100" s="219" t="s">
        <v>75</v>
      </c>
      <c r="C100" s="220" t="s">
        <v>53</v>
      </c>
      <c r="D100" s="105">
        <v>3</v>
      </c>
      <c r="H100" s="218" t="s">
        <v>169</v>
      </c>
      <c r="I100" s="219" t="s">
        <v>85</v>
      </c>
      <c r="J100" s="220" t="s">
        <v>316</v>
      </c>
    </row>
    <row r="101" spans="1:11" x14ac:dyDescent="0.25">
      <c r="H101" s="232" t="s">
        <v>312</v>
      </c>
      <c r="K101" s="105">
        <v>2</v>
      </c>
    </row>
    <row r="102" spans="1:11" ht="17.25" thickBot="1" x14ac:dyDescent="0.3">
      <c r="B102" s="238" t="s">
        <v>313</v>
      </c>
      <c r="C102" s="238"/>
      <c r="D102" s="238">
        <f>D65+D80+K65+K80+D92+K92</f>
        <v>139</v>
      </c>
      <c r="H102" s="5" t="s">
        <v>218</v>
      </c>
      <c r="I102" s="6" t="s">
        <v>90</v>
      </c>
      <c r="J102" s="1" t="s">
        <v>32</v>
      </c>
    </row>
    <row r="103" spans="1:11" ht="33.75" thickBot="1" x14ac:dyDescent="0.3">
      <c r="H103" s="218" t="s">
        <v>220</v>
      </c>
      <c r="I103" s="219" t="s">
        <v>276</v>
      </c>
      <c r="J103" s="220" t="s">
        <v>32</v>
      </c>
    </row>
  </sheetData>
  <mergeCells count="7">
    <mergeCell ref="A56:B56"/>
    <mergeCell ref="A1:G1"/>
    <mergeCell ref="A2:A4"/>
    <mergeCell ref="B2:B4"/>
    <mergeCell ref="C2:C4"/>
    <mergeCell ref="D2:G2"/>
    <mergeCell ref="E3:G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opLeftCell="A13" workbookViewId="0">
      <selection activeCell="A20" sqref="A20:C20"/>
    </sheetView>
  </sheetViews>
  <sheetFormatPr defaultColWidth="9.140625" defaultRowHeight="15" x14ac:dyDescent="0.25"/>
  <cols>
    <col min="1" max="1" width="14.7109375" style="22" customWidth="1"/>
    <col min="2" max="2" width="38.5703125" style="22" customWidth="1"/>
    <col min="3" max="16384" width="9.140625" style="22"/>
  </cols>
  <sheetData>
    <row r="1" spans="1:8" ht="15.75" thickBot="1" x14ac:dyDescent="0.3">
      <c r="A1" s="206" t="s">
        <v>207</v>
      </c>
      <c r="B1" s="206"/>
      <c r="C1" s="206"/>
      <c r="D1" s="206"/>
      <c r="E1" s="206"/>
      <c r="F1" s="206"/>
      <c r="G1" s="206"/>
    </row>
    <row r="2" spans="1:8" ht="16.5" customHeight="1" thickBot="1" x14ac:dyDescent="0.3">
      <c r="A2" s="197" t="s">
        <v>175</v>
      </c>
      <c r="B2" s="197" t="s">
        <v>1</v>
      </c>
      <c r="C2" s="197" t="s">
        <v>2</v>
      </c>
      <c r="D2" s="207" t="s">
        <v>3</v>
      </c>
      <c r="E2" s="208"/>
      <c r="F2" s="208"/>
      <c r="G2" s="209"/>
    </row>
    <row r="3" spans="1:8" ht="16.5" customHeight="1" thickBot="1" x14ac:dyDescent="0.3">
      <c r="A3" s="198"/>
      <c r="B3" s="198"/>
      <c r="C3" s="198"/>
      <c r="D3" s="197" t="s">
        <v>4</v>
      </c>
      <c r="E3" s="207" t="s">
        <v>5</v>
      </c>
      <c r="F3" s="208"/>
      <c r="G3" s="209"/>
    </row>
    <row r="4" spans="1:8" ht="16.5" thickBot="1" x14ac:dyDescent="0.3">
      <c r="A4" s="199"/>
      <c r="B4" s="199"/>
      <c r="C4" s="199"/>
      <c r="D4" s="199"/>
      <c r="E4" s="24" t="s">
        <v>6</v>
      </c>
      <c r="F4" s="24" t="s">
        <v>7</v>
      </c>
      <c r="G4" s="24" t="s">
        <v>8</v>
      </c>
    </row>
    <row r="5" spans="1:8" ht="17.25" thickBot="1" x14ac:dyDescent="0.3">
      <c r="A5" s="35" t="s">
        <v>9</v>
      </c>
      <c r="B5" s="36" t="s">
        <v>10</v>
      </c>
      <c r="C5" s="37">
        <v>9</v>
      </c>
      <c r="D5" s="176">
        <v>190</v>
      </c>
      <c r="E5" s="176">
        <v>65</v>
      </c>
      <c r="F5" s="176">
        <v>115</v>
      </c>
      <c r="G5" s="176">
        <v>10</v>
      </c>
    </row>
    <row r="6" spans="1:8" ht="17.25" thickBot="1" x14ac:dyDescent="0.3">
      <c r="A6" s="38" t="s">
        <v>176</v>
      </c>
      <c r="B6" s="39" t="s">
        <v>12</v>
      </c>
      <c r="C6" s="34" t="s">
        <v>16</v>
      </c>
      <c r="D6" s="34">
        <v>45</v>
      </c>
      <c r="E6" s="34">
        <v>26</v>
      </c>
      <c r="F6" s="34">
        <v>16</v>
      </c>
      <c r="G6" s="34">
        <v>3</v>
      </c>
    </row>
    <row r="7" spans="1:8" ht="17.25" thickBot="1" x14ac:dyDescent="0.3">
      <c r="A7" s="38" t="s">
        <v>177</v>
      </c>
      <c r="B7" s="39" t="s">
        <v>15</v>
      </c>
      <c r="C7" s="34" t="s">
        <v>109</v>
      </c>
      <c r="D7" s="34">
        <v>15</v>
      </c>
      <c r="E7" s="34">
        <v>9</v>
      </c>
      <c r="F7" s="34">
        <v>5</v>
      </c>
      <c r="G7" s="34">
        <v>1</v>
      </c>
    </row>
    <row r="8" spans="1:8" ht="17.25" thickBot="1" x14ac:dyDescent="0.3">
      <c r="A8" s="38" t="s">
        <v>178</v>
      </c>
      <c r="B8" s="39" t="s">
        <v>18</v>
      </c>
      <c r="C8" s="34" t="s">
        <v>78</v>
      </c>
      <c r="D8" s="34">
        <v>30</v>
      </c>
      <c r="E8" s="34">
        <v>1</v>
      </c>
      <c r="F8" s="34">
        <v>27</v>
      </c>
      <c r="G8" s="34">
        <v>2</v>
      </c>
    </row>
    <row r="9" spans="1:8" ht="17.25" thickBot="1" x14ac:dyDescent="0.3">
      <c r="A9" s="38" t="s">
        <v>179</v>
      </c>
      <c r="B9" s="39" t="s">
        <v>180</v>
      </c>
      <c r="C9" s="34" t="s">
        <v>78</v>
      </c>
      <c r="D9" s="34">
        <v>30</v>
      </c>
      <c r="E9" s="34">
        <v>15</v>
      </c>
      <c r="F9" s="34">
        <v>14</v>
      </c>
      <c r="G9" s="34">
        <v>1</v>
      </c>
    </row>
    <row r="10" spans="1:8" ht="17.25" thickBot="1" x14ac:dyDescent="0.3">
      <c r="A10" s="38" t="s">
        <v>181</v>
      </c>
      <c r="B10" s="39" t="s">
        <v>23</v>
      </c>
      <c r="C10" s="34" t="s">
        <v>78</v>
      </c>
      <c r="D10" s="34">
        <v>30</v>
      </c>
      <c r="E10" s="34"/>
      <c r="F10" s="34">
        <v>29</v>
      </c>
      <c r="G10" s="34">
        <v>1</v>
      </c>
    </row>
    <row r="11" spans="1:8" ht="17.25" thickBot="1" x14ac:dyDescent="0.3">
      <c r="A11" s="38" t="s">
        <v>182</v>
      </c>
      <c r="B11" s="39" t="s">
        <v>183</v>
      </c>
      <c r="C11" s="34" t="s">
        <v>27</v>
      </c>
      <c r="D11" s="34">
        <v>40</v>
      </c>
      <c r="E11" s="34">
        <v>14</v>
      </c>
      <c r="F11" s="34">
        <v>24</v>
      </c>
      <c r="G11" s="34">
        <v>2</v>
      </c>
    </row>
    <row r="12" spans="1:8" ht="17.25" thickBot="1" x14ac:dyDescent="0.3">
      <c r="A12" s="35" t="s">
        <v>36</v>
      </c>
      <c r="B12" s="36" t="s">
        <v>37</v>
      </c>
      <c r="C12" s="37">
        <v>36</v>
      </c>
      <c r="D12" s="176">
        <f>SUM(E12:G12)</f>
        <v>915</v>
      </c>
      <c r="E12" s="176">
        <f>E13+E17+E28</f>
        <v>334</v>
      </c>
      <c r="F12" s="176">
        <f t="shared" ref="F12:G12" si="0">F13+F17+F28</f>
        <v>555</v>
      </c>
      <c r="G12" s="176">
        <f t="shared" si="0"/>
        <v>26</v>
      </c>
      <c r="H12" s="22">
        <f>E12+26</f>
        <v>360</v>
      </c>
    </row>
    <row r="13" spans="1:8" ht="18" thickBot="1" x14ac:dyDescent="0.3">
      <c r="A13" s="40" t="s">
        <v>38</v>
      </c>
      <c r="B13" s="41" t="s">
        <v>184</v>
      </c>
      <c r="C13" s="42">
        <v>11</v>
      </c>
      <c r="D13" s="42">
        <f>SUM(E13:G13)</f>
        <v>150</v>
      </c>
      <c r="E13" s="42">
        <f t="shared" ref="E13:G13" si="1">SUM(E14:E16)</f>
        <v>114</v>
      </c>
      <c r="F13" s="42">
        <f t="shared" si="1"/>
        <v>30</v>
      </c>
      <c r="G13" s="42">
        <f t="shared" si="1"/>
        <v>6</v>
      </c>
    </row>
    <row r="14" spans="1:8" ht="17.25" thickBot="1" x14ac:dyDescent="0.3">
      <c r="A14" s="5" t="s">
        <v>185</v>
      </c>
      <c r="B14" s="6" t="s">
        <v>46</v>
      </c>
      <c r="C14" s="1" t="s">
        <v>42</v>
      </c>
      <c r="D14" s="34">
        <v>45</v>
      </c>
      <c r="E14" s="34">
        <v>43</v>
      </c>
      <c r="F14" s="34"/>
      <c r="G14" s="34">
        <v>2</v>
      </c>
    </row>
    <row r="15" spans="1:8" ht="17.25" thickBot="1" x14ac:dyDescent="0.3">
      <c r="A15" s="12" t="s">
        <v>206</v>
      </c>
      <c r="B15" s="13" t="s">
        <v>50</v>
      </c>
      <c r="C15" s="14" t="s">
        <v>42</v>
      </c>
      <c r="D15" s="33">
        <v>45</v>
      </c>
      <c r="E15" s="34">
        <v>43</v>
      </c>
      <c r="F15" s="34"/>
      <c r="G15" s="34">
        <v>2</v>
      </c>
    </row>
    <row r="16" spans="1:8" ht="17.25" thickBot="1" x14ac:dyDescent="0.3">
      <c r="A16" s="5" t="s">
        <v>186</v>
      </c>
      <c r="B16" s="6" t="s">
        <v>52</v>
      </c>
      <c r="C16" s="1" t="s">
        <v>53</v>
      </c>
      <c r="D16" s="33">
        <v>60</v>
      </c>
      <c r="E16" s="33">
        <v>28</v>
      </c>
      <c r="F16" s="33">
        <v>30</v>
      </c>
      <c r="G16" s="33">
        <v>2</v>
      </c>
    </row>
    <row r="17" spans="1:7" ht="18" thickBot="1" x14ac:dyDescent="0.3">
      <c r="A17" s="40" t="s">
        <v>54</v>
      </c>
      <c r="B17" s="41" t="s">
        <v>55</v>
      </c>
      <c r="C17" s="42">
        <v>21</v>
      </c>
      <c r="D17" s="42">
        <f>SUM(D18:D27)</f>
        <v>675</v>
      </c>
      <c r="E17" s="42">
        <f>SUM(E18:E27)</f>
        <v>194</v>
      </c>
      <c r="F17" s="42">
        <f>SUM(F18:F27)</f>
        <v>465</v>
      </c>
      <c r="G17" s="42">
        <f>SUM(G18:G27)</f>
        <v>16</v>
      </c>
    </row>
    <row r="18" spans="1:7" ht="17.25" thickBot="1" x14ac:dyDescent="0.3">
      <c r="A18" s="5" t="s">
        <v>187</v>
      </c>
      <c r="B18" s="6" t="s">
        <v>57</v>
      </c>
      <c r="C18" s="1" t="s">
        <v>53</v>
      </c>
      <c r="D18" s="34">
        <f>SUM(E18:G18)</f>
        <v>60</v>
      </c>
      <c r="E18" s="34">
        <v>28</v>
      </c>
      <c r="F18" s="34">
        <v>30</v>
      </c>
      <c r="G18" s="34">
        <v>2</v>
      </c>
    </row>
    <row r="19" spans="1:7" ht="17.25" thickBot="1" x14ac:dyDescent="0.3">
      <c r="A19" s="5" t="s">
        <v>188</v>
      </c>
      <c r="B19" s="6" t="s">
        <v>59</v>
      </c>
      <c r="C19" s="1" t="s">
        <v>53</v>
      </c>
      <c r="D19" s="34">
        <f t="shared" ref="D19:D27" si="2">SUM(E19:G19)</f>
        <v>60</v>
      </c>
      <c r="E19" s="34">
        <v>28</v>
      </c>
      <c r="F19" s="34">
        <v>30</v>
      </c>
      <c r="G19" s="34">
        <v>2</v>
      </c>
    </row>
    <row r="20" spans="1:7" ht="17.25" thickBot="1" x14ac:dyDescent="0.3">
      <c r="A20" s="73" t="s">
        <v>195</v>
      </c>
      <c r="B20" s="74" t="s">
        <v>196</v>
      </c>
      <c r="C20" s="1" t="s">
        <v>53</v>
      </c>
      <c r="D20" s="34">
        <f t="shared" si="2"/>
        <v>60</v>
      </c>
      <c r="E20" s="33">
        <v>28</v>
      </c>
      <c r="F20" s="33">
        <v>30</v>
      </c>
      <c r="G20" s="33">
        <v>2</v>
      </c>
    </row>
    <row r="21" spans="1:7" ht="17.25" thickBot="1" x14ac:dyDescent="0.3">
      <c r="A21" s="5" t="s">
        <v>192</v>
      </c>
      <c r="B21" s="6" t="s">
        <v>278</v>
      </c>
      <c r="C21" s="1" t="s">
        <v>78</v>
      </c>
      <c r="D21" s="34">
        <f t="shared" si="2"/>
        <v>45</v>
      </c>
      <c r="E21" s="34"/>
      <c r="F21" s="34">
        <v>45</v>
      </c>
      <c r="G21" s="34"/>
    </row>
    <row r="22" spans="1:7" ht="17.25" thickBot="1" x14ac:dyDescent="0.3">
      <c r="A22" s="94" t="s">
        <v>97</v>
      </c>
      <c r="B22" s="170" t="s">
        <v>98</v>
      </c>
      <c r="C22" s="95" t="s">
        <v>32</v>
      </c>
      <c r="D22" s="34">
        <f t="shared" si="2"/>
        <v>45</v>
      </c>
      <c r="E22" s="33">
        <v>13</v>
      </c>
      <c r="F22" s="33">
        <v>30</v>
      </c>
      <c r="G22" s="33">
        <v>2</v>
      </c>
    </row>
    <row r="23" spans="1:7" ht="17.25" thickBot="1" x14ac:dyDescent="0.3">
      <c r="A23" s="73" t="s">
        <v>201</v>
      </c>
      <c r="B23" s="74" t="s">
        <v>277</v>
      </c>
      <c r="C23" s="166" t="s">
        <v>53</v>
      </c>
      <c r="D23" s="34">
        <f t="shared" si="2"/>
        <v>60</v>
      </c>
      <c r="E23" s="33">
        <v>28</v>
      </c>
      <c r="F23" s="33">
        <v>30</v>
      </c>
      <c r="G23" s="33">
        <v>2</v>
      </c>
    </row>
    <row r="24" spans="1:7" ht="17.25" thickBot="1" x14ac:dyDescent="0.3">
      <c r="A24" s="91" t="s">
        <v>210</v>
      </c>
      <c r="B24" s="76" t="s">
        <v>197</v>
      </c>
      <c r="C24" s="71" t="s">
        <v>53</v>
      </c>
      <c r="D24" s="34">
        <f t="shared" si="2"/>
        <v>60</v>
      </c>
      <c r="E24" s="33">
        <v>28</v>
      </c>
      <c r="F24" s="33">
        <v>30</v>
      </c>
      <c r="G24" s="33">
        <v>2</v>
      </c>
    </row>
    <row r="25" spans="1:7" ht="17.25" thickBot="1" x14ac:dyDescent="0.3">
      <c r="A25" s="75" t="s">
        <v>211</v>
      </c>
      <c r="B25" s="76" t="s">
        <v>200</v>
      </c>
      <c r="C25" s="71" t="s">
        <v>53</v>
      </c>
      <c r="D25" s="34">
        <f t="shared" si="2"/>
        <v>60</v>
      </c>
      <c r="E25" s="33">
        <v>28</v>
      </c>
      <c r="F25" s="33">
        <v>30</v>
      </c>
      <c r="G25" s="33">
        <v>2</v>
      </c>
    </row>
    <row r="26" spans="1:7" ht="18" customHeight="1" thickBot="1" x14ac:dyDescent="0.3">
      <c r="A26" s="167" t="s">
        <v>212</v>
      </c>
      <c r="B26" s="168" t="s">
        <v>208</v>
      </c>
      <c r="C26" s="169" t="s">
        <v>32</v>
      </c>
      <c r="D26" s="34">
        <f t="shared" si="2"/>
        <v>45</v>
      </c>
      <c r="E26" s="33">
        <v>13</v>
      </c>
      <c r="F26" s="33">
        <v>30</v>
      </c>
      <c r="G26" s="33">
        <v>2</v>
      </c>
    </row>
    <row r="27" spans="1:7" ht="23.25" customHeight="1" thickBot="1" x14ac:dyDescent="0.3">
      <c r="A27" s="17" t="s">
        <v>209</v>
      </c>
      <c r="B27" s="18" t="s">
        <v>85</v>
      </c>
      <c r="C27" s="19" t="s">
        <v>86</v>
      </c>
      <c r="D27" s="34">
        <f t="shared" si="2"/>
        <v>180</v>
      </c>
      <c r="E27" s="34"/>
      <c r="F27" s="34">
        <v>180</v>
      </c>
      <c r="G27" s="34"/>
    </row>
    <row r="28" spans="1:7" ht="18" thickBot="1" x14ac:dyDescent="0.3">
      <c r="A28" s="40" t="s">
        <v>87</v>
      </c>
      <c r="B28" s="41" t="s">
        <v>88</v>
      </c>
      <c r="C28" s="42">
        <v>4</v>
      </c>
      <c r="D28" s="42">
        <v>90</v>
      </c>
      <c r="E28" s="42">
        <v>26</v>
      </c>
      <c r="F28" s="42">
        <v>60</v>
      </c>
      <c r="G28" s="42">
        <v>4</v>
      </c>
    </row>
    <row r="29" spans="1:7" ht="27" customHeight="1" thickBot="1" x14ac:dyDescent="0.3">
      <c r="A29" s="62" t="s">
        <v>214</v>
      </c>
      <c r="B29" s="61" t="s">
        <v>73</v>
      </c>
      <c r="C29" s="63" t="s">
        <v>32</v>
      </c>
      <c r="D29" s="34">
        <v>45</v>
      </c>
      <c r="E29" s="34">
        <v>13</v>
      </c>
      <c r="F29" s="34">
        <v>30</v>
      </c>
      <c r="G29" s="34">
        <v>2</v>
      </c>
    </row>
    <row r="30" spans="1:7" ht="17.25" thickBot="1" x14ac:dyDescent="0.3">
      <c r="A30" s="5" t="s">
        <v>213</v>
      </c>
      <c r="B30" s="6" t="s">
        <v>96</v>
      </c>
      <c r="C30" s="1" t="s">
        <v>32</v>
      </c>
      <c r="D30" s="34">
        <v>45</v>
      </c>
      <c r="E30" s="34">
        <v>13</v>
      </c>
      <c r="F30" s="34">
        <v>30</v>
      </c>
      <c r="G30" s="34">
        <v>2</v>
      </c>
    </row>
    <row r="31" spans="1:7" ht="24" customHeight="1" thickBot="1" x14ac:dyDescent="0.3">
      <c r="A31" s="172" t="s">
        <v>273</v>
      </c>
      <c r="B31" s="173" t="s">
        <v>236</v>
      </c>
      <c r="C31" s="174" t="s">
        <v>32</v>
      </c>
      <c r="D31" s="34">
        <v>45</v>
      </c>
      <c r="E31" s="34">
        <v>13</v>
      </c>
      <c r="F31" s="34">
        <v>30</v>
      </c>
      <c r="G31" s="34">
        <v>2</v>
      </c>
    </row>
    <row r="32" spans="1:7" ht="17.25" thickBot="1" x14ac:dyDescent="0.3">
      <c r="A32" s="94" t="s">
        <v>193</v>
      </c>
      <c r="B32" s="106" t="s">
        <v>276</v>
      </c>
      <c r="C32" s="95" t="s">
        <v>32</v>
      </c>
      <c r="D32" s="34">
        <v>45</v>
      </c>
      <c r="E32" s="34">
        <v>13</v>
      </c>
      <c r="F32" s="34">
        <v>30</v>
      </c>
      <c r="G32" s="34">
        <v>2</v>
      </c>
    </row>
    <row r="33" spans="1:7" ht="17.25" thickBot="1" x14ac:dyDescent="0.3">
      <c r="A33" s="43"/>
      <c r="B33" s="36" t="s">
        <v>102</v>
      </c>
      <c r="C33" s="37">
        <v>45</v>
      </c>
      <c r="D33" s="177">
        <f>SUM(E33:G33)</f>
        <v>1105</v>
      </c>
      <c r="E33" s="177">
        <f>E5+E12</f>
        <v>399</v>
      </c>
      <c r="F33" s="177">
        <f t="shared" ref="F33:G33" si="3">F5+F12</f>
        <v>670</v>
      </c>
      <c r="G33" s="177">
        <f t="shared" si="3"/>
        <v>36</v>
      </c>
    </row>
    <row r="36" spans="1:7" x14ac:dyDescent="0.25">
      <c r="B36" s="22" t="s">
        <v>223</v>
      </c>
      <c r="C36" s="103">
        <f>F33/D33</f>
        <v>0.60633484162895923</v>
      </c>
    </row>
    <row r="37" spans="1:7" x14ac:dyDescent="0.25">
      <c r="B37" s="22" t="s">
        <v>226</v>
      </c>
      <c r="C37" s="22">
        <f>F22+F27+F21+F23</f>
        <v>285</v>
      </c>
      <c r="D37" s="103">
        <f>C37/F33</f>
        <v>0.42537313432835822</v>
      </c>
    </row>
    <row r="38" spans="1:7" x14ac:dyDescent="0.25">
      <c r="B38" s="22" t="s">
        <v>274</v>
      </c>
      <c r="C38" s="156">
        <f>COUNTA(A6:A11,A14:A16,A18:A26,A29:A32)</f>
        <v>22</v>
      </c>
    </row>
  </sheetData>
  <mergeCells count="7">
    <mergeCell ref="D3:D4"/>
    <mergeCell ref="E3:G3"/>
    <mergeCell ref="A1:G1"/>
    <mergeCell ref="A2:A4"/>
    <mergeCell ref="B2:B4"/>
    <mergeCell ref="C2:C4"/>
    <mergeCell ref="D2:G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opLeftCell="A16" workbookViewId="0">
      <selection activeCell="A17" sqref="A17:XFD17"/>
    </sheetView>
  </sheetViews>
  <sheetFormatPr defaultColWidth="9.140625" defaultRowHeight="15" x14ac:dyDescent="0.25"/>
  <cols>
    <col min="1" max="1" width="9.140625" style="22"/>
    <col min="2" max="2" width="33.7109375" style="22" customWidth="1"/>
    <col min="3" max="3" width="12.28515625" style="22" customWidth="1"/>
    <col min="4" max="4" width="4.7109375" style="22" customWidth="1"/>
    <col min="5" max="5" width="12.28515625" style="22" customWidth="1"/>
    <col min="6" max="6" width="34.140625" style="22" customWidth="1"/>
    <col min="7" max="7" width="10.85546875" style="22" customWidth="1"/>
    <col min="8" max="8" width="4.7109375" style="22" customWidth="1"/>
    <col min="9" max="9" width="11.28515625" style="22" customWidth="1"/>
    <col min="10" max="10" width="26.85546875" style="22" customWidth="1"/>
    <col min="11" max="11" width="11.5703125" style="22" customWidth="1"/>
    <col min="12" max="16384" width="9.140625" style="22"/>
  </cols>
  <sheetData>
    <row r="1" spans="1:11" ht="15.75" thickBot="1" x14ac:dyDescent="0.3">
      <c r="A1" s="210" t="s">
        <v>254</v>
      </c>
      <c r="B1" s="210"/>
      <c r="C1" s="210"/>
      <c r="E1" s="210" t="s">
        <v>255</v>
      </c>
      <c r="F1" s="210"/>
      <c r="G1" s="210"/>
      <c r="I1" s="210" t="s">
        <v>256</v>
      </c>
      <c r="J1" s="210"/>
      <c r="K1" s="210"/>
    </row>
    <row r="2" spans="1:11" ht="17.25" customHeight="1" x14ac:dyDescent="0.25">
      <c r="A2" s="200" t="s">
        <v>0</v>
      </c>
      <c r="B2" s="200" t="s">
        <v>1</v>
      </c>
      <c r="C2" s="200" t="s">
        <v>2</v>
      </c>
      <c r="E2" s="211" t="s">
        <v>103</v>
      </c>
      <c r="F2" s="211" t="s">
        <v>1</v>
      </c>
      <c r="G2" s="211" t="s">
        <v>2</v>
      </c>
      <c r="I2" s="197" t="s">
        <v>175</v>
      </c>
      <c r="J2" s="197" t="s">
        <v>1</v>
      </c>
      <c r="K2" s="197" t="s">
        <v>2</v>
      </c>
    </row>
    <row r="3" spans="1:11" ht="17.25" customHeight="1" x14ac:dyDescent="0.25">
      <c r="A3" s="201"/>
      <c r="B3" s="201"/>
      <c r="C3" s="201"/>
      <c r="E3" s="212"/>
      <c r="F3" s="212"/>
      <c r="G3" s="212"/>
      <c r="I3" s="198"/>
      <c r="J3" s="198"/>
      <c r="K3" s="198"/>
    </row>
    <row r="4" spans="1:11" ht="15.75" thickBot="1" x14ac:dyDescent="0.3">
      <c r="A4" s="202"/>
      <c r="B4" s="202"/>
      <c r="C4" s="202"/>
      <c r="E4" s="213"/>
      <c r="F4" s="213"/>
      <c r="G4" s="213"/>
      <c r="I4" s="199"/>
      <c r="J4" s="199"/>
      <c r="K4" s="199"/>
    </row>
    <row r="5" spans="1:11" ht="17.25" thickBot="1" x14ac:dyDescent="0.3">
      <c r="A5" s="102" t="s">
        <v>9</v>
      </c>
      <c r="B5" s="4" t="s">
        <v>10</v>
      </c>
      <c r="C5" s="2">
        <v>28</v>
      </c>
      <c r="E5" s="109" t="s">
        <v>9</v>
      </c>
      <c r="F5" s="110" t="s">
        <v>10</v>
      </c>
      <c r="G5" s="111">
        <v>19</v>
      </c>
      <c r="I5" s="35" t="s">
        <v>9</v>
      </c>
      <c r="J5" s="36" t="s">
        <v>10</v>
      </c>
      <c r="K5" s="37">
        <v>9</v>
      </c>
    </row>
    <row r="6" spans="1:11" ht="17.25" thickBot="1" x14ac:dyDescent="0.3">
      <c r="A6" s="5" t="s">
        <v>11</v>
      </c>
      <c r="B6" s="6" t="s">
        <v>12</v>
      </c>
      <c r="C6" s="1" t="s">
        <v>13</v>
      </c>
      <c r="E6" s="12" t="s">
        <v>107</v>
      </c>
      <c r="F6" s="13" t="s">
        <v>12</v>
      </c>
      <c r="G6" s="14" t="s">
        <v>32</v>
      </c>
      <c r="I6" s="38" t="s">
        <v>176</v>
      </c>
      <c r="J6" s="39" t="s">
        <v>12</v>
      </c>
      <c r="K6" s="34" t="s">
        <v>16</v>
      </c>
    </row>
    <row r="7" spans="1:11" ht="17.25" thickBot="1" x14ac:dyDescent="0.3">
      <c r="A7" s="5" t="s">
        <v>14</v>
      </c>
      <c r="B7" s="6" t="s">
        <v>15</v>
      </c>
      <c r="C7" s="1" t="s">
        <v>16</v>
      </c>
      <c r="E7" s="12" t="s">
        <v>108</v>
      </c>
      <c r="F7" s="13" t="s">
        <v>15</v>
      </c>
      <c r="G7" s="14" t="s">
        <v>109</v>
      </c>
      <c r="I7" s="38" t="s">
        <v>177</v>
      </c>
      <c r="J7" s="39" t="s">
        <v>15</v>
      </c>
      <c r="K7" s="34" t="s">
        <v>109</v>
      </c>
    </row>
    <row r="8" spans="1:11" ht="17.25" thickBot="1" x14ac:dyDescent="0.3">
      <c r="A8" s="5" t="s">
        <v>17</v>
      </c>
      <c r="B8" s="6" t="s">
        <v>18</v>
      </c>
      <c r="C8" s="1" t="s">
        <v>19</v>
      </c>
      <c r="E8" s="12" t="s">
        <v>110</v>
      </c>
      <c r="F8" s="13" t="s">
        <v>18</v>
      </c>
      <c r="G8" s="14" t="s">
        <v>78</v>
      </c>
      <c r="I8" s="38" t="s">
        <v>178</v>
      </c>
      <c r="J8" s="39" t="s">
        <v>18</v>
      </c>
      <c r="K8" s="34" t="s">
        <v>78</v>
      </c>
    </row>
    <row r="9" spans="1:11" ht="17.25" thickBot="1" x14ac:dyDescent="0.3">
      <c r="A9" s="5" t="s">
        <v>20</v>
      </c>
      <c r="B9" s="6" t="s">
        <v>21</v>
      </c>
      <c r="C9" s="1" t="s">
        <v>13</v>
      </c>
      <c r="E9" s="12" t="s">
        <v>111</v>
      </c>
      <c r="F9" s="13" t="s">
        <v>112</v>
      </c>
      <c r="G9" s="14" t="s">
        <v>53</v>
      </c>
      <c r="I9" s="38" t="s">
        <v>179</v>
      </c>
      <c r="J9" s="39" t="s">
        <v>180</v>
      </c>
      <c r="K9" s="34" t="s">
        <v>78</v>
      </c>
    </row>
    <row r="10" spans="1:11" ht="17.25" thickBot="1" x14ac:dyDescent="0.3">
      <c r="A10" s="5" t="s">
        <v>22</v>
      </c>
      <c r="B10" s="6" t="s">
        <v>23</v>
      </c>
      <c r="C10" s="1" t="s">
        <v>24</v>
      </c>
      <c r="E10" s="12" t="s">
        <v>113</v>
      </c>
      <c r="F10" s="13" t="s">
        <v>23</v>
      </c>
      <c r="G10" s="14" t="s">
        <v>27</v>
      </c>
      <c r="I10" s="38" t="s">
        <v>181</v>
      </c>
      <c r="J10" s="39" t="s">
        <v>23</v>
      </c>
      <c r="K10" s="34" t="s">
        <v>78</v>
      </c>
    </row>
    <row r="11" spans="1:11" ht="17.25" thickBot="1" x14ac:dyDescent="0.3">
      <c r="A11" s="5" t="s">
        <v>25</v>
      </c>
      <c r="B11" s="6" t="s">
        <v>26</v>
      </c>
      <c r="C11" s="1" t="s">
        <v>27</v>
      </c>
      <c r="E11" s="12" t="s">
        <v>114</v>
      </c>
      <c r="F11" s="13" t="s">
        <v>26</v>
      </c>
      <c r="G11" s="14" t="s">
        <v>27</v>
      </c>
      <c r="I11" s="38" t="s">
        <v>182</v>
      </c>
      <c r="J11" s="39" t="s">
        <v>183</v>
      </c>
      <c r="K11" s="34" t="s">
        <v>27</v>
      </c>
    </row>
    <row r="12" spans="1:11" ht="17.25" thickBot="1" x14ac:dyDescent="0.3">
      <c r="A12" s="5" t="s">
        <v>28</v>
      </c>
      <c r="B12" s="6" t="s">
        <v>29</v>
      </c>
      <c r="C12" s="1" t="s">
        <v>27</v>
      </c>
      <c r="E12" s="12" t="s">
        <v>115</v>
      </c>
      <c r="F12" s="13" t="s">
        <v>29</v>
      </c>
      <c r="G12" s="14" t="s">
        <v>32</v>
      </c>
    </row>
    <row r="13" spans="1:11" ht="17.25" thickBot="1" x14ac:dyDescent="0.3">
      <c r="A13" s="5" t="s">
        <v>30</v>
      </c>
      <c r="B13" s="6" t="s">
        <v>31</v>
      </c>
      <c r="C13" s="1" t="s">
        <v>32</v>
      </c>
      <c r="E13" s="12" t="s">
        <v>116</v>
      </c>
      <c r="F13" s="13" t="s">
        <v>34</v>
      </c>
      <c r="G13" s="14" t="s">
        <v>35</v>
      </c>
    </row>
    <row r="14" spans="1:11" ht="17.25" thickBot="1" x14ac:dyDescent="0.3">
      <c r="A14" s="5" t="s">
        <v>33</v>
      </c>
      <c r="B14" s="6" t="s">
        <v>34</v>
      </c>
      <c r="C14" s="1" t="s">
        <v>35</v>
      </c>
      <c r="E14" s="109" t="s">
        <v>36</v>
      </c>
      <c r="F14" s="110" t="s">
        <v>117</v>
      </c>
      <c r="G14" s="111">
        <v>74</v>
      </c>
    </row>
    <row r="15" spans="1:11" ht="33.75" thickBot="1" x14ac:dyDescent="0.3">
      <c r="A15" s="102" t="s">
        <v>36</v>
      </c>
      <c r="B15" s="7" t="s">
        <v>37</v>
      </c>
      <c r="C15" s="2">
        <v>62</v>
      </c>
      <c r="E15" s="109" t="s">
        <v>155</v>
      </c>
      <c r="F15" s="110" t="s">
        <v>37</v>
      </c>
      <c r="G15" s="111">
        <v>46</v>
      </c>
      <c r="I15" s="52" t="s">
        <v>36</v>
      </c>
      <c r="J15" s="53" t="s">
        <v>37</v>
      </c>
      <c r="K15" s="125">
        <v>36</v>
      </c>
    </row>
    <row r="16" spans="1:11" ht="18" thickBot="1" x14ac:dyDescent="0.3">
      <c r="A16" s="9" t="s">
        <v>38</v>
      </c>
      <c r="B16" s="10" t="s">
        <v>39</v>
      </c>
      <c r="C16" s="11">
        <v>18</v>
      </c>
      <c r="E16" s="115" t="s">
        <v>156</v>
      </c>
      <c r="F16" s="116" t="s">
        <v>39</v>
      </c>
      <c r="G16" s="117">
        <v>17</v>
      </c>
      <c r="I16" s="40" t="s">
        <v>38</v>
      </c>
      <c r="J16" s="41" t="s">
        <v>184</v>
      </c>
      <c r="K16" s="42">
        <v>11</v>
      </c>
    </row>
    <row r="17" spans="1:11" ht="17.25" thickBot="1" x14ac:dyDescent="0.3">
      <c r="A17" s="5" t="s">
        <v>40</v>
      </c>
      <c r="B17" s="6" t="s">
        <v>41</v>
      </c>
      <c r="C17" s="1" t="s">
        <v>42</v>
      </c>
      <c r="E17" s="12" t="s">
        <v>157</v>
      </c>
      <c r="F17" s="13" t="s">
        <v>41</v>
      </c>
      <c r="G17" s="14" t="s">
        <v>42</v>
      </c>
      <c r="I17" s="112" t="s">
        <v>247</v>
      </c>
      <c r="J17" s="39" t="s">
        <v>41</v>
      </c>
      <c r="K17" s="34" t="s">
        <v>42</v>
      </c>
    </row>
    <row r="18" spans="1:11" ht="17.25" thickBot="1" x14ac:dyDescent="0.3">
      <c r="A18" s="5" t="s">
        <v>43</v>
      </c>
      <c r="B18" s="6" t="s">
        <v>44</v>
      </c>
      <c r="C18" s="1" t="s">
        <v>35</v>
      </c>
      <c r="E18" s="12" t="s">
        <v>158</v>
      </c>
      <c r="F18" s="13" t="s">
        <v>44</v>
      </c>
      <c r="G18" s="14" t="s">
        <v>35</v>
      </c>
      <c r="I18" s="129"/>
      <c r="J18" s="86"/>
      <c r="K18" s="82"/>
    </row>
    <row r="19" spans="1:11" ht="17.25" thickBot="1" x14ac:dyDescent="0.3">
      <c r="A19" s="12" t="s">
        <v>49</v>
      </c>
      <c r="B19" s="13" t="s">
        <v>50</v>
      </c>
      <c r="C19" s="14" t="s">
        <v>42</v>
      </c>
      <c r="E19" s="12" t="s">
        <v>238</v>
      </c>
      <c r="F19" s="13" t="s">
        <v>50</v>
      </c>
      <c r="G19" s="14" t="s">
        <v>32</v>
      </c>
      <c r="I19" s="134"/>
      <c r="J19" s="136"/>
      <c r="K19" s="135"/>
    </row>
    <row r="20" spans="1:11" ht="17.25" thickBot="1" x14ac:dyDescent="0.3">
      <c r="A20" s="5" t="s">
        <v>47</v>
      </c>
      <c r="B20" s="6" t="s">
        <v>48</v>
      </c>
      <c r="C20" s="1" t="s">
        <v>32</v>
      </c>
      <c r="E20" s="12" t="s">
        <v>159</v>
      </c>
      <c r="F20" s="13" t="s">
        <v>48</v>
      </c>
      <c r="G20" s="14" t="s">
        <v>32</v>
      </c>
      <c r="I20" s="130" t="s">
        <v>246</v>
      </c>
      <c r="J20" s="131" t="s">
        <v>48</v>
      </c>
      <c r="K20" s="133" t="s">
        <v>32</v>
      </c>
    </row>
    <row r="21" spans="1:11" ht="17.25" thickBot="1" x14ac:dyDescent="0.3">
      <c r="A21" s="5" t="s">
        <v>51</v>
      </c>
      <c r="B21" s="6" t="s">
        <v>52</v>
      </c>
      <c r="C21" s="1" t="s">
        <v>53</v>
      </c>
      <c r="E21" s="12" t="s">
        <v>240</v>
      </c>
      <c r="F21" s="13" t="s">
        <v>52</v>
      </c>
      <c r="G21" s="14" t="s">
        <v>53</v>
      </c>
      <c r="I21" s="112" t="s">
        <v>186</v>
      </c>
      <c r="J21" s="39" t="s">
        <v>52</v>
      </c>
      <c r="K21" s="33" t="s">
        <v>53</v>
      </c>
    </row>
    <row r="22" spans="1:11" ht="17.25" thickBot="1" x14ac:dyDescent="0.3">
      <c r="A22" s="5" t="s">
        <v>45</v>
      </c>
      <c r="B22" s="6" t="s">
        <v>46</v>
      </c>
      <c r="C22" s="1" t="s">
        <v>42</v>
      </c>
      <c r="E22" s="129"/>
      <c r="F22" s="86"/>
      <c r="G22" s="82"/>
      <c r="I22" s="137" t="s">
        <v>185</v>
      </c>
      <c r="J22" s="138" t="s">
        <v>46</v>
      </c>
      <c r="K22" s="139" t="s">
        <v>42</v>
      </c>
    </row>
    <row r="23" spans="1:11" ht="17.25" thickBot="1" x14ac:dyDescent="0.3">
      <c r="A23" s="129"/>
      <c r="B23" s="86"/>
      <c r="C23" s="82"/>
      <c r="E23" s="98" t="s">
        <v>239</v>
      </c>
      <c r="F23" s="100" t="s">
        <v>62</v>
      </c>
      <c r="G23" s="126" t="s">
        <v>53</v>
      </c>
      <c r="I23" s="127"/>
      <c r="J23" s="86"/>
      <c r="K23" s="128"/>
    </row>
    <row r="24" spans="1:11" ht="15.75" thickBot="1" x14ac:dyDescent="0.3">
      <c r="A24" s="127"/>
      <c r="B24" s="136"/>
      <c r="C24" s="128"/>
      <c r="E24" s="129"/>
      <c r="F24" s="86"/>
      <c r="G24" s="82"/>
    </row>
    <row r="25" spans="1:11" ht="35.25" customHeight="1" thickBot="1" x14ac:dyDescent="0.3">
      <c r="A25" s="9" t="s">
        <v>54</v>
      </c>
      <c r="B25" s="15" t="s">
        <v>55</v>
      </c>
      <c r="C25" s="11">
        <v>36</v>
      </c>
      <c r="E25" s="115" t="s">
        <v>160</v>
      </c>
      <c r="F25" s="116" t="s">
        <v>161</v>
      </c>
      <c r="G25" s="117">
        <v>25</v>
      </c>
      <c r="I25" s="122" t="s">
        <v>54</v>
      </c>
      <c r="J25" s="123" t="s">
        <v>55</v>
      </c>
      <c r="K25" s="124">
        <v>21</v>
      </c>
    </row>
    <row r="26" spans="1:11" ht="17.25" thickBot="1" x14ac:dyDescent="0.3">
      <c r="A26" s="5" t="s">
        <v>56</v>
      </c>
      <c r="B26" s="6" t="s">
        <v>57</v>
      </c>
      <c r="C26" s="1" t="s">
        <v>53</v>
      </c>
      <c r="E26" s="86"/>
      <c r="F26" s="86"/>
      <c r="G26" s="86"/>
      <c r="I26" s="144" t="s">
        <v>187</v>
      </c>
      <c r="J26" s="145" t="s">
        <v>57</v>
      </c>
      <c r="K26" s="146" t="s">
        <v>53</v>
      </c>
    </row>
    <row r="27" spans="1:11" ht="17.25" thickBot="1" x14ac:dyDescent="0.3">
      <c r="A27" s="5" t="s">
        <v>58</v>
      </c>
      <c r="B27" s="6" t="s">
        <v>59</v>
      </c>
      <c r="C27" s="1" t="s">
        <v>32</v>
      </c>
      <c r="E27" s="86"/>
      <c r="F27" s="86"/>
      <c r="G27" s="86"/>
      <c r="I27" s="144" t="s">
        <v>188</v>
      </c>
      <c r="J27" s="145" t="s">
        <v>59</v>
      </c>
      <c r="K27" s="146" t="s">
        <v>32</v>
      </c>
    </row>
    <row r="28" spans="1:11" ht="17.25" thickBot="1" x14ac:dyDescent="0.3">
      <c r="A28" s="5" t="s">
        <v>60</v>
      </c>
      <c r="B28" s="6" t="s">
        <v>61</v>
      </c>
      <c r="C28" s="1" t="s">
        <v>32</v>
      </c>
      <c r="E28" s="142"/>
      <c r="F28" s="142"/>
      <c r="G28" s="142"/>
      <c r="I28" s="144" t="s">
        <v>189</v>
      </c>
      <c r="J28" s="145" t="s">
        <v>61</v>
      </c>
      <c r="K28" s="146" t="s">
        <v>32</v>
      </c>
    </row>
    <row r="29" spans="1:11" ht="17.25" thickBot="1" x14ac:dyDescent="0.3">
      <c r="A29" s="5" t="s">
        <v>234</v>
      </c>
      <c r="B29" s="6" t="s">
        <v>62</v>
      </c>
      <c r="C29" s="1" t="s">
        <v>53</v>
      </c>
      <c r="E29" s="86"/>
      <c r="F29" s="86"/>
      <c r="G29" s="86"/>
    </row>
    <row r="30" spans="1:11" ht="17.25" thickBot="1" x14ac:dyDescent="0.3">
      <c r="A30" s="5" t="s">
        <v>63</v>
      </c>
      <c r="B30" s="6" t="s">
        <v>64</v>
      </c>
      <c r="C30" s="1" t="s">
        <v>53</v>
      </c>
      <c r="E30" s="12" t="s">
        <v>162</v>
      </c>
      <c r="F30" s="141" t="s">
        <v>64</v>
      </c>
      <c r="G30" s="14" t="s">
        <v>53</v>
      </c>
      <c r="I30" s="152" t="s">
        <v>191</v>
      </c>
      <c r="J30" s="153" t="s">
        <v>62</v>
      </c>
      <c r="K30" s="154" t="s">
        <v>27</v>
      </c>
    </row>
    <row r="31" spans="1:11" ht="17.25" thickBot="1" x14ac:dyDescent="0.3">
      <c r="A31" s="5" t="s">
        <v>65</v>
      </c>
      <c r="B31" s="6" t="s">
        <v>66</v>
      </c>
      <c r="C31" s="1" t="s">
        <v>53</v>
      </c>
      <c r="E31" s="12" t="s">
        <v>163</v>
      </c>
      <c r="F31" s="13" t="s">
        <v>66</v>
      </c>
      <c r="G31" s="14" t="s">
        <v>53</v>
      </c>
    </row>
    <row r="32" spans="1:11" ht="17.25" thickBot="1" x14ac:dyDescent="0.3">
      <c r="A32" s="5" t="s">
        <v>67</v>
      </c>
      <c r="B32" s="6" t="s">
        <v>68</v>
      </c>
      <c r="C32" s="1" t="s">
        <v>53</v>
      </c>
      <c r="E32" s="12" t="s">
        <v>241</v>
      </c>
      <c r="F32" s="13" t="s">
        <v>68</v>
      </c>
      <c r="G32" s="14" t="s">
        <v>53</v>
      </c>
      <c r="I32" s="149" t="s">
        <v>190</v>
      </c>
      <c r="J32" s="150" t="s">
        <v>68</v>
      </c>
      <c r="K32" s="151" t="s">
        <v>13</v>
      </c>
    </row>
    <row r="33" spans="1:11" ht="17.25" thickBot="1" x14ac:dyDescent="0.3">
      <c r="A33" s="5" t="s">
        <v>69</v>
      </c>
      <c r="B33" s="6" t="s">
        <v>70</v>
      </c>
      <c r="C33" s="1" t="s">
        <v>71</v>
      </c>
      <c r="E33" s="73" t="s">
        <v>164</v>
      </c>
      <c r="F33" s="140" t="s">
        <v>70</v>
      </c>
      <c r="G33" s="73" t="s">
        <v>71</v>
      </c>
      <c r="I33" s="130" t="s">
        <v>249</v>
      </c>
      <c r="J33" s="131" t="s">
        <v>70</v>
      </c>
      <c r="K33" s="132" t="s">
        <v>71</v>
      </c>
    </row>
    <row r="34" spans="1:11" ht="17.25" thickBot="1" x14ac:dyDescent="0.3">
      <c r="A34" s="5" t="s">
        <v>72</v>
      </c>
      <c r="B34" s="6" t="s">
        <v>73</v>
      </c>
      <c r="C34" s="1" t="s">
        <v>53</v>
      </c>
      <c r="E34" s="118" t="s">
        <v>165</v>
      </c>
      <c r="F34" s="143" t="s">
        <v>73</v>
      </c>
      <c r="G34" s="118" t="s">
        <v>53</v>
      </c>
    </row>
    <row r="35" spans="1:11" ht="17.25" thickBot="1" x14ac:dyDescent="0.3">
      <c r="A35" s="5" t="s">
        <v>74</v>
      </c>
      <c r="B35" s="6" t="s">
        <v>75</v>
      </c>
      <c r="C35" s="1" t="s">
        <v>27</v>
      </c>
      <c r="E35" s="12" t="s">
        <v>166</v>
      </c>
      <c r="F35" s="141" t="s">
        <v>242</v>
      </c>
      <c r="G35" s="12" t="s">
        <v>42</v>
      </c>
      <c r="I35" s="130" t="s">
        <v>248</v>
      </c>
      <c r="J35" s="131" t="s">
        <v>75</v>
      </c>
      <c r="K35" s="133" t="s">
        <v>27</v>
      </c>
    </row>
    <row r="36" spans="1:11" ht="17.25" thickBot="1" x14ac:dyDescent="0.3">
      <c r="A36" s="5" t="s">
        <v>76</v>
      </c>
      <c r="B36" s="6" t="s">
        <v>77</v>
      </c>
      <c r="C36" s="1" t="s">
        <v>78</v>
      </c>
      <c r="E36" s="73" t="s">
        <v>167</v>
      </c>
      <c r="F36" s="140" t="s">
        <v>77</v>
      </c>
      <c r="G36" s="73" t="s">
        <v>78</v>
      </c>
    </row>
    <row r="37" spans="1:11" ht="17.25" thickBot="1" x14ac:dyDescent="0.3">
      <c r="A37" s="5" t="s">
        <v>79</v>
      </c>
      <c r="B37" s="6" t="s">
        <v>80</v>
      </c>
      <c r="C37" s="1" t="s">
        <v>78</v>
      </c>
      <c r="E37" s="136"/>
      <c r="F37" s="136"/>
      <c r="G37" s="136"/>
      <c r="I37" s="130" t="s">
        <v>192</v>
      </c>
      <c r="J37" s="131" t="s">
        <v>80</v>
      </c>
      <c r="K37" s="132" t="s">
        <v>250</v>
      </c>
    </row>
    <row r="38" spans="1:11" ht="17.25" thickBot="1" x14ac:dyDescent="0.3">
      <c r="A38" s="5" t="s">
        <v>81</v>
      </c>
      <c r="B38" s="6" t="s">
        <v>82</v>
      </c>
      <c r="C38" s="1" t="s">
        <v>83</v>
      </c>
      <c r="E38" s="73" t="s">
        <v>168</v>
      </c>
      <c r="F38" s="74" t="s">
        <v>82</v>
      </c>
      <c r="G38" s="55" t="s">
        <v>83</v>
      </c>
    </row>
    <row r="39" spans="1:11" ht="17.25" thickBot="1" x14ac:dyDescent="0.3">
      <c r="A39" s="17" t="s">
        <v>84</v>
      </c>
      <c r="B39" s="18" t="s">
        <v>85</v>
      </c>
      <c r="C39" s="19" t="s">
        <v>86</v>
      </c>
      <c r="E39" s="118" t="s">
        <v>169</v>
      </c>
      <c r="F39" s="18" t="s">
        <v>85</v>
      </c>
      <c r="G39" s="19" t="s">
        <v>86</v>
      </c>
      <c r="I39" s="99" t="s">
        <v>221</v>
      </c>
      <c r="J39" s="147" t="s">
        <v>222</v>
      </c>
      <c r="K39" s="148" t="s">
        <v>86</v>
      </c>
    </row>
    <row r="40" spans="1:11" ht="18" thickBot="1" x14ac:dyDescent="0.3">
      <c r="A40" s="9" t="s">
        <v>87</v>
      </c>
      <c r="B40" s="10" t="s">
        <v>88</v>
      </c>
      <c r="C40" s="11">
        <v>8</v>
      </c>
      <c r="E40" s="119" t="s">
        <v>170</v>
      </c>
      <c r="F40" s="120" t="s">
        <v>88</v>
      </c>
      <c r="G40" s="121">
        <v>4</v>
      </c>
      <c r="I40" s="122" t="s">
        <v>87</v>
      </c>
      <c r="J40" s="123" t="s">
        <v>88</v>
      </c>
      <c r="K40" s="124">
        <v>4</v>
      </c>
    </row>
    <row r="41" spans="1:11" ht="17.25" thickBot="1" x14ac:dyDescent="0.3">
      <c r="A41" s="5" t="s">
        <v>89</v>
      </c>
      <c r="B41" s="6" t="s">
        <v>90</v>
      </c>
      <c r="C41" s="1" t="s">
        <v>32</v>
      </c>
      <c r="E41" s="12" t="s">
        <v>243</v>
      </c>
      <c r="F41" s="13" t="s">
        <v>96</v>
      </c>
      <c r="G41" s="14" t="s">
        <v>32</v>
      </c>
      <c r="I41" s="112" t="s">
        <v>193</v>
      </c>
      <c r="J41" s="39" t="s">
        <v>100</v>
      </c>
      <c r="K41" s="34" t="s">
        <v>32</v>
      </c>
    </row>
    <row r="42" spans="1:11" ht="17.25" thickBot="1" x14ac:dyDescent="0.3">
      <c r="A42" s="12" t="s">
        <v>91</v>
      </c>
      <c r="B42" s="13" t="s">
        <v>92</v>
      </c>
      <c r="C42" s="14" t="s">
        <v>32</v>
      </c>
      <c r="E42" s="12" t="s">
        <v>171</v>
      </c>
      <c r="F42" s="13" t="s">
        <v>244</v>
      </c>
      <c r="G42" s="14" t="s">
        <v>32</v>
      </c>
      <c r="I42" s="113" t="s">
        <v>251</v>
      </c>
      <c r="J42" s="114" t="s">
        <v>101</v>
      </c>
      <c r="K42" s="34" t="s">
        <v>32</v>
      </c>
    </row>
    <row r="43" spans="1:11" ht="17.25" thickBot="1" x14ac:dyDescent="0.3">
      <c r="A43" s="5" t="s">
        <v>93</v>
      </c>
      <c r="B43" s="6" t="s">
        <v>94</v>
      </c>
      <c r="C43" s="1" t="s">
        <v>32</v>
      </c>
      <c r="E43" s="12" t="s">
        <v>245</v>
      </c>
      <c r="F43" s="13" t="s">
        <v>236</v>
      </c>
      <c r="G43" s="14" t="s">
        <v>32</v>
      </c>
      <c r="I43" s="112" t="s">
        <v>252</v>
      </c>
      <c r="J43" s="39" t="s">
        <v>92</v>
      </c>
      <c r="K43" s="34" t="s">
        <v>32</v>
      </c>
    </row>
    <row r="44" spans="1:11" ht="17.25" thickBot="1" x14ac:dyDescent="0.3">
      <c r="A44" s="5" t="s">
        <v>95</v>
      </c>
      <c r="B44" s="6" t="s">
        <v>96</v>
      </c>
      <c r="C44" s="1" t="s">
        <v>32</v>
      </c>
      <c r="E44" s="12" t="s">
        <v>172</v>
      </c>
      <c r="F44" s="13" t="s">
        <v>101</v>
      </c>
      <c r="G44" s="14" t="s">
        <v>32</v>
      </c>
      <c r="I44" s="112" t="s">
        <v>253</v>
      </c>
      <c r="J44" s="39" t="s">
        <v>94</v>
      </c>
      <c r="K44" s="34" t="s">
        <v>32</v>
      </c>
    </row>
    <row r="45" spans="1:11" ht="33.75" customHeight="1" thickBot="1" x14ac:dyDescent="0.3">
      <c r="A45" s="5" t="s">
        <v>97</v>
      </c>
      <c r="B45" s="20" t="s">
        <v>98</v>
      </c>
      <c r="C45" s="1" t="s">
        <v>32</v>
      </c>
      <c r="E45" s="214" t="s">
        <v>102</v>
      </c>
      <c r="F45" s="215"/>
      <c r="G45" s="111">
        <v>139</v>
      </c>
      <c r="I45" s="43"/>
      <c r="J45" s="36" t="s">
        <v>102</v>
      </c>
      <c r="K45" s="37">
        <v>45</v>
      </c>
    </row>
    <row r="46" spans="1:11" ht="17.25" thickBot="1" x14ac:dyDescent="0.3">
      <c r="A46" s="5" t="s">
        <v>99</v>
      </c>
      <c r="B46" s="6" t="s">
        <v>100</v>
      </c>
      <c r="C46" s="1" t="s">
        <v>32</v>
      </c>
    </row>
    <row r="47" spans="1:11" ht="17.25" thickBot="1" x14ac:dyDescent="0.3">
      <c r="A47" s="5" t="s">
        <v>235</v>
      </c>
      <c r="B47" s="6" t="s">
        <v>236</v>
      </c>
      <c r="C47" s="1" t="s">
        <v>32</v>
      </c>
    </row>
    <row r="48" spans="1:11" ht="17.25" thickBot="1" x14ac:dyDescent="0.3">
      <c r="A48" s="5" t="s">
        <v>237</v>
      </c>
      <c r="B48" s="6" t="s">
        <v>101</v>
      </c>
      <c r="C48" s="1" t="s">
        <v>32</v>
      </c>
    </row>
    <row r="49" spans="1:3" ht="17.25" thickBot="1" x14ac:dyDescent="0.3">
      <c r="A49" s="21"/>
      <c r="B49" s="4" t="s">
        <v>102</v>
      </c>
      <c r="C49" s="2">
        <v>90</v>
      </c>
    </row>
  </sheetData>
  <mergeCells count="13">
    <mergeCell ref="E45:F45"/>
    <mergeCell ref="A2:A4"/>
    <mergeCell ref="B2:B4"/>
    <mergeCell ref="C2:C4"/>
    <mergeCell ref="A1:C1"/>
    <mergeCell ref="E1:G1"/>
    <mergeCell ref="I1:K1"/>
    <mergeCell ref="I2:I4"/>
    <mergeCell ref="J2:J4"/>
    <mergeCell ref="K2:K4"/>
    <mergeCell ref="E2:E4"/>
    <mergeCell ref="F2:F4"/>
    <mergeCell ref="G2:G4"/>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50"/>
  <sheetViews>
    <sheetView topLeftCell="A34" workbookViewId="0">
      <selection activeCell="A25" sqref="A25:XFD25"/>
    </sheetView>
  </sheetViews>
  <sheetFormatPr defaultColWidth="9.140625" defaultRowHeight="15" x14ac:dyDescent="0.25"/>
  <cols>
    <col min="1" max="1" width="9.140625" style="22"/>
    <col min="2" max="2" width="32" style="22" customWidth="1"/>
    <col min="3" max="5" width="9.140625" style="22"/>
    <col min="6" max="6" width="26.28515625" style="22" customWidth="1"/>
    <col min="7" max="8" width="9.140625" style="22"/>
    <col min="9" max="9" width="13.5703125" style="22" customWidth="1"/>
    <col min="10" max="10" width="25.85546875" style="22" customWidth="1"/>
    <col min="11" max="11" width="12.85546875" style="22" customWidth="1"/>
    <col min="12" max="16384" width="9.140625" style="22"/>
  </cols>
  <sheetData>
    <row r="4" spans="1:12" ht="15.75" thickBot="1" x14ac:dyDescent="0.3">
      <c r="A4" s="216" t="s">
        <v>257</v>
      </c>
      <c r="B4" s="216"/>
      <c r="C4" s="216"/>
      <c r="D4" s="156"/>
      <c r="E4" s="216" t="s">
        <v>174</v>
      </c>
      <c r="F4" s="216"/>
      <c r="G4" s="216"/>
      <c r="H4" s="156"/>
      <c r="I4" s="206" t="s">
        <v>207</v>
      </c>
      <c r="J4" s="206"/>
      <c r="K4" s="206"/>
    </row>
    <row r="5" spans="1:12" ht="44.25" customHeight="1" thickBot="1" x14ac:dyDescent="0.3">
      <c r="A5" s="108" t="s">
        <v>36</v>
      </c>
      <c r="B5" s="7" t="s">
        <v>37</v>
      </c>
      <c r="C5" s="2">
        <v>62</v>
      </c>
      <c r="D5" s="60"/>
      <c r="E5" s="107" t="s">
        <v>155</v>
      </c>
      <c r="F5" s="26" t="s">
        <v>37</v>
      </c>
      <c r="G5" s="24">
        <v>46</v>
      </c>
      <c r="H5" s="60"/>
      <c r="I5" s="52" t="s">
        <v>36</v>
      </c>
      <c r="J5" s="53" t="s">
        <v>37</v>
      </c>
      <c r="K5" s="52">
        <v>36</v>
      </c>
    </row>
    <row r="6" spans="1:12" ht="18" thickBot="1" x14ac:dyDescent="0.3">
      <c r="A6" s="9" t="s">
        <v>38</v>
      </c>
      <c r="B6" s="10" t="s">
        <v>39</v>
      </c>
      <c r="C6" s="11">
        <v>18</v>
      </c>
      <c r="D6" s="56"/>
      <c r="E6" s="30" t="s">
        <v>156</v>
      </c>
      <c r="F6" s="31" t="s">
        <v>39</v>
      </c>
      <c r="G6" s="32">
        <v>12</v>
      </c>
      <c r="H6" s="56"/>
      <c r="I6" s="40" t="s">
        <v>38</v>
      </c>
      <c r="J6" s="41" t="s">
        <v>184</v>
      </c>
      <c r="K6" s="45">
        <v>9</v>
      </c>
    </row>
    <row r="7" spans="1:12" ht="17.25" thickBot="1" x14ac:dyDescent="0.3">
      <c r="A7" s="5" t="s">
        <v>40</v>
      </c>
      <c r="B7" s="6" t="s">
        <v>41</v>
      </c>
      <c r="C7" s="1" t="s">
        <v>42</v>
      </c>
      <c r="D7" s="57"/>
      <c r="E7" s="27" t="s">
        <v>157</v>
      </c>
      <c r="F7" s="28" t="s">
        <v>41</v>
      </c>
      <c r="G7" s="29" t="s">
        <v>42</v>
      </c>
      <c r="H7" s="57"/>
      <c r="I7" s="5"/>
      <c r="J7" s="6"/>
      <c r="K7" s="1"/>
      <c r="L7" s="22" t="s">
        <v>258</v>
      </c>
    </row>
    <row r="8" spans="1:12" ht="17.25" thickBot="1" x14ac:dyDescent="0.3">
      <c r="A8" s="5" t="s">
        <v>43</v>
      </c>
      <c r="B8" s="6" t="s">
        <v>44</v>
      </c>
      <c r="C8" s="29" t="s">
        <v>35</v>
      </c>
      <c r="D8" s="57"/>
      <c r="E8" s="27" t="s">
        <v>158</v>
      </c>
      <c r="F8" s="28" t="s">
        <v>44</v>
      </c>
      <c r="G8" s="29" t="s">
        <v>35</v>
      </c>
      <c r="H8" s="57"/>
      <c r="I8" s="12"/>
      <c r="J8" s="13"/>
      <c r="K8" s="14"/>
      <c r="L8" s="22" t="s">
        <v>258</v>
      </c>
    </row>
    <row r="9" spans="1:12" ht="17.25" thickBot="1" x14ac:dyDescent="0.3">
      <c r="A9" s="27" t="s">
        <v>203</v>
      </c>
      <c r="B9" s="28" t="s">
        <v>101</v>
      </c>
      <c r="C9" s="29" t="s">
        <v>32</v>
      </c>
      <c r="D9" s="57"/>
      <c r="E9" s="27" t="s">
        <v>172</v>
      </c>
      <c r="F9" s="28" t="s">
        <v>101</v>
      </c>
      <c r="G9" s="29" t="s">
        <v>32</v>
      </c>
      <c r="H9" s="57"/>
      <c r="I9" s="83"/>
      <c r="J9" s="84"/>
      <c r="K9" s="85"/>
      <c r="L9" s="22" t="s">
        <v>258</v>
      </c>
    </row>
    <row r="10" spans="1:12" ht="17.25" thickBot="1" x14ac:dyDescent="0.3">
      <c r="A10" s="5" t="s">
        <v>93</v>
      </c>
      <c r="B10" s="6" t="s">
        <v>94</v>
      </c>
      <c r="C10" s="1" t="s">
        <v>53</v>
      </c>
      <c r="D10" s="57"/>
      <c r="E10" s="5" t="s">
        <v>215</v>
      </c>
      <c r="F10" s="6" t="s">
        <v>94</v>
      </c>
      <c r="G10" s="1" t="s">
        <v>53</v>
      </c>
      <c r="H10" s="57"/>
      <c r="I10" s="92"/>
      <c r="J10" s="86"/>
      <c r="K10" s="86"/>
      <c r="L10" s="22" t="s">
        <v>259</v>
      </c>
    </row>
    <row r="11" spans="1:12" ht="17.25" thickBot="1" x14ac:dyDescent="0.3">
      <c r="A11" s="5" t="s">
        <v>45</v>
      </c>
      <c r="B11" s="6" t="s">
        <v>46</v>
      </c>
      <c r="C11" s="1" t="s">
        <v>42</v>
      </c>
      <c r="D11" s="57"/>
      <c r="H11" s="57"/>
      <c r="I11" s="5" t="s">
        <v>185</v>
      </c>
      <c r="J11" s="6" t="s">
        <v>46</v>
      </c>
      <c r="K11" s="1" t="s">
        <v>42</v>
      </c>
      <c r="L11" s="22" t="s">
        <v>258</v>
      </c>
    </row>
    <row r="12" spans="1:12" ht="17.25" thickBot="1" x14ac:dyDescent="0.3">
      <c r="A12" s="12" t="s">
        <v>49</v>
      </c>
      <c r="B12" s="13" t="s">
        <v>50</v>
      </c>
      <c r="C12" s="14" t="s">
        <v>42</v>
      </c>
      <c r="D12" s="57"/>
      <c r="H12" s="57"/>
      <c r="I12" s="12" t="s">
        <v>206</v>
      </c>
      <c r="J12" s="13" t="s">
        <v>50</v>
      </c>
      <c r="K12" s="14" t="s">
        <v>42</v>
      </c>
      <c r="L12" s="22" t="s">
        <v>258</v>
      </c>
    </row>
    <row r="13" spans="1:12" ht="17.25" thickBot="1" x14ac:dyDescent="0.3">
      <c r="A13" s="80"/>
      <c r="B13" s="81"/>
      <c r="C13" s="80"/>
      <c r="D13" s="57"/>
      <c r="H13" s="57"/>
      <c r="I13" s="5" t="s">
        <v>186</v>
      </c>
      <c r="J13" s="6" t="s">
        <v>52</v>
      </c>
      <c r="K13" s="1" t="s">
        <v>53</v>
      </c>
      <c r="L13" s="22" t="s">
        <v>259</v>
      </c>
    </row>
    <row r="14" spans="1:12" ht="39" customHeight="1" thickBot="1" x14ac:dyDescent="0.3">
      <c r="A14" s="87" t="s">
        <v>54</v>
      </c>
      <c r="B14" s="88" t="s">
        <v>55</v>
      </c>
      <c r="C14" s="87">
        <v>36</v>
      </c>
      <c r="D14" s="56"/>
      <c r="E14" s="46" t="s">
        <v>160</v>
      </c>
      <c r="F14" s="47" t="s">
        <v>161</v>
      </c>
      <c r="G14" s="48">
        <v>30</v>
      </c>
      <c r="H14" s="56"/>
      <c r="I14" s="9" t="s">
        <v>54</v>
      </c>
      <c r="J14" s="15" t="s">
        <v>55</v>
      </c>
      <c r="K14" s="11">
        <v>23</v>
      </c>
    </row>
    <row r="15" spans="1:12" ht="17.25" thickBot="1" x14ac:dyDescent="0.3">
      <c r="A15" s="5" t="s">
        <v>47</v>
      </c>
      <c r="B15" s="6" t="s">
        <v>48</v>
      </c>
      <c r="C15" s="55" t="s">
        <v>32</v>
      </c>
      <c r="D15" s="57"/>
      <c r="E15" s="27" t="s">
        <v>159</v>
      </c>
      <c r="F15" s="28" t="s">
        <v>48</v>
      </c>
      <c r="G15" s="55" t="s">
        <v>32</v>
      </c>
      <c r="H15" s="57"/>
      <c r="I15" s="5"/>
      <c r="J15" s="6"/>
      <c r="K15" s="55"/>
      <c r="L15" s="22" t="s">
        <v>261</v>
      </c>
    </row>
    <row r="16" spans="1:12" ht="17.25" thickBot="1" x14ac:dyDescent="0.3">
      <c r="A16" s="5" t="s">
        <v>56</v>
      </c>
      <c r="B16" s="61" t="s">
        <v>57</v>
      </c>
      <c r="C16" s="1" t="s">
        <v>53</v>
      </c>
      <c r="D16" s="57"/>
      <c r="E16" s="49"/>
      <c r="F16" s="50"/>
      <c r="G16" s="51"/>
      <c r="H16" s="57"/>
      <c r="I16" s="5" t="s">
        <v>187</v>
      </c>
      <c r="J16" s="6" t="s">
        <v>57</v>
      </c>
      <c r="K16" s="1" t="s">
        <v>53</v>
      </c>
      <c r="L16" s="22" t="s">
        <v>262</v>
      </c>
    </row>
    <row r="17" spans="1:12" ht="17.25" thickBot="1" x14ac:dyDescent="0.3">
      <c r="A17" s="73" t="s">
        <v>195</v>
      </c>
      <c r="B17" s="74" t="s">
        <v>196</v>
      </c>
      <c r="C17" s="1" t="s">
        <v>53</v>
      </c>
      <c r="D17" s="57"/>
      <c r="E17" s="73"/>
      <c r="F17" s="74"/>
      <c r="G17" s="55"/>
      <c r="H17" s="57"/>
      <c r="I17" s="73" t="s">
        <v>216</v>
      </c>
      <c r="J17" s="74" t="s">
        <v>196</v>
      </c>
      <c r="K17" s="1" t="s">
        <v>53</v>
      </c>
      <c r="L17" s="22" t="s">
        <v>262</v>
      </c>
    </row>
    <row r="18" spans="1:12" ht="17.25" thickBot="1" x14ac:dyDescent="0.3">
      <c r="A18" s="73" t="s">
        <v>198</v>
      </c>
      <c r="B18" s="74" t="s">
        <v>199</v>
      </c>
      <c r="C18" s="55" t="s">
        <v>32</v>
      </c>
      <c r="D18" s="57"/>
      <c r="E18" s="73"/>
      <c r="F18" s="74"/>
      <c r="G18" s="55"/>
      <c r="H18" s="57"/>
      <c r="I18" s="5"/>
      <c r="J18" s="6"/>
      <c r="K18" s="1"/>
      <c r="L18" s="22" t="s">
        <v>263</v>
      </c>
    </row>
    <row r="19" spans="1:12" ht="17.25" thickBot="1" x14ac:dyDescent="0.3">
      <c r="A19" s="5" t="s">
        <v>58</v>
      </c>
      <c r="B19" s="6" t="s">
        <v>59</v>
      </c>
      <c r="C19" s="1" t="s">
        <v>32</v>
      </c>
      <c r="D19" s="57"/>
      <c r="E19" s="27"/>
      <c r="F19" s="28"/>
      <c r="G19" s="29"/>
      <c r="H19" s="57"/>
      <c r="I19" s="5" t="s">
        <v>188</v>
      </c>
      <c r="J19" s="6" t="s">
        <v>59</v>
      </c>
      <c r="K19" s="1" t="s">
        <v>32</v>
      </c>
      <c r="L19" s="22" t="s">
        <v>263</v>
      </c>
    </row>
    <row r="20" spans="1:12" ht="17.25" thickBot="1" x14ac:dyDescent="0.3">
      <c r="A20" s="5" t="s">
        <v>60</v>
      </c>
      <c r="B20" s="6" t="s">
        <v>61</v>
      </c>
      <c r="C20" s="1" t="s">
        <v>32</v>
      </c>
      <c r="D20" s="57"/>
      <c r="E20" s="5" t="s">
        <v>60</v>
      </c>
      <c r="F20" s="6" t="s">
        <v>61</v>
      </c>
      <c r="G20" s="1" t="s">
        <v>32</v>
      </c>
      <c r="H20" s="57"/>
      <c r="I20" s="5"/>
      <c r="J20" s="6"/>
      <c r="K20" s="1"/>
      <c r="L20" s="22" t="s">
        <v>260</v>
      </c>
    </row>
    <row r="21" spans="1:12" ht="17.25" thickBot="1" x14ac:dyDescent="0.3">
      <c r="A21" s="5" t="s">
        <v>63</v>
      </c>
      <c r="B21" s="6" t="s">
        <v>64</v>
      </c>
      <c r="C21" s="1" t="s">
        <v>53</v>
      </c>
      <c r="D21" s="57"/>
      <c r="E21" s="5" t="s">
        <v>162</v>
      </c>
      <c r="F21" s="6" t="s">
        <v>64</v>
      </c>
      <c r="G21" s="1" t="s">
        <v>53</v>
      </c>
      <c r="H21" s="57"/>
      <c r="I21" s="5"/>
      <c r="J21" s="6"/>
      <c r="K21" s="1"/>
    </row>
    <row r="22" spans="1:12" ht="17.25" thickBot="1" x14ac:dyDescent="0.3">
      <c r="A22" s="5" t="s">
        <v>65</v>
      </c>
      <c r="B22" s="6" t="s">
        <v>66</v>
      </c>
      <c r="C22" s="1" t="s">
        <v>53</v>
      </c>
      <c r="D22" s="57"/>
      <c r="E22" s="5" t="s">
        <v>163</v>
      </c>
      <c r="F22" s="6" t="s">
        <v>66</v>
      </c>
      <c r="G22" s="1" t="s">
        <v>53</v>
      </c>
      <c r="H22" s="57"/>
      <c r="I22" s="5"/>
      <c r="J22" s="6"/>
      <c r="K22" s="1"/>
      <c r="L22" s="22" t="s">
        <v>263</v>
      </c>
    </row>
    <row r="23" spans="1:12" ht="17.25" thickBot="1" x14ac:dyDescent="0.3">
      <c r="A23" s="5" t="s">
        <v>67</v>
      </c>
      <c r="B23" s="6" t="s">
        <v>68</v>
      </c>
      <c r="C23" s="1" t="s">
        <v>53</v>
      </c>
      <c r="D23" s="57"/>
      <c r="E23" s="5" t="s">
        <v>67</v>
      </c>
      <c r="F23" s="6" t="s">
        <v>68</v>
      </c>
      <c r="G23" s="1" t="s">
        <v>53</v>
      </c>
      <c r="H23" s="57"/>
      <c r="I23" s="5"/>
      <c r="J23" s="6"/>
      <c r="K23" s="1"/>
      <c r="L23" s="22" t="s">
        <v>260</v>
      </c>
    </row>
    <row r="24" spans="1:12" ht="17.25" thickBot="1" x14ac:dyDescent="0.3">
      <c r="A24" s="5" t="s">
        <v>69</v>
      </c>
      <c r="B24" s="6" t="s">
        <v>70</v>
      </c>
      <c r="C24" s="1" t="s">
        <v>53</v>
      </c>
      <c r="D24" s="57"/>
      <c r="E24" s="94" t="s">
        <v>164</v>
      </c>
      <c r="F24" s="106" t="s">
        <v>70</v>
      </c>
      <c r="G24" s="1" t="s">
        <v>53</v>
      </c>
      <c r="H24" s="57"/>
      <c r="I24" s="5"/>
      <c r="J24" s="6"/>
      <c r="K24" s="1"/>
    </row>
    <row r="25" spans="1:12" ht="17.25" thickBot="1" x14ac:dyDescent="0.3">
      <c r="A25" s="5" t="s">
        <v>74</v>
      </c>
      <c r="B25" s="6" t="s">
        <v>75</v>
      </c>
      <c r="C25" s="1" t="s">
        <v>53</v>
      </c>
      <c r="D25" s="57"/>
      <c r="E25" s="5" t="s">
        <v>166</v>
      </c>
      <c r="F25" s="6" t="s">
        <v>75</v>
      </c>
      <c r="G25" s="1" t="s">
        <v>53</v>
      </c>
      <c r="H25" s="57"/>
      <c r="I25" s="5"/>
      <c r="J25" s="6"/>
      <c r="K25" s="1"/>
      <c r="L25" s="22" t="s">
        <v>260</v>
      </c>
    </row>
    <row r="26" spans="1:12" ht="17.25" thickBot="1" x14ac:dyDescent="0.3">
      <c r="A26" s="5" t="s">
        <v>76</v>
      </c>
      <c r="B26" s="6" t="s">
        <v>77</v>
      </c>
      <c r="C26" s="1" t="s">
        <v>78</v>
      </c>
      <c r="D26" s="57"/>
      <c r="E26" s="5" t="s">
        <v>167</v>
      </c>
      <c r="F26" s="6" t="s">
        <v>77</v>
      </c>
      <c r="G26" s="1" t="s">
        <v>78</v>
      </c>
      <c r="H26" s="57"/>
      <c r="I26" s="5"/>
      <c r="J26" s="6"/>
      <c r="K26" s="1"/>
      <c r="L26" s="22" t="s">
        <v>260</v>
      </c>
    </row>
    <row r="27" spans="1:12" ht="17.25" thickBot="1" x14ac:dyDescent="0.3">
      <c r="A27" s="5" t="s">
        <v>79</v>
      </c>
      <c r="B27" s="6" t="s">
        <v>80</v>
      </c>
      <c r="C27" s="1" t="s">
        <v>78</v>
      </c>
      <c r="D27" s="57"/>
      <c r="E27" s="86"/>
      <c r="F27" s="86"/>
      <c r="G27" s="86"/>
      <c r="H27" s="57"/>
      <c r="I27" s="5" t="s">
        <v>192</v>
      </c>
      <c r="J27" s="6" t="s">
        <v>80</v>
      </c>
      <c r="K27" s="1" t="s">
        <v>78</v>
      </c>
      <c r="L27" s="22" t="s">
        <v>260</v>
      </c>
    </row>
    <row r="28" spans="1:12" ht="17.25" thickBot="1" x14ac:dyDescent="0.3">
      <c r="A28" s="5" t="s">
        <v>81</v>
      </c>
      <c r="B28" s="6" t="s">
        <v>82</v>
      </c>
      <c r="C28" s="1" t="s">
        <v>83</v>
      </c>
      <c r="D28" s="57"/>
      <c r="E28" s="5" t="s">
        <v>168</v>
      </c>
      <c r="F28" s="6" t="s">
        <v>82</v>
      </c>
      <c r="G28" s="1" t="s">
        <v>83</v>
      </c>
      <c r="H28" s="57"/>
      <c r="I28" s="5"/>
      <c r="J28" s="6"/>
      <c r="K28" s="1"/>
    </row>
    <row r="29" spans="1:12" ht="17.25" thickBot="1" x14ac:dyDescent="0.3">
      <c r="A29" s="17" t="s">
        <v>84</v>
      </c>
      <c r="B29" s="18" t="s">
        <v>85</v>
      </c>
      <c r="C29" s="19" t="s">
        <v>86</v>
      </c>
      <c r="E29" s="17" t="s">
        <v>169</v>
      </c>
      <c r="F29" s="18" t="s">
        <v>85</v>
      </c>
      <c r="G29" s="19" t="s">
        <v>86</v>
      </c>
      <c r="H29" s="57"/>
      <c r="I29" s="17" t="s">
        <v>209</v>
      </c>
      <c r="J29" s="18" t="s">
        <v>85</v>
      </c>
      <c r="K29" s="19" t="s">
        <v>86</v>
      </c>
    </row>
    <row r="30" spans="1:12" ht="28.5" customHeight="1" thickBot="1" x14ac:dyDescent="0.3">
      <c r="A30" s="17"/>
      <c r="B30" s="18"/>
      <c r="C30" s="19"/>
      <c r="E30" s="78" t="s">
        <v>217</v>
      </c>
      <c r="F30" s="79" t="s">
        <v>199</v>
      </c>
      <c r="G30" s="155" t="s">
        <v>13</v>
      </c>
      <c r="H30" s="57" t="s">
        <v>259</v>
      </c>
      <c r="I30" s="75" t="s">
        <v>271</v>
      </c>
      <c r="J30" s="76" t="s">
        <v>202</v>
      </c>
      <c r="K30" s="71" t="s">
        <v>53</v>
      </c>
      <c r="L30" s="22" t="s">
        <v>259</v>
      </c>
    </row>
    <row r="31" spans="1:12" ht="17.25" thickBot="1" x14ac:dyDescent="0.3">
      <c r="A31" s="17"/>
      <c r="B31" s="18"/>
      <c r="C31" s="19"/>
      <c r="E31" s="78" t="s">
        <v>269</v>
      </c>
      <c r="F31" s="79" t="s">
        <v>194</v>
      </c>
      <c r="G31" s="72" t="s">
        <v>53</v>
      </c>
      <c r="H31" s="57" t="s">
        <v>259</v>
      </c>
      <c r="I31" s="91" t="s">
        <v>210</v>
      </c>
      <c r="J31" s="76" t="s">
        <v>197</v>
      </c>
      <c r="K31" s="71" t="s">
        <v>53</v>
      </c>
      <c r="L31" s="22" t="s">
        <v>259</v>
      </c>
    </row>
    <row r="32" spans="1:12" ht="17.25" thickBot="1" x14ac:dyDescent="0.3">
      <c r="A32" s="17"/>
      <c r="B32" s="18"/>
      <c r="C32" s="19"/>
      <c r="E32" s="78"/>
      <c r="F32" s="79"/>
      <c r="G32" s="155"/>
      <c r="H32" s="57"/>
      <c r="I32" s="75" t="s">
        <v>211</v>
      </c>
      <c r="J32" s="76" t="s">
        <v>200</v>
      </c>
      <c r="K32" s="77" t="s">
        <v>32</v>
      </c>
      <c r="L32" s="22" t="s">
        <v>259</v>
      </c>
    </row>
    <row r="33" spans="1:12" ht="33.75" thickBot="1" x14ac:dyDescent="0.3">
      <c r="A33" s="17"/>
      <c r="B33" s="18"/>
      <c r="C33" s="19"/>
      <c r="E33" s="89"/>
      <c r="F33" s="90"/>
      <c r="G33" s="63"/>
      <c r="H33" s="57"/>
      <c r="I33" s="54" t="s">
        <v>270</v>
      </c>
      <c r="J33" s="162" t="s">
        <v>98</v>
      </c>
      <c r="K33" s="71" t="s">
        <v>32</v>
      </c>
      <c r="L33" s="22" t="s">
        <v>259</v>
      </c>
    </row>
    <row r="34" spans="1:12" ht="18" thickBot="1" x14ac:dyDescent="0.3">
      <c r="A34" s="9" t="s">
        <v>87</v>
      </c>
      <c r="B34" s="10" t="s">
        <v>88</v>
      </c>
      <c r="C34" s="11">
        <v>8</v>
      </c>
      <c r="D34" s="56"/>
      <c r="E34" s="9" t="s">
        <v>87</v>
      </c>
      <c r="F34" s="10" t="s">
        <v>88</v>
      </c>
      <c r="G34" s="11">
        <v>4</v>
      </c>
      <c r="H34" s="56"/>
      <c r="I34" s="9"/>
      <c r="J34" s="10" t="s">
        <v>88</v>
      </c>
      <c r="K34" s="11">
        <v>4</v>
      </c>
    </row>
    <row r="35" spans="1:12" ht="17.25" thickBot="1" x14ac:dyDescent="0.3">
      <c r="A35" s="5" t="s">
        <v>89</v>
      </c>
      <c r="B35" s="6" t="s">
        <v>90</v>
      </c>
      <c r="C35" s="1" t="s">
        <v>32</v>
      </c>
      <c r="D35" s="57"/>
      <c r="E35" s="5" t="s">
        <v>218</v>
      </c>
      <c r="F35" s="6" t="s">
        <v>90</v>
      </c>
      <c r="G35" s="1" t="s">
        <v>32</v>
      </c>
      <c r="H35" s="57" t="s">
        <v>259</v>
      </c>
      <c r="I35" s="73" t="s">
        <v>212</v>
      </c>
      <c r="J35" s="74" t="s">
        <v>208</v>
      </c>
      <c r="K35" s="55" t="s">
        <v>32</v>
      </c>
      <c r="L35" s="22" t="s">
        <v>263</v>
      </c>
    </row>
    <row r="36" spans="1:12" ht="17.25" thickBot="1" x14ac:dyDescent="0.3">
      <c r="A36" s="12" t="s">
        <v>91</v>
      </c>
      <c r="B36" s="13" t="s">
        <v>92</v>
      </c>
      <c r="C36" s="14" t="s">
        <v>32</v>
      </c>
      <c r="D36" s="57"/>
      <c r="E36" s="12" t="s">
        <v>219</v>
      </c>
      <c r="F36" s="13" t="s">
        <v>92</v>
      </c>
      <c r="G36" s="14" t="s">
        <v>32</v>
      </c>
      <c r="H36" s="57" t="s">
        <v>260</v>
      </c>
      <c r="I36" s="5" t="s">
        <v>213</v>
      </c>
      <c r="J36" s="6" t="s">
        <v>96</v>
      </c>
      <c r="K36" s="1" t="s">
        <v>32</v>
      </c>
      <c r="L36" s="22" t="s">
        <v>262</v>
      </c>
    </row>
    <row r="37" spans="1:12" ht="17.25" thickBot="1" x14ac:dyDescent="0.3">
      <c r="A37" s="5" t="s">
        <v>51</v>
      </c>
      <c r="B37" s="6" t="s">
        <v>52</v>
      </c>
      <c r="C37" s="14" t="s">
        <v>32</v>
      </c>
      <c r="D37" s="57"/>
      <c r="E37" s="5"/>
      <c r="F37" s="6"/>
      <c r="G37" s="14"/>
      <c r="H37" s="57"/>
      <c r="I37" s="5"/>
      <c r="J37" s="6"/>
      <c r="K37" s="14"/>
    </row>
    <row r="38" spans="1:12" ht="17.25" thickBot="1" x14ac:dyDescent="0.3">
      <c r="A38" s="5" t="s">
        <v>95</v>
      </c>
      <c r="B38" s="6" t="s">
        <v>96</v>
      </c>
      <c r="C38" s="1" t="s">
        <v>32</v>
      </c>
      <c r="D38" s="57"/>
      <c r="E38" s="5"/>
      <c r="F38" s="6"/>
      <c r="G38" s="1"/>
      <c r="H38" s="57"/>
      <c r="I38" s="5"/>
      <c r="J38" s="6"/>
      <c r="K38" s="1"/>
    </row>
    <row r="39" spans="1:12" ht="28.5" customHeight="1" thickBot="1" x14ac:dyDescent="0.3">
      <c r="A39" s="5" t="s">
        <v>97</v>
      </c>
      <c r="B39" s="20" t="s">
        <v>98</v>
      </c>
      <c r="C39" s="1" t="s">
        <v>32</v>
      </c>
      <c r="D39" s="57"/>
      <c r="E39" s="62" t="s">
        <v>165</v>
      </c>
      <c r="F39" s="61" t="s">
        <v>73</v>
      </c>
      <c r="G39" s="63" t="s">
        <v>32</v>
      </c>
      <c r="H39" s="57"/>
      <c r="I39" s="62" t="s">
        <v>214</v>
      </c>
      <c r="J39" s="61" t="s">
        <v>73</v>
      </c>
      <c r="K39" s="63" t="s">
        <v>32</v>
      </c>
      <c r="L39" s="22" t="s">
        <v>262</v>
      </c>
    </row>
    <row r="40" spans="1:12" ht="17.25" thickBot="1" x14ac:dyDescent="0.3">
      <c r="A40" s="5" t="s">
        <v>99</v>
      </c>
      <c r="B40" s="6" t="s">
        <v>100</v>
      </c>
      <c r="C40" s="1" t="s">
        <v>32</v>
      </c>
      <c r="D40" s="57"/>
      <c r="E40" s="5" t="s">
        <v>220</v>
      </c>
      <c r="F40" s="6" t="s">
        <v>100</v>
      </c>
      <c r="G40" s="1" t="s">
        <v>32</v>
      </c>
      <c r="H40" s="57"/>
      <c r="I40" s="5" t="s">
        <v>193</v>
      </c>
      <c r="J40" s="6" t="s">
        <v>100</v>
      </c>
      <c r="K40" s="1" t="s">
        <v>32</v>
      </c>
      <c r="L40" s="22" t="s">
        <v>262</v>
      </c>
    </row>
    <row r="41" spans="1:12" ht="17.25" thickBot="1" x14ac:dyDescent="0.3">
      <c r="A41" s="62" t="s">
        <v>72</v>
      </c>
      <c r="B41" s="61" t="s">
        <v>73</v>
      </c>
      <c r="C41" s="63" t="s">
        <v>32</v>
      </c>
      <c r="D41" s="64"/>
      <c r="E41" s="62"/>
      <c r="F41" s="61"/>
      <c r="G41" s="63"/>
      <c r="H41" s="64"/>
      <c r="I41" s="62"/>
      <c r="J41" s="61"/>
      <c r="K41" s="63"/>
    </row>
    <row r="42" spans="1:12" ht="17.25" thickBot="1" x14ac:dyDescent="0.3">
      <c r="A42" s="73" t="s">
        <v>201</v>
      </c>
      <c r="B42" s="74" t="s">
        <v>202</v>
      </c>
      <c r="C42" s="55" t="s">
        <v>32</v>
      </c>
      <c r="D42" s="57"/>
      <c r="E42" s="73"/>
      <c r="F42" s="74"/>
      <c r="G42" s="55"/>
      <c r="H42" s="57"/>
      <c r="I42" s="73"/>
      <c r="J42" s="74"/>
      <c r="K42" s="55"/>
    </row>
    <row r="43" spans="1:12" ht="17.25" thickBot="1" x14ac:dyDescent="0.3">
      <c r="A43" s="21"/>
      <c r="B43" s="4" t="s">
        <v>102</v>
      </c>
      <c r="C43" s="2">
        <v>90</v>
      </c>
      <c r="D43" s="59"/>
      <c r="E43" s="21"/>
      <c r="F43" s="4" t="s">
        <v>102</v>
      </c>
      <c r="G43" s="2">
        <v>65</v>
      </c>
      <c r="H43" s="56"/>
      <c r="I43" s="21"/>
      <c r="J43" s="4" t="s">
        <v>102</v>
      </c>
      <c r="K43" s="2">
        <v>45</v>
      </c>
    </row>
    <row r="46" spans="1:12" x14ac:dyDescent="0.25">
      <c r="B46" s="157" t="s">
        <v>264</v>
      </c>
    </row>
    <row r="47" spans="1:12" x14ac:dyDescent="0.25">
      <c r="B47" s="22" t="s">
        <v>265</v>
      </c>
    </row>
    <row r="48" spans="1:12" x14ac:dyDescent="0.25">
      <c r="B48" s="22" t="s">
        <v>267</v>
      </c>
    </row>
    <row r="49" spans="2:10" ht="30" customHeight="1" x14ac:dyDescent="0.25">
      <c r="B49" s="217" t="s">
        <v>266</v>
      </c>
      <c r="C49" s="217"/>
      <c r="D49" s="217"/>
      <c r="E49" s="217"/>
      <c r="F49" s="217"/>
      <c r="G49" s="217"/>
      <c r="H49" s="217"/>
      <c r="I49" s="217"/>
      <c r="J49" s="217"/>
    </row>
    <row r="50" spans="2:10" x14ac:dyDescent="0.25">
      <c r="B50" s="22" t="s">
        <v>268</v>
      </c>
    </row>
  </sheetData>
  <mergeCells count="4">
    <mergeCell ref="A4:C4"/>
    <mergeCell ref="E4:G4"/>
    <mergeCell ref="I4:K4"/>
    <mergeCell ref="B49:J49"/>
  </mergeCells>
  <pageMargins left="0.7" right="0.7" top="0.75" bottom="0.75" header="0.3" footer="0.3"/>
  <pageSetup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63"/>
  <sheetViews>
    <sheetView workbookViewId="0">
      <selection activeCell="B64" sqref="B64"/>
    </sheetView>
  </sheetViews>
  <sheetFormatPr defaultRowHeight="15" x14ac:dyDescent="0.25"/>
  <cols>
    <col min="2" max="2" width="50.140625" customWidth="1"/>
  </cols>
  <sheetData>
    <row r="1" spans="2:2" ht="17.25" thickBot="1" x14ac:dyDescent="0.3">
      <c r="B1" s="4" t="s">
        <v>10</v>
      </c>
    </row>
    <row r="2" spans="2:2" ht="17.25" thickBot="1" x14ac:dyDescent="0.3">
      <c r="B2" s="6" t="s">
        <v>12</v>
      </c>
    </row>
    <row r="3" spans="2:2" ht="17.25" thickBot="1" x14ac:dyDescent="0.3">
      <c r="B3" s="6" t="s">
        <v>15</v>
      </c>
    </row>
    <row r="4" spans="2:2" ht="17.25" thickBot="1" x14ac:dyDescent="0.3">
      <c r="B4" s="6" t="s">
        <v>18</v>
      </c>
    </row>
    <row r="5" spans="2:2" ht="17.25" thickBot="1" x14ac:dyDescent="0.3">
      <c r="B5" s="6" t="s">
        <v>21</v>
      </c>
    </row>
    <row r="6" spans="2:2" ht="17.25" thickBot="1" x14ac:dyDescent="0.3">
      <c r="B6" s="6" t="s">
        <v>23</v>
      </c>
    </row>
    <row r="7" spans="2:2" ht="17.25" thickBot="1" x14ac:dyDescent="0.3">
      <c r="B7" s="6" t="s">
        <v>26</v>
      </c>
    </row>
    <row r="8" spans="2:2" ht="17.25" thickBot="1" x14ac:dyDescent="0.3">
      <c r="B8" s="6" t="s">
        <v>29</v>
      </c>
    </row>
    <row r="9" spans="2:2" ht="17.25" thickBot="1" x14ac:dyDescent="0.3">
      <c r="B9" s="6" t="s">
        <v>31</v>
      </c>
    </row>
    <row r="10" spans="2:2" ht="17.25" thickBot="1" x14ac:dyDescent="0.3">
      <c r="B10" s="6" t="s">
        <v>34</v>
      </c>
    </row>
    <row r="11" spans="2:2" ht="17.25" thickBot="1" x14ac:dyDescent="0.3">
      <c r="B11" s="7" t="s">
        <v>37</v>
      </c>
    </row>
    <row r="12" spans="2:2" ht="18" thickBot="1" x14ac:dyDescent="0.3">
      <c r="B12" s="10" t="s">
        <v>39</v>
      </c>
    </row>
    <row r="13" spans="2:2" ht="17.25" thickBot="1" x14ac:dyDescent="0.3">
      <c r="B13" s="6" t="s">
        <v>41</v>
      </c>
    </row>
    <row r="14" spans="2:2" ht="17.25" thickBot="1" x14ac:dyDescent="0.3">
      <c r="B14" s="6" t="s">
        <v>44</v>
      </c>
    </row>
    <row r="15" spans="2:2" ht="16.5" thickBot="1" x14ac:dyDescent="0.3">
      <c r="B15" s="28" t="s">
        <v>101</v>
      </c>
    </row>
    <row r="16" spans="2:2" ht="17.25" thickBot="1" x14ac:dyDescent="0.3">
      <c r="B16" s="6" t="s">
        <v>94</v>
      </c>
    </row>
    <row r="17" spans="2:2" ht="17.25" thickBot="1" x14ac:dyDescent="0.3">
      <c r="B17" s="6" t="s">
        <v>46</v>
      </c>
    </row>
    <row r="18" spans="2:2" ht="17.25" thickBot="1" x14ac:dyDescent="0.3">
      <c r="B18" s="13" t="s">
        <v>50</v>
      </c>
    </row>
    <row r="19" spans="2:2" ht="18" thickBot="1" x14ac:dyDescent="0.3">
      <c r="B19" s="88" t="s">
        <v>55</v>
      </c>
    </row>
    <row r="20" spans="2:2" ht="17.25" thickBot="1" x14ac:dyDescent="0.3">
      <c r="B20" s="6" t="s">
        <v>48</v>
      </c>
    </row>
    <row r="21" spans="2:2" ht="17.25" thickBot="1" x14ac:dyDescent="0.3">
      <c r="B21" s="61" t="s">
        <v>57</v>
      </c>
    </row>
    <row r="22" spans="2:2" ht="17.25" thickBot="1" x14ac:dyDescent="0.3">
      <c r="B22" s="74" t="s">
        <v>196</v>
      </c>
    </row>
    <row r="23" spans="2:2" ht="17.25" thickBot="1" x14ac:dyDescent="0.3">
      <c r="B23" s="6" t="s">
        <v>59</v>
      </c>
    </row>
    <row r="24" spans="2:2" ht="17.25" thickBot="1" x14ac:dyDescent="0.3">
      <c r="B24" s="6" t="s">
        <v>61</v>
      </c>
    </row>
    <row r="25" spans="2:2" ht="17.25" thickBot="1" x14ac:dyDescent="0.3">
      <c r="B25" s="6" t="s">
        <v>281</v>
      </c>
    </row>
    <row r="26" spans="2:2" ht="17.25" thickBot="1" x14ac:dyDescent="0.3">
      <c r="B26" s="6" t="s">
        <v>66</v>
      </c>
    </row>
    <row r="27" spans="2:2" ht="17.25" thickBot="1" x14ac:dyDescent="0.3">
      <c r="B27" s="6" t="s">
        <v>68</v>
      </c>
    </row>
    <row r="28" spans="2:2" ht="17.25" thickBot="1" x14ac:dyDescent="0.3">
      <c r="B28" s="6" t="s">
        <v>70</v>
      </c>
    </row>
    <row r="29" spans="2:2" ht="17.25" thickBot="1" x14ac:dyDescent="0.3">
      <c r="B29" s="6" t="s">
        <v>75</v>
      </c>
    </row>
    <row r="30" spans="2:2" ht="17.25" thickBot="1" x14ac:dyDescent="0.3">
      <c r="B30" s="6" t="s">
        <v>77</v>
      </c>
    </row>
    <row r="31" spans="2:2" ht="17.25" thickBot="1" x14ac:dyDescent="0.3">
      <c r="B31" s="6" t="s">
        <v>80</v>
      </c>
    </row>
    <row r="32" spans="2:2" ht="17.25" thickBot="1" x14ac:dyDescent="0.3">
      <c r="B32" s="6" t="s">
        <v>82</v>
      </c>
    </row>
    <row r="33" spans="2:2" ht="17.25" thickBot="1" x14ac:dyDescent="0.3">
      <c r="B33" s="182" t="s">
        <v>283</v>
      </c>
    </row>
    <row r="34" spans="2:2" ht="17.25" thickBot="1" x14ac:dyDescent="0.3">
      <c r="B34" s="18" t="s">
        <v>85</v>
      </c>
    </row>
    <row r="35" spans="2:2" ht="18" thickBot="1" x14ac:dyDescent="0.3">
      <c r="B35" s="101" t="s">
        <v>88</v>
      </c>
    </row>
    <row r="36" spans="2:2" ht="17.25" thickBot="1" x14ac:dyDescent="0.3">
      <c r="B36" s="6" t="s">
        <v>90</v>
      </c>
    </row>
    <row r="37" spans="2:2" ht="17.25" thickBot="1" x14ac:dyDescent="0.3">
      <c r="B37" s="13" t="s">
        <v>92</v>
      </c>
    </row>
    <row r="38" spans="2:2" ht="17.25" thickBot="1" x14ac:dyDescent="0.3">
      <c r="B38" s="61" t="s">
        <v>73</v>
      </c>
    </row>
    <row r="39" spans="2:2" ht="17.25" thickBot="1" x14ac:dyDescent="0.3">
      <c r="B39" s="6" t="s">
        <v>96</v>
      </c>
    </row>
    <row r="40" spans="2:2" ht="28.5" customHeight="1" thickBot="1" x14ac:dyDescent="0.3">
      <c r="B40" s="20" t="s">
        <v>279</v>
      </c>
    </row>
    <row r="41" spans="2:2" ht="17.25" thickBot="1" x14ac:dyDescent="0.3">
      <c r="B41" s="6" t="s">
        <v>276</v>
      </c>
    </row>
    <row r="42" spans="2:2" ht="17.25" thickBot="1" x14ac:dyDescent="0.3">
      <c r="B42" s="6" t="s">
        <v>52</v>
      </c>
    </row>
    <row r="43" spans="2:2" ht="17.25" thickBot="1" x14ac:dyDescent="0.3">
      <c r="B43" s="74" t="s">
        <v>202</v>
      </c>
    </row>
    <row r="46" spans="2:2" x14ac:dyDescent="0.25">
      <c r="B46" s="192" t="s">
        <v>290</v>
      </c>
    </row>
    <row r="47" spans="2:2" x14ac:dyDescent="0.25">
      <c r="B47" s="192" t="s">
        <v>291</v>
      </c>
    </row>
    <row r="48" spans="2:2" x14ac:dyDescent="0.25">
      <c r="B48" s="192" t="s">
        <v>292</v>
      </c>
    </row>
    <row r="49" spans="2:2" x14ac:dyDescent="0.25">
      <c r="B49" s="192" t="s">
        <v>293</v>
      </c>
    </row>
    <row r="50" spans="2:2" x14ac:dyDescent="0.25">
      <c r="B50" s="193" t="s">
        <v>294</v>
      </c>
    </row>
    <row r="51" spans="2:2" x14ac:dyDescent="0.25">
      <c r="B51" s="193" t="s">
        <v>291</v>
      </c>
    </row>
    <row r="52" spans="2:2" x14ac:dyDescent="0.25">
      <c r="B52" s="193" t="s">
        <v>295</v>
      </c>
    </row>
    <row r="53" spans="2:2" x14ac:dyDescent="0.25">
      <c r="B53" s="192" t="s">
        <v>296</v>
      </c>
    </row>
    <row r="54" spans="2:2" x14ac:dyDescent="0.25">
      <c r="B54" s="192" t="s">
        <v>297</v>
      </c>
    </row>
    <row r="55" spans="2:2" x14ac:dyDescent="0.25">
      <c r="B55" s="193" t="s">
        <v>298</v>
      </c>
    </row>
    <row r="56" spans="2:2" x14ac:dyDescent="0.25">
      <c r="B56" s="193" t="s">
        <v>299</v>
      </c>
    </row>
    <row r="57" spans="2:2" x14ac:dyDescent="0.25">
      <c r="B57" s="194" t="s">
        <v>73</v>
      </c>
    </row>
    <row r="58" spans="2:2" x14ac:dyDescent="0.25">
      <c r="B58" s="194" t="s">
        <v>300</v>
      </c>
    </row>
    <row r="59" spans="2:2" x14ac:dyDescent="0.25">
      <c r="B59" s="194" t="s">
        <v>301</v>
      </c>
    </row>
    <row r="60" spans="2:2" x14ac:dyDescent="0.25">
      <c r="B60" s="195" t="s">
        <v>302</v>
      </c>
    </row>
    <row r="61" spans="2:2" x14ac:dyDescent="0.25">
      <c r="B61" s="195" t="s">
        <v>303</v>
      </c>
    </row>
    <row r="62" spans="2:2" x14ac:dyDescent="0.25">
      <c r="B62" s="195" t="s">
        <v>304</v>
      </c>
    </row>
    <row r="63" spans="2:2" x14ac:dyDescent="0.25">
      <c r="B63" s="195" t="s">
        <v>305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TONG HOP CAC HE-NEW</vt:lpstr>
      <vt:lpstr>C1-FULL</vt:lpstr>
      <vt:lpstr>T4-FULL</vt:lpstr>
      <vt:lpstr>C2-FULL</vt:lpstr>
      <vt:lpstr>CTĐT CŨ</vt:lpstr>
      <vt:lpstr>PHÂN LÀM ĐCCT</vt:lpstr>
      <vt:lpstr>DAI HOC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Quynh Nhu</cp:lastModifiedBy>
  <dcterms:created xsi:type="dcterms:W3CDTF">2021-12-17T07:35:26Z</dcterms:created>
  <dcterms:modified xsi:type="dcterms:W3CDTF">2022-06-29T04:17:22Z</dcterms:modified>
</cp:coreProperties>
</file>