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HUONG TRINH DAO TAO\CTĐT KTDN 2022\"/>
    </mc:Choice>
  </mc:AlternateContent>
  <bookViews>
    <workbookView xWindow="-15" yWindow="-15" windowWidth="9675" windowHeight="7515" tabRatio="860"/>
  </bookViews>
  <sheets>
    <sheet name="SOSANH" sheetId="5" r:id="rId1"/>
    <sheet name="C1" sheetId="1" r:id="rId2"/>
    <sheet name="T4" sheetId="2" r:id="rId3"/>
    <sheet name="C2" sheetId="3" r:id="rId4"/>
    <sheet name="CLC" sheetId="4" r:id="rId5"/>
    <sheet name="PHÂN CÔNG LÀM ĐCCT KTDN" sheetId="6" r:id="rId6"/>
    <sheet name="DAI HOC" sheetId="7" r:id="rId7"/>
  </sheets>
  <calcPr calcId="162913"/>
</workbook>
</file>

<file path=xl/calcChain.xml><?xml version="1.0" encoding="utf-8"?>
<calcChain xmlns="http://schemas.openxmlformats.org/spreadsheetml/2006/main">
  <c r="P18" i="5" l="1"/>
  <c r="L17" i="5"/>
  <c r="L29" i="5"/>
  <c r="L18" i="5"/>
  <c r="H29" i="5"/>
  <c r="H18" i="5"/>
  <c r="D18" i="5"/>
  <c r="D17" i="5" s="1"/>
  <c r="D30" i="5"/>
  <c r="D29" i="5" s="1"/>
  <c r="H17" i="5" l="1"/>
  <c r="H63" i="5" s="1"/>
  <c r="D16" i="5"/>
  <c r="D71" i="7"/>
  <c r="D70" i="7"/>
  <c r="D69" i="7"/>
  <c r="D68" i="7"/>
  <c r="D67" i="7"/>
  <c r="D66" i="7"/>
  <c r="D65" i="7"/>
  <c r="D64" i="7"/>
  <c r="G63" i="7"/>
  <c r="F63" i="7"/>
  <c r="E63" i="7"/>
  <c r="F62" i="7"/>
  <c r="D62" i="7" s="1"/>
  <c r="F60" i="7"/>
  <c r="F38" i="7" s="1"/>
  <c r="D59" i="7"/>
  <c r="D58" i="7"/>
  <c r="D56" i="7"/>
  <c r="D54" i="7"/>
  <c r="D52" i="7"/>
  <c r="D51" i="7"/>
  <c r="D44" i="7"/>
  <c r="D43" i="7"/>
  <c r="D42" i="7"/>
  <c r="D41" i="7"/>
  <c r="D40" i="7"/>
  <c r="D39" i="7"/>
  <c r="G38" i="7"/>
  <c r="G27" i="7" s="1"/>
  <c r="G72" i="7" s="1"/>
  <c r="E38" i="7"/>
  <c r="D37" i="7"/>
  <c r="D36" i="7"/>
  <c r="D35" i="7"/>
  <c r="D34" i="7"/>
  <c r="D29" i="7"/>
  <c r="G28" i="7"/>
  <c r="F28" i="7"/>
  <c r="E28" i="7"/>
  <c r="D28" i="7" l="1"/>
  <c r="F27" i="7"/>
  <c r="F72" i="7" s="1"/>
  <c r="D63" i="7"/>
  <c r="D38" i="7"/>
  <c r="E27" i="7"/>
  <c r="E72" i="7" s="1"/>
  <c r="D60" i="7"/>
  <c r="C55" i="4"/>
  <c r="C50" i="1"/>
  <c r="C36" i="3"/>
  <c r="D27" i="7" l="1"/>
  <c r="D72" i="7" s="1"/>
  <c r="E47" i="4" l="1"/>
  <c r="F47" i="4"/>
  <c r="G47" i="4"/>
  <c r="D49" i="4"/>
  <c r="D50" i="4"/>
  <c r="D51" i="4"/>
  <c r="D48" i="4"/>
  <c r="D47" i="4"/>
  <c r="E25" i="4"/>
  <c r="F25" i="4"/>
  <c r="G25" i="4"/>
  <c r="D27" i="4"/>
  <c r="D28" i="4"/>
  <c r="D26" i="4"/>
  <c r="D25" i="4" s="1"/>
  <c r="D32" i="4"/>
  <c r="D33" i="4"/>
  <c r="D34" i="4"/>
  <c r="D35" i="4"/>
  <c r="D36" i="4"/>
  <c r="D37" i="4"/>
  <c r="D38" i="4"/>
  <c r="D39" i="4"/>
  <c r="D40" i="4"/>
  <c r="D41" i="4"/>
  <c r="D42" i="4"/>
  <c r="D43" i="4"/>
  <c r="D45" i="4"/>
  <c r="D46" i="4"/>
  <c r="D31" i="4"/>
  <c r="E30" i="4"/>
  <c r="E29" i="4" s="1"/>
  <c r="G30" i="4"/>
  <c r="G29" i="4" s="1"/>
  <c r="D20" i="4"/>
  <c r="D21" i="4"/>
  <c r="D22" i="4"/>
  <c r="D23" i="4"/>
  <c r="D24" i="4"/>
  <c r="D19" i="4"/>
  <c r="E18" i="4"/>
  <c r="E17" i="4" s="1"/>
  <c r="F18" i="4"/>
  <c r="F17" i="4" s="1"/>
  <c r="G18" i="4"/>
  <c r="G17" i="4" s="1"/>
  <c r="G16" i="4" s="1"/>
  <c r="G52" i="4" s="1"/>
  <c r="F45" i="4"/>
  <c r="F44" i="4"/>
  <c r="D44" i="4" s="1"/>
  <c r="F43" i="4"/>
  <c r="F30" i="4" s="1"/>
  <c r="F29" i="4" s="1"/>
  <c r="F16" i="4" l="1"/>
  <c r="F52" i="4" s="1"/>
  <c r="E16" i="4"/>
  <c r="E52" i="4" s="1"/>
  <c r="D30" i="4"/>
  <c r="D29" i="4" s="1"/>
  <c r="D18" i="4"/>
  <c r="D17" i="4" s="1"/>
  <c r="D16" i="4" s="1"/>
  <c r="D52" i="4" s="1"/>
  <c r="C54" i="4" s="1"/>
  <c r="G16" i="3"/>
  <c r="E16" i="3"/>
  <c r="F16" i="3"/>
  <c r="F12" i="3" s="1"/>
  <c r="F33" i="3" s="1"/>
  <c r="F27" i="3"/>
  <c r="D27" i="3" s="1"/>
  <c r="E28" i="3"/>
  <c r="F28" i="3"/>
  <c r="G28" i="3"/>
  <c r="D29" i="3"/>
  <c r="D30" i="3"/>
  <c r="D31" i="3"/>
  <c r="D32" i="3"/>
  <c r="D17" i="3"/>
  <c r="D18" i="3"/>
  <c r="D19" i="3"/>
  <c r="D20" i="3"/>
  <c r="D21" i="3"/>
  <c r="D22" i="3"/>
  <c r="D23" i="3"/>
  <c r="D24" i="3"/>
  <c r="D25" i="3"/>
  <c r="D26" i="3"/>
  <c r="D15" i="3"/>
  <c r="D14" i="3"/>
  <c r="F13" i="3"/>
  <c r="G13" i="3"/>
  <c r="E13" i="3"/>
  <c r="E51" i="2"/>
  <c r="F51" i="2"/>
  <c r="G51" i="2"/>
  <c r="E40" i="2"/>
  <c r="F40" i="2"/>
  <c r="G40" i="2"/>
  <c r="D36" i="2"/>
  <c r="D37" i="2"/>
  <c r="D38" i="2"/>
  <c r="D39" i="2"/>
  <c r="D41" i="2"/>
  <c r="D42" i="2"/>
  <c r="D43" i="2"/>
  <c r="D44" i="2"/>
  <c r="D45" i="2"/>
  <c r="D46" i="2"/>
  <c r="D47" i="2"/>
  <c r="D49" i="2"/>
  <c r="D50" i="2"/>
  <c r="D52" i="2"/>
  <c r="D51" i="2" s="1"/>
  <c r="D53" i="2"/>
  <c r="D54" i="2"/>
  <c r="D55" i="2"/>
  <c r="D35" i="2"/>
  <c r="D34" i="2" s="1"/>
  <c r="F34" i="2"/>
  <c r="F33" i="2" s="1"/>
  <c r="G34" i="2"/>
  <c r="G33" i="2" s="1"/>
  <c r="E34" i="2"/>
  <c r="E33" i="2" s="1"/>
  <c r="E56" i="2" s="1"/>
  <c r="F49" i="2"/>
  <c r="F48" i="2"/>
  <c r="D48" i="2" s="1"/>
  <c r="F37" i="1"/>
  <c r="G37" i="1"/>
  <c r="E37" i="1"/>
  <c r="D38" i="1"/>
  <c r="D39" i="1"/>
  <c r="D40" i="1"/>
  <c r="D41" i="1"/>
  <c r="D42" i="1"/>
  <c r="D43" i="1"/>
  <c r="D44" i="1"/>
  <c r="D45" i="1"/>
  <c r="G22" i="1"/>
  <c r="E22" i="1"/>
  <c r="F36" i="1"/>
  <c r="D36" i="1" s="1"/>
  <c r="F35" i="1"/>
  <c r="D35" i="1" s="1"/>
  <c r="D23" i="1"/>
  <c r="D24" i="1"/>
  <c r="D25" i="1"/>
  <c r="D26" i="1"/>
  <c r="D27" i="1"/>
  <c r="D28" i="1"/>
  <c r="D29" i="1"/>
  <c r="D30" i="1"/>
  <c r="D31" i="1"/>
  <c r="D32" i="1"/>
  <c r="D33" i="1"/>
  <c r="D34" i="1"/>
  <c r="F16" i="1"/>
  <c r="G16" i="1"/>
  <c r="G15" i="1" s="1"/>
  <c r="G46" i="1" s="1"/>
  <c r="E16" i="1"/>
  <c r="E15" i="1" s="1"/>
  <c r="E46" i="1" s="1"/>
  <c r="D18" i="1"/>
  <c r="D19" i="1"/>
  <c r="D20" i="1"/>
  <c r="D21" i="1"/>
  <c r="D17" i="1"/>
  <c r="G56" i="2" l="1"/>
  <c r="C59" i="2"/>
  <c r="C58" i="2"/>
  <c r="F56" i="2"/>
  <c r="D40" i="2"/>
  <c r="D33" i="2" s="1"/>
  <c r="D56" i="2" s="1"/>
  <c r="C49" i="1"/>
  <c r="D13" i="3"/>
  <c r="D16" i="1"/>
  <c r="D37" i="1"/>
  <c r="F22" i="1"/>
  <c r="D22" i="1" s="1"/>
  <c r="D28" i="3"/>
  <c r="G12" i="3"/>
  <c r="G33" i="3" s="1"/>
  <c r="D16" i="3"/>
  <c r="D12" i="3" s="1"/>
  <c r="E12" i="3"/>
  <c r="E33" i="3" s="1"/>
  <c r="F15" i="1" l="1"/>
  <c r="F46" i="1" s="1"/>
  <c r="C48" i="1" s="1"/>
  <c r="C60" i="2"/>
  <c r="C61" i="2"/>
  <c r="D15" i="1"/>
  <c r="D46" i="1" s="1"/>
  <c r="D33" i="3"/>
  <c r="C35" i="3" s="1"/>
  <c r="D49" i="1" l="1"/>
</calcChain>
</file>

<file path=xl/sharedStrings.xml><?xml version="1.0" encoding="utf-8"?>
<sst xmlns="http://schemas.openxmlformats.org/spreadsheetml/2006/main" count="1161" uniqueCount="327">
  <si>
    <t>Mã môn học</t>
  </si>
  <si>
    <t>Tên môn học</t>
  </si>
  <si>
    <t>Số tín chỉ</t>
  </si>
  <si>
    <t>I</t>
  </si>
  <si>
    <t>Các môn học chung/ đại cương</t>
  </si>
  <si>
    <t>CTC104</t>
  </si>
  <si>
    <t>Giáo dục Chính trị</t>
  </si>
  <si>
    <t>4(3,1,7)</t>
  </si>
  <si>
    <t>CTC105</t>
  </si>
  <si>
    <t>Pháp luật</t>
  </si>
  <si>
    <t>2(2,0,4)</t>
  </si>
  <si>
    <t>CBC105</t>
  </si>
  <si>
    <t>Giáo dục thể chất (*)</t>
  </si>
  <si>
    <t>2(0,2,1)</t>
  </si>
  <si>
    <t>CBC107</t>
  </si>
  <si>
    <t>Giáo dục quốc phòng và An ninh (*)</t>
  </si>
  <si>
    <t>TTC101</t>
  </si>
  <si>
    <t>Tin học</t>
  </si>
  <si>
    <t>4(1,3,4)</t>
  </si>
  <si>
    <t>CBC101</t>
  </si>
  <si>
    <t>Tiếng Anh 1</t>
  </si>
  <si>
    <t>3(1,2,3)</t>
  </si>
  <si>
    <t>CBC102</t>
  </si>
  <si>
    <t>Tiếng Anh 2</t>
  </si>
  <si>
    <t>CBC103</t>
  </si>
  <si>
    <t>Tiếng Anh 3</t>
  </si>
  <si>
    <t>2(1,1,3)</t>
  </si>
  <si>
    <t>KTC101</t>
  </si>
  <si>
    <t>Kỹ năng mềm (*)</t>
  </si>
  <si>
    <t>4(4,0,8)</t>
  </si>
  <si>
    <t>II</t>
  </si>
  <si>
    <t>Các môn học chuyên môn ngành, nghề</t>
  </si>
  <si>
    <t>II.1</t>
  </si>
  <si>
    <t>Môn học cơ sở</t>
  </si>
  <si>
    <t>3(3,0,6)</t>
  </si>
  <si>
    <t>KTC104</t>
  </si>
  <si>
    <t>Kinh tế vi mô</t>
  </si>
  <si>
    <t>KTC105</t>
  </si>
  <si>
    <t>Nguyên lý kế toán</t>
  </si>
  <si>
    <t>KTC115</t>
  </si>
  <si>
    <t>Marketing căn bản</t>
  </si>
  <si>
    <t>KTC162</t>
  </si>
  <si>
    <t>Tài chính doanh nghiệp 1</t>
  </si>
  <si>
    <t>3(2,1,5)</t>
  </si>
  <si>
    <t>II.2</t>
  </si>
  <si>
    <t>Môn học chuyên môn ngành</t>
  </si>
  <si>
    <t>KTC108</t>
  </si>
  <si>
    <t>KTC109</t>
  </si>
  <si>
    <t>KTC181</t>
  </si>
  <si>
    <t>Kế toán quản trị</t>
  </si>
  <si>
    <t>KTC135</t>
  </si>
  <si>
    <t>Thuế</t>
  </si>
  <si>
    <t>KTC117</t>
  </si>
  <si>
    <t>Phân tích hoạt động kinh doanh</t>
  </si>
  <si>
    <t>KTC107</t>
  </si>
  <si>
    <t>Kế toán trên Excel</t>
  </si>
  <si>
    <t>KTC111</t>
  </si>
  <si>
    <t>Kế toán hành chính sự nghiệp (**)</t>
  </si>
  <si>
    <t>KTC193</t>
  </si>
  <si>
    <t>Đồ án chuyên ngành 1 (**)</t>
  </si>
  <si>
    <t>1(0,1,0)</t>
  </si>
  <si>
    <t>KTC195</t>
  </si>
  <si>
    <t>Thực tập tốt nghiệp (**)</t>
  </si>
  <si>
    <t>6(0,6,0)</t>
  </si>
  <si>
    <t>KTC179</t>
  </si>
  <si>
    <t>KTC194</t>
  </si>
  <si>
    <t>Đồ án chuyên ngành 2 (**)</t>
  </si>
  <si>
    <t>KTC177</t>
  </si>
  <si>
    <t>Báo cáo thuế (**)</t>
  </si>
  <si>
    <t>KTC138</t>
  </si>
  <si>
    <t>KTC144</t>
  </si>
  <si>
    <t>Kế toán trên phần mềm Misa (**)</t>
  </si>
  <si>
    <t>KTC180</t>
  </si>
  <si>
    <t>Thị trường tài chính</t>
  </si>
  <si>
    <t>Kế toán chi phí</t>
  </si>
  <si>
    <t>II.3</t>
  </si>
  <si>
    <t>Môn học tự chọn</t>
  </si>
  <si>
    <t>KTC137</t>
  </si>
  <si>
    <t>Thương mại điện tử</t>
  </si>
  <si>
    <t>KTC146</t>
  </si>
  <si>
    <t>Tâm lý kinh doanh</t>
  </si>
  <si>
    <t>KTC132</t>
  </si>
  <si>
    <t>Thị trường chứng khoán</t>
  </si>
  <si>
    <t>KTC112</t>
  </si>
  <si>
    <t>Kinh tế vĩ mô</t>
  </si>
  <si>
    <t>KTC178</t>
  </si>
  <si>
    <t>Kế toán ngân hàng</t>
  </si>
  <si>
    <t>KTC134</t>
  </si>
  <si>
    <t>Thanh toán quốc tế</t>
  </si>
  <si>
    <t>Tổng cộng</t>
  </si>
  <si>
    <t>Kế toán tài chính 1</t>
  </si>
  <si>
    <t>Kế toán tài chính 2</t>
  </si>
  <si>
    <t>Kế toán tài chính 3</t>
  </si>
  <si>
    <t>CHƯƠNG TRÌNH TRUNG CẤP 46 chỉ</t>
  </si>
  <si>
    <t>CHƯƠNG  TRÌNH LIÊN THÔNG 36 chỉ</t>
  </si>
  <si>
    <t>CHƯƠNG TRÌNH CAO ĐẲNG CHÍNH QUY 62 chỉ</t>
  </si>
  <si>
    <t>KTC113</t>
  </si>
  <si>
    <t>Luật kinh tế</t>
  </si>
  <si>
    <t>KTT413</t>
  </si>
  <si>
    <t>KTC1283</t>
  </si>
  <si>
    <t>Thực tập doanh nghiệp (**)</t>
  </si>
  <si>
    <t>4(0,4,0)</t>
  </si>
  <si>
    <t>KTT426</t>
  </si>
  <si>
    <t>Tài chính – tiền tệ</t>
  </si>
  <si>
    <t>KTT414</t>
  </si>
  <si>
    <t>Nguyên lý thống kê</t>
  </si>
  <si>
    <t>Quản trị học</t>
  </si>
  <si>
    <t>KTT405</t>
  </si>
  <si>
    <t>KTT415</t>
  </si>
  <si>
    <t>KTT418</t>
  </si>
  <si>
    <t>KTT408</t>
  </si>
  <si>
    <t>KTT409</t>
  </si>
  <si>
    <t>KTT479</t>
  </si>
  <si>
    <t>KTT435</t>
  </si>
  <si>
    <t>KTT407</t>
  </si>
  <si>
    <t>KTT444</t>
  </si>
  <si>
    <t>KTT493</t>
  </si>
  <si>
    <t>KTT495</t>
  </si>
  <si>
    <t>KTC204</t>
  </si>
  <si>
    <t>KTC262</t>
  </si>
  <si>
    <t>KTC238</t>
  </si>
  <si>
    <t>KTC277</t>
  </si>
  <si>
    <t>KTC281</t>
  </si>
  <si>
    <t>KTC217</t>
  </si>
  <si>
    <t>KTC207</t>
  </si>
  <si>
    <t>KTC244</t>
  </si>
  <si>
    <t>KTC294</t>
  </si>
  <si>
    <t>KTC234</t>
  </si>
  <si>
    <t>KTC240</t>
  </si>
  <si>
    <t>KTC232</t>
  </si>
  <si>
    <t>KTC211</t>
  </si>
  <si>
    <t>KTC212</t>
  </si>
  <si>
    <t>KTC278</t>
  </si>
  <si>
    <t>KTT437</t>
  </si>
  <si>
    <t>KTT446</t>
  </si>
  <si>
    <t>KTT412</t>
  </si>
  <si>
    <t>KTT478</t>
  </si>
  <si>
    <t>CTC304</t>
  </si>
  <si>
    <t>CTC305</t>
  </si>
  <si>
    <t>CBC305</t>
  </si>
  <si>
    <t>Giáo dục thể chất</t>
  </si>
  <si>
    <t>CBC307</t>
  </si>
  <si>
    <t>Giáo dục quốc phòng và An ninh</t>
  </si>
  <si>
    <t>TTC301</t>
  </si>
  <si>
    <t>CBC301</t>
  </si>
  <si>
    <t>CBC302</t>
  </si>
  <si>
    <t>CBC303</t>
  </si>
  <si>
    <t>CBC304</t>
  </si>
  <si>
    <t>Tiếng Anh 4</t>
  </si>
  <si>
    <t>KTC301</t>
  </si>
  <si>
    <t>Kỹ năng mềm</t>
  </si>
  <si>
    <t>Môn học bắt buộc</t>
  </si>
  <si>
    <t>KTC304</t>
  </si>
  <si>
    <t>KTC305</t>
  </si>
  <si>
    <t>KTC315</t>
  </si>
  <si>
    <t>KTC362</t>
  </si>
  <si>
    <t>KTC342</t>
  </si>
  <si>
    <t>Bảo vệ môi trường, sử dụng năng lượng và tài nguyên hiệu quả</t>
  </si>
  <si>
    <t>Môn học tự chọn (Chọn 2 trong 3 môn học)</t>
  </si>
  <si>
    <t>KTC346</t>
  </si>
  <si>
    <t>KTC312</t>
  </si>
  <si>
    <t>KTC337</t>
  </si>
  <si>
    <t>KTC308</t>
  </si>
  <si>
    <t>KTC309</t>
  </si>
  <si>
    <t>KTC338</t>
  </si>
  <si>
    <t>KTC381</t>
  </si>
  <si>
    <t>KTC379</t>
  </si>
  <si>
    <t>KTC307</t>
  </si>
  <si>
    <t>KTC344</t>
  </si>
  <si>
    <t>Kế toán trên PM Misa(**)</t>
  </si>
  <si>
    <t>KTC335</t>
  </si>
  <si>
    <t>KTC377</t>
  </si>
  <si>
    <t>Báo cáo thuế(**)</t>
  </si>
  <si>
    <t>KTC317</t>
  </si>
  <si>
    <t>KTC393</t>
  </si>
  <si>
    <t>Đồ án chuyên ngành 1(**)</t>
  </si>
  <si>
    <t>KTC394</t>
  </si>
  <si>
    <t>Đồ án chuyên ngành 2(**)</t>
  </si>
  <si>
    <t>KTC395</t>
  </si>
  <si>
    <t>Thực tập tốt nghiệp(**)</t>
  </si>
  <si>
    <t>KTC388</t>
  </si>
  <si>
    <t>Đồ án tốt nghiệp (**)</t>
  </si>
  <si>
    <t>5(0,5,0)</t>
  </si>
  <si>
    <t>KTC330</t>
  </si>
  <si>
    <t>KTC396</t>
  </si>
  <si>
    <t>Thực tập doanh nghiệp(**)</t>
  </si>
  <si>
    <t>Môn học tự chọn (Chọn 2 trong 4 môn học)</t>
  </si>
  <si>
    <t>KTC332</t>
  </si>
  <si>
    <t>KTC378</t>
  </si>
  <si>
    <t>KTC334</t>
  </si>
  <si>
    <t>Principle Accounting</t>
  </si>
  <si>
    <t>Thời gian học tập (giờ)</t>
  </si>
  <si>
    <t>Tổng số giờ</t>
  </si>
  <si>
    <t>Trong đó</t>
  </si>
  <si>
    <t>Lý thuyết</t>
  </si>
  <si>
    <t>Thực hành/   thực tập/ thí nghiệm/ bài tập/ thảo luận</t>
  </si>
  <si>
    <t>Kiểm tra</t>
  </si>
  <si>
    <t>Thực hành/ thực tập/ thí nghiệm/ bài tập/ thảo luận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</si>
  <si>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</si>
  <si>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</si>
  <si>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</si>
  <si>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</si>
  <si>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</si>
  <si>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</si>
  <si>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</si>
  <si>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</si>
  <si>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</si>
  <si>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</si>
  <si>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</si>
  <si>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</si>
  <si>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</si>
  <si>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</si>
  <si>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</si>
  <si>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</si>
  <si>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</si>
  <si>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</si>
  <si>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</si>
  <si>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</si>
  <si>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</si>
  <si>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</si>
  <si>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</si>
  <si>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</si>
  <si>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</si>
  <si>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</si>
  <si>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</si>
  <si>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</si>
  <si>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</si>
  <si>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</si>
  <si>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</si>
  <si>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</si>
  <si>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</si>
  <si>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</si>
  <si>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</si>
  <si>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</si>
  <si>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</si>
  <si>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</si>
  <si>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</si>
  <si>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</si>
  <si>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</si>
  <si>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</si>
  <si>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</si>
  <si>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</si>
  <si>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</si>
  <si>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TTT4200</t>
  </si>
  <si>
    <t>CBT441</t>
  </si>
  <si>
    <t>CBT442</t>
  </si>
  <si>
    <t>KTT401</t>
  </si>
  <si>
    <t>Mã      môn học</t>
  </si>
  <si>
    <t>Tổng số</t>
  </si>
  <si>
    <t>CTC208</t>
  </si>
  <si>
    <t>CTC207</t>
  </si>
  <si>
    <t>CBC241</t>
  </si>
  <si>
    <t>CBC246</t>
  </si>
  <si>
    <t>TTC270</t>
  </si>
  <si>
    <t>CBC245</t>
  </si>
  <si>
    <t>Tiếng Anh</t>
  </si>
  <si>
    <t>Tỷ lệ thực hành</t>
  </si>
  <si>
    <t>Tỷ lệ thực tập DN</t>
  </si>
  <si>
    <t xml:space="preserve">Báo cáo thuế </t>
  </si>
  <si>
    <t xml:space="preserve">Kế toán trên phần mềm Misa </t>
  </si>
  <si>
    <t xml:space="preserve">Kế toán hành chính sự nghiệp </t>
  </si>
  <si>
    <t>Đồ án 2- SỔ SÁCH KẾ TOÁN (**)</t>
  </si>
  <si>
    <t>Đồ án 1-CHỨNG TỪ KẾ TOÁN  (**)</t>
  </si>
  <si>
    <t>KTT411</t>
  </si>
  <si>
    <t>KTC116</t>
  </si>
  <si>
    <t>Phân tích báo cáo tài chính</t>
  </si>
  <si>
    <t>MÔN HỌC</t>
  </si>
  <si>
    <t>GV</t>
  </si>
  <si>
    <t>GHI CHÚ</t>
  </si>
  <si>
    <t>NẾU HỆ NÀO CÓ THÌ LÀM LUÔN CE NHÉ</t>
  </si>
  <si>
    <t>SỐ CHỈ XEM TỪNG SHEET GIÙM EM</t>
  </si>
  <si>
    <t>Các môn đại cương hầu hết giống TCDN</t>
  </si>
  <si>
    <t>THÙY</t>
  </si>
  <si>
    <t>THẢO</t>
  </si>
  <si>
    <t>NHƯ</t>
  </si>
  <si>
    <t>C.THÚY</t>
  </si>
  <si>
    <t>TUYẾT</t>
  </si>
  <si>
    <t>EM XEM CTRÌNH CŨ CÓ CẦN SỬA ĐỔI, BỎ BỚT HAY BỔ SUNG GÌ KHÔNG EM NHÉ</t>
  </si>
  <si>
    <t>LẤY ĐỀ CƯƠNG BÊN TCDN</t>
  </si>
  <si>
    <t>khác số chỉ</t>
  </si>
  <si>
    <t>Số môn học</t>
  </si>
  <si>
    <t>Số giờ thực hành</t>
  </si>
  <si>
    <t>Số giờ lý thuyết</t>
  </si>
  <si>
    <t>Tổng</t>
  </si>
  <si>
    <t>Số lượng môn học</t>
  </si>
  <si>
    <t>CHƯƠNG TRÌNH CHẤT LƯỢNG CAO  70 chỉ</t>
  </si>
  <si>
    <t>Triết học Mác-Lênin</t>
  </si>
  <si>
    <t>Kinh tế chính trị Mác-Lênin</t>
  </si>
  <si>
    <t>Chủ nghĩa xã hội khoa học</t>
  </si>
  <si>
    <t>Lịch sử Đảng cộng sản Việt Nam</t>
  </si>
  <si>
    <t>Tư tưởng Hồ Chí Minh</t>
  </si>
  <si>
    <t>Tiếng Anh thương mại 1</t>
  </si>
  <si>
    <t>Tiếng Anh thương mại  2</t>
  </si>
  <si>
    <t>Tiếng Anh thương mại  3</t>
  </si>
  <si>
    <t>Tiếng Anh thương mại  4</t>
  </si>
  <si>
    <t>Toán kinh tế</t>
  </si>
  <si>
    <t>Thống kê ứng dụng trong kinh tế và kinh doanh</t>
  </si>
  <si>
    <t>Khởi nghiệp kinh doanh</t>
  </si>
  <si>
    <t>Kinh tế học quốc tế</t>
  </si>
  <si>
    <t>Tài chính tiền tệ</t>
  </si>
  <si>
    <t>Kế toán trên phần mềm Misa 1</t>
  </si>
  <si>
    <t>Kế toán trên phần mềm Misa 2</t>
  </si>
  <si>
    <t>Hệ thống thông tin kế toán</t>
  </si>
  <si>
    <t>Khóa luận tốt nghiệp</t>
  </si>
  <si>
    <t>Tiếng Anh chuyên ngành kế toán</t>
  </si>
  <si>
    <t>Kế toán quốc tế 1 (Acounting Principle)</t>
  </si>
  <si>
    <t>Kế toán quốc tế 2 (Kế toán Mỹ)</t>
  </si>
  <si>
    <t>Kiểm toán cơ bản</t>
  </si>
  <si>
    <t>Kiểm soát nội bộ</t>
  </si>
  <si>
    <t>Thiết lập và thẩm định dự án đầu tư</t>
  </si>
  <si>
    <t>CÁC MÔN HỌC THAY THẾ KHÓA LUẬN TỐT NGHIỆP</t>
  </si>
  <si>
    <t>Đầu tư tài chính</t>
  </si>
  <si>
    <t>Tài chính quốc tế</t>
  </si>
  <si>
    <t>Kế toán ngân sách và kho bạc</t>
  </si>
  <si>
    <t>Luật kế toán và đạo đức nghề nghiệp</t>
  </si>
  <si>
    <t>Tài chính công</t>
  </si>
  <si>
    <t>Chứng từ sổ sách kế toán</t>
  </si>
  <si>
    <t>Như + Thúy</t>
  </si>
  <si>
    <t>KTC326</t>
  </si>
  <si>
    <t>KTC126</t>
  </si>
  <si>
    <t>Đồ án chuyên ngành 1</t>
  </si>
  <si>
    <t>Đồ án chuyên ngành 2</t>
  </si>
  <si>
    <t>KTT164</t>
  </si>
  <si>
    <t>Soạn thảo văn bản</t>
  </si>
  <si>
    <t>KTC114</t>
  </si>
  <si>
    <t>2(0,2,2)</t>
  </si>
  <si>
    <t>Kế toán hành chính sự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</si>
</sst>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2.5"/>
      <color rgb="FF000000"/>
      <name val="Times New Roman"/>
      <family val="1"/>
    </font>
    <font>
      <i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246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/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Fill="1" applyBorder="1" applyAlignment="1"/>
    <xf numFmtId="0" fontId="9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" fillId="0" borderId="0" xfId="0" applyFont="1"/>
    <xf numFmtId="0" fontId="4" fillId="0" borderId="13" xfId="0" applyFont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10" fillId="3" borderId="13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left" vertical="center"/>
    </xf>
    <xf numFmtId="0" fontId="2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4" fillId="0" borderId="13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/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4" fillId="2" borderId="13" xfId="0" applyFont="1" applyFill="1" applyBorder="1" applyAlignment="1"/>
    <xf numFmtId="0" fontId="2" fillId="0" borderId="0" xfId="0" applyFont="1" applyFill="1" applyBorder="1" applyAlignment="1">
      <alignment vertical="center"/>
    </xf>
    <xf numFmtId="164" fontId="2" fillId="0" borderId="0" xfId="1" applyNumberFormat="1" applyFont="1" applyAlignment="1"/>
    <xf numFmtId="9" fontId="2" fillId="0" borderId="0" xfId="1" applyFont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2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4" fillId="0" borderId="0" xfId="0" applyFont="1" applyAlignment="1"/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2" fillId="0" borderId="0" xfId="1" applyFont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3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4" fillId="0" borderId="7" xfId="0" applyFont="1" applyBorder="1" applyAlignment="1">
      <alignment horizontal="left" vertical="center"/>
    </xf>
    <xf numFmtId="0" fontId="15" fillId="0" borderId="13" xfId="0" applyFont="1" applyBorder="1" applyAlignment="1">
      <alignment horizontal="center"/>
    </xf>
    <xf numFmtId="0" fontId="15" fillId="0" borderId="7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2" borderId="0" xfId="0" applyFill="1"/>
    <xf numFmtId="0" fontId="18" fillId="0" borderId="0" xfId="0" applyFont="1"/>
    <xf numFmtId="0" fontId="19" fillId="0" borderId="7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8" fillId="2" borderId="7" xfId="0" applyFont="1" applyFill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8" fillId="2" borderId="0" xfId="0" applyFont="1" applyFill="1" applyAlignment="1">
      <alignment horizontal="left" vertical="center" indent="1"/>
    </xf>
    <xf numFmtId="0" fontId="18" fillId="0" borderId="22" xfId="0" applyFont="1" applyBorder="1" applyAlignment="1">
      <alignment vertical="center" wrapText="1"/>
    </xf>
    <xf numFmtId="0" fontId="18" fillId="0" borderId="0" xfId="0" applyFont="1" applyAlignment="1">
      <alignment horizontal="left" vertical="center" indent="1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0" fontId="20" fillId="0" borderId="4" xfId="0" applyFont="1" applyBorder="1" applyAlignment="1">
      <alignment horizontal="center" vertical="center"/>
    </xf>
    <xf numFmtId="0" fontId="20" fillId="0" borderId="7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19" fillId="0" borderId="13" xfId="0" applyFont="1" applyBorder="1" applyAlignment="1"/>
    <xf numFmtId="0" fontId="18" fillId="0" borderId="10" xfId="0" applyFont="1" applyBorder="1" applyAlignment="1">
      <alignment horizontal="center" vertical="center"/>
    </xf>
    <xf numFmtId="0" fontId="18" fillId="0" borderId="13" xfId="0" applyFont="1" applyBorder="1" applyAlignment="1"/>
    <xf numFmtId="0" fontId="18" fillId="0" borderId="13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19" fillId="2" borderId="13" xfId="0" applyFont="1" applyFill="1" applyBorder="1" applyAlignment="1"/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4" fillId="5" borderId="5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10" fillId="5" borderId="4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vertical="center"/>
    </xf>
    <xf numFmtId="0" fontId="10" fillId="5" borderId="7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vertical="center"/>
    </xf>
    <xf numFmtId="0" fontId="4" fillId="5" borderId="2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4" fillId="5" borderId="23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vertical="center"/>
    </xf>
    <xf numFmtId="0" fontId="0" fillId="5" borderId="25" xfId="0" applyFill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1" fillId="0" borderId="0" xfId="0" applyFont="1" applyFill="1" applyBorder="1" applyAlignment="1"/>
    <xf numFmtId="0" fontId="1" fillId="4" borderId="0" xfId="0" applyFont="1" applyFill="1" applyAlignment="1"/>
    <xf numFmtId="0" fontId="0" fillId="4" borderId="0" xfId="0" applyFill="1" applyAlignment="1"/>
    <xf numFmtId="0" fontId="1" fillId="4" borderId="0" xfId="0" applyFont="1" applyFill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0" fillId="0" borderId="6" xfId="0" applyFont="1" applyFill="1" applyBorder="1" applyAlignment="1">
      <alignment vertical="center"/>
    </xf>
    <xf numFmtId="0" fontId="1" fillId="6" borderId="0" xfId="0" applyFont="1" applyFill="1" applyAlignment="1">
      <alignment horizontal="center"/>
    </xf>
    <xf numFmtId="0" fontId="0" fillId="6" borderId="0" xfId="0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D34" workbookViewId="0">
      <selection activeCell="L37" sqref="L37"/>
    </sheetView>
  </sheetViews>
  <sheetFormatPr defaultColWidth="24" defaultRowHeight="15" x14ac:dyDescent="0.25"/>
  <cols>
    <col min="1" max="1" width="15.42578125" style="3" customWidth="1"/>
    <col min="2" max="2" width="35" style="3" customWidth="1"/>
    <col min="3" max="3" width="10.85546875" style="3" customWidth="1"/>
    <col min="4" max="4" width="7.5703125" style="3" customWidth="1"/>
    <col min="5" max="5" width="10.7109375" style="3" customWidth="1"/>
    <col min="6" max="6" width="35.85546875" style="3" customWidth="1"/>
    <col min="7" max="7" width="11.140625" style="3" customWidth="1"/>
    <col min="8" max="8" width="6.5703125" style="15" customWidth="1"/>
    <col min="9" max="9" width="10.85546875" style="3" customWidth="1"/>
    <col min="10" max="10" width="30.5703125" style="3" customWidth="1"/>
    <col min="11" max="11" width="10.85546875" style="3" customWidth="1"/>
    <col min="12" max="12" width="6.140625" style="15" customWidth="1"/>
    <col min="13" max="13" width="10.85546875" style="3" customWidth="1"/>
    <col min="14" max="14" width="26.140625" style="3" customWidth="1"/>
    <col min="15" max="15" width="10.85546875" style="3" customWidth="1"/>
    <col min="16" max="16" width="8.28515625" style="15" customWidth="1"/>
    <col min="17" max="16384" width="24" style="3"/>
  </cols>
  <sheetData>
    <row r="1" spans="1:16" ht="15.75" thickBot="1" x14ac:dyDescent="0.3">
      <c r="A1" s="178" t="s">
        <v>285</v>
      </c>
      <c r="B1" s="178"/>
      <c r="C1" s="178"/>
    </row>
    <row r="2" spans="1:16" s="36" customFormat="1" x14ac:dyDescent="0.25">
      <c r="A2" s="179" t="s">
        <v>0</v>
      </c>
      <c r="B2" s="179" t="s">
        <v>1</v>
      </c>
      <c r="C2" s="179" t="s">
        <v>2</v>
      </c>
      <c r="D2" s="3"/>
      <c r="E2" s="207" t="s">
        <v>95</v>
      </c>
      <c r="F2" s="207"/>
      <c r="G2" s="207"/>
      <c r="H2" s="16"/>
      <c r="I2" s="207" t="s">
        <v>93</v>
      </c>
      <c r="J2" s="207"/>
      <c r="K2" s="207"/>
      <c r="L2" s="16"/>
      <c r="M2" s="207" t="s">
        <v>94</v>
      </c>
      <c r="N2" s="207"/>
      <c r="O2" s="207"/>
      <c r="P2" s="16"/>
    </row>
    <row r="3" spans="1:16" ht="15.75" thickBot="1" x14ac:dyDescent="0.3">
      <c r="A3" s="180"/>
      <c r="B3" s="180"/>
      <c r="C3" s="180"/>
    </row>
    <row r="4" spans="1:16" ht="15.75" customHeight="1" thickBot="1" x14ac:dyDescent="0.3">
      <c r="A4" s="181"/>
      <c r="B4" s="181"/>
      <c r="C4" s="181"/>
      <c r="E4" s="179" t="s">
        <v>0</v>
      </c>
      <c r="F4" s="179" t="s">
        <v>1</v>
      </c>
      <c r="G4" s="179" t="s">
        <v>2</v>
      </c>
    </row>
    <row r="5" spans="1:16" ht="17.25" thickBot="1" x14ac:dyDescent="0.3">
      <c r="A5" s="52" t="s">
        <v>3</v>
      </c>
      <c r="B5" s="5" t="s">
        <v>4</v>
      </c>
      <c r="C5" s="1">
        <v>30</v>
      </c>
      <c r="E5" s="180"/>
      <c r="F5" s="180"/>
      <c r="G5" s="180"/>
    </row>
    <row r="6" spans="1:16" ht="16.5" customHeight="1" thickBot="1" x14ac:dyDescent="0.3">
      <c r="A6" s="37" t="s">
        <v>137</v>
      </c>
      <c r="B6" s="38" t="s">
        <v>6</v>
      </c>
      <c r="C6" s="35" t="s">
        <v>7</v>
      </c>
      <c r="E6" s="181"/>
      <c r="F6" s="181"/>
      <c r="G6" s="181"/>
    </row>
    <row r="7" spans="1:16" ht="17.25" thickBot="1" x14ac:dyDescent="0.3">
      <c r="A7" s="37" t="s">
        <v>138</v>
      </c>
      <c r="B7" s="38" t="s">
        <v>9</v>
      </c>
      <c r="C7" s="35" t="s">
        <v>10</v>
      </c>
      <c r="E7" s="4" t="s">
        <v>3</v>
      </c>
      <c r="F7" s="5" t="s">
        <v>4</v>
      </c>
      <c r="G7" s="1">
        <v>28</v>
      </c>
      <c r="H7" s="236">
        <v>28</v>
      </c>
    </row>
    <row r="8" spans="1:16" ht="17.25" thickBot="1" x14ac:dyDescent="0.3">
      <c r="A8" s="37" t="s">
        <v>139</v>
      </c>
      <c r="B8" s="38" t="s">
        <v>140</v>
      </c>
      <c r="C8" s="35" t="s">
        <v>13</v>
      </c>
      <c r="E8" s="6" t="s">
        <v>5</v>
      </c>
      <c r="F8" s="7" t="s">
        <v>6</v>
      </c>
      <c r="G8" s="2" t="s">
        <v>7</v>
      </c>
    </row>
    <row r="9" spans="1:16" ht="17.25" thickBot="1" x14ac:dyDescent="0.3">
      <c r="A9" s="37" t="s">
        <v>141</v>
      </c>
      <c r="B9" s="38" t="s">
        <v>142</v>
      </c>
      <c r="C9" s="35" t="s">
        <v>7</v>
      </c>
      <c r="E9" s="6" t="s">
        <v>8</v>
      </c>
      <c r="F9" s="7" t="s">
        <v>9</v>
      </c>
      <c r="G9" s="2" t="s">
        <v>10</v>
      </c>
    </row>
    <row r="10" spans="1:16" ht="17.25" thickBot="1" x14ac:dyDescent="0.3">
      <c r="A10" s="37" t="s">
        <v>143</v>
      </c>
      <c r="B10" s="38" t="s">
        <v>17</v>
      </c>
      <c r="C10" s="35" t="s">
        <v>18</v>
      </c>
      <c r="E10" s="6" t="s">
        <v>11</v>
      </c>
      <c r="F10" s="7" t="s">
        <v>12</v>
      </c>
      <c r="G10" s="2" t="s">
        <v>13</v>
      </c>
    </row>
    <row r="11" spans="1:16" ht="17.25" thickBot="1" x14ac:dyDescent="0.3">
      <c r="A11" s="37" t="s">
        <v>144</v>
      </c>
      <c r="B11" s="38" t="s">
        <v>20</v>
      </c>
      <c r="C11" s="35" t="s">
        <v>21</v>
      </c>
      <c r="E11" s="6" t="s">
        <v>14</v>
      </c>
      <c r="F11" s="7" t="s">
        <v>15</v>
      </c>
      <c r="G11" s="2" t="s">
        <v>7</v>
      </c>
    </row>
    <row r="12" spans="1:16" ht="17.25" thickBot="1" x14ac:dyDescent="0.3">
      <c r="A12" s="37" t="s">
        <v>145</v>
      </c>
      <c r="B12" s="38" t="s">
        <v>23</v>
      </c>
      <c r="C12" s="35" t="s">
        <v>21</v>
      </c>
      <c r="E12" s="6" t="s">
        <v>16</v>
      </c>
      <c r="F12" s="7" t="s">
        <v>17</v>
      </c>
      <c r="G12" s="2" t="s">
        <v>18</v>
      </c>
    </row>
    <row r="13" spans="1:16" ht="17.25" thickBot="1" x14ac:dyDescent="0.3">
      <c r="A13" s="37" t="s">
        <v>146</v>
      </c>
      <c r="B13" s="38" t="s">
        <v>25</v>
      </c>
      <c r="C13" s="35" t="s">
        <v>26</v>
      </c>
      <c r="E13" s="6" t="s">
        <v>19</v>
      </c>
      <c r="F13" s="7" t="s">
        <v>20</v>
      </c>
      <c r="G13" s="2" t="s">
        <v>21</v>
      </c>
    </row>
    <row r="14" spans="1:16" ht="17.25" thickBot="1" x14ac:dyDescent="0.3">
      <c r="A14" s="47" t="s">
        <v>147</v>
      </c>
      <c r="B14" s="50" t="s">
        <v>148</v>
      </c>
      <c r="C14" s="51" t="s">
        <v>10</v>
      </c>
      <c r="E14" s="6" t="s">
        <v>22</v>
      </c>
      <c r="F14" s="7" t="s">
        <v>23</v>
      </c>
      <c r="G14" s="2" t="s">
        <v>21</v>
      </c>
    </row>
    <row r="15" spans="1:16" ht="17.25" thickBot="1" x14ac:dyDescent="0.3">
      <c r="A15" s="37" t="s">
        <v>149</v>
      </c>
      <c r="B15" s="38" t="s">
        <v>150</v>
      </c>
      <c r="C15" s="35" t="s">
        <v>29</v>
      </c>
      <c r="E15" s="6" t="s">
        <v>24</v>
      </c>
      <c r="F15" s="7" t="s">
        <v>25</v>
      </c>
      <c r="G15" s="2" t="s">
        <v>26</v>
      </c>
    </row>
    <row r="16" spans="1:16" ht="17.25" thickBot="1" x14ac:dyDescent="0.3">
      <c r="A16" s="52" t="s">
        <v>30</v>
      </c>
      <c r="B16" s="5" t="s">
        <v>31</v>
      </c>
      <c r="C16" s="1">
        <v>70</v>
      </c>
      <c r="D16" s="3">
        <f>D17+D29</f>
        <v>77</v>
      </c>
      <c r="E16" s="6" t="s">
        <v>27</v>
      </c>
      <c r="F16" s="7" t="s">
        <v>28</v>
      </c>
      <c r="G16" s="2" t="s">
        <v>29</v>
      </c>
    </row>
    <row r="17" spans="1:16" ht="18" thickBot="1" x14ac:dyDescent="0.3">
      <c r="A17" s="8" t="s">
        <v>32</v>
      </c>
      <c r="B17" s="9" t="s">
        <v>33</v>
      </c>
      <c r="C17" s="1">
        <v>22</v>
      </c>
      <c r="D17" s="234">
        <f>D18+D25</f>
        <v>19</v>
      </c>
      <c r="E17" s="4" t="s">
        <v>30</v>
      </c>
      <c r="F17" s="5" t="s">
        <v>31</v>
      </c>
      <c r="G17" s="1">
        <v>62</v>
      </c>
      <c r="H17" s="240">
        <f>H18+H29+H54</f>
        <v>62</v>
      </c>
      <c r="I17" s="13" t="s">
        <v>30</v>
      </c>
      <c r="J17" s="14" t="s">
        <v>31</v>
      </c>
      <c r="K17" s="17">
        <v>46</v>
      </c>
      <c r="L17" s="236">
        <f>L18+L29+L54</f>
        <v>41</v>
      </c>
      <c r="M17" s="13" t="s">
        <v>30</v>
      </c>
      <c r="N17" s="14" t="s">
        <v>31</v>
      </c>
      <c r="O17" s="17">
        <v>36</v>
      </c>
      <c r="P17" s="16"/>
    </row>
    <row r="18" spans="1:16" ht="18" thickBot="1" x14ac:dyDescent="0.3">
      <c r="A18" s="184" t="s">
        <v>151</v>
      </c>
      <c r="B18" s="185"/>
      <c r="C18" s="10">
        <v>18</v>
      </c>
      <c r="D18" s="3">
        <f>SUM(D19:D24)</f>
        <v>15</v>
      </c>
      <c r="E18" s="8" t="s">
        <v>32</v>
      </c>
      <c r="F18" s="9" t="s">
        <v>33</v>
      </c>
      <c r="G18" s="10">
        <v>22</v>
      </c>
      <c r="H18" s="241">
        <f>SUM(H19:H25)</f>
        <v>22</v>
      </c>
      <c r="I18" s="8" t="s">
        <v>32</v>
      </c>
      <c r="J18" s="9" t="s">
        <v>33</v>
      </c>
      <c r="K18" s="10">
        <v>16</v>
      </c>
      <c r="L18" s="244">
        <f>SUM(L19:L26)</f>
        <v>16</v>
      </c>
      <c r="M18" s="8" t="s">
        <v>32</v>
      </c>
      <c r="N18" s="9" t="s">
        <v>33</v>
      </c>
      <c r="O18" s="10">
        <v>6</v>
      </c>
      <c r="P18" s="16">
        <f>SUM(P19:P22)</f>
        <v>6</v>
      </c>
    </row>
    <row r="19" spans="1:16" ht="17.25" thickBot="1" x14ac:dyDescent="0.3">
      <c r="A19" s="6" t="s">
        <v>96</v>
      </c>
      <c r="B19" s="7" t="s">
        <v>97</v>
      </c>
      <c r="C19" s="2" t="s">
        <v>34</v>
      </c>
      <c r="D19" s="3">
        <v>3</v>
      </c>
      <c r="E19" s="237" t="s">
        <v>35</v>
      </c>
      <c r="F19" s="238" t="s">
        <v>36</v>
      </c>
      <c r="G19" s="239" t="s">
        <v>34</v>
      </c>
      <c r="H19" s="15">
        <v>3</v>
      </c>
      <c r="M19" s="6" t="s">
        <v>118</v>
      </c>
      <c r="N19" s="7" t="s">
        <v>36</v>
      </c>
      <c r="O19" s="2" t="s">
        <v>34</v>
      </c>
      <c r="P19" s="15">
        <v>3</v>
      </c>
    </row>
    <row r="20" spans="1:16" ht="17.25" thickBot="1" x14ac:dyDescent="0.3">
      <c r="A20" s="6" t="s">
        <v>152</v>
      </c>
      <c r="B20" s="7" t="s">
        <v>36</v>
      </c>
      <c r="C20" s="2" t="s">
        <v>34</v>
      </c>
      <c r="D20" s="3">
        <v>3</v>
      </c>
      <c r="E20" s="237" t="s">
        <v>37</v>
      </c>
      <c r="F20" s="238" t="s">
        <v>38</v>
      </c>
      <c r="G20" s="103" t="s">
        <v>29</v>
      </c>
      <c r="H20" s="15">
        <v>4</v>
      </c>
      <c r="I20" s="6" t="s">
        <v>107</v>
      </c>
      <c r="J20" s="7" t="s">
        <v>38</v>
      </c>
      <c r="K20" s="2" t="s">
        <v>29</v>
      </c>
      <c r="L20" s="15">
        <v>4</v>
      </c>
    </row>
    <row r="21" spans="1:16" ht="17.25" thickBot="1" x14ac:dyDescent="0.3">
      <c r="A21" s="6" t="s">
        <v>153</v>
      </c>
      <c r="B21" s="7" t="s">
        <v>38</v>
      </c>
      <c r="C21" s="2" t="s">
        <v>29</v>
      </c>
      <c r="D21" s="3">
        <v>4</v>
      </c>
      <c r="E21" s="101" t="s">
        <v>322</v>
      </c>
      <c r="F21" s="102" t="s">
        <v>323</v>
      </c>
      <c r="G21" s="103" t="s">
        <v>26</v>
      </c>
      <c r="H21" s="15">
        <v>2</v>
      </c>
      <c r="I21" s="101" t="s">
        <v>322</v>
      </c>
      <c r="J21" s="102" t="s">
        <v>323</v>
      </c>
      <c r="K21" s="103" t="s">
        <v>26</v>
      </c>
      <c r="L21" s="15">
        <v>2</v>
      </c>
      <c r="M21" s="6"/>
      <c r="N21" s="7"/>
      <c r="O21" s="2"/>
    </row>
    <row r="22" spans="1:16" ht="17.25" thickBot="1" x14ac:dyDescent="0.3">
      <c r="A22" s="6" t="s">
        <v>154</v>
      </c>
      <c r="B22" s="7" t="s">
        <v>40</v>
      </c>
      <c r="C22" s="2" t="s">
        <v>34</v>
      </c>
      <c r="D22" s="3">
        <v>3</v>
      </c>
      <c r="E22" s="237" t="s">
        <v>324</v>
      </c>
      <c r="F22" s="238" t="s">
        <v>105</v>
      </c>
      <c r="G22" s="239" t="s">
        <v>43</v>
      </c>
      <c r="H22" s="15">
        <v>3</v>
      </c>
      <c r="M22" s="215" t="s">
        <v>104</v>
      </c>
      <c r="N22" s="216" t="s">
        <v>105</v>
      </c>
      <c r="O22" s="217" t="s">
        <v>43</v>
      </c>
      <c r="P22" s="15">
        <v>3</v>
      </c>
    </row>
    <row r="23" spans="1:16" ht="17.25" thickBot="1" x14ac:dyDescent="0.3">
      <c r="D23" s="3">
        <v>0</v>
      </c>
      <c r="E23" s="237" t="s">
        <v>39</v>
      </c>
      <c r="F23" s="238" t="s">
        <v>40</v>
      </c>
      <c r="G23" s="239" t="s">
        <v>34</v>
      </c>
      <c r="H23" s="15">
        <v>3</v>
      </c>
      <c r="I23" s="6" t="s">
        <v>108</v>
      </c>
      <c r="J23" s="7" t="s">
        <v>40</v>
      </c>
      <c r="K23" s="11" t="s">
        <v>34</v>
      </c>
      <c r="L23" s="15">
        <v>3</v>
      </c>
    </row>
    <row r="24" spans="1:16" ht="17.25" thickBot="1" x14ac:dyDescent="0.3">
      <c r="A24" s="47" t="s">
        <v>156</v>
      </c>
      <c r="B24" s="48" t="s">
        <v>157</v>
      </c>
      <c r="C24" s="49" t="s">
        <v>10</v>
      </c>
      <c r="D24" s="43">
        <v>2</v>
      </c>
      <c r="E24" s="237" t="s">
        <v>96</v>
      </c>
      <c r="F24" s="238" t="s">
        <v>97</v>
      </c>
      <c r="G24" s="239" t="s">
        <v>34</v>
      </c>
      <c r="H24" s="223">
        <v>3</v>
      </c>
      <c r="I24" s="6" t="s">
        <v>98</v>
      </c>
      <c r="J24" s="7" t="s">
        <v>97</v>
      </c>
      <c r="K24" s="2" t="s">
        <v>34</v>
      </c>
      <c r="L24" s="15">
        <v>3</v>
      </c>
      <c r="M24" s="28"/>
      <c r="N24" s="29"/>
      <c r="O24" s="28"/>
    </row>
    <row r="25" spans="1:16" ht="20.25" customHeight="1" thickBot="1" x14ac:dyDescent="0.3">
      <c r="A25" s="184" t="s">
        <v>158</v>
      </c>
      <c r="B25" s="185"/>
      <c r="C25" s="40">
        <v>4</v>
      </c>
      <c r="D25" s="233">
        <v>4</v>
      </c>
      <c r="E25" s="224" t="s">
        <v>109</v>
      </c>
      <c r="F25" s="225" t="s">
        <v>106</v>
      </c>
      <c r="G25" s="220" t="s">
        <v>29</v>
      </c>
      <c r="H25" s="226">
        <v>4</v>
      </c>
      <c r="I25" s="224" t="s">
        <v>109</v>
      </c>
      <c r="J25" s="225" t="s">
        <v>106</v>
      </c>
      <c r="K25" s="220" t="s">
        <v>29</v>
      </c>
      <c r="L25" s="15">
        <v>4</v>
      </c>
    </row>
    <row r="26" spans="1:16" ht="17.25" thickBot="1" x14ac:dyDescent="0.3">
      <c r="A26" s="41" t="s">
        <v>159</v>
      </c>
      <c r="B26" s="7" t="s">
        <v>80</v>
      </c>
      <c r="C26" s="2" t="s">
        <v>26</v>
      </c>
      <c r="E26" s="215"/>
      <c r="F26" s="216"/>
      <c r="G26" s="217"/>
      <c r="H26" s="30"/>
      <c r="P26" s="16"/>
    </row>
    <row r="27" spans="1:16" ht="23.25" customHeight="1" thickBot="1" x14ac:dyDescent="0.3">
      <c r="A27" s="41" t="s">
        <v>160</v>
      </c>
      <c r="B27" s="7" t="s">
        <v>84</v>
      </c>
      <c r="C27" s="2" t="s">
        <v>26</v>
      </c>
      <c r="F27" s="243"/>
    </row>
    <row r="28" spans="1:16" ht="17.25" thickBot="1" x14ac:dyDescent="0.3">
      <c r="A28" s="41" t="s">
        <v>161</v>
      </c>
      <c r="B28" s="7" t="s">
        <v>78</v>
      </c>
      <c r="C28" s="2" t="s">
        <v>26</v>
      </c>
    </row>
    <row r="29" spans="1:16" ht="18" thickBot="1" x14ac:dyDescent="0.3">
      <c r="A29" s="8" t="s">
        <v>44</v>
      </c>
      <c r="B29" s="9" t="s">
        <v>45</v>
      </c>
      <c r="C29" s="12">
        <v>48</v>
      </c>
      <c r="D29" s="235">
        <f>D30+4</f>
        <v>58</v>
      </c>
      <c r="E29" s="31" t="s">
        <v>44</v>
      </c>
      <c r="F29" s="32" t="s">
        <v>45</v>
      </c>
      <c r="G29" s="24">
        <v>32</v>
      </c>
      <c r="H29" s="241">
        <f>SUM(H31:H46)</f>
        <v>32</v>
      </c>
      <c r="I29" s="208" t="s">
        <v>44</v>
      </c>
      <c r="J29" s="209" t="s">
        <v>45</v>
      </c>
      <c r="K29" s="210">
        <v>26</v>
      </c>
      <c r="L29" s="244">
        <f>SUM(L31:L47)</f>
        <v>21</v>
      </c>
      <c r="M29" s="208" t="s">
        <v>44</v>
      </c>
      <c r="N29" s="209" t="s">
        <v>45</v>
      </c>
      <c r="O29" s="210">
        <v>26</v>
      </c>
    </row>
    <row r="30" spans="1:16" ht="18" thickBot="1" x14ac:dyDescent="0.3">
      <c r="A30" s="184" t="s">
        <v>151</v>
      </c>
      <c r="B30" s="185"/>
      <c r="C30" s="40">
        <v>44</v>
      </c>
      <c r="D30" s="36">
        <f>SUM(D31:D51)</f>
        <v>54</v>
      </c>
      <c r="E30" s="221"/>
      <c r="F30" s="222"/>
      <c r="G30" s="221"/>
      <c r="I30" s="8"/>
      <c r="J30" s="9"/>
      <c r="K30" s="10"/>
      <c r="M30" s="8"/>
      <c r="N30" s="9"/>
      <c r="O30" s="10"/>
    </row>
    <row r="31" spans="1:16" ht="18" thickBot="1" x14ac:dyDescent="0.3">
      <c r="A31" s="211" t="s">
        <v>318</v>
      </c>
      <c r="B31" s="212" t="s">
        <v>103</v>
      </c>
      <c r="C31" s="213" t="s">
        <v>26</v>
      </c>
      <c r="D31" s="3">
        <v>2</v>
      </c>
      <c r="E31" s="218" t="s">
        <v>319</v>
      </c>
      <c r="F31" s="219" t="s">
        <v>103</v>
      </c>
      <c r="G31" s="220" t="s">
        <v>26</v>
      </c>
      <c r="H31" s="214">
        <v>2</v>
      </c>
      <c r="I31" s="218" t="s">
        <v>102</v>
      </c>
      <c r="J31" s="219" t="s">
        <v>103</v>
      </c>
      <c r="K31" s="220" t="s">
        <v>26</v>
      </c>
      <c r="L31" s="15">
        <v>2</v>
      </c>
      <c r="M31" s="8"/>
      <c r="N31" s="9"/>
      <c r="O31" s="10"/>
    </row>
    <row r="32" spans="1:16" ht="17.25" thickBot="1" x14ac:dyDescent="0.3">
      <c r="A32" s="6" t="s">
        <v>155</v>
      </c>
      <c r="B32" s="7" t="s">
        <v>42</v>
      </c>
      <c r="C32" s="2" t="s">
        <v>43</v>
      </c>
      <c r="D32" s="3">
        <v>3</v>
      </c>
      <c r="E32" s="6" t="s">
        <v>41</v>
      </c>
      <c r="F32" s="7" t="s">
        <v>42</v>
      </c>
      <c r="G32" s="220" t="s">
        <v>26</v>
      </c>
      <c r="H32" s="15">
        <v>2</v>
      </c>
      <c r="M32" s="6" t="s">
        <v>119</v>
      </c>
      <c r="N32" s="7" t="s">
        <v>42</v>
      </c>
      <c r="O32" s="2" t="s">
        <v>43</v>
      </c>
    </row>
    <row r="33" spans="1:16" ht="17.25" thickBot="1" x14ac:dyDescent="0.3">
      <c r="A33" s="6" t="s">
        <v>162</v>
      </c>
      <c r="B33" s="7" t="s">
        <v>90</v>
      </c>
      <c r="C33" s="2" t="s">
        <v>43</v>
      </c>
      <c r="D33" s="3">
        <v>3</v>
      </c>
      <c r="E33" s="6" t="s">
        <v>46</v>
      </c>
      <c r="F33" s="7" t="s">
        <v>90</v>
      </c>
      <c r="G33" s="220" t="s">
        <v>26</v>
      </c>
      <c r="H33" s="15">
        <v>2</v>
      </c>
      <c r="I33" s="227" t="s">
        <v>110</v>
      </c>
      <c r="J33" s="228" t="s">
        <v>90</v>
      </c>
      <c r="K33" s="220" t="s">
        <v>26</v>
      </c>
      <c r="L33" s="15">
        <v>2</v>
      </c>
      <c r="M33" s="6"/>
      <c r="N33" s="7"/>
      <c r="O33" s="2"/>
    </row>
    <row r="34" spans="1:16" ht="17.25" thickBot="1" x14ac:dyDescent="0.3">
      <c r="A34" s="6" t="s">
        <v>163</v>
      </c>
      <c r="B34" s="7" t="s">
        <v>91</v>
      </c>
      <c r="C34" s="2" t="s">
        <v>43</v>
      </c>
      <c r="D34" s="43">
        <v>3</v>
      </c>
      <c r="E34" s="6" t="s">
        <v>47</v>
      </c>
      <c r="F34" s="7" t="s">
        <v>91</v>
      </c>
      <c r="G34" s="220" t="s">
        <v>26</v>
      </c>
      <c r="H34" s="15">
        <v>2</v>
      </c>
      <c r="I34" s="230" t="s">
        <v>111</v>
      </c>
      <c r="J34" s="231" t="s">
        <v>91</v>
      </c>
      <c r="K34" s="220" t="s">
        <v>26</v>
      </c>
      <c r="L34" s="15">
        <v>2</v>
      </c>
    </row>
    <row r="35" spans="1:16" ht="17.25" thickBot="1" x14ac:dyDescent="0.3">
      <c r="A35" s="6" t="s">
        <v>164</v>
      </c>
      <c r="B35" s="7" t="s">
        <v>92</v>
      </c>
      <c r="C35" s="2" t="s">
        <v>43</v>
      </c>
      <c r="D35" s="43">
        <v>3</v>
      </c>
      <c r="E35" s="6" t="s">
        <v>69</v>
      </c>
      <c r="F35" s="7" t="s">
        <v>92</v>
      </c>
      <c r="G35" s="220" t="s">
        <v>26</v>
      </c>
      <c r="H35" s="15">
        <v>2</v>
      </c>
      <c r="I35" s="28"/>
      <c r="J35" s="29"/>
      <c r="K35" s="28"/>
      <c r="M35" s="227" t="s">
        <v>120</v>
      </c>
      <c r="N35" s="228" t="s">
        <v>92</v>
      </c>
      <c r="O35" s="229" t="s">
        <v>43</v>
      </c>
    </row>
    <row r="36" spans="1:16" ht="17.25" thickBot="1" x14ac:dyDescent="0.3">
      <c r="A36" s="6" t="s">
        <v>171</v>
      </c>
      <c r="B36" s="39" t="s">
        <v>172</v>
      </c>
      <c r="C36" s="2" t="s">
        <v>43</v>
      </c>
      <c r="D36" s="43">
        <v>3</v>
      </c>
      <c r="E36" s="6" t="s">
        <v>67</v>
      </c>
      <c r="F36" s="7" t="s">
        <v>68</v>
      </c>
      <c r="G36" s="220" t="s">
        <v>26</v>
      </c>
      <c r="H36" s="15">
        <v>2</v>
      </c>
      <c r="M36" s="6" t="s">
        <v>121</v>
      </c>
      <c r="N36" s="7" t="s">
        <v>68</v>
      </c>
      <c r="O36" s="2" t="s">
        <v>43</v>
      </c>
    </row>
    <row r="37" spans="1:16" ht="17.25" thickBot="1" x14ac:dyDescent="0.3">
      <c r="A37" s="6" t="s">
        <v>166</v>
      </c>
      <c r="B37" s="7" t="s">
        <v>316</v>
      </c>
      <c r="C37" s="2" t="s">
        <v>43</v>
      </c>
      <c r="D37" s="43">
        <v>3</v>
      </c>
      <c r="E37" s="6" t="s">
        <v>64</v>
      </c>
      <c r="F37" s="7" t="s">
        <v>316</v>
      </c>
      <c r="G37" s="2" t="s">
        <v>325</v>
      </c>
      <c r="H37" s="15">
        <v>2</v>
      </c>
      <c r="I37" s="6" t="s">
        <v>112</v>
      </c>
      <c r="J37" s="7" t="s">
        <v>316</v>
      </c>
      <c r="K37" s="2" t="s">
        <v>325</v>
      </c>
      <c r="L37" s="15">
        <v>2</v>
      </c>
    </row>
    <row r="38" spans="1:16" ht="17.25" thickBot="1" x14ac:dyDescent="0.3">
      <c r="A38" s="6" t="s">
        <v>165</v>
      </c>
      <c r="B38" s="39" t="s">
        <v>49</v>
      </c>
      <c r="C38" s="2" t="s">
        <v>43</v>
      </c>
      <c r="D38" s="43">
        <v>3</v>
      </c>
      <c r="E38" s="6" t="s">
        <v>48</v>
      </c>
      <c r="F38" s="7" t="s">
        <v>49</v>
      </c>
      <c r="G38" s="220" t="s">
        <v>26</v>
      </c>
      <c r="H38" s="15">
        <v>2</v>
      </c>
      <c r="M38" s="6" t="s">
        <v>122</v>
      </c>
      <c r="N38" s="7" t="s">
        <v>49</v>
      </c>
      <c r="O38" s="2" t="s">
        <v>43</v>
      </c>
    </row>
    <row r="39" spans="1:16" ht="17.25" thickBot="1" x14ac:dyDescent="0.3">
      <c r="A39" s="6" t="s">
        <v>170</v>
      </c>
      <c r="B39" s="39" t="s">
        <v>51</v>
      </c>
      <c r="C39" s="2" t="s">
        <v>43</v>
      </c>
      <c r="D39" s="43">
        <v>3</v>
      </c>
      <c r="E39" s="6" t="s">
        <v>50</v>
      </c>
      <c r="F39" s="7" t="s">
        <v>51</v>
      </c>
      <c r="G39" s="220" t="s">
        <v>26</v>
      </c>
      <c r="H39" s="15">
        <v>2</v>
      </c>
      <c r="I39" s="6" t="s">
        <v>113</v>
      </c>
      <c r="J39" s="7" t="s">
        <v>51</v>
      </c>
      <c r="K39" s="220" t="s">
        <v>26</v>
      </c>
      <c r="L39" s="15">
        <v>2</v>
      </c>
    </row>
    <row r="40" spans="1:16" ht="17.25" thickBot="1" x14ac:dyDescent="0.3">
      <c r="A40" s="6" t="s">
        <v>173</v>
      </c>
      <c r="B40" s="39" t="s">
        <v>53</v>
      </c>
      <c r="C40" s="2" t="s">
        <v>26</v>
      </c>
      <c r="D40" s="43">
        <v>2</v>
      </c>
      <c r="E40" s="6" t="s">
        <v>52</v>
      </c>
      <c r="F40" s="7" t="s">
        <v>53</v>
      </c>
      <c r="G40" s="220" t="s">
        <v>26</v>
      </c>
      <c r="H40" s="15">
        <v>2</v>
      </c>
      <c r="M40" s="6" t="s">
        <v>123</v>
      </c>
      <c r="N40" s="7" t="s">
        <v>53</v>
      </c>
      <c r="O40" s="2" t="s">
        <v>43</v>
      </c>
    </row>
    <row r="41" spans="1:16" ht="17.25" thickBot="1" x14ac:dyDescent="0.3">
      <c r="A41" s="6" t="s">
        <v>167</v>
      </c>
      <c r="B41" s="39" t="s">
        <v>55</v>
      </c>
      <c r="C41" s="2" t="s">
        <v>43</v>
      </c>
      <c r="D41" s="43">
        <v>3</v>
      </c>
      <c r="E41" s="6" t="s">
        <v>54</v>
      </c>
      <c r="F41" s="7" t="s">
        <v>55</v>
      </c>
      <c r="G41" s="2" t="s">
        <v>325</v>
      </c>
      <c r="H41" s="15">
        <v>2</v>
      </c>
      <c r="I41" s="6" t="s">
        <v>114</v>
      </c>
      <c r="J41" s="7" t="s">
        <v>55</v>
      </c>
      <c r="K41" s="2" t="s">
        <v>325</v>
      </c>
      <c r="L41" s="15">
        <v>2</v>
      </c>
      <c r="M41" s="6" t="s">
        <v>124</v>
      </c>
      <c r="N41" s="7" t="s">
        <v>55</v>
      </c>
      <c r="O41" s="2" t="s">
        <v>26</v>
      </c>
    </row>
    <row r="42" spans="1:16" ht="17.25" thickBot="1" x14ac:dyDescent="0.3">
      <c r="A42" s="6" t="s">
        <v>168</v>
      </c>
      <c r="B42" s="39" t="s">
        <v>169</v>
      </c>
      <c r="C42" s="2" t="s">
        <v>43</v>
      </c>
      <c r="D42" s="43">
        <v>3</v>
      </c>
      <c r="E42" s="6" t="s">
        <v>70</v>
      </c>
      <c r="F42" s="7" t="s">
        <v>71</v>
      </c>
      <c r="G42" s="2" t="s">
        <v>325</v>
      </c>
      <c r="H42" s="15">
        <v>2</v>
      </c>
      <c r="I42" s="6" t="s">
        <v>115</v>
      </c>
      <c r="J42" s="7" t="s">
        <v>71</v>
      </c>
      <c r="K42" s="2" t="s">
        <v>325</v>
      </c>
      <c r="L42" s="15">
        <v>2</v>
      </c>
      <c r="M42" s="6" t="s">
        <v>125</v>
      </c>
      <c r="N42" s="7" t="s">
        <v>71</v>
      </c>
      <c r="O42" s="2" t="s">
        <v>26</v>
      </c>
    </row>
    <row r="43" spans="1:16" ht="17.25" thickBot="1" x14ac:dyDescent="0.3">
      <c r="A43" s="6" t="s">
        <v>174</v>
      </c>
      <c r="B43" s="7" t="s">
        <v>320</v>
      </c>
      <c r="C43" s="11" t="s">
        <v>60</v>
      </c>
      <c r="D43" s="43">
        <v>1</v>
      </c>
      <c r="E43" s="6" t="s">
        <v>58</v>
      </c>
      <c r="F43" s="7" t="s">
        <v>320</v>
      </c>
      <c r="G43" s="2" t="s">
        <v>60</v>
      </c>
      <c r="H43" s="15">
        <v>1</v>
      </c>
      <c r="I43" s="6" t="s">
        <v>116</v>
      </c>
      <c r="J43" s="7" t="s">
        <v>320</v>
      </c>
      <c r="K43" s="2" t="s">
        <v>60</v>
      </c>
      <c r="L43" s="15">
        <v>1</v>
      </c>
    </row>
    <row r="44" spans="1:16" ht="17.25" thickBot="1" x14ac:dyDescent="0.3">
      <c r="A44" s="6" t="s">
        <v>176</v>
      </c>
      <c r="B44" s="7" t="s">
        <v>321</v>
      </c>
      <c r="C44" s="11" t="s">
        <v>60</v>
      </c>
      <c r="D44" s="43">
        <v>1</v>
      </c>
      <c r="E44" s="6" t="s">
        <v>65</v>
      </c>
      <c r="F44" s="7" t="s">
        <v>321</v>
      </c>
      <c r="G44" s="2" t="s">
        <v>60</v>
      </c>
      <c r="H44" s="15">
        <v>1</v>
      </c>
      <c r="M44" s="6" t="s">
        <v>126</v>
      </c>
      <c r="N44" s="7" t="s">
        <v>321</v>
      </c>
      <c r="O44" s="232" t="s">
        <v>60</v>
      </c>
      <c r="P44" s="28"/>
    </row>
    <row r="45" spans="1:16" ht="17.25" thickBot="1" x14ac:dyDescent="0.3">
      <c r="A45" s="6" t="s">
        <v>178</v>
      </c>
      <c r="B45" s="39" t="s">
        <v>179</v>
      </c>
      <c r="C45" s="11" t="s">
        <v>63</v>
      </c>
      <c r="D45" s="43">
        <v>6</v>
      </c>
      <c r="E45" s="6" t="s">
        <v>61</v>
      </c>
      <c r="F45" s="7" t="s">
        <v>62</v>
      </c>
      <c r="G45" s="2" t="s">
        <v>63</v>
      </c>
      <c r="H45" s="15">
        <v>6</v>
      </c>
      <c r="I45" s="6" t="s">
        <v>117</v>
      </c>
      <c r="J45" s="7" t="s">
        <v>62</v>
      </c>
      <c r="K45" s="2" t="s">
        <v>63</v>
      </c>
      <c r="L45" s="15">
        <v>6</v>
      </c>
      <c r="M45" s="6"/>
      <c r="N45" s="7"/>
      <c r="O45" s="2"/>
    </row>
    <row r="46" spans="1:16" ht="17.25" thickBot="1" x14ac:dyDescent="0.3">
      <c r="A46" s="6" t="s">
        <v>180</v>
      </c>
      <c r="B46" s="39" t="s">
        <v>181</v>
      </c>
      <c r="C46" s="11" t="s">
        <v>182</v>
      </c>
      <c r="D46" s="43">
        <v>5</v>
      </c>
      <c r="E46" s="18" t="s">
        <v>99</v>
      </c>
      <c r="F46" s="19" t="s">
        <v>100</v>
      </c>
      <c r="G46" s="20" t="s">
        <v>101</v>
      </c>
      <c r="I46" s="18" t="s">
        <v>99</v>
      </c>
      <c r="J46" s="19" t="s">
        <v>100</v>
      </c>
      <c r="K46" s="20" t="s">
        <v>101</v>
      </c>
      <c r="M46" s="6"/>
      <c r="N46" s="7"/>
      <c r="O46" s="2"/>
    </row>
    <row r="47" spans="1:16" ht="18" thickBot="1" x14ac:dyDescent="0.3">
      <c r="A47" s="44" t="s">
        <v>184</v>
      </c>
      <c r="B47" s="45" t="s">
        <v>185</v>
      </c>
      <c r="C47" s="46" t="s">
        <v>182</v>
      </c>
      <c r="D47" s="43">
        <v>5</v>
      </c>
      <c r="I47" s="6"/>
      <c r="J47" s="7"/>
      <c r="K47" s="2"/>
      <c r="L47" s="21"/>
      <c r="M47" s="56" t="s">
        <v>264</v>
      </c>
      <c r="N47" s="57" t="s">
        <v>265</v>
      </c>
      <c r="O47" s="58" t="s">
        <v>43</v>
      </c>
      <c r="P47" s="21"/>
    </row>
    <row r="48" spans="1:16" ht="17.25" thickBot="1" x14ac:dyDescent="0.3">
      <c r="A48" s="59" t="s">
        <v>183</v>
      </c>
      <c r="B48" s="60" t="s">
        <v>190</v>
      </c>
      <c r="C48" s="61" t="s">
        <v>26</v>
      </c>
      <c r="D48" s="43">
        <v>2</v>
      </c>
      <c r="I48" s="6"/>
      <c r="J48" s="7"/>
      <c r="K48" s="2"/>
      <c r="M48" s="25" t="s">
        <v>127</v>
      </c>
      <c r="N48" s="26" t="s">
        <v>88</v>
      </c>
      <c r="O48" s="27" t="s">
        <v>43</v>
      </c>
    </row>
    <row r="49" spans="1:15" ht="17.25" thickBot="1" x14ac:dyDescent="0.3">
      <c r="A49" s="6"/>
      <c r="B49" s="39"/>
      <c r="C49" s="11"/>
      <c r="I49" s="6"/>
      <c r="J49" s="7"/>
      <c r="K49" s="2"/>
      <c r="M49" s="33" t="s">
        <v>128</v>
      </c>
      <c r="N49" s="34" t="s">
        <v>74</v>
      </c>
      <c r="O49" s="27" t="s">
        <v>43</v>
      </c>
    </row>
    <row r="51" spans="1:15" ht="17.25" thickBot="1" x14ac:dyDescent="0.3">
      <c r="A51" s="6"/>
      <c r="B51" s="39"/>
      <c r="C51" s="11"/>
    </row>
    <row r="53" spans="1:15" ht="15.75" thickBot="1" x14ac:dyDescent="0.3">
      <c r="L53" s="30"/>
    </row>
    <row r="54" spans="1:15" ht="18" thickBot="1" x14ac:dyDescent="0.3">
      <c r="A54" s="184" t="s">
        <v>186</v>
      </c>
      <c r="B54" s="185"/>
      <c r="C54" s="31">
        <v>4</v>
      </c>
      <c r="D54" s="36">
        <v>4</v>
      </c>
      <c r="E54" s="31" t="s">
        <v>75</v>
      </c>
      <c r="F54" s="23" t="s">
        <v>76</v>
      </c>
      <c r="G54" s="24">
        <v>8</v>
      </c>
      <c r="H54" s="241">
        <v>8</v>
      </c>
      <c r="I54" s="208" t="s">
        <v>75</v>
      </c>
      <c r="J54" s="209" t="s">
        <v>76</v>
      </c>
      <c r="K54" s="210">
        <v>4</v>
      </c>
      <c r="L54" s="245">
        <v>4</v>
      </c>
      <c r="M54" s="208" t="s">
        <v>75</v>
      </c>
      <c r="N54" s="209" t="s">
        <v>76</v>
      </c>
      <c r="O54" s="210">
        <v>4</v>
      </c>
    </row>
    <row r="55" spans="1:15" ht="17.25" thickBot="1" x14ac:dyDescent="0.3">
      <c r="A55" s="6" t="s">
        <v>187</v>
      </c>
      <c r="B55" s="7" t="s">
        <v>82</v>
      </c>
      <c r="C55" s="2" t="s">
        <v>26</v>
      </c>
      <c r="E55" s="6" t="s">
        <v>77</v>
      </c>
      <c r="F55" s="7" t="s">
        <v>78</v>
      </c>
      <c r="G55" s="2" t="s">
        <v>26</v>
      </c>
      <c r="I55" s="6" t="s">
        <v>133</v>
      </c>
      <c r="J55" s="7" t="s">
        <v>78</v>
      </c>
      <c r="K55" s="2" t="s">
        <v>26</v>
      </c>
      <c r="M55" s="6" t="s">
        <v>129</v>
      </c>
      <c r="N55" s="7" t="s">
        <v>82</v>
      </c>
      <c r="O55" s="2" t="s">
        <v>26</v>
      </c>
    </row>
    <row r="56" spans="1:15" ht="15.75" customHeight="1" thickBot="1" x14ac:dyDescent="0.3">
      <c r="A56" s="6" t="s">
        <v>188</v>
      </c>
      <c r="B56" s="7" t="s">
        <v>86</v>
      </c>
      <c r="C56" s="2" t="s">
        <v>26</v>
      </c>
      <c r="E56" s="6" t="s">
        <v>79</v>
      </c>
      <c r="F56" s="7" t="s">
        <v>80</v>
      </c>
      <c r="G56" s="2" t="s">
        <v>26</v>
      </c>
      <c r="I56" s="6" t="s">
        <v>134</v>
      </c>
      <c r="J56" s="7" t="s">
        <v>80</v>
      </c>
      <c r="K56" s="2" t="s">
        <v>26</v>
      </c>
      <c r="M56" s="6" t="s">
        <v>135</v>
      </c>
      <c r="N56" s="7" t="s">
        <v>84</v>
      </c>
      <c r="O56" s="2" t="s">
        <v>26</v>
      </c>
    </row>
    <row r="57" spans="1:15" ht="22.5" customHeight="1" thickBot="1" x14ac:dyDescent="0.3">
      <c r="A57" s="6" t="s">
        <v>130</v>
      </c>
      <c r="B57" s="7" t="s">
        <v>57</v>
      </c>
      <c r="C57" s="2" t="s">
        <v>26</v>
      </c>
      <c r="E57" s="6" t="s">
        <v>81</v>
      </c>
      <c r="F57" s="7" t="s">
        <v>82</v>
      </c>
      <c r="G57" s="2" t="s">
        <v>26</v>
      </c>
      <c r="I57" s="6"/>
      <c r="J57" s="7"/>
      <c r="K57" s="2"/>
      <c r="M57" s="6"/>
      <c r="N57" s="7"/>
      <c r="O57" s="2"/>
    </row>
    <row r="58" spans="1:15" ht="17.25" thickBot="1" x14ac:dyDescent="0.3">
      <c r="A58" s="6" t="s">
        <v>189</v>
      </c>
      <c r="B58" s="7" t="s">
        <v>88</v>
      </c>
      <c r="C58" s="2" t="s">
        <v>26</v>
      </c>
      <c r="E58" s="6" t="s">
        <v>83</v>
      </c>
      <c r="F58" s="7" t="s">
        <v>84</v>
      </c>
      <c r="G58" s="2" t="s">
        <v>26</v>
      </c>
      <c r="I58" s="6"/>
      <c r="J58" s="7"/>
      <c r="K58" s="2"/>
      <c r="M58" s="6"/>
      <c r="N58" s="7"/>
      <c r="O58" s="2"/>
    </row>
    <row r="59" spans="1:15" ht="17.25" thickBot="1" x14ac:dyDescent="0.3">
      <c r="A59" s="182" t="s">
        <v>89</v>
      </c>
      <c r="B59" s="183"/>
      <c r="C59" s="1">
        <v>100</v>
      </c>
      <c r="E59" s="6" t="s">
        <v>56</v>
      </c>
      <c r="F59" s="7" t="s">
        <v>326</v>
      </c>
      <c r="G59" s="2" t="s">
        <v>26</v>
      </c>
      <c r="H59" s="30"/>
      <c r="I59" s="6" t="s">
        <v>263</v>
      </c>
      <c r="J59" s="7" t="s">
        <v>260</v>
      </c>
      <c r="K59" s="2" t="s">
        <v>26</v>
      </c>
      <c r="M59" s="6" t="s">
        <v>130</v>
      </c>
      <c r="N59" s="7" t="s">
        <v>57</v>
      </c>
      <c r="O59" s="2" t="s">
        <v>26</v>
      </c>
    </row>
    <row r="60" spans="1:15" ht="17.25" thickBot="1" x14ac:dyDescent="0.3">
      <c r="E60" s="6" t="s">
        <v>85</v>
      </c>
      <c r="F60" s="7" t="s">
        <v>86</v>
      </c>
      <c r="G60" s="2" t="s">
        <v>26</v>
      </c>
      <c r="H60" s="30"/>
      <c r="I60" s="6" t="s">
        <v>136</v>
      </c>
      <c r="J60" s="7" t="s">
        <v>86</v>
      </c>
      <c r="K60" s="2" t="s">
        <v>26</v>
      </c>
      <c r="M60" s="6" t="s">
        <v>132</v>
      </c>
      <c r="N60" s="7" t="s">
        <v>86</v>
      </c>
      <c r="O60" s="2" t="s">
        <v>26</v>
      </c>
    </row>
    <row r="61" spans="1:15" ht="17.25" thickBot="1" x14ac:dyDescent="0.3">
      <c r="E61" s="6" t="s">
        <v>72</v>
      </c>
      <c r="F61" s="7" t="s">
        <v>73</v>
      </c>
      <c r="G61" s="2" t="s">
        <v>26</v>
      </c>
      <c r="H61" s="30"/>
      <c r="I61" s="6"/>
      <c r="J61" s="7"/>
      <c r="K61" s="2"/>
      <c r="M61" s="6"/>
      <c r="N61" s="7"/>
      <c r="O61" s="2"/>
    </row>
    <row r="62" spans="1:15" ht="17.25" thickBot="1" x14ac:dyDescent="0.3">
      <c r="E62" s="6" t="s">
        <v>87</v>
      </c>
      <c r="F62" s="7" t="s">
        <v>88</v>
      </c>
      <c r="G62" s="2" t="s">
        <v>26</v>
      </c>
      <c r="H62" s="30"/>
      <c r="I62" s="6"/>
      <c r="J62" s="7"/>
      <c r="K62" s="2"/>
      <c r="M62" s="6"/>
      <c r="N62" s="7"/>
      <c r="O62" s="2"/>
    </row>
    <row r="63" spans="1:15" ht="17.25" thickBot="1" x14ac:dyDescent="0.3">
      <c r="E63" s="176" t="s">
        <v>89</v>
      </c>
      <c r="F63" s="177"/>
      <c r="G63" s="12">
        <v>90</v>
      </c>
      <c r="H63" s="242">
        <f>H7+H17</f>
        <v>90</v>
      </c>
      <c r="I63" s="176" t="s">
        <v>89</v>
      </c>
      <c r="J63" s="177"/>
      <c r="K63" s="12">
        <v>65</v>
      </c>
      <c r="M63" s="176" t="s">
        <v>89</v>
      </c>
      <c r="N63" s="177"/>
      <c r="O63" s="12">
        <v>45</v>
      </c>
    </row>
    <row r="64" spans="1:15" ht="16.5" x14ac:dyDescent="0.25">
      <c r="E64" s="42"/>
      <c r="F64" s="144"/>
      <c r="G64" s="42"/>
      <c r="H64" s="30"/>
    </row>
    <row r="65" spans="6:6" ht="16.5" x14ac:dyDescent="0.25">
      <c r="F65" s="144"/>
    </row>
    <row r="66" spans="6:6" ht="16.5" x14ac:dyDescent="0.25">
      <c r="F66" s="144"/>
    </row>
  </sheetData>
  <mergeCells count="15">
    <mergeCell ref="A30:B30"/>
    <mergeCell ref="A54:B54"/>
    <mergeCell ref="A59:B59"/>
    <mergeCell ref="A1:C1"/>
    <mergeCell ref="A2:A4"/>
    <mergeCell ref="B2:B4"/>
    <mergeCell ref="C2:C4"/>
    <mergeCell ref="A18:B18"/>
    <mergeCell ref="A25:B25"/>
    <mergeCell ref="E2:G2"/>
    <mergeCell ref="I2:K2"/>
    <mergeCell ref="M2:O2"/>
    <mergeCell ref="E4:E6"/>
    <mergeCell ref="F4:F6"/>
    <mergeCell ref="G4:G6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15" workbookViewId="0">
      <selection activeCell="J34" sqref="J34"/>
    </sheetView>
  </sheetViews>
  <sheetFormatPr defaultColWidth="9.140625" defaultRowHeight="15.75" x14ac:dyDescent="0.25"/>
  <cols>
    <col min="1" max="1" width="11.7109375" style="70" customWidth="1"/>
    <col min="2" max="2" width="31.7109375" style="70" customWidth="1"/>
    <col min="3" max="3" width="9.140625" style="70"/>
    <col min="4" max="4" width="10" style="70" customWidth="1"/>
    <col min="5" max="5" width="12.28515625" style="70" customWidth="1"/>
    <col min="6" max="6" width="12.42578125" style="70" customWidth="1"/>
    <col min="7" max="7" width="11.5703125" style="70" customWidth="1"/>
    <col min="8" max="16384" width="9.140625" style="70"/>
  </cols>
  <sheetData>
    <row r="1" spans="1:7" ht="16.5" thickBot="1" x14ac:dyDescent="0.3"/>
    <row r="2" spans="1:7" ht="16.5" thickBot="1" x14ac:dyDescent="0.3">
      <c r="A2" s="188" t="s">
        <v>0</v>
      </c>
      <c r="B2" s="188" t="s">
        <v>1</v>
      </c>
      <c r="C2" s="188" t="s">
        <v>2</v>
      </c>
      <c r="D2" s="186" t="s">
        <v>191</v>
      </c>
      <c r="E2" s="191"/>
      <c r="F2" s="191"/>
      <c r="G2" s="187"/>
    </row>
    <row r="3" spans="1:7" ht="16.5" thickBot="1" x14ac:dyDescent="0.3">
      <c r="A3" s="189"/>
      <c r="B3" s="189"/>
      <c r="C3" s="189"/>
      <c r="D3" s="188" t="s">
        <v>192</v>
      </c>
      <c r="E3" s="186" t="s">
        <v>193</v>
      </c>
      <c r="F3" s="191"/>
      <c r="G3" s="187"/>
    </row>
    <row r="4" spans="1:7" ht="16.5" thickBot="1" x14ac:dyDescent="0.3">
      <c r="A4" s="190"/>
      <c r="B4" s="190"/>
      <c r="C4" s="190"/>
      <c r="D4" s="190"/>
      <c r="E4" s="53" t="s">
        <v>194</v>
      </c>
      <c r="F4" s="53" t="s">
        <v>195</v>
      </c>
      <c r="G4" s="53" t="s">
        <v>196</v>
      </c>
    </row>
    <row r="5" spans="1:7" ht="16.5" thickBot="1" x14ac:dyDescent="0.3">
      <c r="A5" s="71" t="s">
        <v>3</v>
      </c>
      <c r="B5" s="72" t="s">
        <v>4</v>
      </c>
      <c r="C5" s="53">
        <v>28</v>
      </c>
      <c r="D5" s="53">
        <v>495</v>
      </c>
      <c r="E5" s="53">
        <v>212</v>
      </c>
      <c r="F5" s="53">
        <v>255</v>
      </c>
      <c r="G5" s="53">
        <v>28</v>
      </c>
    </row>
    <row r="6" spans="1:7" ht="16.5" thickBot="1" x14ac:dyDescent="0.3">
      <c r="A6" s="37" t="s">
        <v>5</v>
      </c>
      <c r="B6" s="38" t="s">
        <v>6</v>
      </c>
      <c r="C6" s="35" t="s">
        <v>7</v>
      </c>
      <c r="D6" s="35">
        <v>75</v>
      </c>
      <c r="E6" s="35">
        <v>41</v>
      </c>
      <c r="F6" s="35">
        <v>29</v>
      </c>
      <c r="G6" s="35">
        <v>5</v>
      </c>
    </row>
    <row r="7" spans="1:7" ht="16.5" thickBot="1" x14ac:dyDescent="0.3">
      <c r="A7" s="37" t="s">
        <v>8</v>
      </c>
      <c r="B7" s="38" t="s">
        <v>9</v>
      </c>
      <c r="C7" s="35" t="s">
        <v>10</v>
      </c>
      <c r="D7" s="35">
        <v>30</v>
      </c>
      <c r="E7" s="35">
        <v>18</v>
      </c>
      <c r="F7" s="35">
        <v>10</v>
      </c>
      <c r="G7" s="35">
        <v>2</v>
      </c>
    </row>
    <row r="8" spans="1:7" ht="16.5" thickBot="1" x14ac:dyDescent="0.3">
      <c r="A8" s="37" t="s">
        <v>11</v>
      </c>
      <c r="B8" s="38" t="s">
        <v>12</v>
      </c>
      <c r="C8" s="35" t="s">
        <v>13</v>
      </c>
      <c r="D8" s="35">
        <v>60</v>
      </c>
      <c r="E8" s="35">
        <v>5</v>
      </c>
      <c r="F8" s="35">
        <v>51</v>
      </c>
      <c r="G8" s="35">
        <v>4</v>
      </c>
    </row>
    <row r="9" spans="1:7" ht="16.5" thickBot="1" x14ac:dyDescent="0.3">
      <c r="A9" s="37" t="s">
        <v>14</v>
      </c>
      <c r="B9" s="38" t="s">
        <v>15</v>
      </c>
      <c r="C9" s="35" t="s">
        <v>7</v>
      </c>
      <c r="D9" s="35">
        <v>75</v>
      </c>
      <c r="E9" s="35">
        <v>36</v>
      </c>
      <c r="F9" s="35">
        <v>35</v>
      </c>
      <c r="G9" s="35">
        <v>4</v>
      </c>
    </row>
    <row r="10" spans="1:7" ht="16.5" thickBot="1" x14ac:dyDescent="0.3">
      <c r="A10" s="37" t="s">
        <v>16</v>
      </c>
      <c r="B10" s="38" t="s">
        <v>17</v>
      </c>
      <c r="C10" s="35" t="s">
        <v>18</v>
      </c>
      <c r="D10" s="35">
        <v>75</v>
      </c>
      <c r="E10" s="35">
        <v>15</v>
      </c>
      <c r="F10" s="35">
        <v>58</v>
      </c>
      <c r="G10" s="35">
        <v>2</v>
      </c>
    </row>
    <row r="11" spans="1:7" ht="16.5" thickBot="1" x14ac:dyDescent="0.3">
      <c r="A11" s="37" t="s">
        <v>19</v>
      </c>
      <c r="B11" s="38" t="s">
        <v>20</v>
      </c>
      <c r="C11" s="35" t="s">
        <v>21</v>
      </c>
      <c r="D11" s="35">
        <v>40</v>
      </c>
      <c r="E11" s="35">
        <v>14</v>
      </c>
      <c r="F11" s="35">
        <v>24</v>
      </c>
      <c r="G11" s="35">
        <v>2</v>
      </c>
    </row>
    <row r="12" spans="1:7" ht="16.5" thickBot="1" x14ac:dyDescent="0.3">
      <c r="A12" s="37" t="s">
        <v>22</v>
      </c>
      <c r="B12" s="38" t="s">
        <v>23</v>
      </c>
      <c r="C12" s="35" t="s">
        <v>21</v>
      </c>
      <c r="D12" s="35">
        <v>40</v>
      </c>
      <c r="E12" s="35">
        <v>14</v>
      </c>
      <c r="F12" s="35">
        <v>24</v>
      </c>
      <c r="G12" s="35">
        <v>2</v>
      </c>
    </row>
    <row r="13" spans="1:7" ht="16.5" thickBot="1" x14ac:dyDescent="0.3">
      <c r="A13" s="37" t="s">
        <v>24</v>
      </c>
      <c r="B13" s="38" t="s">
        <v>25</v>
      </c>
      <c r="C13" s="35" t="s">
        <v>26</v>
      </c>
      <c r="D13" s="35">
        <v>40</v>
      </c>
      <c r="E13" s="35">
        <v>14</v>
      </c>
      <c r="F13" s="35">
        <v>24</v>
      </c>
      <c r="G13" s="35">
        <v>2</v>
      </c>
    </row>
    <row r="14" spans="1:7" ht="16.5" thickBot="1" x14ac:dyDescent="0.3">
      <c r="A14" s="37" t="s">
        <v>27</v>
      </c>
      <c r="B14" s="38" t="s">
        <v>28</v>
      </c>
      <c r="C14" s="35" t="s">
        <v>29</v>
      </c>
      <c r="D14" s="54">
        <v>60</v>
      </c>
      <c r="E14" s="54">
        <v>55</v>
      </c>
      <c r="F14" s="54"/>
      <c r="G14" s="54">
        <v>5</v>
      </c>
    </row>
    <row r="15" spans="1:7" ht="16.5" thickBot="1" x14ac:dyDescent="0.3">
      <c r="A15" s="71" t="s">
        <v>30</v>
      </c>
      <c r="B15" s="72" t="s">
        <v>31</v>
      </c>
      <c r="C15" s="73">
        <v>62</v>
      </c>
      <c r="D15" s="74">
        <f>D16+D22+D37</f>
        <v>1575</v>
      </c>
      <c r="E15" s="74">
        <f t="shared" ref="E15:G15" si="0">E16+E22+E37</f>
        <v>547</v>
      </c>
      <c r="F15" s="74">
        <f t="shared" si="0"/>
        <v>990</v>
      </c>
      <c r="G15" s="74">
        <f t="shared" si="0"/>
        <v>38</v>
      </c>
    </row>
    <row r="16" spans="1:7" ht="16.5" thickBot="1" x14ac:dyDescent="0.3">
      <c r="A16" s="75" t="s">
        <v>32</v>
      </c>
      <c r="B16" s="76" t="s">
        <v>33</v>
      </c>
      <c r="C16" s="77">
        <v>16</v>
      </c>
      <c r="D16" s="78">
        <f>SUM(E16:G16)</f>
        <v>255</v>
      </c>
      <c r="E16" s="74">
        <f>SUM(E17:E21)</f>
        <v>215</v>
      </c>
      <c r="F16" s="74">
        <f t="shared" ref="F16:G16" si="1">SUM(F17:F21)</f>
        <v>30</v>
      </c>
      <c r="G16" s="74">
        <f t="shared" si="1"/>
        <v>10</v>
      </c>
    </row>
    <row r="17" spans="1:7" ht="16.5" thickBot="1" x14ac:dyDescent="0.3">
      <c r="A17" s="37" t="s">
        <v>96</v>
      </c>
      <c r="B17" s="38" t="s">
        <v>97</v>
      </c>
      <c r="C17" s="79" t="s">
        <v>34</v>
      </c>
      <c r="D17" s="80">
        <f>SUM(E17:G17)</f>
        <v>45</v>
      </c>
      <c r="E17" s="81">
        <v>43</v>
      </c>
      <c r="F17" s="82">
        <v>0</v>
      </c>
      <c r="G17" s="81">
        <v>2</v>
      </c>
    </row>
    <row r="18" spans="1:7" ht="16.5" thickBot="1" x14ac:dyDescent="0.3">
      <c r="A18" s="37" t="s">
        <v>35</v>
      </c>
      <c r="B18" s="38" t="s">
        <v>36</v>
      </c>
      <c r="C18" s="79" t="s">
        <v>34</v>
      </c>
      <c r="D18" s="80">
        <f t="shared" ref="D18:D45" si="2">SUM(E18:G18)</f>
        <v>45</v>
      </c>
      <c r="E18" s="81">
        <v>43</v>
      </c>
      <c r="F18" s="82">
        <v>0</v>
      </c>
      <c r="G18" s="81">
        <v>2</v>
      </c>
    </row>
    <row r="19" spans="1:7" ht="16.5" thickBot="1" x14ac:dyDescent="0.3">
      <c r="A19" s="37" t="s">
        <v>37</v>
      </c>
      <c r="B19" s="38" t="s">
        <v>38</v>
      </c>
      <c r="C19" s="79" t="s">
        <v>29</v>
      </c>
      <c r="D19" s="80">
        <f t="shared" si="2"/>
        <v>60</v>
      </c>
      <c r="E19" s="81">
        <v>58</v>
      </c>
      <c r="F19" s="82">
        <v>0</v>
      </c>
      <c r="G19" s="81">
        <v>2</v>
      </c>
    </row>
    <row r="20" spans="1:7" ht="16.5" thickBot="1" x14ac:dyDescent="0.3">
      <c r="A20" s="37" t="s">
        <v>39</v>
      </c>
      <c r="B20" s="38" t="s">
        <v>40</v>
      </c>
      <c r="C20" s="79" t="s">
        <v>34</v>
      </c>
      <c r="D20" s="80">
        <f t="shared" si="2"/>
        <v>45</v>
      </c>
      <c r="E20" s="81">
        <v>43</v>
      </c>
      <c r="F20" s="82">
        <v>0</v>
      </c>
      <c r="G20" s="81">
        <v>2</v>
      </c>
    </row>
    <row r="21" spans="1:7" ht="16.5" thickBot="1" x14ac:dyDescent="0.3">
      <c r="A21" s="37" t="s">
        <v>41</v>
      </c>
      <c r="B21" s="38" t="s">
        <v>42</v>
      </c>
      <c r="C21" s="79" t="s">
        <v>43</v>
      </c>
      <c r="D21" s="80">
        <f t="shared" si="2"/>
        <v>60</v>
      </c>
      <c r="E21" s="81">
        <v>28</v>
      </c>
      <c r="F21" s="82">
        <v>30</v>
      </c>
      <c r="G21" s="81">
        <v>2</v>
      </c>
    </row>
    <row r="22" spans="1:7" ht="16.5" thickBot="1" x14ac:dyDescent="0.3">
      <c r="A22" s="83" t="s">
        <v>44</v>
      </c>
      <c r="B22" s="84" t="s">
        <v>45</v>
      </c>
      <c r="C22" s="85">
        <v>38</v>
      </c>
      <c r="D22" s="74">
        <f t="shared" si="2"/>
        <v>1140</v>
      </c>
      <c r="E22" s="74">
        <f>SUM(E23:E36)</f>
        <v>280</v>
      </c>
      <c r="F22" s="74">
        <f t="shared" ref="F22:G22" si="3">SUM(F23:F36)</f>
        <v>840</v>
      </c>
      <c r="G22" s="74">
        <f t="shared" si="3"/>
        <v>20</v>
      </c>
    </row>
    <row r="23" spans="1:7" ht="16.5" thickBot="1" x14ac:dyDescent="0.3">
      <c r="A23" s="37" t="s">
        <v>46</v>
      </c>
      <c r="B23" s="38" t="s">
        <v>90</v>
      </c>
      <c r="C23" s="79" t="s">
        <v>43</v>
      </c>
      <c r="D23" s="80">
        <f t="shared" si="2"/>
        <v>60</v>
      </c>
      <c r="E23" s="81">
        <v>28</v>
      </c>
      <c r="F23" s="82">
        <v>30</v>
      </c>
      <c r="G23" s="81">
        <v>2</v>
      </c>
    </row>
    <row r="24" spans="1:7" ht="16.5" thickBot="1" x14ac:dyDescent="0.3">
      <c r="A24" s="37" t="s">
        <v>47</v>
      </c>
      <c r="B24" s="38" t="s">
        <v>91</v>
      </c>
      <c r="C24" s="79" t="s">
        <v>43</v>
      </c>
      <c r="D24" s="80">
        <f t="shared" si="2"/>
        <v>60</v>
      </c>
      <c r="E24" s="81">
        <v>28</v>
      </c>
      <c r="F24" s="82">
        <v>30</v>
      </c>
      <c r="G24" s="81">
        <v>2</v>
      </c>
    </row>
    <row r="25" spans="1:7" ht="16.5" thickBot="1" x14ac:dyDescent="0.3">
      <c r="A25" s="37" t="s">
        <v>69</v>
      </c>
      <c r="B25" s="38" t="s">
        <v>92</v>
      </c>
      <c r="C25" s="79" t="s">
        <v>43</v>
      </c>
      <c r="D25" s="80">
        <f t="shared" si="2"/>
        <v>60</v>
      </c>
      <c r="E25" s="81">
        <v>28</v>
      </c>
      <c r="F25" s="82">
        <v>30</v>
      </c>
      <c r="G25" s="81">
        <v>2</v>
      </c>
    </row>
    <row r="26" spans="1:7" ht="16.5" thickBot="1" x14ac:dyDescent="0.3">
      <c r="A26" s="37" t="s">
        <v>67</v>
      </c>
      <c r="B26" s="38" t="s">
        <v>258</v>
      </c>
      <c r="C26" s="79" t="s">
        <v>43</v>
      </c>
      <c r="D26" s="80">
        <f t="shared" si="2"/>
        <v>60</v>
      </c>
      <c r="E26" s="81">
        <v>28</v>
      </c>
      <c r="F26" s="82">
        <v>30</v>
      </c>
      <c r="G26" s="81">
        <v>2</v>
      </c>
    </row>
    <row r="27" spans="1:7" ht="16.5" thickBot="1" x14ac:dyDescent="0.3">
      <c r="A27" s="37" t="s">
        <v>64</v>
      </c>
      <c r="B27" s="38" t="s">
        <v>316</v>
      </c>
      <c r="C27" s="79" t="s">
        <v>43</v>
      </c>
      <c r="D27" s="80">
        <f t="shared" si="2"/>
        <v>60</v>
      </c>
      <c r="E27" s="81">
        <v>28</v>
      </c>
      <c r="F27" s="82">
        <v>30</v>
      </c>
      <c r="G27" s="81">
        <v>2</v>
      </c>
    </row>
    <row r="28" spans="1:7" ht="16.5" thickBot="1" x14ac:dyDescent="0.3">
      <c r="A28" s="37" t="s">
        <v>48</v>
      </c>
      <c r="B28" s="38" t="s">
        <v>49</v>
      </c>
      <c r="C28" s="79" t="s">
        <v>43</v>
      </c>
      <c r="D28" s="80">
        <f t="shared" si="2"/>
        <v>60</v>
      </c>
      <c r="E28" s="81">
        <v>28</v>
      </c>
      <c r="F28" s="82">
        <v>30</v>
      </c>
      <c r="G28" s="81">
        <v>2</v>
      </c>
    </row>
    <row r="29" spans="1:7" ht="16.5" thickBot="1" x14ac:dyDescent="0.3">
      <c r="A29" s="37" t="s">
        <v>50</v>
      </c>
      <c r="B29" s="38" t="s">
        <v>51</v>
      </c>
      <c r="C29" s="79" t="s">
        <v>43</v>
      </c>
      <c r="D29" s="80">
        <f t="shared" si="2"/>
        <v>60</v>
      </c>
      <c r="E29" s="81">
        <v>28</v>
      </c>
      <c r="F29" s="82">
        <v>30</v>
      </c>
      <c r="G29" s="81">
        <v>2</v>
      </c>
    </row>
    <row r="30" spans="1:7" ht="16.5" thickBot="1" x14ac:dyDescent="0.3">
      <c r="A30" s="37" t="s">
        <v>52</v>
      </c>
      <c r="B30" s="38" t="s">
        <v>53</v>
      </c>
      <c r="C30" s="79" t="s">
        <v>43</v>
      </c>
      <c r="D30" s="80">
        <f t="shared" si="2"/>
        <v>60</v>
      </c>
      <c r="E30" s="81">
        <v>28</v>
      </c>
      <c r="F30" s="82">
        <v>30</v>
      </c>
      <c r="G30" s="81">
        <v>2</v>
      </c>
    </row>
    <row r="31" spans="1:7" ht="16.5" thickBot="1" x14ac:dyDescent="0.3">
      <c r="A31" s="37" t="s">
        <v>54</v>
      </c>
      <c r="B31" s="38" t="s">
        <v>55</v>
      </c>
      <c r="C31" s="79" t="s">
        <v>43</v>
      </c>
      <c r="D31" s="80">
        <f t="shared" si="2"/>
        <v>60</v>
      </c>
      <c r="E31" s="81">
        <v>28</v>
      </c>
      <c r="F31" s="82">
        <v>30</v>
      </c>
      <c r="G31" s="81">
        <v>2</v>
      </c>
    </row>
    <row r="32" spans="1:7" ht="16.5" thickBot="1" x14ac:dyDescent="0.3">
      <c r="A32" s="37" t="s">
        <v>70</v>
      </c>
      <c r="B32" s="38" t="s">
        <v>259</v>
      </c>
      <c r="C32" s="79" t="s">
        <v>43</v>
      </c>
      <c r="D32" s="80">
        <f t="shared" si="2"/>
        <v>60</v>
      </c>
      <c r="E32" s="81">
        <v>28</v>
      </c>
      <c r="F32" s="82">
        <v>30</v>
      </c>
      <c r="G32" s="81">
        <v>2</v>
      </c>
    </row>
    <row r="33" spans="1:7" ht="16.5" thickBot="1" x14ac:dyDescent="0.3">
      <c r="A33" s="37" t="s">
        <v>58</v>
      </c>
      <c r="B33" s="38" t="s">
        <v>59</v>
      </c>
      <c r="C33" s="79" t="s">
        <v>60</v>
      </c>
      <c r="D33" s="80">
        <f t="shared" si="2"/>
        <v>45</v>
      </c>
      <c r="E33" s="80"/>
      <c r="F33" s="82">
        <v>45</v>
      </c>
      <c r="G33" s="80"/>
    </row>
    <row r="34" spans="1:7" ht="16.5" thickBot="1" x14ac:dyDescent="0.3">
      <c r="A34" s="37" t="s">
        <v>65</v>
      </c>
      <c r="B34" s="38" t="s">
        <v>66</v>
      </c>
      <c r="C34" s="79" t="s">
        <v>60</v>
      </c>
      <c r="D34" s="80">
        <f t="shared" si="2"/>
        <v>45</v>
      </c>
      <c r="E34" s="80"/>
      <c r="F34" s="82">
        <v>45</v>
      </c>
      <c r="G34" s="80"/>
    </row>
    <row r="35" spans="1:7" ht="16.5" thickBot="1" x14ac:dyDescent="0.3">
      <c r="A35" s="37" t="s">
        <v>61</v>
      </c>
      <c r="B35" s="38" t="s">
        <v>62</v>
      </c>
      <c r="C35" s="79" t="s">
        <v>63</v>
      </c>
      <c r="D35" s="80">
        <f t="shared" si="2"/>
        <v>270</v>
      </c>
      <c r="E35" s="82"/>
      <c r="F35" s="82">
        <f>45*6</f>
        <v>270</v>
      </c>
      <c r="G35" s="82"/>
    </row>
    <row r="36" spans="1:7" ht="16.5" thickBot="1" x14ac:dyDescent="0.3">
      <c r="A36" s="86" t="s">
        <v>99</v>
      </c>
      <c r="B36" s="87" t="s">
        <v>100</v>
      </c>
      <c r="C36" s="88" t="s">
        <v>101</v>
      </c>
      <c r="D36" s="80">
        <f t="shared" si="2"/>
        <v>180</v>
      </c>
      <c r="E36" s="82"/>
      <c r="F36" s="82">
        <f>45*4</f>
        <v>180</v>
      </c>
      <c r="G36" s="82"/>
    </row>
    <row r="37" spans="1:7" ht="16.5" thickBot="1" x14ac:dyDescent="0.3">
      <c r="A37" s="83" t="s">
        <v>75</v>
      </c>
      <c r="B37" s="89" t="s">
        <v>76</v>
      </c>
      <c r="C37" s="85">
        <v>8</v>
      </c>
      <c r="D37" s="78">
        <f t="shared" si="2"/>
        <v>180</v>
      </c>
      <c r="E37" s="78">
        <f>SUM(E38:E41)</f>
        <v>52</v>
      </c>
      <c r="F37" s="78">
        <f t="shared" ref="F37:G37" si="4">SUM(F38:F41)</f>
        <v>120</v>
      </c>
      <c r="G37" s="78">
        <f t="shared" si="4"/>
        <v>8</v>
      </c>
    </row>
    <row r="38" spans="1:7" ht="16.5" thickBot="1" x14ac:dyDescent="0.3">
      <c r="A38" s="37" t="s">
        <v>77</v>
      </c>
      <c r="B38" s="38" t="s">
        <v>78</v>
      </c>
      <c r="C38" s="79" t="s">
        <v>26</v>
      </c>
      <c r="D38" s="80">
        <f t="shared" si="2"/>
        <v>45</v>
      </c>
      <c r="E38" s="80">
        <v>13</v>
      </c>
      <c r="F38" s="80">
        <v>30</v>
      </c>
      <c r="G38" s="80">
        <v>2</v>
      </c>
    </row>
    <row r="39" spans="1:7" ht="16.5" thickBot="1" x14ac:dyDescent="0.3">
      <c r="A39" s="37" t="s">
        <v>79</v>
      </c>
      <c r="B39" s="38" t="s">
        <v>80</v>
      </c>
      <c r="C39" s="79" t="s">
        <v>26</v>
      </c>
      <c r="D39" s="80">
        <f t="shared" si="2"/>
        <v>45</v>
      </c>
      <c r="E39" s="80">
        <v>13</v>
      </c>
      <c r="F39" s="80">
        <v>30</v>
      </c>
      <c r="G39" s="80">
        <v>2</v>
      </c>
    </row>
    <row r="40" spans="1:7" ht="16.5" thickBot="1" x14ac:dyDescent="0.3">
      <c r="A40" s="37" t="s">
        <v>81</v>
      </c>
      <c r="B40" s="38" t="s">
        <v>82</v>
      </c>
      <c r="C40" s="79" t="s">
        <v>26</v>
      </c>
      <c r="D40" s="80">
        <f t="shared" si="2"/>
        <v>45</v>
      </c>
      <c r="E40" s="80">
        <v>13</v>
      </c>
      <c r="F40" s="80">
        <v>30</v>
      </c>
      <c r="G40" s="80">
        <v>2</v>
      </c>
    </row>
    <row r="41" spans="1:7" ht="16.5" thickBot="1" x14ac:dyDescent="0.3">
      <c r="A41" s="37" t="s">
        <v>83</v>
      </c>
      <c r="B41" s="38" t="s">
        <v>84</v>
      </c>
      <c r="C41" s="79" t="s">
        <v>26</v>
      </c>
      <c r="D41" s="80">
        <f t="shared" si="2"/>
        <v>45</v>
      </c>
      <c r="E41" s="80">
        <v>13</v>
      </c>
      <c r="F41" s="80">
        <v>30</v>
      </c>
      <c r="G41" s="80">
        <v>2</v>
      </c>
    </row>
    <row r="42" spans="1:7" ht="16.5" thickBot="1" x14ac:dyDescent="0.3">
      <c r="A42" s="37" t="s">
        <v>56</v>
      </c>
      <c r="B42" s="38" t="s">
        <v>260</v>
      </c>
      <c r="C42" s="79" t="s">
        <v>26</v>
      </c>
      <c r="D42" s="80">
        <f t="shared" si="2"/>
        <v>45</v>
      </c>
      <c r="E42" s="80">
        <v>13</v>
      </c>
      <c r="F42" s="80">
        <v>30</v>
      </c>
      <c r="G42" s="80">
        <v>2</v>
      </c>
    </row>
    <row r="43" spans="1:7" ht="16.5" thickBot="1" x14ac:dyDescent="0.3">
      <c r="A43" s="37" t="s">
        <v>85</v>
      </c>
      <c r="B43" s="38" t="s">
        <v>86</v>
      </c>
      <c r="C43" s="79" t="s">
        <v>26</v>
      </c>
      <c r="D43" s="80">
        <f t="shared" si="2"/>
        <v>45</v>
      </c>
      <c r="E43" s="80">
        <v>13</v>
      </c>
      <c r="F43" s="80">
        <v>30</v>
      </c>
      <c r="G43" s="80">
        <v>2</v>
      </c>
    </row>
    <row r="44" spans="1:7" ht="16.5" thickBot="1" x14ac:dyDescent="0.3">
      <c r="A44" s="37" t="s">
        <v>72</v>
      </c>
      <c r="B44" s="38" t="s">
        <v>73</v>
      </c>
      <c r="C44" s="79" t="s">
        <v>26</v>
      </c>
      <c r="D44" s="80">
        <f t="shared" si="2"/>
        <v>45</v>
      </c>
      <c r="E44" s="80">
        <v>13</v>
      </c>
      <c r="F44" s="80">
        <v>30</v>
      </c>
      <c r="G44" s="80">
        <v>2</v>
      </c>
    </row>
    <row r="45" spans="1:7" ht="16.5" thickBot="1" x14ac:dyDescent="0.3">
      <c r="A45" s="37" t="s">
        <v>87</v>
      </c>
      <c r="B45" s="38" t="s">
        <v>88</v>
      </c>
      <c r="C45" s="79" t="s">
        <v>26</v>
      </c>
      <c r="D45" s="80">
        <f t="shared" si="2"/>
        <v>45</v>
      </c>
      <c r="E45" s="80">
        <v>13</v>
      </c>
      <c r="F45" s="80">
        <v>30</v>
      </c>
      <c r="G45" s="80">
        <v>2</v>
      </c>
    </row>
    <row r="46" spans="1:7" ht="16.5" thickBot="1" x14ac:dyDescent="0.3">
      <c r="A46" s="186" t="s">
        <v>89</v>
      </c>
      <c r="B46" s="187"/>
      <c r="C46" s="73">
        <v>90</v>
      </c>
      <c r="D46" s="90">
        <f>D5+D15</f>
        <v>2070</v>
      </c>
      <c r="E46" s="90">
        <f t="shared" ref="E46:G46" si="5">E5+E15</f>
        <v>759</v>
      </c>
      <c r="F46" s="90">
        <f t="shared" si="5"/>
        <v>1245</v>
      </c>
      <c r="G46" s="90">
        <f t="shared" si="5"/>
        <v>66</v>
      </c>
    </row>
    <row r="48" spans="1:7" x14ac:dyDescent="0.25">
      <c r="B48" s="91" t="s">
        <v>256</v>
      </c>
      <c r="C48" s="92">
        <f>F46/D46</f>
        <v>0.60144927536231885</v>
      </c>
    </row>
    <row r="49" spans="1:4" x14ac:dyDescent="0.25">
      <c r="B49" s="91" t="s">
        <v>257</v>
      </c>
      <c r="C49" s="70">
        <f>SUM(F33:F36)</f>
        <v>540</v>
      </c>
      <c r="D49" s="93">
        <f>C49/F46</f>
        <v>0.43373493975903615</v>
      </c>
    </row>
    <row r="50" spans="1:4" x14ac:dyDescent="0.25">
      <c r="B50" s="70" t="s">
        <v>280</v>
      </c>
      <c r="C50" s="109">
        <f>COUNTA(A6:A14,A17:A21,A23:A36,A38:A45)</f>
        <v>36</v>
      </c>
    </row>
    <row r="52" spans="1:4" x14ac:dyDescent="0.25">
      <c r="A52" s="94"/>
      <c r="B52" s="94"/>
    </row>
    <row r="53" spans="1:4" x14ac:dyDescent="0.25">
      <c r="A53" s="95"/>
      <c r="B53" s="96"/>
    </row>
    <row r="54" spans="1:4" x14ac:dyDescent="0.25">
      <c r="A54" s="94"/>
      <c r="B54" s="94"/>
    </row>
    <row r="55" spans="1:4" x14ac:dyDescent="0.25">
      <c r="A55" s="94"/>
      <c r="B55" s="94"/>
    </row>
  </sheetData>
  <mergeCells count="7">
    <mergeCell ref="A46:B46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39" workbookViewId="0">
      <selection activeCell="K51" sqref="K51"/>
    </sheetView>
  </sheetViews>
  <sheetFormatPr defaultColWidth="9.140625" defaultRowHeight="15.75" x14ac:dyDescent="0.25"/>
  <cols>
    <col min="1" max="1" width="9.140625" style="120"/>
    <col min="2" max="2" width="27.85546875" style="129" customWidth="1"/>
    <col min="3" max="6" width="9.140625" style="120"/>
    <col min="7" max="7" width="11.28515625" style="120" customWidth="1"/>
    <col min="8" max="16384" width="9.140625" style="120"/>
  </cols>
  <sheetData>
    <row r="1" spans="1:7" ht="16.5" thickBot="1" x14ac:dyDescent="0.3"/>
    <row r="2" spans="1:7" ht="16.5" thickBot="1" x14ac:dyDescent="0.3">
      <c r="A2" s="188" t="s">
        <v>0</v>
      </c>
      <c r="B2" s="192" t="s">
        <v>1</v>
      </c>
      <c r="C2" s="188" t="s">
        <v>2</v>
      </c>
      <c r="D2" s="186" t="s">
        <v>191</v>
      </c>
      <c r="E2" s="191"/>
      <c r="F2" s="191"/>
      <c r="G2" s="195"/>
    </row>
    <row r="3" spans="1:7" ht="16.5" thickBot="1" x14ac:dyDescent="0.3">
      <c r="A3" s="189"/>
      <c r="B3" s="193"/>
      <c r="C3" s="189"/>
      <c r="D3" s="188" t="s">
        <v>192</v>
      </c>
      <c r="E3" s="186" t="s">
        <v>193</v>
      </c>
      <c r="F3" s="191"/>
      <c r="G3" s="195"/>
    </row>
    <row r="4" spans="1:7" ht="16.5" thickBot="1" x14ac:dyDescent="0.3">
      <c r="A4" s="190"/>
      <c r="B4" s="194"/>
      <c r="C4" s="190"/>
      <c r="D4" s="190"/>
      <c r="E4" s="53" t="s">
        <v>194</v>
      </c>
      <c r="F4" s="110" t="s">
        <v>197</v>
      </c>
      <c r="G4" s="110" t="s">
        <v>196</v>
      </c>
    </row>
    <row r="5" spans="1:7" ht="16.5" thickBot="1" x14ac:dyDescent="0.3">
      <c r="A5" s="97" t="s">
        <v>3</v>
      </c>
      <c r="B5" s="130" t="s">
        <v>198</v>
      </c>
      <c r="C5" s="111">
        <v>74</v>
      </c>
      <c r="D5" s="111">
        <v>1110</v>
      </c>
      <c r="E5" s="53">
        <v>1074</v>
      </c>
      <c r="F5" s="111"/>
      <c r="G5" s="111">
        <v>36</v>
      </c>
    </row>
    <row r="6" spans="1:7" ht="16.5" thickBot="1" x14ac:dyDescent="0.3">
      <c r="A6" s="37" t="s">
        <v>199</v>
      </c>
      <c r="B6" s="55" t="s">
        <v>200</v>
      </c>
      <c r="C6" s="35" t="s">
        <v>29</v>
      </c>
      <c r="D6" s="35">
        <v>60</v>
      </c>
      <c r="E6" s="35">
        <v>58</v>
      </c>
      <c r="F6" s="35"/>
      <c r="G6" s="35">
        <v>2</v>
      </c>
    </row>
    <row r="7" spans="1:7" ht="16.5" thickBot="1" x14ac:dyDescent="0.3">
      <c r="A7" s="37" t="s">
        <v>201</v>
      </c>
      <c r="B7" s="55" t="s">
        <v>202</v>
      </c>
      <c r="C7" s="35" t="s">
        <v>29</v>
      </c>
      <c r="D7" s="35">
        <v>60</v>
      </c>
      <c r="E7" s="35">
        <v>58</v>
      </c>
      <c r="F7" s="35"/>
      <c r="G7" s="35">
        <v>2</v>
      </c>
    </row>
    <row r="8" spans="1:7" ht="16.5" thickBot="1" x14ac:dyDescent="0.3">
      <c r="A8" s="37" t="s">
        <v>203</v>
      </c>
      <c r="B8" s="55" t="s">
        <v>204</v>
      </c>
      <c r="C8" s="35" t="s">
        <v>29</v>
      </c>
      <c r="D8" s="35">
        <v>60</v>
      </c>
      <c r="E8" s="35">
        <v>58</v>
      </c>
      <c r="F8" s="35"/>
      <c r="G8" s="35">
        <v>2</v>
      </c>
    </row>
    <row r="9" spans="1:7" ht="16.5" thickBot="1" x14ac:dyDescent="0.3">
      <c r="A9" s="37" t="s">
        <v>205</v>
      </c>
      <c r="B9" s="55" t="s">
        <v>206</v>
      </c>
      <c r="C9" s="35" t="s">
        <v>29</v>
      </c>
      <c r="D9" s="35">
        <v>60</v>
      </c>
      <c r="E9" s="35">
        <v>58</v>
      </c>
      <c r="F9" s="35"/>
      <c r="G9" s="35">
        <v>2</v>
      </c>
    </row>
    <row r="10" spans="1:7" ht="16.5" thickBot="1" x14ac:dyDescent="0.3">
      <c r="A10" s="37" t="s">
        <v>207</v>
      </c>
      <c r="B10" s="55" t="s">
        <v>208</v>
      </c>
      <c r="C10" s="35" t="s">
        <v>209</v>
      </c>
      <c r="D10" s="35">
        <v>75</v>
      </c>
      <c r="E10" s="35">
        <v>73</v>
      </c>
      <c r="F10" s="35"/>
      <c r="G10" s="35">
        <v>2</v>
      </c>
    </row>
    <row r="11" spans="1:7" ht="16.5" thickBot="1" x14ac:dyDescent="0.3">
      <c r="A11" s="37" t="s">
        <v>210</v>
      </c>
      <c r="B11" s="55" t="s">
        <v>211</v>
      </c>
      <c r="C11" s="35" t="s">
        <v>209</v>
      </c>
      <c r="D11" s="35">
        <v>75</v>
      </c>
      <c r="E11" s="35">
        <v>73</v>
      </c>
      <c r="F11" s="35"/>
      <c r="G11" s="35">
        <v>2</v>
      </c>
    </row>
    <row r="12" spans="1:7" ht="16.5" thickBot="1" x14ac:dyDescent="0.3">
      <c r="A12" s="37" t="s">
        <v>212</v>
      </c>
      <c r="B12" s="55" t="s">
        <v>213</v>
      </c>
      <c r="C12" s="35" t="s">
        <v>29</v>
      </c>
      <c r="D12" s="35">
        <v>60</v>
      </c>
      <c r="E12" s="35">
        <v>58</v>
      </c>
      <c r="F12" s="35"/>
      <c r="G12" s="35">
        <v>2</v>
      </c>
    </row>
    <row r="13" spans="1:7" ht="16.5" thickBot="1" x14ac:dyDescent="0.3">
      <c r="A13" s="37" t="s">
        <v>214</v>
      </c>
      <c r="B13" s="55" t="s">
        <v>215</v>
      </c>
      <c r="C13" s="35" t="s">
        <v>29</v>
      </c>
      <c r="D13" s="35">
        <v>60</v>
      </c>
      <c r="E13" s="35">
        <v>58</v>
      </c>
      <c r="F13" s="35"/>
      <c r="G13" s="35">
        <v>2</v>
      </c>
    </row>
    <row r="14" spans="1:7" ht="16.5" thickBot="1" x14ac:dyDescent="0.3">
      <c r="A14" s="37" t="s">
        <v>216</v>
      </c>
      <c r="B14" s="55" t="s">
        <v>217</v>
      </c>
      <c r="C14" s="35" t="s">
        <v>29</v>
      </c>
      <c r="D14" s="35">
        <v>60</v>
      </c>
      <c r="E14" s="35">
        <v>58</v>
      </c>
      <c r="F14" s="35"/>
      <c r="G14" s="35">
        <v>2</v>
      </c>
    </row>
    <row r="15" spans="1:7" ht="16.5" thickBot="1" x14ac:dyDescent="0.3">
      <c r="A15" s="37" t="s">
        <v>218</v>
      </c>
      <c r="B15" s="55" t="s">
        <v>219</v>
      </c>
      <c r="C15" s="35" t="s">
        <v>29</v>
      </c>
      <c r="D15" s="35">
        <v>60</v>
      </c>
      <c r="E15" s="35">
        <v>58</v>
      </c>
      <c r="F15" s="35"/>
      <c r="G15" s="35">
        <v>2</v>
      </c>
    </row>
    <row r="16" spans="1:7" ht="16.5" thickBot="1" x14ac:dyDescent="0.3">
      <c r="A16" s="37" t="s">
        <v>220</v>
      </c>
      <c r="B16" s="55" t="s">
        <v>221</v>
      </c>
      <c r="C16" s="35" t="s">
        <v>29</v>
      </c>
      <c r="D16" s="35">
        <v>60</v>
      </c>
      <c r="E16" s="35">
        <v>58</v>
      </c>
      <c r="F16" s="35"/>
      <c r="G16" s="35">
        <v>2</v>
      </c>
    </row>
    <row r="17" spans="1:7" ht="16.5" thickBot="1" x14ac:dyDescent="0.3">
      <c r="A17" s="37" t="s">
        <v>222</v>
      </c>
      <c r="B17" s="55" t="s">
        <v>223</v>
      </c>
      <c r="C17" s="35" t="s">
        <v>29</v>
      </c>
      <c r="D17" s="35">
        <v>60</v>
      </c>
      <c r="E17" s="35">
        <v>58</v>
      </c>
      <c r="F17" s="35"/>
      <c r="G17" s="35">
        <v>2</v>
      </c>
    </row>
    <row r="18" spans="1:7" ht="16.5" thickBot="1" x14ac:dyDescent="0.3">
      <c r="A18" s="37" t="s">
        <v>224</v>
      </c>
      <c r="B18" s="55" t="s">
        <v>225</v>
      </c>
      <c r="C18" s="35" t="s">
        <v>29</v>
      </c>
      <c r="D18" s="35">
        <v>60</v>
      </c>
      <c r="E18" s="35">
        <v>58</v>
      </c>
      <c r="F18" s="35"/>
      <c r="G18" s="35">
        <v>2</v>
      </c>
    </row>
    <row r="19" spans="1:7" ht="16.5" thickBot="1" x14ac:dyDescent="0.3">
      <c r="A19" s="37" t="s">
        <v>226</v>
      </c>
      <c r="B19" s="55" t="s">
        <v>227</v>
      </c>
      <c r="C19" s="35" t="s">
        <v>29</v>
      </c>
      <c r="D19" s="35">
        <v>60</v>
      </c>
      <c r="E19" s="35">
        <v>58</v>
      </c>
      <c r="F19" s="35"/>
      <c r="G19" s="35">
        <v>2</v>
      </c>
    </row>
    <row r="20" spans="1:7" ht="16.5" thickBot="1" x14ac:dyDescent="0.3">
      <c r="A20" s="37" t="s">
        <v>228</v>
      </c>
      <c r="B20" s="55" t="s">
        <v>229</v>
      </c>
      <c r="C20" s="35" t="s">
        <v>29</v>
      </c>
      <c r="D20" s="35">
        <v>60</v>
      </c>
      <c r="E20" s="35">
        <v>58</v>
      </c>
      <c r="F20" s="35"/>
      <c r="G20" s="35">
        <v>2</v>
      </c>
    </row>
    <row r="21" spans="1:7" ht="16.5" thickBot="1" x14ac:dyDescent="0.3">
      <c r="A21" s="37" t="s">
        <v>230</v>
      </c>
      <c r="B21" s="55" t="s">
        <v>231</v>
      </c>
      <c r="C21" s="35" t="s">
        <v>29</v>
      </c>
      <c r="D21" s="35">
        <v>60</v>
      </c>
      <c r="E21" s="35">
        <v>58</v>
      </c>
      <c r="F21" s="35"/>
      <c r="G21" s="35">
        <v>2</v>
      </c>
    </row>
    <row r="22" spans="1:7" ht="16.5" thickBot="1" x14ac:dyDescent="0.3">
      <c r="A22" s="37" t="s">
        <v>232</v>
      </c>
      <c r="B22" s="55" t="s">
        <v>233</v>
      </c>
      <c r="C22" s="35" t="s">
        <v>29</v>
      </c>
      <c r="D22" s="35">
        <v>60</v>
      </c>
      <c r="E22" s="35">
        <v>58</v>
      </c>
      <c r="F22" s="35"/>
      <c r="G22" s="35">
        <v>2</v>
      </c>
    </row>
    <row r="23" spans="1:7" ht="16.5" thickBot="1" x14ac:dyDescent="0.3">
      <c r="A23" s="37" t="s">
        <v>234</v>
      </c>
      <c r="B23" s="55" t="s">
        <v>235</v>
      </c>
      <c r="C23" s="35" t="s">
        <v>29</v>
      </c>
      <c r="D23" s="35">
        <v>60</v>
      </c>
      <c r="E23" s="35">
        <v>58</v>
      </c>
      <c r="F23" s="35"/>
      <c r="G23" s="35">
        <v>2</v>
      </c>
    </row>
    <row r="24" spans="1:7" ht="16.5" thickBot="1" x14ac:dyDescent="0.3">
      <c r="A24" s="71" t="s">
        <v>3</v>
      </c>
      <c r="B24" s="130" t="s">
        <v>4</v>
      </c>
      <c r="C24" s="53">
        <v>19</v>
      </c>
      <c r="D24" s="53">
        <v>315</v>
      </c>
      <c r="E24" s="53">
        <v>149</v>
      </c>
      <c r="F24" s="53">
        <v>148</v>
      </c>
      <c r="G24" s="53">
        <v>18</v>
      </c>
    </row>
    <row r="25" spans="1:7" ht="16.5" thickBot="1" x14ac:dyDescent="0.3">
      <c r="A25" s="37" t="s">
        <v>236</v>
      </c>
      <c r="B25" s="55" t="s">
        <v>6</v>
      </c>
      <c r="C25" s="35" t="s">
        <v>26</v>
      </c>
      <c r="D25" s="35">
        <v>30</v>
      </c>
      <c r="E25" s="35">
        <v>15</v>
      </c>
      <c r="F25" s="35">
        <v>13</v>
      </c>
      <c r="G25" s="35">
        <v>2</v>
      </c>
    </row>
    <row r="26" spans="1:7" ht="16.5" thickBot="1" x14ac:dyDescent="0.3">
      <c r="A26" s="37" t="s">
        <v>237</v>
      </c>
      <c r="B26" s="55" t="s">
        <v>9</v>
      </c>
      <c r="C26" s="35" t="s">
        <v>238</v>
      </c>
      <c r="D26" s="35">
        <v>15</v>
      </c>
      <c r="E26" s="35">
        <v>9</v>
      </c>
      <c r="F26" s="35">
        <v>5</v>
      </c>
      <c r="G26" s="35">
        <v>1</v>
      </c>
    </row>
    <row r="27" spans="1:7" ht="16.5" thickBot="1" x14ac:dyDescent="0.3">
      <c r="A27" s="37" t="s">
        <v>239</v>
      </c>
      <c r="B27" s="55" t="s">
        <v>12</v>
      </c>
      <c r="C27" s="35" t="s">
        <v>240</v>
      </c>
      <c r="D27" s="35">
        <v>30</v>
      </c>
      <c r="E27" s="35">
        <v>4</v>
      </c>
      <c r="F27" s="35">
        <v>24</v>
      </c>
      <c r="G27" s="35">
        <v>2</v>
      </c>
    </row>
    <row r="28" spans="1:7" ht="16.5" thickBot="1" x14ac:dyDescent="0.3">
      <c r="A28" s="37" t="s">
        <v>241</v>
      </c>
      <c r="B28" s="55" t="s">
        <v>242</v>
      </c>
      <c r="C28" s="35" t="s">
        <v>43</v>
      </c>
      <c r="D28" s="35">
        <v>45</v>
      </c>
      <c r="E28" s="35">
        <v>21</v>
      </c>
      <c r="F28" s="35">
        <v>21</v>
      </c>
      <c r="G28" s="35">
        <v>3</v>
      </c>
    </row>
    <row r="29" spans="1:7" ht="16.5" thickBot="1" x14ac:dyDescent="0.3">
      <c r="A29" s="37" t="s">
        <v>243</v>
      </c>
      <c r="B29" s="55" t="s">
        <v>17</v>
      </c>
      <c r="C29" s="35" t="s">
        <v>21</v>
      </c>
      <c r="D29" s="35">
        <v>45</v>
      </c>
      <c r="E29" s="35">
        <v>15</v>
      </c>
      <c r="F29" s="35">
        <v>29</v>
      </c>
      <c r="G29" s="35">
        <v>1</v>
      </c>
    </row>
    <row r="30" spans="1:7" ht="16.5" thickBot="1" x14ac:dyDescent="0.3">
      <c r="A30" s="37" t="s">
        <v>244</v>
      </c>
      <c r="B30" s="55" t="s">
        <v>20</v>
      </c>
      <c r="C30" s="35" t="s">
        <v>21</v>
      </c>
      <c r="D30" s="35">
        <v>60</v>
      </c>
      <c r="E30" s="35">
        <v>20</v>
      </c>
      <c r="F30" s="35">
        <v>30</v>
      </c>
      <c r="G30" s="35">
        <v>2</v>
      </c>
    </row>
    <row r="31" spans="1:7" ht="16.5" thickBot="1" x14ac:dyDescent="0.3">
      <c r="A31" s="37" t="s">
        <v>245</v>
      </c>
      <c r="B31" s="55" t="s">
        <v>23</v>
      </c>
      <c r="C31" s="35" t="s">
        <v>26</v>
      </c>
      <c r="D31" s="54">
        <v>30</v>
      </c>
      <c r="E31" s="54">
        <v>10</v>
      </c>
      <c r="F31" s="54">
        <v>26</v>
      </c>
      <c r="G31" s="54">
        <v>2</v>
      </c>
    </row>
    <row r="32" spans="1:7" ht="16.5" thickBot="1" x14ac:dyDescent="0.3">
      <c r="A32" s="37" t="s">
        <v>246</v>
      </c>
      <c r="B32" s="55" t="s">
        <v>28</v>
      </c>
      <c r="C32" s="79" t="s">
        <v>29</v>
      </c>
      <c r="D32" s="112">
        <v>60</v>
      </c>
      <c r="E32" s="113">
        <v>55</v>
      </c>
      <c r="F32" s="113"/>
      <c r="G32" s="114">
        <v>5</v>
      </c>
    </row>
    <row r="33" spans="1:7" ht="16.5" thickBot="1" x14ac:dyDescent="0.3">
      <c r="A33" s="97" t="s">
        <v>30</v>
      </c>
      <c r="B33" s="139" t="s">
        <v>31</v>
      </c>
      <c r="C33" s="99">
        <v>46</v>
      </c>
      <c r="D33" s="122">
        <f>D34+D40+D51</f>
        <v>1230</v>
      </c>
      <c r="E33" s="74">
        <f t="shared" ref="E33:G33" si="0">E34+E40+E51</f>
        <v>407</v>
      </c>
      <c r="F33" s="74">
        <f t="shared" si="0"/>
        <v>795</v>
      </c>
      <c r="G33" s="123">
        <f t="shared" si="0"/>
        <v>28</v>
      </c>
    </row>
    <row r="34" spans="1:7" ht="16.5" thickBot="1" x14ac:dyDescent="0.3">
      <c r="A34" s="75" t="s">
        <v>32</v>
      </c>
      <c r="B34" s="132" t="s">
        <v>33</v>
      </c>
      <c r="C34" s="77">
        <v>16</v>
      </c>
      <c r="D34" s="122">
        <f>SUM(D35:D39)</f>
        <v>255</v>
      </c>
      <c r="E34" s="74">
        <f>SUM(E35:E39)</f>
        <v>215</v>
      </c>
      <c r="F34" s="74">
        <f t="shared" ref="F34:G34" si="1">SUM(F35:F39)</f>
        <v>30</v>
      </c>
      <c r="G34" s="123">
        <f t="shared" si="1"/>
        <v>10</v>
      </c>
    </row>
    <row r="35" spans="1:7" ht="16.5" thickBot="1" x14ac:dyDescent="0.3">
      <c r="A35" s="37" t="s">
        <v>98</v>
      </c>
      <c r="B35" s="55" t="s">
        <v>97</v>
      </c>
      <c r="C35" s="79" t="s">
        <v>34</v>
      </c>
      <c r="D35" s="107">
        <f>SUM(E35:G35)</f>
        <v>45</v>
      </c>
      <c r="E35" s="81">
        <v>43</v>
      </c>
      <c r="F35" s="82">
        <v>0</v>
      </c>
      <c r="G35" s="115">
        <v>2</v>
      </c>
    </row>
    <row r="36" spans="1:7" ht="16.5" thickBot="1" x14ac:dyDescent="0.3">
      <c r="A36" s="37" t="s">
        <v>107</v>
      </c>
      <c r="B36" s="55" t="s">
        <v>38</v>
      </c>
      <c r="C36" s="79" t="s">
        <v>29</v>
      </c>
      <c r="D36" s="107">
        <f t="shared" ref="D36:D55" si="2">SUM(E36:G36)</f>
        <v>60</v>
      </c>
      <c r="E36" s="81">
        <v>58</v>
      </c>
      <c r="F36" s="82">
        <v>0</v>
      </c>
      <c r="G36" s="115">
        <v>2</v>
      </c>
    </row>
    <row r="37" spans="1:7" ht="16.5" thickBot="1" x14ac:dyDescent="0.3">
      <c r="A37" s="37" t="s">
        <v>108</v>
      </c>
      <c r="B37" s="55" t="s">
        <v>40</v>
      </c>
      <c r="C37" s="79" t="s">
        <v>34</v>
      </c>
      <c r="D37" s="107">
        <f t="shared" si="2"/>
        <v>45</v>
      </c>
      <c r="E37" s="81">
        <v>43</v>
      </c>
      <c r="F37" s="82">
        <v>0</v>
      </c>
      <c r="G37" s="115">
        <v>2</v>
      </c>
    </row>
    <row r="38" spans="1:7" ht="16.5" thickBot="1" x14ac:dyDescent="0.3">
      <c r="A38" s="22" t="s">
        <v>102</v>
      </c>
      <c r="B38" s="140" t="s">
        <v>103</v>
      </c>
      <c r="C38" s="116" t="s">
        <v>26</v>
      </c>
      <c r="D38" s="107">
        <f t="shared" si="2"/>
        <v>45</v>
      </c>
      <c r="E38" s="81">
        <v>13</v>
      </c>
      <c r="F38" s="100">
        <v>30</v>
      </c>
      <c r="G38" s="115">
        <v>2</v>
      </c>
    </row>
    <row r="39" spans="1:7" ht="16.5" thickBot="1" x14ac:dyDescent="0.3">
      <c r="A39" s="117" t="s">
        <v>109</v>
      </c>
      <c r="B39" s="141" t="s">
        <v>106</v>
      </c>
      <c r="C39" s="116" t="s">
        <v>29</v>
      </c>
      <c r="D39" s="107">
        <f t="shared" si="2"/>
        <v>60</v>
      </c>
      <c r="E39" s="81">
        <v>58</v>
      </c>
      <c r="F39" s="82">
        <v>0</v>
      </c>
      <c r="G39" s="115">
        <v>2</v>
      </c>
    </row>
    <row r="40" spans="1:7" ht="16.5" thickBot="1" x14ac:dyDescent="0.3">
      <c r="A40" s="75" t="s">
        <v>44</v>
      </c>
      <c r="B40" s="132" t="s">
        <v>45</v>
      </c>
      <c r="C40" s="77">
        <v>26</v>
      </c>
      <c r="D40" s="122">
        <f>SUM(D41:D50)</f>
        <v>885</v>
      </c>
      <c r="E40" s="74">
        <f t="shared" ref="E40:G40" si="3">SUM(E41:E50)</f>
        <v>166</v>
      </c>
      <c r="F40" s="74">
        <f t="shared" si="3"/>
        <v>705</v>
      </c>
      <c r="G40" s="123">
        <f t="shared" si="3"/>
        <v>14</v>
      </c>
    </row>
    <row r="41" spans="1:7" ht="16.5" thickBot="1" x14ac:dyDescent="0.3">
      <c r="A41" s="37" t="s">
        <v>110</v>
      </c>
      <c r="B41" s="55" t="s">
        <v>90</v>
      </c>
      <c r="C41" s="79" t="s">
        <v>43</v>
      </c>
      <c r="D41" s="107">
        <f t="shared" si="2"/>
        <v>60</v>
      </c>
      <c r="E41" s="81">
        <v>28</v>
      </c>
      <c r="F41" s="82">
        <v>30</v>
      </c>
      <c r="G41" s="115">
        <v>2</v>
      </c>
    </row>
    <row r="42" spans="1:7" ht="16.5" thickBot="1" x14ac:dyDescent="0.3">
      <c r="A42" s="37" t="s">
        <v>111</v>
      </c>
      <c r="B42" s="55" t="s">
        <v>91</v>
      </c>
      <c r="C42" s="79" t="s">
        <v>43</v>
      </c>
      <c r="D42" s="107">
        <f t="shared" si="2"/>
        <v>60</v>
      </c>
      <c r="E42" s="81">
        <v>28</v>
      </c>
      <c r="F42" s="82">
        <v>30</v>
      </c>
      <c r="G42" s="115">
        <v>2</v>
      </c>
    </row>
    <row r="43" spans="1:7" ht="16.5" thickBot="1" x14ac:dyDescent="0.3">
      <c r="A43" s="37" t="s">
        <v>112</v>
      </c>
      <c r="B43" s="55" t="s">
        <v>316</v>
      </c>
      <c r="C43" s="79" t="s">
        <v>43</v>
      </c>
      <c r="D43" s="107">
        <f t="shared" si="2"/>
        <v>60</v>
      </c>
      <c r="E43" s="81">
        <v>28</v>
      </c>
      <c r="F43" s="82">
        <v>30</v>
      </c>
      <c r="G43" s="115">
        <v>2</v>
      </c>
    </row>
    <row r="44" spans="1:7" ht="16.5" thickBot="1" x14ac:dyDescent="0.3">
      <c r="A44" s="37" t="s">
        <v>113</v>
      </c>
      <c r="B44" s="55" t="s">
        <v>51</v>
      </c>
      <c r="C44" s="79" t="s">
        <v>43</v>
      </c>
      <c r="D44" s="107">
        <f t="shared" si="2"/>
        <v>60</v>
      </c>
      <c r="E44" s="81">
        <v>28</v>
      </c>
      <c r="F44" s="82">
        <v>30</v>
      </c>
      <c r="G44" s="115">
        <v>2</v>
      </c>
    </row>
    <row r="45" spans="1:7" ht="16.5" thickBot="1" x14ac:dyDescent="0.3">
      <c r="A45" s="37" t="s">
        <v>114</v>
      </c>
      <c r="B45" s="55" t="s">
        <v>55</v>
      </c>
      <c r="C45" s="79" t="s">
        <v>26</v>
      </c>
      <c r="D45" s="107">
        <f t="shared" si="2"/>
        <v>45</v>
      </c>
      <c r="E45" s="81">
        <v>13</v>
      </c>
      <c r="F45" s="100">
        <v>30</v>
      </c>
      <c r="G45" s="115">
        <v>2</v>
      </c>
    </row>
    <row r="46" spans="1:7" ht="16.5" thickBot="1" x14ac:dyDescent="0.3">
      <c r="A46" s="37" t="s">
        <v>115</v>
      </c>
      <c r="B46" s="55" t="s">
        <v>71</v>
      </c>
      <c r="C46" s="79" t="s">
        <v>26</v>
      </c>
      <c r="D46" s="107">
        <f t="shared" si="2"/>
        <v>45</v>
      </c>
      <c r="E46" s="81">
        <v>13</v>
      </c>
      <c r="F46" s="100">
        <v>30</v>
      </c>
      <c r="G46" s="115">
        <v>2</v>
      </c>
    </row>
    <row r="47" spans="1:7" ht="16.5" thickBot="1" x14ac:dyDescent="0.3">
      <c r="A47" s="37" t="s">
        <v>116</v>
      </c>
      <c r="B47" s="55" t="s">
        <v>59</v>
      </c>
      <c r="C47" s="79" t="s">
        <v>60</v>
      </c>
      <c r="D47" s="107">
        <f t="shared" si="2"/>
        <v>45</v>
      </c>
      <c r="E47" s="82"/>
      <c r="F47" s="100">
        <v>45</v>
      </c>
      <c r="G47" s="108"/>
    </row>
    <row r="48" spans="1:7" ht="16.5" thickBot="1" x14ac:dyDescent="0.3">
      <c r="A48" s="37" t="s">
        <v>117</v>
      </c>
      <c r="B48" s="55" t="s">
        <v>62</v>
      </c>
      <c r="C48" s="79" t="s">
        <v>63</v>
      </c>
      <c r="D48" s="107">
        <f t="shared" si="2"/>
        <v>270</v>
      </c>
      <c r="E48" s="82"/>
      <c r="F48" s="82">
        <f>45*6</f>
        <v>270</v>
      </c>
      <c r="G48" s="108"/>
    </row>
    <row r="49" spans="1:7" ht="16.5" thickBot="1" x14ac:dyDescent="0.3">
      <c r="A49" s="86" t="s">
        <v>99</v>
      </c>
      <c r="B49" s="134" t="s">
        <v>100</v>
      </c>
      <c r="C49" s="88" t="s">
        <v>101</v>
      </c>
      <c r="D49" s="107">
        <f t="shared" si="2"/>
        <v>180</v>
      </c>
      <c r="E49" s="82"/>
      <c r="F49" s="82">
        <f>45*4</f>
        <v>180</v>
      </c>
      <c r="G49" s="108"/>
    </row>
    <row r="50" spans="1:7" ht="16.5" thickBot="1" x14ac:dyDescent="0.3">
      <c r="A50" s="118" t="s">
        <v>104</v>
      </c>
      <c r="B50" s="142" t="s">
        <v>105</v>
      </c>
      <c r="C50" s="119" t="s">
        <v>43</v>
      </c>
      <c r="D50" s="122">
        <f t="shared" si="2"/>
        <v>60</v>
      </c>
      <c r="E50" s="124">
        <v>28</v>
      </c>
      <c r="F50" s="74">
        <v>30</v>
      </c>
      <c r="G50" s="125">
        <v>2</v>
      </c>
    </row>
    <row r="51" spans="1:7" ht="16.5" thickBot="1" x14ac:dyDescent="0.3">
      <c r="A51" s="75" t="s">
        <v>75</v>
      </c>
      <c r="B51" s="132" t="s">
        <v>76</v>
      </c>
      <c r="C51" s="77">
        <v>4</v>
      </c>
      <c r="D51" s="107">
        <f>SUM(D52:D53)</f>
        <v>90</v>
      </c>
      <c r="E51" s="82">
        <f t="shared" ref="E51:G51" si="4">SUM(E52:E53)</f>
        <v>26</v>
      </c>
      <c r="F51" s="82">
        <f t="shared" si="4"/>
        <v>60</v>
      </c>
      <c r="G51" s="108">
        <f t="shared" si="4"/>
        <v>4</v>
      </c>
    </row>
    <row r="52" spans="1:7" ht="16.5" thickBot="1" x14ac:dyDescent="0.3">
      <c r="A52" s="37" t="s">
        <v>133</v>
      </c>
      <c r="B52" s="55" t="s">
        <v>78</v>
      </c>
      <c r="C52" s="79" t="s">
        <v>26</v>
      </c>
      <c r="D52" s="107">
        <f t="shared" si="2"/>
        <v>45</v>
      </c>
      <c r="E52" s="81">
        <v>13</v>
      </c>
      <c r="F52" s="100">
        <v>30</v>
      </c>
      <c r="G52" s="115">
        <v>2</v>
      </c>
    </row>
    <row r="53" spans="1:7" ht="16.5" thickBot="1" x14ac:dyDescent="0.3">
      <c r="A53" s="37" t="s">
        <v>134</v>
      </c>
      <c r="B53" s="55" t="s">
        <v>80</v>
      </c>
      <c r="C53" s="79" t="s">
        <v>26</v>
      </c>
      <c r="D53" s="107">
        <f t="shared" si="2"/>
        <v>45</v>
      </c>
      <c r="E53" s="81">
        <v>13</v>
      </c>
      <c r="F53" s="100">
        <v>30</v>
      </c>
      <c r="G53" s="115">
        <v>2</v>
      </c>
    </row>
    <row r="54" spans="1:7" ht="16.5" thickBot="1" x14ac:dyDescent="0.3">
      <c r="A54" s="37" t="s">
        <v>135</v>
      </c>
      <c r="B54" s="55" t="s">
        <v>84</v>
      </c>
      <c r="C54" s="79" t="s">
        <v>26</v>
      </c>
      <c r="D54" s="107">
        <f t="shared" si="2"/>
        <v>45</v>
      </c>
      <c r="E54" s="81">
        <v>13</v>
      </c>
      <c r="F54" s="100">
        <v>30</v>
      </c>
      <c r="G54" s="115">
        <v>2</v>
      </c>
    </row>
    <row r="55" spans="1:7" ht="16.5" thickBot="1" x14ac:dyDescent="0.3">
      <c r="A55" s="37" t="s">
        <v>136</v>
      </c>
      <c r="B55" s="55" t="s">
        <v>86</v>
      </c>
      <c r="C55" s="79" t="s">
        <v>26</v>
      </c>
      <c r="D55" s="107">
        <f t="shared" si="2"/>
        <v>45</v>
      </c>
      <c r="E55" s="81">
        <v>13</v>
      </c>
      <c r="F55" s="100">
        <v>30</v>
      </c>
      <c r="G55" s="115">
        <v>2</v>
      </c>
    </row>
    <row r="56" spans="1:7" ht="16.5" thickBot="1" x14ac:dyDescent="0.3">
      <c r="A56" s="186" t="s">
        <v>89</v>
      </c>
      <c r="B56" s="187"/>
      <c r="C56" s="73">
        <v>65</v>
      </c>
      <c r="D56" s="126">
        <f>D5+D24+D33</f>
        <v>2655</v>
      </c>
      <c r="E56" s="127">
        <f t="shared" ref="E56:G56" si="5">E5+E24+E33</f>
        <v>1630</v>
      </c>
      <c r="F56" s="127">
        <f t="shared" si="5"/>
        <v>943</v>
      </c>
      <c r="G56" s="128">
        <f t="shared" si="5"/>
        <v>82</v>
      </c>
    </row>
    <row r="58" spans="1:7" x14ac:dyDescent="0.25">
      <c r="B58" s="143" t="s">
        <v>281</v>
      </c>
      <c r="C58" s="120">
        <f>F24+F33</f>
        <v>943</v>
      </c>
    </row>
    <row r="59" spans="1:7" x14ac:dyDescent="0.25">
      <c r="B59" s="143" t="s">
        <v>282</v>
      </c>
      <c r="C59" s="120">
        <f>G24+E24+G33+E33</f>
        <v>602</v>
      </c>
    </row>
    <row r="60" spans="1:7" x14ac:dyDescent="0.25">
      <c r="B60" s="143" t="s">
        <v>283</v>
      </c>
      <c r="C60" s="120">
        <f>C58+C59</f>
        <v>1545</v>
      </c>
    </row>
    <row r="61" spans="1:7" x14ac:dyDescent="0.25">
      <c r="B61" s="143" t="s">
        <v>256</v>
      </c>
      <c r="C61" s="121">
        <f>C58/C60</f>
        <v>0.61035598705501615</v>
      </c>
    </row>
  </sheetData>
  <mergeCells count="7">
    <mergeCell ref="A56:B56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13" workbookViewId="0">
      <selection activeCell="L33" sqref="L33"/>
    </sheetView>
  </sheetViews>
  <sheetFormatPr defaultColWidth="9.140625" defaultRowHeight="15.75" x14ac:dyDescent="0.25"/>
  <cols>
    <col min="1" max="1" width="9.140625" style="70"/>
    <col min="2" max="2" width="40.28515625" style="70" customWidth="1"/>
    <col min="3" max="4" width="9.140625" style="70"/>
    <col min="5" max="5" width="10.28515625" style="70" customWidth="1"/>
    <col min="6" max="6" width="9.140625" style="70"/>
    <col min="7" max="7" width="10.5703125" style="70" customWidth="1"/>
    <col min="8" max="16384" width="9.140625" style="70"/>
  </cols>
  <sheetData>
    <row r="1" spans="1:7" ht="16.5" thickBot="1" x14ac:dyDescent="0.3"/>
    <row r="2" spans="1:7" ht="16.5" thickBot="1" x14ac:dyDescent="0.3">
      <c r="A2" s="188" t="s">
        <v>247</v>
      </c>
      <c r="B2" s="188" t="s">
        <v>1</v>
      </c>
      <c r="C2" s="188" t="s">
        <v>2</v>
      </c>
      <c r="D2" s="186" t="s">
        <v>191</v>
      </c>
      <c r="E2" s="191"/>
      <c r="F2" s="191"/>
      <c r="G2" s="187"/>
    </row>
    <row r="3" spans="1:7" ht="16.5" thickBot="1" x14ac:dyDescent="0.3">
      <c r="A3" s="189"/>
      <c r="B3" s="189"/>
      <c r="C3" s="189"/>
      <c r="D3" s="188" t="s">
        <v>248</v>
      </c>
      <c r="E3" s="186" t="s">
        <v>193</v>
      </c>
      <c r="F3" s="191"/>
      <c r="G3" s="187"/>
    </row>
    <row r="4" spans="1:7" ht="16.5" thickBot="1" x14ac:dyDescent="0.3">
      <c r="A4" s="190"/>
      <c r="B4" s="190"/>
      <c r="C4" s="190"/>
      <c r="D4" s="190"/>
      <c r="E4" s="53" t="s">
        <v>194</v>
      </c>
      <c r="F4" s="53" t="s">
        <v>197</v>
      </c>
      <c r="G4" s="53" t="s">
        <v>196</v>
      </c>
    </row>
    <row r="5" spans="1:7" ht="16.5" thickBot="1" x14ac:dyDescent="0.3">
      <c r="A5" s="71" t="s">
        <v>3</v>
      </c>
      <c r="B5" s="72" t="s">
        <v>4</v>
      </c>
      <c r="C5" s="53">
        <v>9</v>
      </c>
      <c r="D5" s="53">
        <v>190</v>
      </c>
      <c r="E5" s="53">
        <v>65</v>
      </c>
      <c r="F5" s="53">
        <v>115</v>
      </c>
      <c r="G5" s="53">
        <v>10</v>
      </c>
    </row>
    <row r="6" spans="1:7" ht="16.5" thickBot="1" x14ac:dyDescent="0.3">
      <c r="A6" s="37" t="s">
        <v>249</v>
      </c>
      <c r="B6" s="38" t="s">
        <v>6</v>
      </c>
      <c r="C6" s="35" t="s">
        <v>10</v>
      </c>
      <c r="D6" s="35">
        <v>45</v>
      </c>
      <c r="E6" s="35">
        <v>26</v>
      </c>
      <c r="F6" s="35">
        <v>16</v>
      </c>
      <c r="G6" s="35">
        <v>3</v>
      </c>
    </row>
    <row r="7" spans="1:7" ht="16.5" thickBot="1" x14ac:dyDescent="0.3">
      <c r="A7" s="37" t="s">
        <v>250</v>
      </c>
      <c r="B7" s="38" t="s">
        <v>9</v>
      </c>
      <c r="C7" s="35" t="s">
        <v>238</v>
      </c>
      <c r="D7" s="35">
        <v>15</v>
      </c>
      <c r="E7" s="35">
        <v>9</v>
      </c>
      <c r="F7" s="35">
        <v>5</v>
      </c>
      <c r="G7" s="35">
        <v>1</v>
      </c>
    </row>
    <row r="8" spans="1:7" ht="16.5" thickBot="1" x14ac:dyDescent="0.3">
      <c r="A8" s="37" t="s">
        <v>251</v>
      </c>
      <c r="B8" s="38" t="s">
        <v>12</v>
      </c>
      <c r="C8" s="35" t="s">
        <v>240</v>
      </c>
      <c r="D8" s="35">
        <v>30</v>
      </c>
      <c r="E8" s="35">
        <v>1</v>
      </c>
      <c r="F8" s="35">
        <v>27</v>
      </c>
      <c r="G8" s="35">
        <v>2</v>
      </c>
    </row>
    <row r="9" spans="1:7" ht="16.5" thickBot="1" x14ac:dyDescent="0.3">
      <c r="A9" s="37" t="s">
        <v>252</v>
      </c>
      <c r="B9" s="38" t="s">
        <v>15</v>
      </c>
      <c r="C9" s="35" t="s">
        <v>240</v>
      </c>
      <c r="D9" s="35">
        <v>30</v>
      </c>
      <c r="E9" s="35">
        <v>15</v>
      </c>
      <c r="F9" s="35">
        <v>14</v>
      </c>
      <c r="G9" s="35">
        <v>1</v>
      </c>
    </row>
    <row r="10" spans="1:7" ht="16.5" thickBot="1" x14ac:dyDescent="0.3">
      <c r="A10" s="37" t="s">
        <v>253</v>
      </c>
      <c r="B10" s="38" t="s">
        <v>17</v>
      </c>
      <c r="C10" s="35" t="s">
        <v>240</v>
      </c>
      <c r="D10" s="35">
        <v>30</v>
      </c>
      <c r="E10" s="35"/>
      <c r="F10" s="35">
        <v>29</v>
      </c>
      <c r="G10" s="35">
        <v>1</v>
      </c>
    </row>
    <row r="11" spans="1:7" ht="16.5" thickBot="1" x14ac:dyDescent="0.3">
      <c r="A11" s="37" t="s">
        <v>254</v>
      </c>
      <c r="B11" s="38" t="s">
        <v>255</v>
      </c>
      <c r="C11" s="35" t="s">
        <v>21</v>
      </c>
      <c r="D11" s="54">
        <v>40</v>
      </c>
      <c r="E11" s="54">
        <v>14</v>
      </c>
      <c r="F11" s="54">
        <v>24</v>
      </c>
      <c r="G11" s="54">
        <v>2</v>
      </c>
    </row>
    <row r="12" spans="1:7" ht="16.5" thickBot="1" x14ac:dyDescent="0.3">
      <c r="A12" s="97" t="s">
        <v>30</v>
      </c>
      <c r="B12" s="98" t="s">
        <v>31</v>
      </c>
      <c r="C12" s="99">
        <v>36</v>
      </c>
      <c r="D12" s="74">
        <f>D13+D16+D28</f>
        <v>930</v>
      </c>
      <c r="E12" s="74">
        <f>E13+E16+E28</f>
        <v>319</v>
      </c>
      <c r="F12" s="74">
        <f>F13+F16+F28</f>
        <v>585</v>
      </c>
      <c r="G12" s="74">
        <f>G13+G16+G28</f>
        <v>26</v>
      </c>
    </row>
    <row r="13" spans="1:7" ht="16.5" thickBot="1" x14ac:dyDescent="0.3">
      <c r="A13" s="75" t="s">
        <v>32</v>
      </c>
      <c r="B13" s="76" t="s">
        <v>33</v>
      </c>
      <c r="C13" s="77">
        <v>6</v>
      </c>
      <c r="D13" s="74">
        <f>SUM(D14:D15)</f>
        <v>105</v>
      </c>
      <c r="E13" s="74">
        <f>SUM(E14:E15)</f>
        <v>71</v>
      </c>
      <c r="F13" s="74">
        <f t="shared" ref="F13:G13" si="0">SUM(F14:F15)</f>
        <v>30</v>
      </c>
      <c r="G13" s="74">
        <f t="shared" si="0"/>
        <v>4</v>
      </c>
    </row>
    <row r="14" spans="1:7" ht="16.5" thickBot="1" x14ac:dyDescent="0.3">
      <c r="A14" s="37" t="s">
        <v>118</v>
      </c>
      <c r="B14" s="38" t="s">
        <v>36</v>
      </c>
      <c r="C14" s="79" t="s">
        <v>34</v>
      </c>
      <c r="D14" s="82">
        <f>SUM(E14:G14)</f>
        <v>45</v>
      </c>
      <c r="E14" s="81">
        <v>43</v>
      </c>
      <c r="F14" s="82">
        <v>0</v>
      </c>
      <c r="G14" s="81">
        <v>2</v>
      </c>
    </row>
    <row r="15" spans="1:7" ht="16.5" thickBot="1" x14ac:dyDescent="0.3">
      <c r="A15" s="37" t="s">
        <v>119</v>
      </c>
      <c r="B15" s="38" t="s">
        <v>42</v>
      </c>
      <c r="C15" s="79" t="s">
        <v>43</v>
      </c>
      <c r="D15" s="82">
        <f>SUM(E15:G15)</f>
        <v>60</v>
      </c>
      <c r="E15" s="81">
        <v>28</v>
      </c>
      <c r="F15" s="82">
        <v>30</v>
      </c>
      <c r="G15" s="81">
        <v>2</v>
      </c>
    </row>
    <row r="16" spans="1:7" ht="16.5" thickBot="1" x14ac:dyDescent="0.3">
      <c r="A16" s="75" t="s">
        <v>44</v>
      </c>
      <c r="B16" s="76" t="s">
        <v>45</v>
      </c>
      <c r="C16" s="77">
        <v>26</v>
      </c>
      <c r="D16" s="74">
        <f>SUM(E16:G16)</f>
        <v>735</v>
      </c>
      <c r="E16" s="74">
        <f>SUM(E17:E27)</f>
        <v>222</v>
      </c>
      <c r="F16" s="74">
        <f>SUM(F17:F27)</f>
        <v>495</v>
      </c>
      <c r="G16" s="74">
        <f>SUM(G17:G27)</f>
        <v>18</v>
      </c>
    </row>
    <row r="17" spans="1:7" ht="16.5" thickBot="1" x14ac:dyDescent="0.3">
      <c r="A17" s="37" t="s">
        <v>120</v>
      </c>
      <c r="B17" s="38" t="s">
        <v>92</v>
      </c>
      <c r="C17" s="79" t="s">
        <v>43</v>
      </c>
      <c r="D17" s="82">
        <f t="shared" ref="D17:D32" si="1">SUM(E17:G17)</f>
        <v>60</v>
      </c>
      <c r="E17" s="81">
        <v>28</v>
      </c>
      <c r="F17" s="82">
        <v>30</v>
      </c>
      <c r="G17" s="81">
        <v>2</v>
      </c>
    </row>
    <row r="18" spans="1:7" ht="16.5" thickBot="1" x14ac:dyDescent="0.3">
      <c r="A18" s="37" t="s">
        <v>121</v>
      </c>
      <c r="B18" s="38" t="s">
        <v>68</v>
      </c>
      <c r="C18" s="79" t="s">
        <v>43</v>
      </c>
      <c r="D18" s="82">
        <f t="shared" si="1"/>
        <v>60</v>
      </c>
      <c r="E18" s="81">
        <v>28</v>
      </c>
      <c r="F18" s="82">
        <v>30</v>
      </c>
      <c r="G18" s="81">
        <v>2</v>
      </c>
    </row>
    <row r="19" spans="1:7" ht="16.5" thickBot="1" x14ac:dyDescent="0.3">
      <c r="A19" s="37" t="s">
        <v>122</v>
      </c>
      <c r="B19" s="38" t="s">
        <v>49</v>
      </c>
      <c r="C19" s="79" t="s">
        <v>43</v>
      </c>
      <c r="D19" s="82">
        <f t="shared" si="1"/>
        <v>60</v>
      </c>
      <c r="E19" s="81">
        <v>28</v>
      </c>
      <c r="F19" s="82">
        <v>30</v>
      </c>
      <c r="G19" s="81">
        <v>2</v>
      </c>
    </row>
    <row r="20" spans="1:7" ht="16.5" thickBot="1" x14ac:dyDescent="0.3">
      <c r="A20" s="37" t="s">
        <v>123</v>
      </c>
      <c r="B20" s="38" t="s">
        <v>53</v>
      </c>
      <c r="C20" s="79" t="s">
        <v>43</v>
      </c>
      <c r="D20" s="82">
        <f t="shared" si="1"/>
        <v>60</v>
      </c>
      <c r="E20" s="81">
        <v>28</v>
      </c>
      <c r="F20" s="82">
        <v>30</v>
      </c>
      <c r="G20" s="81">
        <v>2</v>
      </c>
    </row>
    <row r="21" spans="1:7" ht="16.5" thickBot="1" x14ac:dyDescent="0.3">
      <c r="A21" s="37" t="s">
        <v>124</v>
      </c>
      <c r="B21" s="38" t="s">
        <v>55</v>
      </c>
      <c r="C21" s="79" t="s">
        <v>26</v>
      </c>
      <c r="D21" s="82">
        <f t="shared" si="1"/>
        <v>45</v>
      </c>
      <c r="E21" s="81">
        <v>13</v>
      </c>
      <c r="F21" s="100">
        <v>30</v>
      </c>
      <c r="G21" s="81">
        <v>2</v>
      </c>
    </row>
    <row r="22" spans="1:7" ht="16.5" thickBot="1" x14ac:dyDescent="0.3">
      <c r="A22" s="37" t="s">
        <v>125</v>
      </c>
      <c r="B22" s="38" t="s">
        <v>71</v>
      </c>
      <c r="C22" s="79" t="s">
        <v>26</v>
      </c>
      <c r="D22" s="82">
        <f t="shared" si="1"/>
        <v>45</v>
      </c>
      <c r="E22" s="81">
        <v>13</v>
      </c>
      <c r="F22" s="100">
        <v>30</v>
      </c>
      <c r="G22" s="81">
        <v>2</v>
      </c>
    </row>
    <row r="23" spans="1:7" ht="16.5" thickBot="1" x14ac:dyDescent="0.3">
      <c r="A23" s="37" t="s">
        <v>126</v>
      </c>
      <c r="B23" s="38" t="s">
        <v>66</v>
      </c>
      <c r="C23" s="79" t="s">
        <v>60</v>
      </c>
      <c r="D23" s="82">
        <f t="shared" si="1"/>
        <v>45</v>
      </c>
      <c r="E23" s="82"/>
      <c r="F23" s="100">
        <v>45</v>
      </c>
      <c r="G23" s="82"/>
    </row>
    <row r="24" spans="1:7" ht="16.5" thickBot="1" x14ac:dyDescent="0.3">
      <c r="A24" s="101" t="s">
        <v>264</v>
      </c>
      <c r="B24" s="102" t="s">
        <v>265</v>
      </c>
      <c r="C24" s="103" t="s">
        <v>43</v>
      </c>
      <c r="D24" s="82">
        <f t="shared" si="1"/>
        <v>60</v>
      </c>
      <c r="E24" s="81">
        <v>28</v>
      </c>
      <c r="F24" s="82">
        <v>30</v>
      </c>
      <c r="G24" s="81">
        <v>2</v>
      </c>
    </row>
    <row r="25" spans="1:7" ht="16.5" thickBot="1" x14ac:dyDescent="0.3">
      <c r="A25" s="47" t="s">
        <v>127</v>
      </c>
      <c r="B25" s="50" t="s">
        <v>88</v>
      </c>
      <c r="C25" s="104" t="s">
        <v>43</v>
      </c>
      <c r="D25" s="82">
        <f t="shared" si="1"/>
        <v>60</v>
      </c>
      <c r="E25" s="81">
        <v>28</v>
      </c>
      <c r="F25" s="82">
        <v>30</v>
      </c>
      <c r="G25" s="81">
        <v>2</v>
      </c>
    </row>
    <row r="26" spans="1:7" ht="16.5" thickBot="1" x14ac:dyDescent="0.3">
      <c r="A26" s="105" t="s">
        <v>128</v>
      </c>
      <c r="B26" s="106" t="s">
        <v>74</v>
      </c>
      <c r="C26" s="104" t="s">
        <v>43</v>
      </c>
      <c r="D26" s="82">
        <f t="shared" si="1"/>
        <v>60</v>
      </c>
      <c r="E26" s="81">
        <v>28</v>
      </c>
      <c r="F26" s="82">
        <v>30</v>
      </c>
      <c r="G26" s="81">
        <v>2</v>
      </c>
    </row>
    <row r="27" spans="1:7" ht="16.5" thickBot="1" x14ac:dyDescent="0.3">
      <c r="A27" s="86" t="s">
        <v>99</v>
      </c>
      <c r="B27" s="87" t="s">
        <v>100</v>
      </c>
      <c r="C27" s="88" t="s">
        <v>101</v>
      </c>
      <c r="D27" s="107">
        <f t="shared" si="1"/>
        <v>180</v>
      </c>
      <c r="E27" s="82"/>
      <c r="F27" s="82">
        <f>45*4</f>
        <v>180</v>
      </c>
      <c r="G27" s="108"/>
    </row>
    <row r="28" spans="1:7" ht="16.5" thickBot="1" x14ac:dyDescent="0.3">
      <c r="A28" s="75" t="s">
        <v>75</v>
      </c>
      <c r="B28" s="76" t="s">
        <v>76</v>
      </c>
      <c r="C28" s="77">
        <v>4</v>
      </c>
      <c r="D28" s="74">
        <f>SUM(D29:D30)</f>
        <v>90</v>
      </c>
      <c r="E28" s="74">
        <f t="shared" ref="E28:G28" si="2">SUM(E29:E30)</f>
        <v>26</v>
      </c>
      <c r="F28" s="74">
        <f t="shared" si="2"/>
        <v>60</v>
      </c>
      <c r="G28" s="74">
        <f t="shared" si="2"/>
        <v>4</v>
      </c>
    </row>
    <row r="29" spans="1:7" ht="16.5" thickBot="1" x14ac:dyDescent="0.3">
      <c r="A29" s="37" t="s">
        <v>129</v>
      </c>
      <c r="B29" s="38" t="s">
        <v>82</v>
      </c>
      <c r="C29" s="79" t="s">
        <v>26</v>
      </c>
      <c r="D29" s="82">
        <f t="shared" si="1"/>
        <v>45</v>
      </c>
      <c r="E29" s="81">
        <v>13</v>
      </c>
      <c r="F29" s="100">
        <v>30</v>
      </c>
      <c r="G29" s="81">
        <v>2</v>
      </c>
    </row>
    <row r="30" spans="1:7" ht="16.5" thickBot="1" x14ac:dyDescent="0.3">
      <c r="A30" s="37" t="s">
        <v>130</v>
      </c>
      <c r="B30" s="38" t="s">
        <v>57</v>
      </c>
      <c r="C30" s="79" t="s">
        <v>26</v>
      </c>
      <c r="D30" s="82">
        <f t="shared" si="1"/>
        <v>45</v>
      </c>
      <c r="E30" s="81">
        <v>13</v>
      </c>
      <c r="F30" s="100">
        <v>30</v>
      </c>
      <c r="G30" s="81">
        <v>2</v>
      </c>
    </row>
    <row r="31" spans="1:7" ht="16.5" thickBot="1" x14ac:dyDescent="0.3">
      <c r="A31" s="37" t="s">
        <v>131</v>
      </c>
      <c r="B31" s="38" t="s">
        <v>84</v>
      </c>
      <c r="C31" s="79" t="s">
        <v>26</v>
      </c>
      <c r="D31" s="82">
        <f t="shared" si="1"/>
        <v>45</v>
      </c>
      <c r="E31" s="81">
        <v>13</v>
      </c>
      <c r="F31" s="100">
        <v>30</v>
      </c>
      <c r="G31" s="81">
        <v>2</v>
      </c>
    </row>
    <row r="32" spans="1:7" ht="16.5" thickBot="1" x14ac:dyDescent="0.3">
      <c r="A32" s="37" t="s">
        <v>132</v>
      </c>
      <c r="B32" s="38" t="s">
        <v>86</v>
      </c>
      <c r="C32" s="79" t="s">
        <v>26</v>
      </c>
      <c r="D32" s="82">
        <f t="shared" si="1"/>
        <v>45</v>
      </c>
      <c r="E32" s="81">
        <v>13</v>
      </c>
      <c r="F32" s="100">
        <v>30</v>
      </c>
      <c r="G32" s="81">
        <v>2</v>
      </c>
    </row>
    <row r="33" spans="1:7" ht="16.5" thickBot="1" x14ac:dyDescent="0.3">
      <c r="A33" s="186" t="s">
        <v>89</v>
      </c>
      <c r="B33" s="187"/>
      <c r="C33" s="73">
        <v>45</v>
      </c>
      <c r="D33" s="74">
        <f>D5+D12</f>
        <v>1120</v>
      </c>
      <c r="E33" s="74">
        <f t="shared" ref="E33:G33" si="3">E5+E12</f>
        <v>384</v>
      </c>
      <c r="F33" s="74">
        <f t="shared" si="3"/>
        <v>700</v>
      </c>
      <c r="G33" s="74">
        <f t="shared" si="3"/>
        <v>36</v>
      </c>
    </row>
    <row r="35" spans="1:7" x14ac:dyDescent="0.25">
      <c r="B35" s="91" t="s">
        <v>256</v>
      </c>
      <c r="C35" s="93">
        <f>F33/D33</f>
        <v>0.625</v>
      </c>
    </row>
    <row r="36" spans="1:7" x14ac:dyDescent="0.25">
      <c r="B36" s="70" t="s">
        <v>280</v>
      </c>
      <c r="C36" s="109">
        <f>COUNTA(A6:A11,A14:A15,A17:A27,A29:A32)</f>
        <v>23</v>
      </c>
    </row>
  </sheetData>
  <mergeCells count="7">
    <mergeCell ref="A33:B33"/>
    <mergeCell ref="A2:A4"/>
    <mergeCell ref="B2:B4"/>
    <mergeCell ref="C2:C4"/>
    <mergeCell ref="D2:G2"/>
    <mergeCell ref="D3:D4"/>
    <mergeCell ref="E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7" workbookViewId="0">
      <selection activeCell="B36" sqref="B36"/>
    </sheetView>
  </sheetViews>
  <sheetFormatPr defaultColWidth="11.28515625" defaultRowHeight="15.75" x14ac:dyDescent="0.25"/>
  <cols>
    <col min="1" max="1" width="11.28515625" style="120"/>
    <col min="2" max="2" width="23.42578125" style="129" customWidth="1"/>
    <col min="3" max="7" width="11.28515625" style="120"/>
    <col min="8" max="16384" width="11.28515625" style="70"/>
  </cols>
  <sheetData>
    <row r="1" spans="1:7" ht="16.5" thickBot="1" x14ac:dyDescent="0.3"/>
    <row r="2" spans="1:7" ht="16.5" thickBot="1" x14ac:dyDescent="0.3">
      <c r="A2" s="188" t="s">
        <v>0</v>
      </c>
      <c r="B2" s="192" t="s">
        <v>1</v>
      </c>
      <c r="C2" s="188" t="s">
        <v>2</v>
      </c>
      <c r="D2" s="186" t="s">
        <v>191</v>
      </c>
      <c r="E2" s="191"/>
      <c r="F2" s="191"/>
      <c r="G2" s="187"/>
    </row>
    <row r="3" spans="1:7" ht="16.5" thickBot="1" x14ac:dyDescent="0.3">
      <c r="A3" s="189"/>
      <c r="B3" s="193"/>
      <c r="C3" s="189"/>
      <c r="D3" s="188" t="s">
        <v>192</v>
      </c>
      <c r="E3" s="186" t="s">
        <v>193</v>
      </c>
      <c r="F3" s="191"/>
      <c r="G3" s="187"/>
    </row>
    <row r="4" spans="1:7" ht="16.5" thickBot="1" x14ac:dyDescent="0.3">
      <c r="A4" s="190"/>
      <c r="B4" s="198"/>
      <c r="C4" s="190"/>
      <c r="D4" s="190"/>
      <c r="E4" s="53" t="s">
        <v>194</v>
      </c>
      <c r="F4" s="53" t="s">
        <v>195</v>
      </c>
      <c r="G4" s="53" t="s">
        <v>196</v>
      </c>
    </row>
    <row r="5" spans="1:7" ht="16.5" thickBot="1" x14ac:dyDescent="0.3">
      <c r="A5" s="71" t="s">
        <v>3</v>
      </c>
      <c r="B5" s="130" t="s">
        <v>4</v>
      </c>
      <c r="C5" s="53">
        <v>30</v>
      </c>
      <c r="D5" s="53">
        <v>525</v>
      </c>
      <c r="E5" s="53">
        <v>240</v>
      </c>
      <c r="F5" s="53">
        <v>255</v>
      </c>
      <c r="G5" s="53">
        <v>30</v>
      </c>
    </row>
    <row r="6" spans="1:7" ht="16.5" thickBot="1" x14ac:dyDescent="0.3">
      <c r="A6" s="37" t="s">
        <v>137</v>
      </c>
      <c r="B6" s="55" t="s">
        <v>6</v>
      </c>
      <c r="C6" s="35" t="s">
        <v>7</v>
      </c>
      <c r="D6" s="35">
        <v>75</v>
      </c>
      <c r="E6" s="35">
        <v>41</v>
      </c>
      <c r="F6" s="35">
        <v>29</v>
      </c>
      <c r="G6" s="35">
        <v>5</v>
      </c>
    </row>
    <row r="7" spans="1:7" ht="16.5" thickBot="1" x14ac:dyDescent="0.3">
      <c r="A7" s="37" t="s">
        <v>138</v>
      </c>
      <c r="B7" s="55" t="s">
        <v>9</v>
      </c>
      <c r="C7" s="35" t="s">
        <v>10</v>
      </c>
      <c r="D7" s="35">
        <v>30</v>
      </c>
      <c r="E7" s="35">
        <v>18</v>
      </c>
      <c r="F7" s="35">
        <v>10</v>
      </c>
      <c r="G7" s="35">
        <v>2</v>
      </c>
    </row>
    <row r="8" spans="1:7" ht="16.5" thickBot="1" x14ac:dyDescent="0.3">
      <c r="A8" s="37" t="s">
        <v>139</v>
      </c>
      <c r="B8" s="55" t="s">
        <v>140</v>
      </c>
      <c r="C8" s="35" t="s">
        <v>13</v>
      </c>
      <c r="D8" s="35">
        <v>60</v>
      </c>
      <c r="E8" s="35">
        <v>5</v>
      </c>
      <c r="F8" s="35">
        <v>51</v>
      </c>
      <c r="G8" s="35">
        <v>4</v>
      </c>
    </row>
    <row r="9" spans="1:7" ht="16.5" thickBot="1" x14ac:dyDescent="0.3">
      <c r="A9" s="37" t="s">
        <v>141</v>
      </c>
      <c r="B9" s="55" t="s">
        <v>142</v>
      </c>
      <c r="C9" s="35" t="s">
        <v>7</v>
      </c>
      <c r="D9" s="35">
        <v>75</v>
      </c>
      <c r="E9" s="35">
        <v>36</v>
      </c>
      <c r="F9" s="35">
        <v>35</v>
      </c>
      <c r="G9" s="35">
        <v>4</v>
      </c>
    </row>
    <row r="10" spans="1:7" ht="16.5" thickBot="1" x14ac:dyDescent="0.3">
      <c r="A10" s="37" t="s">
        <v>143</v>
      </c>
      <c r="B10" s="55" t="s">
        <v>17</v>
      </c>
      <c r="C10" s="35" t="s">
        <v>18</v>
      </c>
      <c r="D10" s="35">
        <v>75</v>
      </c>
      <c r="E10" s="35">
        <v>15</v>
      </c>
      <c r="F10" s="35">
        <v>58</v>
      </c>
      <c r="G10" s="35">
        <v>2</v>
      </c>
    </row>
    <row r="11" spans="1:7" ht="16.5" thickBot="1" x14ac:dyDescent="0.3">
      <c r="A11" s="37" t="s">
        <v>144</v>
      </c>
      <c r="B11" s="55" t="s">
        <v>20</v>
      </c>
      <c r="C11" s="35" t="s">
        <v>21</v>
      </c>
      <c r="D11" s="35">
        <v>40</v>
      </c>
      <c r="E11" s="35">
        <v>14</v>
      </c>
      <c r="F11" s="35">
        <v>24</v>
      </c>
      <c r="G11" s="35">
        <v>2</v>
      </c>
    </row>
    <row r="12" spans="1:7" ht="16.5" thickBot="1" x14ac:dyDescent="0.3">
      <c r="A12" s="37" t="s">
        <v>145</v>
      </c>
      <c r="B12" s="55" t="s">
        <v>23</v>
      </c>
      <c r="C12" s="35" t="s">
        <v>21</v>
      </c>
      <c r="D12" s="35">
        <v>40</v>
      </c>
      <c r="E12" s="35">
        <v>14</v>
      </c>
      <c r="F12" s="35">
        <v>24</v>
      </c>
      <c r="G12" s="35">
        <v>2</v>
      </c>
    </row>
    <row r="13" spans="1:7" ht="16.5" thickBot="1" x14ac:dyDescent="0.3">
      <c r="A13" s="37" t="s">
        <v>146</v>
      </c>
      <c r="B13" s="55" t="s">
        <v>25</v>
      </c>
      <c r="C13" s="35" t="s">
        <v>26</v>
      </c>
      <c r="D13" s="35">
        <v>40</v>
      </c>
      <c r="E13" s="35">
        <v>14</v>
      </c>
      <c r="F13" s="35">
        <v>24</v>
      </c>
      <c r="G13" s="35">
        <v>2</v>
      </c>
    </row>
    <row r="14" spans="1:7" ht="16.5" thickBot="1" x14ac:dyDescent="0.3">
      <c r="A14" s="37" t="s">
        <v>147</v>
      </c>
      <c r="B14" s="55" t="s">
        <v>148</v>
      </c>
      <c r="C14" s="35" t="s">
        <v>10</v>
      </c>
      <c r="D14" s="35">
        <v>30</v>
      </c>
      <c r="E14" s="35">
        <v>28</v>
      </c>
      <c r="F14" s="35">
        <v>0</v>
      </c>
      <c r="G14" s="35">
        <v>2</v>
      </c>
    </row>
    <row r="15" spans="1:7" ht="16.5" thickBot="1" x14ac:dyDescent="0.3">
      <c r="A15" s="37" t="s">
        <v>149</v>
      </c>
      <c r="B15" s="55" t="s">
        <v>150</v>
      </c>
      <c r="C15" s="35" t="s">
        <v>29</v>
      </c>
      <c r="D15" s="54">
        <v>60</v>
      </c>
      <c r="E15" s="54">
        <v>55</v>
      </c>
      <c r="F15" s="54">
        <v>0</v>
      </c>
      <c r="G15" s="54">
        <v>5</v>
      </c>
    </row>
    <row r="16" spans="1:7" ht="16.5" thickBot="1" x14ac:dyDescent="0.3">
      <c r="A16" s="71" t="s">
        <v>30</v>
      </c>
      <c r="B16" s="130" t="s">
        <v>31</v>
      </c>
      <c r="C16" s="73">
        <v>70</v>
      </c>
      <c r="D16" s="131">
        <f>D17+D29</f>
        <v>1935</v>
      </c>
      <c r="E16" s="131">
        <f t="shared" ref="E16:G16" si="0">E17+E29</f>
        <v>543</v>
      </c>
      <c r="F16" s="131">
        <f t="shared" si="0"/>
        <v>1350</v>
      </c>
      <c r="G16" s="131">
        <f t="shared" si="0"/>
        <v>42</v>
      </c>
    </row>
    <row r="17" spans="1:12" ht="16.5" thickBot="1" x14ac:dyDescent="0.3">
      <c r="A17" s="75" t="s">
        <v>32</v>
      </c>
      <c r="B17" s="132" t="s">
        <v>33</v>
      </c>
      <c r="C17" s="73">
        <v>22</v>
      </c>
      <c r="D17" s="131">
        <f>D18+D25</f>
        <v>405</v>
      </c>
      <c r="E17" s="131">
        <f t="shared" ref="E17:G17" si="1">E18+E25</f>
        <v>239</v>
      </c>
      <c r="F17" s="131">
        <f t="shared" si="1"/>
        <v>150</v>
      </c>
      <c r="G17" s="131">
        <f t="shared" si="1"/>
        <v>16</v>
      </c>
    </row>
    <row r="18" spans="1:12" ht="16.5" thickBot="1" x14ac:dyDescent="0.3">
      <c r="A18" s="196" t="s">
        <v>151</v>
      </c>
      <c r="B18" s="197"/>
      <c r="C18" s="77">
        <v>18</v>
      </c>
      <c r="D18" s="131">
        <f>SUM(D19:D24)</f>
        <v>315</v>
      </c>
      <c r="E18" s="131">
        <f t="shared" ref="E18:G18" si="2">SUM(E19:E24)</f>
        <v>213</v>
      </c>
      <c r="F18" s="131">
        <f t="shared" si="2"/>
        <v>90</v>
      </c>
      <c r="G18" s="131">
        <f t="shared" si="2"/>
        <v>12</v>
      </c>
    </row>
    <row r="19" spans="1:12" ht="16.5" thickBot="1" x14ac:dyDescent="0.3">
      <c r="A19" s="37" t="s">
        <v>96</v>
      </c>
      <c r="B19" s="55" t="s">
        <v>97</v>
      </c>
      <c r="C19" s="79" t="s">
        <v>34</v>
      </c>
      <c r="D19" s="82">
        <f>SUM(E19:G19)</f>
        <v>45</v>
      </c>
      <c r="E19" s="81">
        <v>43</v>
      </c>
      <c r="F19" s="82">
        <v>0</v>
      </c>
      <c r="G19" s="81">
        <v>2</v>
      </c>
    </row>
    <row r="20" spans="1:12" ht="16.5" thickBot="1" x14ac:dyDescent="0.3">
      <c r="A20" s="37" t="s">
        <v>152</v>
      </c>
      <c r="B20" s="55" t="s">
        <v>36</v>
      </c>
      <c r="C20" s="79" t="s">
        <v>43</v>
      </c>
      <c r="D20" s="82">
        <f t="shared" ref="D20:D24" si="3">SUM(E20:G20)</f>
        <v>60</v>
      </c>
      <c r="E20" s="81">
        <v>28</v>
      </c>
      <c r="F20" s="82">
        <v>30</v>
      </c>
      <c r="G20" s="81">
        <v>2</v>
      </c>
    </row>
    <row r="21" spans="1:12" ht="16.5" thickBot="1" x14ac:dyDescent="0.3">
      <c r="A21" s="37" t="s">
        <v>153</v>
      </c>
      <c r="B21" s="55" t="s">
        <v>38</v>
      </c>
      <c r="C21" s="79" t="s">
        <v>29</v>
      </c>
      <c r="D21" s="82">
        <f t="shared" si="3"/>
        <v>60</v>
      </c>
      <c r="E21" s="81">
        <v>58</v>
      </c>
      <c r="F21" s="82">
        <v>0</v>
      </c>
      <c r="G21" s="81">
        <v>2</v>
      </c>
      <c r="L21" s="129"/>
    </row>
    <row r="22" spans="1:12" ht="16.5" thickBot="1" x14ac:dyDescent="0.3">
      <c r="A22" s="37" t="s">
        <v>154</v>
      </c>
      <c r="B22" s="55" t="s">
        <v>40</v>
      </c>
      <c r="C22" s="79" t="s">
        <v>43</v>
      </c>
      <c r="D22" s="82">
        <f t="shared" si="3"/>
        <v>60</v>
      </c>
      <c r="E22" s="81">
        <v>28</v>
      </c>
      <c r="F22" s="82">
        <v>30</v>
      </c>
      <c r="G22" s="81">
        <v>2</v>
      </c>
    </row>
    <row r="23" spans="1:12" ht="16.5" thickBot="1" x14ac:dyDescent="0.3">
      <c r="A23" s="37" t="s">
        <v>155</v>
      </c>
      <c r="B23" s="55" t="s">
        <v>42</v>
      </c>
      <c r="C23" s="79" t="s">
        <v>43</v>
      </c>
      <c r="D23" s="82">
        <f t="shared" si="3"/>
        <v>60</v>
      </c>
      <c r="E23" s="81">
        <v>28</v>
      </c>
      <c r="F23" s="82">
        <v>30</v>
      </c>
      <c r="G23" s="81">
        <v>2</v>
      </c>
    </row>
    <row r="24" spans="1:12" ht="16.5" thickBot="1" x14ac:dyDescent="0.3">
      <c r="A24" s="47" t="s">
        <v>156</v>
      </c>
      <c r="B24" s="133" t="s">
        <v>157</v>
      </c>
      <c r="C24" s="104" t="s">
        <v>10</v>
      </c>
      <c r="D24" s="82">
        <f t="shared" si="3"/>
        <v>30</v>
      </c>
      <c r="E24" s="74">
        <v>28</v>
      </c>
      <c r="F24" s="74"/>
      <c r="G24" s="74">
        <v>2</v>
      </c>
    </row>
    <row r="25" spans="1:12" ht="16.5" thickBot="1" x14ac:dyDescent="0.3">
      <c r="A25" s="196" t="s">
        <v>158</v>
      </c>
      <c r="B25" s="197"/>
      <c r="C25" s="77">
        <v>4</v>
      </c>
      <c r="D25" s="131">
        <f>D26+D27</f>
        <v>90</v>
      </c>
      <c r="E25" s="131">
        <f t="shared" ref="E25:G25" si="4">E26+E27</f>
        <v>26</v>
      </c>
      <c r="F25" s="131">
        <f t="shared" si="4"/>
        <v>60</v>
      </c>
      <c r="G25" s="131">
        <f t="shared" si="4"/>
        <v>4</v>
      </c>
    </row>
    <row r="26" spans="1:12" ht="16.5" thickBot="1" x14ac:dyDescent="0.3">
      <c r="A26" s="37" t="s">
        <v>159</v>
      </c>
      <c r="B26" s="55" t="s">
        <v>80</v>
      </c>
      <c r="C26" s="79" t="s">
        <v>26</v>
      </c>
      <c r="D26" s="82">
        <f>SUM(E26:G26)</f>
        <v>45</v>
      </c>
      <c r="E26" s="81">
        <v>13</v>
      </c>
      <c r="F26" s="82">
        <v>30</v>
      </c>
      <c r="G26" s="81">
        <v>2</v>
      </c>
    </row>
    <row r="27" spans="1:12" ht="16.5" thickBot="1" x14ac:dyDescent="0.3">
      <c r="A27" s="37" t="s">
        <v>160</v>
      </c>
      <c r="B27" s="55" t="s">
        <v>84</v>
      </c>
      <c r="C27" s="79" t="s">
        <v>26</v>
      </c>
      <c r="D27" s="82">
        <f t="shared" ref="D27:D28" si="5">SUM(E27:G27)</f>
        <v>45</v>
      </c>
      <c r="E27" s="81">
        <v>13</v>
      </c>
      <c r="F27" s="82">
        <v>30</v>
      </c>
      <c r="G27" s="81">
        <v>2</v>
      </c>
    </row>
    <row r="28" spans="1:12" ht="16.5" thickBot="1" x14ac:dyDescent="0.3">
      <c r="A28" s="37" t="s">
        <v>161</v>
      </c>
      <c r="B28" s="55" t="s">
        <v>78</v>
      </c>
      <c r="C28" s="79" t="s">
        <v>26</v>
      </c>
      <c r="D28" s="82">
        <f t="shared" si="5"/>
        <v>45</v>
      </c>
      <c r="E28" s="81">
        <v>13</v>
      </c>
      <c r="F28" s="82">
        <v>30</v>
      </c>
      <c r="G28" s="81">
        <v>2</v>
      </c>
    </row>
    <row r="29" spans="1:12" ht="16.5" thickBot="1" x14ac:dyDescent="0.3">
      <c r="A29" s="75" t="s">
        <v>44</v>
      </c>
      <c r="B29" s="132" t="s">
        <v>45</v>
      </c>
      <c r="C29" s="73">
        <v>48</v>
      </c>
      <c r="D29" s="131">
        <f>D30+D47</f>
        <v>1530</v>
      </c>
      <c r="E29" s="131">
        <f t="shared" ref="E29:G29" si="6">E30+E47</f>
        <v>304</v>
      </c>
      <c r="F29" s="131">
        <f t="shared" si="6"/>
        <v>1200</v>
      </c>
      <c r="G29" s="131">
        <f t="shared" si="6"/>
        <v>26</v>
      </c>
    </row>
    <row r="30" spans="1:12" ht="16.5" thickBot="1" x14ac:dyDescent="0.3">
      <c r="A30" s="196" t="s">
        <v>151</v>
      </c>
      <c r="B30" s="197"/>
      <c r="C30" s="77">
        <v>44</v>
      </c>
      <c r="D30" s="74">
        <f>SUM(D31:D46)</f>
        <v>1440</v>
      </c>
      <c r="E30" s="74">
        <f t="shared" ref="E30:G30" si="7">SUM(E31:E46)</f>
        <v>278</v>
      </c>
      <c r="F30" s="74">
        <f t="shared" si="7"/>
        <v>1140</v>
      </c>
      <c r="G30" s="74">
        <f t="shared" si="7"/>
        <v>22</v>
      </c>
    </row>
    <row r="31" spans="1:12" ht="16.5" thickBot="1" x14ac:dyDescent="0.3">
      <c r="A31" s="37" t="s">
        <v>162</v>
      </c>
      <c r="B31" s="55" t="s">
        <v>90</v>
      </c>
      <c r="C31" s="79" t="s">
        <v>43</v>
      </c>
      <c r="D31" s="82">
        <f>SUM(E31:G31)</f>
        <v>60</v>
      </c>
      <c r="E31" s="81">
        <v>28</v>
      </c>
      <c r="F31" s="82">
        <v>30</v>
      </c>
      <c r="G31" s="81">
        <v>2</v>
      </c>
    </row>
    <row r="32" spans="1:12" ht="16.5" thickBot="1" x14ac:dyDescent="0.3">
      <c r="A32" s="37" t="s">
        <v>163</v>
      </c>
      <c r="B32" s="55" t="s">
        <v>91</v>
      </c>
      <c r="C32" s="79" t="s">
        <v>43</v>
      </c>
      <c r="D32" s="82">
        <f t="shared" ref="D32:D46" si="8">SUM(E32:G32)</f>
        <v>60</v>
      </c>
      <c r="E32" s="81">
        <v>28</v>
      </c>
      <c r="F32" s="82">
        <v>30</v>
      </c>
      <c r="G32" s="81">
        <v>2</v>
      </c>
    </row>
    <row r="33" spans="1:7" ht="16.5" thickBot="1" x14ac:dyDescent="0.3">
      <c r="A33" s="37" t="s">
        <v>164</v>
      </c>
      <c r="B33" s="55" t="s">
        <v>92</v>
      </c>
      <c r="C33" s="79" t="s">
        <v>43</v>
      </c>
      <c r="D33" s="82">
        <f t="shared" si="8"/>
        <v>60</v>
      </c>
      <c r="E33" s="81">
        <v>28</v>
      </c>
      <c r="F33" s="82">
        <v>30</v>
      </c>
      <c r="G33" s="81">
        <v>2</v>
      </c>
    </row>
    <row r="34" spans="1:7" ht="16.5" thickBot="1" x14ac:dyDescent="0.3">
      <c r="A34" s="37" t="s">
        <v>171</v>
      </c>
      <c r="B34" s="55" t="s">
        <v>172</v>
      </c>
      <c r="C34" s="79" t="s">
        <v>43</v>
      </c>
      <c r="D34" s="82">
        <f t="shared" si="8"/>
        <v>60</v>
      </c>
      <c r="E34" s="81">
        <v>28</v>
      </c>
      <c r="F34" s="82">
        <v>30</v>
      </c>
      <c r="G34" s="81">
        <v>2</v>
      </c>
    </row>
    <row r="35" spans="1:7" ht="16.5" thickBot="1" x14ac:dyDescent="0.3">
      <c r="A35" s="37" t="s">
        <v>166</v>
      </c>
      <c r="B35" s="55" t="s">
        <v>316</v>
      </c>
      <c r="C35" s="79" t="s">
        <v>43</v>
      </c>
      <c r="D35" s="82">
        <f t="shared" si="8"/>
        <v>60</v>
      </c>
      <c r="E35" s="81">
        <v>28</v>
      </c>
      <c r="F35" s="82">
        <v>30</v>
      </c>
      <c r="G35" s="81">
        <v>2</v>
      </c>
    </row>
    <row r="36" spans="1:7" ht="16.5" thickBot="1" x14ac:dyDescent="0.3">
      <c r="A36" s="37" t="s">
        <v>165</v>
      </c>
      <c r="B36" s="55" t="s">
        <v>49</v>
      </c>
      <c r="C36" s="79" t="s">
        <v>43</v>
      </c>
      <c r="D36" s="82">
        <f t="shared" si="8"/>
        <v>60</v>
      </c>
      <c r="E36" s="81">
        <v>28</v>
      </c>
      <c r="F36" s="82">
        <v>30</v>
      </c>
      <c r="G36" s="81">
        <v>2</v>
      </c>
    </row>
    <row r="37" spans="1:7" ht="16.5" thickBot="1" x14ac:dyDescent="0.3">
      <c r="A37" s="37" t="s">
        <v>170</v>
      </c>
      <c r="B37" s="55" t="s">
        <v>51</v>
      </c>
      <c r="C37" s="79" t="s">
        <v>43</v>
      </c>
      <c r="D37" s="82">
        <f t="shared" si="8"/>
        <v>60</v>
      </c>
      <c r="E37" s="81">
        <v>28</v>
      </c>
      <c r="F37" s="82">
        <v>30</v>
      </c>
      <c r="G37" s="81">
        <v>2</v>
      </c>
    </row>
    <row r="38" spans="1:7" ht="16.5" thickBot="1" x14ac:dyDescent="0.3">
      <c r="A38" s="37" t="s">
        <v>173</v>
      </c>
      <c r="B38" s="55" t="s">
        <v>53</v>
      </c>
      <c r="C38" s="79" t="s">
        <v>26</v>
      </c>
      <c r="D38" s="82">
        <f t="shared" si="8"/>
        <v>45</v>
      </c>
      <c r="E38" s="82">
        <v>13</v>
      </c>
      <c r="F38" s="82">
        <v>30</v>
      </c>
      <c r="G38" s="82">
        <v>2</v>
      </c>
    </row>
    <row r="39" spans="1:7" ht="16.5" thickBot="1" x14ac:dyDescent="0.3">
      <c r="A39" s="37" t="s">
        <v>167</v>
      </c>
      <c r="B39" s="55" t="s">
        <v>55</v>
      </c>
      <c r="C39" s="79" t="s">
        <v>43</v>
      </c>
      <c r="D39" s="82">
        <f t="shared" si="8"/>
        <v>60</v>
      </c>
      <c r="E39" s="81">
        <v>28</v>
      </c>
      <c r="F39" s="82">
        <v>30</v>
      </c>
      <c r="G39" s="81">
        <v>2</v>
      </c>
    </row>
    <row r="40" spans="1:7" ht="16.5" thickBot="1" x14ac:dyDescent="0.3">
      <c r="A40" s="37" t="s">
        <v>168</v>
      </c>
      <c r="B40" s="55" t="s">
        <v>169</v>
      </c>
      <c r="C40" s="79" t="s">
        <v>43</v>
      </c>
      <c r="D40" s="82">
        <f t="shared" si="8"/>
        <v>60</v>
      </c>
      <c r="E40" s="81">
        <v>28</v>
      </c>
      <c r="F40" s="82">
        <v>30</v>
      </c>
      <c r="G40" s="81">
        <v>2</v>
      </c>
    </row>
    <row r="41" spans="1:7" ht="16.5" thickBot="1" x14ac:dyDescent="0.3">
      <c r="A41" s="37" t="s">
        <v>174</v>
      </c>
      <c r="B41" s="55" t="s">
        <v>175</v>
      </c>
      <c r="C41" s="79" t="s">
        <v>60</v>
      </c>
      <c r="D41" s="82">
        <f t="shared" si="8"/>
        <v>45</v>
      </c>
      <c r="E41" s="82"/>
      <c r="F41" s="82">
        <v>45</v>
      </c>
      <c r="G41" s="82"/>
    </row>
    <row r="42" spans="1:7" ht="16.5" thickBot="1" x14ac:dyDescent="0.3">
      <c r="A42" s="37" t="s">
        <v>176</v>
      </c>
      <c r="B42" s="55" t="s">
        <v>177</v>
      </c>
      <c r="C42" s="79" t="s">
        <v>60</v>
      </c>
      <c r="D42" s="82">
        <f t="shared" si="8"/>
        <v>45</v>
      </c>
      <c r="E42" s="82"/>
      <c r="F42" s="82">
        <v>45</v>
      </c>
      <c r="G42" s="82"/>
    </row>
    <row r="43" spans="1:7" ht="16.5" thickBot="1" x14ac:dyDescent="0.3">
      <c r="A43" s="37" t="s">
        <v>178</v>
      </c>
      <c r="B43" s="55" t="s">
        <v>179</v>
      </c>
      <c r="C43" s="79" t="s">
        <v>63</v>
      </c>
      <c r="D43" s="82">
        <f t="shared" si="8"/>
        <v>270</v>
      </c>
      <c r="E43" s="82"/>
      <c r="F43" s="82">
        <f>45*6</f>
        <v>270</v>
      </c>
      <c r="G43" s="82"/>
    </row>
    <row r="44" spans="1:7" ht="16.5" thickBot="1" x14ac:dyDescent="0.3">
      <c r="A44" s="37" t="s">
        <v>180</v>
      </c>
      <c r="B44" s="55" t="s">
        <v>181</v>
      </c>
      <c r="C44" s="79" t="s">
        <v>182</v>
      </c>
      <c r="D44" s="82">
        <f t="shared" si="8"/>
        <v>225</v>
      </c>
      <c r="E44" s="82"/>
      <c r="F44" s="82">
        <f>45*5</f>
        <v>225</v>
      </c>
      <c r="G44" s="82"/>
    </row>
    <row r="45" spans="1:7" ht="16.5" thickBot="1" x14ac:dyDescent="0.3">
      <c r="A45" s="86" t="s">
        <v>184</v>
      </c>
      <c r="B45" s="134" t="s">
        <v>185</v>
      </c>
      <c r="C45" s="88" t="s">
        <v>182</v>
      </c>
      <c r="D45" s="82">
        <f t="shared" si="8"/>
        <v>225</v>
      </c>
      <c r="E45" s="82"/>
      <c r="F45" s="82">
        <f>45*5</f>
        <v>225</v>
      </c>
      <c r="G45" s="82"/>
    </row>
    <row r="46" spans="1:7" ht="16.5" thickBot="1" x14ac:dyDescent="0.3">
      <c r="A46" s="47" t="s">
        <v>183</v>
      </c>
      <c r="B46" s="135" t="s">
        <v>190</v>
      </c>
      <c r="C46" s="104" t="s">
        <v>26</v>
      </c>
      <c r="D46" s="82">
        <f t="shared" si="8"/>
        <v>45</v>
      </c>
      <c r="E46" s="82">
        <v>13</v>
      </c>
      <c r="F46" s="82">
        <v>30</v>
      </c>
      <c r="G46" s="82">
        <v>2</v>
      </c>
    </row>
    <row r="47" spans="1:7" ht="16.5" thickBot="1" x14ac:dyDescent="0.3">
      <c r="A47" s="196" t="s">
        <v>186</v>
      </c>
      <c r="B47" s="197"/>
      <c r="C47" s="136">
        <v>4</v>
      </c>
      <c r="D47" s="131">
        <f>D48+D49</f>
        <v>90</v>
      </c>
      <c r="E47" s="131">
        <f t="shared" ref="E47:G47" si="9">E48+E49</f>
        <v>26</v>
      </c>
      <c r="F47" s="131">
        <f t="shared" si="9"/>
        <v>60</v>
      </c>
      <c r="G47" s="131">
        <f t="shared" si="9"/>
        <v>4</v>
      </c>
    </row>
    <row r="48" spans="1:7" ht="16.5" thickBot="1" x14ac:dyDescent="0.3">
      <c r="A48" s="37" t="s">
        <v>187</v>
      </c>
      <c r="B48" s="55" t="s">
        <v>82</v>
      </c>
      <c r="C48" s="79" t="s">
        <v>26</v>
      </c>
      <c r="D48" s="82">
        <f>SUM(E48:G48)</f>
        <v>45</v>
      </c>
      <c r="E48" s="82">
        <v>13</v>
      </c>
      <c r="F48" s="82">
        <v>30</v>
      </c>
      <c r="G48" s="82">
        <v>2</v>
      </c>
    </row>
    <row r="49" spans="1:7" ht="16.5" thickBot="1" x14ac:dyDescent="0.3">
      <c r="A49" s="37" t="s">
        <v>188</v>
      </c>
      <c r="B49" s="55" t="s">
        <v>86</v>
      </c>
      <c r="C49" s="79" t="s">
        <v>26</v>
      </c>
      <c r="D49" s="82">
        <f t="shared" ref="D49:D51" si="10">SUM(E49:G49)</f>
        <v>45</v>
      </c>
      <c r="E49" s="82">
        <v>13</v>
      </c>
      <c r="F49" s="82">
        <v>30</v>
      </c>
      <c r="G49" s="82">
        <v>2</v>
      </c>
    </row>
    <row r="50" spans="1:7" ht="16.5" thickBot="1" x14ac:dyDescent="0.3">
      <c r="A50" s="37" t="s">
        <v>130</v>
      </c>
      <c r="B50" s="55" t="s">
        <v>57</v>
      </c>
      <c r="C50" s="79" t="s">
        <v>26</v>
      </c>
      <c r="D50" s="82">
        <f t="shared" si="10"/>
        <v>45</v>
      </c>
      <c r="E50" s="82">
        <v>13</v>
      </c>
      <c r="F50" s="82">
        <v>30</v>
      </c>
      <c r="G50" s="82">
        <v>2</v>
      </c>
    </row>
    <row r="51" spans="1:7" ht="16.5" thickBot="1" x14ac:dyDescent="0.3">
      <c r="A51" s="37" t="s">
        <v>189</v>
      </c>
      <c r="B51" s="55" t="s">
        <v>88</v>
      </c>
      <c r="C51" s="79" t="s">
        <v>26</v>
      </c>
      <c r="D51" s="82">
        <f t="shared" si="10"/>
        <v>45</v>
      </c>
      <c r="E51" s="82">
        <v>13</v>
      </c>
      <c r="F51" s="82">
        <v>30</v>
      </c>
      <c r="G51" s="82">
        <v>2</v>
      </c>
    </row>
    <row r="52" spans="1:7" ht="16.5" thickBot="1" x14ac:dyDescent="0.3">
      <c r="A52" s="186" t="s">
        <v>89</v>
      </c>
      <c r="B52" s="187"/>
      <c r="C52" s="73">
        <v>100</v>
      </c>
      <c r="D52" s="131">
        <f>D5+D16</f>
        <v>2460</v>
      </c>
      <c r="E52" s="131">
        <f t="shared" ref="E52:G52" si="11">E5+E16</f>
        <v>783</v>
      </c>
      <c r="F52" s="131">
        <f t="shared" si="11"/>
        <v>1605</v>
      </c>
      <c r="G52" s="131">
        <f t="shared" si="11"/>
        <v>72</v>
      </c>
    </row>
    <row r="54" spans="1:7" x14ac:dyDescent="0.25">
      <c r="B54" s="129" t="s">
        <v>256</v>
      </c>
      <c r="C54" s="137">
        <f>F52/D52</f>
        <v>0.65243902439024393</v>
      </c>
    </row>
    <row r="55" spans="1:7" x14ac:dyDescent="0.25">
      <c r="B55" s="129" t="s">
        <v>284</v>
      </c>
      <c r="C55" s="138">
        <f>COUNTA(A6:A15,A19:A24,A26:A28,A31:A46,A48:A51)</f>
        <v>39</v>
      </c>
    </row>
  </sheetData>
  <mergeCells count="11">
    <mergeCell ref="A2:A4"/>
    <mergeCell ref="B2:B4"/>
    <mergeCell ref="C2:C4"/>
    <mergeCell ref="D2:G2"/>
    <mergeCell ref="D3:D4"/>
    <mergeCell ref="E3:G3"/>
    <mergeCell ref="A18:B18"/>
    <mergeCell ref="A25:B25"/>
    <mergeCell ref="A30:B30"/>
    <mergeCell ref="A47:B47"/>
    <mergeCell ref="A52:B5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B12" sqref="B12"/>
    </sheetView>
  </sheetViews>
  <sheetFormatPr defaultRowHeight="15" x14ac:dyDescent="0.25"/>
  <cols>
    <col min="1" max="1" width="32.42578125" customWidth="1"/>
    <col min="2" max="2" width="26.42578125" customWidth="1"/>
    <col min="3" max="3" width="37.42578125" customWidth="1"/>
  </cols>
  <sheetData>
    <row r="1" spans="1:3" x14ac:dyDescent="0.25">
      <c r="A1" s="62" t="s">
        <v>266</v>
      </c>
      <c r="B1" s="15" t="s">
        <v>267</v>
      </c>
      <c r="C1" s="15" t="s">
        <v>268</v>
      </c>
    </row>
    <row r="2" spans="1:3" ht="16.5" x14ac:dyDescent="0.25">
      <c r="A2" s="63" t="s">
        <v>97</v>
      </c>
      <c r="B2" t="s">
        <v>272</v>
      </c>
      <c r="C2" t="s">
        <v>269</v>
      </c>
    </row>
    <row r="3" spans="1:3" ht="16.5" x14ac:dyDescent="0.25">
      <c r="A3" s="63" t="s">
        <v>36</v>
      </c>
      <c r="B3" t="s">
        <v>272</v>
      </c>
      <c r="C3" t="s">
        <v>270</v>
      </c>
    </row>
    <row r="4" spans="1:3" ht="16.5" x14ac:dyDescent="0.25">
      <c r="A4" s="63" t="s">
        <v>38</v>
      </c>
      <c r="B4" t="s">
        <v>272</v>
      </c>
      <c r="C4" t="s">
        <v>271</v>
      </c>
    </row>
    <row r="5" spans="1:3" ht="16.5" x14ac:dyDescent="0.25">
      <c r="A5" s="63" t="s">
        <v>40</v>
      </c>
      <c r="B5" t="s">
        <v>272</v>
      </c>
    </row>
    <row r="6" spans="1:3" ht="16.5" x14ac:dyDescent="0.25">
      <c r="A6" s="63" t="s">
        <v>42</v>
      </c>
      <c r="B6" t="s">
        <v>273</v>
      </c>
    </row>
    <row r="7" spans="1:3" ht="16.5" x14ac:dyDescent="0.25">
      <c r="A7" s="63" t="s">
        <v>90</v>
      </c>
      <c r="B7" s="145" t="s">
        <v>274</v>
      </c>
    </row>
    <row r="8" spans="1:3" ht="16.5" x14ac:dyDescent="0.25">
      <c r="A8" s="63" t="s">
        <v>91</v>
      </c>
      <c r="B8" s="145" t="s">
        <v>274</v>
      </c>
    </row>
    <row r="9" spans="1:3" ht="16.5" x14ac:dyDescent="0.25">
      <c r="A9" s="63" t="s">
        <v>92</v>
      </c>
      <c r="B9" s="145" t="s">
        <v>274</v>
      </c>
    </row>
    <row r="10" spans="1:3" ht="16.5" x14ac:dyDescent="0.25">
      <c r="A10" s="63" t="s">
        <v>258</v>
      </c>
      <c r="B10" t="s">
        <v>275</v>
      </c>
    </row>
    <row r="11" spans="1:3" ht="16.5" x14ac:dyDescent="0.25">
      <c r="A11" s="63" t="s">
        <v>316</v>
      </c>
      <c r="B11" s="145" t="s">
        <v>317</v>
      </c>
    </row>
    <row r="12" spans="1:3" ht="16.5" x14ac:dyDescent="0.25">
      <c r="A12" s="63" t="s">
        <v>49</v>
      </c>
      <c r="B12" s="145" t="s">
        <v>274</v>
      </c>
    </row>
    <row r="13" spans="1:3" ht="16.5" x14ac:dyDescent="0.25">
      <c r="A13" s="63" t="s">
        <v>51</v>
      </c>
      <c r="B13" t="s">
        <v>273</v>
      </c>
    </row>
    <row r="14" spans="1:3" ht="16.5" x14ac:dyDescent="0.25">
      <c r="A14" s="63" t="s">
        <v>53</v>
      </c>
      <c r="B14" t="s">
        <v>273</v>
      </c>
    </row>
    <row r="15" spans="1:3" ht="16.5" x14ac:dyDescent="0.25">
      <c r="A15" s="63" t="s">
        <v>55</v>
      </c>
      <c r="B15" t="s">
        <v>275</v>
      </c>
    </row>
    <row r="16" spans="1:3" ht="16.5" x14ac:dyDescent="0.25">
      <c r="A16" s="63" t="s">
        <v>259</v>
      </c>
      <c r="B16" t="s">
        <v>275</v>
      </c>
    </row>
    <row r="17" spans="1:3" ht="16.5" x14ac:dyDescent="0.25">
      <c r="A17" s="63" t="s">
        <v>59</v>
      </c>
      <c r="B17" t="s">
        <v>275</v>
      </c>
    </row>
    <row r="18" spans="1:3" ht="16.5" x14ac:dyDescent="0.25">
      <c r="A18" s="63" t="s">
        <v>66</v>
      </c>
      <c r="B18" t="s">
        <v>275</v>
      </c>
    </row>
    <row r="19" spans="1:3" ht="16.5" x14ac:dyDescent="0.25">
      <c r="A19" s="63" t="s">
        <v>62</v>
      </c>
      <c r="B19" t="s">
        <v>275</v>
      </c>
    </row>
    <row r="20" spans="1:3" ht="16.5" x14ac:dyDescent="0.25">
      <c r="A20" s="63" t="s">
        <v>78</v>
      </c>
      <c r="B20" t="s">
        <v>276</v>
      </c>
      <c r="C20" s="199" t="s">
        <v>277</v>
      </c>
    </row>
    <row r="21" spans="1:3" ht="16.5" x14ac:dyDescent="0.25">
      <c r="A21" s="63" t="s">
        <v>80</v>
      </c>
      <c r="B21" t="s">
        <v>276</v>
      </c>
      <c r="C21" s="199"/>
    </row>
    <row r="22" spans="1:3" ht="16.5" x14ac:dyDescent="0.25">
      <c r="A22" s="63" t="s">
        <v>82</v>
      </c>
      <c r="B22" t="s">
        <v>276</v>
      </c>
      <c r="C22" s="199"/>
    </row>
    <row r="23" spans="1:3" ht="16.5" x14ac:dyDescent="0.25">
      <c r="A23" s="63" t="s">
        <v>84</v>
      </c>
      <c r="B23" t="s">
        <v>276</v>
      </c>
      <c r="C23" s="199"/>
    </row>
    <row r="24" spans="1:3" ht="16.5" x14ac:dyDescent="0.25">
      <c r="A24" s="63" t="s">
        <v>260</v>
      </c>
      <c r="B24" t="s">
        <v>276</v>
      </c>
      <c r="C24" s="199"/>
    </row>
    <row r="25" spans="1:3" ht="16.5" x14ac:dyDescent="0.25">
      <c r="A25" s="63" t="s">
        <v>86</v>
      </c>
      <c r="B25" t="s">
        <v>276</v>
      </c>
      <c r="C25" s="199"/>
    </row>
    <row r="26" spans="1:3" ht="16.5" x14ac:dyDescent="0.25">
      <c r="A26" s="63" t="s">
        <v>73</v>
      </c>
      <c r="B26" t="s">
        <v>273</v>
      </c>
    </row>
    <row r="27" spans="1:3" ht="16.5" x14ac:dyDescent="0.25">
      <c r="A27" s="63" t="s">
        <v>88</v>
      </c>
      <c r="B27" t="s">
        <v>273</v>
      </c>
    </row>
    <row r="28" spans="1:3" ht="15.75" x14ac:dyDescent="0.25">
      <c r="A28" s="64" t="s">
        <v>103</v>
      </c>
      <c r="B28" t="s">
        <v>273</v>
      </c>
      <c r="C28" t="s">
        <v>278</v>
      </c>
    </row>
    <row r="29" spans="1:3" ht="16.5" x14ac:dyDescent="0.25">
      <c r="A29" s="65" t="s">
        <v>106</v>
      </c>
      <c r="B29" s="145" t="s">
        <v>274</v>
      </c>
    </row>
    <row r="30" spans="1:3" ht="16.5" x14ac:dyDescent="0.25">
      <c r="A30" s="66" t="s">
        <v>105</v>
      </c>
      <c r="B30" t="s">
        <v>273</v>
      </c>
      <c r="C30" t="s">
        <v>278</v>
      </c>
    </row>
    <row r="31" spans="1:3" ht="16.5" x14ac:dyDescent="0.25">
      <c r="A31" s="67" t="s">
        <v>265</v>
      </c>
      <c r="B31" t="s">
        <v>273</v>
      </c>
    </row>
    <row r="32" spans="1:3" ht="16.5" x14ac:dyDescent="0.25">
      <c r="A32" s="68" t="s">
        <v>88</v>
      </c>
      <c r="B32" t="s">
        <v>273</v>
      </c>
      <c r="C32" t="s">
        <v>279</v>
      </c>
    </row>
    <row r="33" spans="1:2" ht="16.5" x14ac:dyDescent="0.25">
      <c r="A33" s="68" t="s">
        <v>74</v>
      </c>
      <c r="B33" t="s">
        <v>272</v>
      </c>
    </row>
    <row r="34" spans="1:2" ht="16.5" x14ac:dyDescent="0.25">
      <c r="A34" s="69" t="s">
        <v>190</v>
      </c>
      <c r="B34" s="145" t="s">
        <v>274</v>
      </c>
    </row>
  </sheetData>
  <mergeCells count="1">
    <mergeCell ref="C20:C25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31" workbookViewId="0">
      <selection activeCell="B44" sqref="B44"/>
    </sheetView>
  </sheetViews>
  <sheetFormatPr defaultColWidth="8.7109375" defaultRowHeight="18.75" x14ac:dyDescent="0.3"/>
  <cols>
    <col min="1" max="1" width="18" style="146" customWidth="1"/>
    <col min="2" max="2" width="43.42578125" style="146" customWidth="1"/>
    <col min="3" max="3" width="14.42578125" style="146" customWidth="1"/>
    <col min="4" max="4" width="12.140625" style="146" customWidth="1"/>
    <col min="5" max="6" width="8.7109375" style="146"/>
    <col min="7" max="7" width="11.7109375" style="146" customWidth="1"/>
    <col min="8" max="16384" width="8.7109375" style="146"/>
  </cols>
  <sheetData>
    <row r="1" spans="1:7" ht="19.5" thickBot="1" x14ac:dyDescent="0.35"/>
    <row r="2" spans="1:7" ht="19.5" thickBot="1" x14ac:dyDescent="0.35">
      <c r="A2" s="203" t="s">
        <v>0</v>
      </c>
      <c r="B2" s="203" t="s">
        <v>1</v>
      </c>
      <c r="C2" s="203" t="s">
        <v>2</v>
      </c>
      <c r="D2" s="200" t="s">
        <v>191</v>
      </c>
      <c r="E2" s="201"/>
      <c r="F2" s="201"/>
      <c r="G2" s="202"/>
    </row>
    <row r="3" spans="1:7" ht="19.5" thickBot="1" x14ac:dyDescent="0.35">
      <c r="A3" s="206"/>
      <c r="B3" s="206"/>
      <c r="C3" s="206"/>
      <c r="D3" s="203" t="s">
        <v>192</v>
      </c>
      <c r="E3" s="200" t="s">
        <v>193</v>
      </c>
      <c r="F3" s="201"/>
      <c r="G3" s="202"/>
    </row>
    <row r="4" spans="1:7" ht="19.5" thickBot="1" x14ac:dyDescent="0.35">
      <c r="A4" s="204"/>
      <c r="B4" s="204"/>
      <c r="C4" s="204"/>
      <c r="D4" s="204"/>
      <c r="E4" s="147" t="s">
        <v>194</v>
      </c>
      <c r="F4" s="147" t="s">
        <v>195</v>
      </c>
      <c r="G4" s="147" t="s">
        <v>196</v>
      </c>
    </row>
    <row r="5" spans="1:7" ht="19.5" thickBot="1" x14ac:dyDescent="0.35">
      <c r="A5" s="148" t="s">
        <v>3</v>
      </c>
      <c r="B5" s="149" t="s">
        <v>4</v>
      </c>
      <c r="C5" s="147">
        <v>28</v>
      </c>
      <c r="D5" s="147">
        <v>495</v>
      </c>
      <c r="E5" s="147">
        <v>212</v>
      </c>
      <c r="F5" s="147">
        <v>255</v>
      </c>
      <c r="G5" s="147">
        <v>28</v>
      </c>
    </row>
    <row r="6" spans="1:7" ht="19.5" thickBot="1" x14ac:dyDescent="0.35">
      <c r="A6" s="150" t="s">
        <v>5</v>
      </c>
      <c r="B6" s="151" t="s">
        <v>6</v>
      </c>
      <c r="C6" s="152" t="s">
        <v>7</v>
      </c>
      <c r="D6" s="152">
        <v>75</v>
      </c>
      <c r="E6" s="152">
        <v>41</v>
      </c>
      <c r="F6" s="152">
        <v>29</v>
      </c>
      <c r="G6" s="152">
        <v>5</v>
      </c>
    </row>
    <row r="7" spans="1:7" ht="19.5" thickBot="1" x14ac:dyDescent="0.35">
      <c r="A7" s="150" t="s">
        <v>8</v>
      </c>
      <c r="B7" s="151" t="s">
        <v>9</v>
      </c>
      <c r="C7" s="152" t="s">
        <v>10</v>
      </c>
      <c r="D7" s="152">
        <v>30</v>
      </c>
      <c r="E7" s="152">
        <v>18</v>
      </c>
      <c r="F7" s="152">
        <v>10</v>
      </c>
      <c r="G7" s="152">
        <v>2</v>
      </c>
    </row>
    <row r="8" spans="1:7" ht="19.5" thickBot="1" x14ac:dyDescent="0.35">
      <c r="A8" s="150" t="s">
        <v>11</v>
      </c>
      <c r="B8" s="151" t="s">
        <v>12</v>
      </c>
      <c r="C8" s="152" t="s">
        <v>13</v>
      </c>
      <c r="D8" s="152">
        <v>60</v>
      </c>
      <c r="E8" s="152">
        <v>5</v>
      </c>
      <c r="F8" s="152">
        <v>51</v>
      </c>
      <c r="G8" s="152">
        <v>4</v>
      </c>
    </row>
    <row r="9" spans="1:7" ht="19.5" thickBot="1" x14ac:dyDescent="0.35">
      <c r="A9" s="150" t="s">
        <v>14</v>
      </c>
      <c r="B9" s="151" t="s">
        <v>15</v>
      </c>
      <c r="C9" s="152" t="s">
        <v>7</v>
      </c>
      <c r="D9" s="152">
        <v>75</v>
      </c>
      <c r="E9" s="152">
        <v>36</v>
      </c>
      <c r="F9" s="152">
        <v>35</v>
      </c>
      <c r="G9" s="152">
        <v>4</v>
      </c>
    </row>
    <row r="10" spans="1:7" ht="19.5" thickBot="1" x14ac:dyDescent="0.35">
      <c r="A10" s="150" t="s">
        <v>16</v>
      </c>
      <c r="B10" s="151" t="s">
        <v>17</v>
      </c>
      <c r="C10" s="152" t="s">
        <v>18</v>
      </c>
      <c r="D10" s="152">
        <v>75</v>
      </c>
      <c r="E10" s="152">
        <v>15</v>
      </c>
      <c r="F10" s="152">
        <v>58</v>
      </c>
      <c r="G10" s="152">
        <v>2</v>
      </c>
    </row>
    <row r="11" spans="1:7" ht="19.5" thickBot="1" x14ac:dyDescent="0.35">
      <c r="A11" s="150" t="s">
        <v>19</v>
      </c>
      <c r="B11" s="151" t="s">
        <v>291</v>
      </c>
      <c r="C11" s="152" t="s">
        <v>21</v>
      </c>
      <c r="D11" s="152">
        <v>40</v>
      </c>
      <c r="E11" s="152">
        <v>14</v>
      </c>
      <c r="F11" s="152">
        <v>24</v>
      </c>
      <c r="G11" s="152">
        <v>2</v>
      </c>
    </row>
    <row r="12" spans="1:7" ht="19.5" thickBot="1" x14ac:dyDescent="0.35">
      <c r="A12" s="150" t="s">
        <v>22</v>
      </c>
      <c r="B12" s="151" t="s">
        <v>292</v>
      </c>
      <c r="C12" s="152" t="s">
        <v>21</v>
      </c>
      <c r="D12" s="152">
        <v>40</v>
      </c>
      <c r="E12" s="152">
        <v>14</v>
      </c>
      <c r="F12" s="152">
        <v>24</v>
      </c>
      <c r="G12" s="152">
        <v>2</v>
      </c>
    </row>
    <row r="13" spans="1:7" ht="19.5" thickBot="1" x14ac:dyDescent="0.35">
      <c r="A13" s="150" t="s">
        <v>24</v>
      </c>
      <c r="B13" s="151" t="s">
        <v>293</v>
      </c>
      <c r="C13" s="152" t="s">
        <v>26</v>
      </c>
      <c r="D13" s="152">
        <v>40</v>
      </c>
      <c r="E13" s="152">
        <v>14</v>
      </c>
      <c r="F13" s="152">
        <v>24</v>
      </c>
      <c r="G13" s="152">
        <v>2</v>
      </c>
    </row>
    <row r="14" spans="1:7" ht="19.5" thickBot="1" x14ac:dyDescent="0.35">
      <c r="B14" s="153" t="s">
        <v>294</v>
      </c>
      <c r="C14" s="152" t="s">
        <v>29</v>
      </c>
      <c r="D14" s="154">
        <v>60</v>
      </c>
      <c r="E14" s="154">
        <v>55</v>
      </c>
      <c r="F14" s="154"/>
      <c r="G14" s="154">
        <v>5</v>
      </c>
    </row>
    <row r="15" spans="1:7" ht="19.5" thickBot="1" x14ac:dyDescent="0.35">
      <c r="A15" s="150" t="s">
        <v>27</v>
      </c>
      <c r="B15" s="151" t="s">
        <v>28</v>
      </c>
      <c r="C15" s="152"/>
      <c r="D15" s="154"/>
      <c r="E15" s="154"/>
      <c r="F15" s="154"/>
      <c r="G15" s="154"/>
    </row>
    <row r="16" spans="1:7" ht="19.5" thickBot="1" x14ac:dyDescent="0.35">
      <c r="A16" s="150"/>
      <c r="B16" s="155" t="s">
        <v>286</v>
      </c>
      <c r="C16" s="152"/>
      <c r="D16" s="154"/>
      <c r="E16" s="154"/>
      <c r="F16" s="154"/>
      <c r="G16" s="154"/>
    </row>
    <row r="17" spans="1:7" ht="19.5" thickBot="1" x14ac:dyDescent="0.35">
      <c r="A17" s="150"/>
      <c r="B17" s="155" t="s">
        <v>287</v>
      </c>
      <c r="C17" s="152"/>
      <c r="D17" s="154"/>
      <c r="E17" s="154"/>
      <c r="F17" s="154"/>
      <c r="G17" s="154"/>
    </row>
    <row r="18" spans="1:7" ht="19.5" thickBot="1" x14ac:dyDescent="0.35">
      <c r="A18" s="150"/>
      <c r="B18" s="155" t="s">
        <v>288</v>
      </c>
      <c r="C18" s="152"/>
      <c r="D18" s="154"/>
      <c r="E18" s="154"/>
      <c r="F18" s="154"/>
      <c r="G18" s="154"/>
    </row>
    <row r="19" spans="1:7" ht="19.5" thickBot="1" x14ac:dyDescent="0.35">
      <c r="A19" s="150"/>
      <c r="B19" s="155" t="s">
        <v>289</v>
      </c>
      <c r="C19" s="152"/>
      <c r="D19" s="154"/>
      <c r="E19" s="154"/>
      <c r="F19" s="154"/>
      <c r="G19" s="154"/>
    </row>
    <row r="20" spans="1:7" ht="19.5" thickBot="1" x14ac:dyDescent="0.35">
      <c r="A20" s="150"/>
      <c r="B20" s="155" t="s">
        <v>290</v>
      </c>
      <c r="C20" s="152"/>
      <c r="D20" s="154"/>
      <c r="E20" s="154"/>
      <c r="F20" s="154"/>
      <c r="G20" s="154"/>
    </row>
    <row r="21" spans="1:7" ht="19.5" thickBot="1" x14ac:dyDescent="0.35">
      <c r="A21" s="150"/>
      <c r="B21" s="156" t="s">
        <v>298</v>
      </c>
      <c r="C21" s="152"/>
      <c r="D21" s="154"/>
      <c r="E21" s="154"/>
      <c r="F21" s="154"/>
      <c r="G21" s="154"/>
    </row>
    <row r="22" spans="1:7" ht="19.5" thickBot="1" x14ac:dyDescent="0.35">
      <c r="A22" s="150"/>
      <c r="B22" s="157" t="s">
        <v>295</v>
      </c>
      <c r="C22" s="152"/>
      <c r="D22" s="154"/>
      <c r="E22" s="154"/>
      <c r="F22" s="154"/>
      <c r="G22" s="154"/>
    </row>
    <row r="23" spans="1:7" ht="19.5" thickBot="1" x14ac:dyDescent="0.35">
      <c r="A23" s="150"/>
      <c r="B23" s="157" t="s">
        <v>296</v>
      </c>
      <c r="C23" s="152" t="s">
        <v>21</v>
      </c>
      <c r="D23" s="152">
        <v>40</v>
      </c>
      <c r="E23" s="152">
        <v>14</v>
      </c>
      <c r="F23" s="152">
        <v>24</v>
      </c>
      <c r="G23" s="152">
        <v>2</v>
      </c>
    </row>
    <row r="24" spans="1:7" ht="19.5" thickBot="1" x14ac:dyDescent="0.35">
      <c r="A24" s="150"/>
      <c r="B24" s="157" t="s">
        <v>297</v>
      </c>
      <c r="C24" s="152" t="s">
        <v>21</v>
      </c>
      <c r="D24" s="152">
        <v>40</v>
      </c>
      <c r="E24" s="152">
        <v>14</v>
      </c>
      <c r="F24" s="152">
        <v>24</v>
      </c>
      <c r="G24" s="152">
        <v>2</v>
      </c>
    </row>
    <row r="25" spans="1:7" ht="19.5" thickBot="1" x14ac:dyDescent="0.35">
      <c r="A25" s="150"/>
      <c r="C25" s="152" t="s">
        <v>26</v>
      </c>
      <c r="D25" s="152">
        <v>40</v>
      </c>
      <c r="E25" s="152">
        <v>14</v>
      </c>
      <c r="F25" s="152">
        <v>24</v>
      </c>
      <c r="G25" s="152">
        <v>2</v>
      </c>
    </row>
    <row r="26" spans="1:7" ht="19.5" thickBot="1" x14ac:dyDescent="0.35">
      <c r="A26" s="150"/>
      <c r="B26" s="151"/>
      <c r="C26" s="152" t="s">
        <v>29</v>
      </c>
      <c r="D26" s="154">
        <v>60</v>
      </c>
      <c r="E26" s="154">
        <v>55</v>
      </c>
      <c r="F26" s="154"/>
      <c r="G26" s="154">
        <v>5</v>
      </c>
    </row>
    <row r="27" spans="1:7" ht="19.5" thickBot="1" x14ac:dyDescent="0.35">
      <c r="A27" s="148" t="s">
        <v>30</v>
      </c>
      <c r="B27" s="149" t="s">
        <v>31</v>
      </c>
      <c r="C27" s="158">
        <v>62</v>
      </c>
      <c r="D27" s="159">
        <f>D28+D38+D63</f>
        <v>1575</v>
      </c>
      <c r="E27" s="159">
        <f>E28+E38+E63</f>
        <v>547</v>
      </c>
      <c r="F27" s="159">
        <f>F28+F38+F63</f>
        <v>990</v>
      </c>
      <c r="G27" s="159">
        <f>G28+G38+G63</f>
        <v>38</v>
      </c>
    </row>
    <row r="28" spans="1:7" ht="20.25" thickBot="1" x14ac:dyDescent="0.35">
      <c r="A28" s="160" t="s">
        <v>32</v>
      </c>
      <c r="B28" s="161" t="s">
        <v>33</v>
      </c>
      <c r="C28" s="162">
        <v>16</v>
      </c>
      <c r="D28" s="163">
        <f>SUM(E28:G28)</f>
        <v>255</v>
      </c>
      <c r="E28" s="159">
        <f>SUM(E29:E37)</f>
        <v>215</v>
      </c>
      <c r="F28" s="159">
        <f t="shared" ref="F28:G28" si="0">SUM(F29:F37)</f>
        <v>30</v>
      </c>
      <c r="G28" s="159">
        <f t="shared" si="0"/>
        <v>10</v>
      </c>
    </row>
    <row r="29" spans="1:7" ht="19.5" thickBot="1" x14ac:dyDescent="0.35">
      <c r="A29" s="150" t="s">
        <v>96</v>
      </c>
      <c r="B29" s="151" t="s">
        <v>97</v>
      </c>
      <c r="C29" s="164" t="s">
        <v>34</v>
      </c>
      <c r="D29" s="165">
        <f>SUM(E29:G29)</f>
        <v>45</v>
      </c>
      <c r="E29" s="166">
        <v>43</v>
      </c>
      <c r="F29" s="167">
        <v>0</v>
      </c>
      <c r="G29" s="166">
        <v>2</v>
      </c>
    </row>
    <row r="30" spans="1:7" ht="19.5" thickBot="1" x14ac:dyDescent="0.35">
      <c r="A30" s="150" t="s">
        <v>35</v>
      </c>
      <c r="B30" s="151" t="s">
        <v>36</v>
      </c>
      <c r="C30" s="164"/>
      <c r="D30" s="165"/>
      <c r="E30" s="166"/>
      <c r="F30" s="167"/>
      <c r="G30" s="166"/>
    </row>
    <row r="31" spans="1:7" ht="19.5" thickBot="1" x14ac:dyDescent="0.35">
      <c r="A31" s="150" t="s">
        <v>37</v>
      </c>
      <c r="B31" s="151" t="s">
        <v>38</v>
      </c>
      <c r="C31" s="164"/>
      <c r="D31" s="165"/>
      <c r="E31" s="166"/>
      <c r="F31" s="167"/>
      <c r="G31" s="166"/>
    </row>
    <row r="32" spans="1:7" ht="19.5" thickBot="1" x14ac:dyDescent="0.35">
      <c r="A32" s="150" t="s">
        <v>39</v>
      </c>
      <c r="B32" s="151" t="s">
        <v>40</v>
      </c>
      <c r="C32" s="164"/>
      <c r="D32" s="165"/>
      <c r="E32" s="166"/>
      <c r="F32" s="167"/>
      <c r="G32" s="166"/>
    </row>
    <row r="33" spans="1:7" ht="19.5" thickBot="1" x14ac:dyDescent="0.35">
      <c r="A33" s="150" t="s">
        <v>41</v>
      </c>
      <c r="B33" s="151" t="s">
        <v>299</v>
      </c>
      <c r="C33" s="164"/>
      <c r="D33" s="165"/>
      <c r="E33" s="166"/>
      <c r="F33" s="167"/>
      <c r="G33" s="166"/>
    </row>
    <row r="34" spans="1:7" ht="19.5" thickBot="1" x14ac:dyDescent="0.35">
      <c r="A34" s="150"/>
      <c r="B34" s="151" t="s">
        <v>84</v>
      </c>
      <c r="C34" s="164" t="s">
        <v>34</v>
      </c>
      <c r="D34" s="165">
        <f t="shared" ref="D34:D71" si="1">SUM(E34:G34)</f>
        <v>45</v>
      </c>
      <c r="E34" s="166">
        <v>43</v>
      </c>
      <c r="F34" s="167">
        <v>0</v>
      </c>
      <c r="G34" s="166">
        <v>2</v>
      </c>
    </row>
    <row r="35" spans="1:7" ht="19.5" thickBot="1" x14ac:dyDescent="0.35">
      <c r="A35" s="150"/>
      <c r="B35" s="151" t="s">
        <v>38</v>
      </c>
      <c r="C35" s="164" t="s">
        <v>29</v>
      </c>
      <c r="D35" s="165">
        <f t="shared" si="1"/>
        <v>60</v>
      </c>
      <c r="E35" s="166">
        <v>58</v>
      </c>
      <c r="F35" s="167">
        <v>0</v>
      </c>
      <c r="G35" s="166">
        <v>2</v>
      </c>
    </row>
    <row r="36" spans="1:7" ht="19.5" thickBot="1" x14ac:dyDescent="0.35">
      <c r="A36" s="150"/>
      <c r="B36" s="151" t="s">
        <v>106</v>
      </c>
      <c r="C36" s="164" t="s">
        <v>34</v>
      </c>
      <c r="D36" s="165">
        <f t="shared" si="1"/>
        <v>45</v>
      </c>
      <c r="E36" s="166">
        <v>43</v>
      </c>
      <c r="F36" s="167">
        <v>0</v>
      </c>
      <c r="G36" s="166">
        <v>2</v>
      </c>
    </row>
    <row r="37" spans="1:7" ht="19.5" thickBot="1" x14ac:dyDescent="0.35">
      <c r="A37" s="150"/>
      <c r="B37" s="151" t="s">
        <v>42</v>
      </c>
      <c r="C37" s="164" t="s">
        <v>43</v>
      </c>
      <c r="D37" s="165">
        <f t="shared" si="1"/>
        <v>60</v>
      </c>
      <c r="E37" s="166">
        <v>28</v>
      </c>
      <c r="F37" s="167">
        <v>30</v>
      </c>
      <c r="G37" s="166">
        <v>2</v>
      </c>
    </row>
    <row r="38" spans="1:7" ht="20.25" thickBot="1" x14ac:dyDescent="0.35">
      <c r="A38" s="168" t="s">
        <v>44</v>
      </c>
      <c r="B38" s="169" t="s">
        <v>45</v>
      </c>
      <c r="C38" s="170">
        <v>38</v>
      </c>
      <c r="D38" s="159">
        <f t="shared" si="1"/>
        <v>1140</v>
      </c>
      <c r="E38" s="159">
        <f>SUM(E39:E62)</f>
        <v>280</v>
      </c>
      <c r="F38" s="159">
        <f>SUM(F39:F62)</f>
        <v>840</v>
      </c>
      <c r="G38" s="159">
        <f>SUM(G39:G62)</f>
        <v>20</v>
      </c>
    </row>
    <row r="39" spans="1:7" ht="19.5" thickBot="1" x14ac:dyDescent="0.35">
      <c r="A39" s="150" t="s">
        <v>46</v>
      </c>
      <c r="B39" s="151" t="s">
        <v>90</v>
      </c>
      <c r="C39" s="164" t="s">
        <v>43</v>
      </c>
      <c r="D39" s="165">
        <f t="shared" si="1"/>
        <v>60</v>
      </c>
      <c r="E39" s="166">
        <v>28</v>
      </c>
      <c r="F39" s="167">
        <v>30</v>
      </c>
      <c r="G39" s="166">
        <v>2</v>
      </c>
    </row>
    <row r="40" spans="1:7" ht="19.5" thickBot="1" x14ac:dyDescent="0.35">
      <c r="A40" s="150" t="s">
        <v>47</v>
      </c>
      <c r="B40" s="151" t="s">
        <v>91</v>
      </c>
      <c r="C40" s="164" t="s">
        <v>43</v>
      </c>
      <c r="D40" s="165">
        <f t="shared" si="1"/>
        <v>60</v>
      </c>
      <c r="E40" s="166">
        <v>28</v>
      </c>
      <c r="F40" s="167">
        <v>30</v>
      </c>
      <c r="G40" s="166">
        <v>2</v>
      </c>
    </row>
    <row r="41" spans="1:7" ht="19.5" thickBot="1" x14ac:dyDescent="0.35">
      <c r="A41" s="150" t="s">
        <v>69</v>
      </c>
      <c r="B41" s="151" t="s">
        <v>92</v>
      </c>
      <c r="C41" s="164" t="s">
        <v>43</v>
      </c>
      <c r="D41" s="165">
        <f t="shared" si="1"/>
        <v>60</v>
      </c>
      <c r="E41" s="166">
        <v>28</v>
      </c>
      <c r="F41" s="167">
        <v>30</v>
      </c>
      <c r="G41" s="166">
        <v>2</v>
      </c>
    </row>
    <row r="42" spans="1:7" ht="19.5" thickBot="1" x14ac:dyDescent="0.35">
      <c r="A42" s="150" t="s">
        <v>67</v>
      </c>
      <c r="B42" s="151" t="s">
        <v>258</v>
      </c>
      <c r="C42" s="164" t="s">
        <v>43</v>
      </c>
      <c r="D42" s="165">
        <f t="shared" si="1"/>
        <v>60</v>
      </c>
      <c r="E42" s="166">
        <v>28</v>
      </c>
      <c r="F42" s="167">
        <v>30</v>
      </c>
      <c r="G42" s="166">
        <v>2</v>
      </c>
    </row>
    <row r="43" spans="1:7" ht="19.5" thickBot="1" x14ac:dyDescent="0.35">
      <c r="A43" s="150" t="s">
        <v>64</v>
      </c>
      <c r="B43" s="151" t="s">
        <v>316</v>
      </c>
      <c r="C43" s="164" t="s">
        <v>43</v>
      </c>
      <c r="D43" s="165">
        <f t="shared" si="1"/>
        <v>60</v>
      </c>
      <c r="E43" s="166">
        <v>28</v>
      </c>
      <c r="F43" s="167">
        <v>30</v>
      </c>
      <c r="G43" s="166">
        <v>2</v>
      </c>
    </row>
    <row r="44" spans="1:7" ht="19.5" thickBot="1" x14ac:dyDescent="0.35">
      <c r="A44" s="150" t="s">
        <v>48</v>
      </c>
      <c r="B44" s="151" t="s">
        <v>49</v>
      </c>
      <c r="C44" s="164" t="s">
        <v>43</v>
      </c>
      <c r="D44" s="165">
        <f t="shared" si="1"/>
        <v>60</v>
      </c>
      <c r="E44" s="166">
        <v>28</v>
      </c>
      <c r="F44" s="167">
        <v>30</v>
      </c>
      <c r="G44" s="166">
        <v>2</v>
      </c>
    </row>
    <row r="45" spans="1:7" ht="19.5" thickBot="1" x14ac:dyDescent="0.35">
      <c r="A45" s="150"/>
      <c r="B45" s="151" t="s">
        <v>304</v>
      </c>
      <c r="C45" s="164"/>
      <c r="D45" s="165"/>
      <c r="E45" s="166"/>
      <c r="F45" s="167"/>
      <c r="G45" s="166"/>
    </row>
    <row r="46" spans="1:7" ht="19.5" thickBot="1" x14ac:dyDescent="0.35">
      <c r="A46" s="150"/>
      <c r="B46" s="151" t="s">
        <v>305</v>
      </c>
      <c r="C46" s="164"/>
      <c r="D46" s="165"/>
      <c r="E46" s="166"/>
      <c r="F46" s="167"/>
      <c r="G46" s="166"/>
    </row>
    <row r="47" spans="1:7" ht="19.5" thickBot="1" x14ac:dyDescent="0.35">
      <c r="A47" s="150"/>
      <c r="B47" s="151" t="s">
        <v>306</v>
      </c>
      <c r="C47" s="164"/>
      <c r="D47" s="165"/>
      <c r="E47" s="166"/>
      <c r="F47" s="167"/>
      <c r="G47" s="166"/>
    </row>
    <row r="48" spans="1:7" ht="19.5" thickBot="1" x14ac:dyDescent="0.35">
      <c r="A48" s="150"/>
      <c r="B48" s="151" t="s">
        <v>307</v>
      </c>
      <c r="C48" s="164"/>
      <c r="D48" s="165"/>
      <c r="E48" s="166"/>
      <c r="F48" s="167"/>
      <c r="G48" s="166"/>
    </row>
    <row r="49" spans="1:7" ht="19.5" thickBot="1" x14ac:dyDescent="0.35">
      <c r="A49" s="150"/>
      <c r="B49" s="151" t="s">
        <v>74</v>
      </c>
      <c r="C49" s="164"/>
      <c r="D49" s="165"/>
      <c r="E49" s="166"/>
      <c r="F49" s="167"/>
      <c r="G49" s="166"/>
    </row>
    <row r="50" spans="1:7" ht="19.5" thickBot="1" x14ac:dyDescent="0.35">
      <c r="A50" s="150"/>
      <c r="B50" s="151" t="s">
        <v>260</v>
      </c>
      <c r="C50" s="164"/>
      <c r="D50" s="165"/>
      <c r="E50" s="166"/>
      <c r="F50" s="167"/>
      <c r="G50" s="166"/>
    </row>
    <row r="51" spans="1:7" ht="19.5" thickBot="1" x14ac:dyDescent="0.35">
      <c r="A51" s="150" t="s">
        <v>50</v>
      </c>
      <c r="B51" s="151" t="s">
        <v>51</v>
      </c>
      <c r="C51" s="164" t="s">
        <v>43</v>
      </c>
      <c r="D51" s="165">
        <f t="shared" si="1"/>
        <v>60</v>
      </c>
      <c r="E51" s="166">
        <v>28</v>
      </c>
      <c r="F51" s="167">
        <v>30</v>
      </c>
      <c r="G51" s="166">
        <v>2</v>
      </c>
    </row>
    <row r="52" spans="1:7" ht="19.5" thickBot="1" x14ac:dyDescent="0.35">
      <c r="A52" s="150" t="s">
        <v>52</v>
      </c>
      <c r="B52" s="151" t="s">
        <v>53</v>
      </c>
      <c r="C52" s="164" t="s">
        <v>43</v>
      </c>
      <c r="D52" s="165">
        <f t="shared" si="1"/>
        <v>60</v>
      </c>
      <c r="E52" s="166">
        <v>28</v>
      </c>
      <c r="F52" s="167">
        <v>30</v>
      </c>
      <c r="G52" s="166">
        <v>2</v>
      </c>
    </row>
    <row r="53" spans="1:7" ht="19.5" thickBot="1" x14ac:dyDescent="0.35">
      <c r="A53" s="150"/>
      <c r="B53" s="151" t="s">
        <v>265</v>
      </c>
      <c r="C53" s="164"/>
      <c r="D53" s="165"/>
      <c r="E53" s="166"/>
      <c r="F53" s="167"/>
      <c r="G53" s="166"/>
    </row>
    <row r="54" spans="1:7" ht="19.5" thickBot="1" x14ac:dyDescent="0.35">
      <c r="A54" s="150" t="s">
        <v>54</v>
      </c>
      <c r="B54" s="151" t="s">
        <v>55</v>
      </c>
      <c r="C54" s="164" t="s">
        <v>43</v>
      </c>
      <c r="D54" s="165">
        <f t="shared" si="1"/>
        <v>60</v>
      </c>
      <c r="E54" s="166">
        <v>28</v>
      </c>
      <c r="F54" s="167">
        <v>30</v>
      </c>
      <c r="G54" s="166">
        <v>2</v>
      </c>
    </row>
    <row r="55" spans="1:7" ht="19.5" thickBot="1" x14ac:dyDescent="0.35">
      <c r="A55" s="150"/>
      <c r="B55" s="151" t="s">
        <v>302</v>
      </c>
      <c r="C55" s="164"/>
      <c r="D55" s="165"/>
      <c r="E55" s="166"/>
      <c r="F55" s="167"/>
      <c r="G55" s="166"/>
    </row>
    <row r="56" spans="1:7" ht="19.5" thickBot="1" x14ac:dyDescent="0.35">
      <c r="A56" s="150" t="s">
        <v>70</v>
      </c>
      <c r="B56" s="151" t="s">
        <v>300</v>
      </c>
      <c r="C56" s="164" t="s">
        <v>43</v>
      </c>
      <c r="D56" s="165">
        <f t="shared" si="1"/>
        <v>60</v>
      </c>
      <c r="E56" s="166">
        <v>28</v>
      </c>
      <c r="F56" s="167">
        <v>30</v>
      </c>
      <c r="G56" s="166">
        <v>2</v>
      </c>
    </row>
    <row r="57" spans="1:7" ht="19.5" thickBot="1" x14ac:dyDescent="0.35">
      <c r="A57" s="150"/>
      <c r="B57" s="151" t="s">
        <v>301</v>
      </c>
      <c r="C57" s="164"/>
      <c r="D57" s="165"/>
      <c r="E57" s="166"/>
      <c r="F57" s="167"/>
      <c r="G57" s="166"/>
    </row>
    <row r="58" spans="1:7" ht="19.5" thickBot="1" x14ac:dyDescent="0.35">
      <c r="A58" s="150" t="s">
        <v>58</v>
      </c>
      <c r="B58" s="151" t="s">
        <v>262</v>
      </c>
      <c r="C58" s="164" t="s">
        <v>60</v>
      </c>
      <c r="D58" s="165">
        <f t="shared" si="1"/>
        <v>45</v>
      </c>
      <c r="E58" s="165"/>
      <c r="F58" s="167">
        <v>45</v>
      </c>
      <c r="G58" s="165"/>
    </row>
    <row r="59" spans="1:7" ht="19.5" thickBot="1" x14ac:dyDescent="0.35">
      <c r="A59" s="150" t="s">
        <v>65</v>
      </c>
      <c r="B59" s="151" t="s">
        <v>261</v>
      </c>
      <c r="C59" s="164" t="s">
        <v>60</v>
      </c>
      <c r="D59" s="165">
        <f t="shared" si="1"/>
        <v>45</v>
      </c>
      <c r="E59" s="165"/>
      <c r="F59" s="167">
        <v>45</v>
      </c>
      <c r="G59" s="165"/>
    </row>
    <row r="60" spans="1:7" ht="19.5" thickBot="1" x14ac:dyDescent="0.35">
      <c r="A60" s="150" t="s">
        <v>61</v>
      </c>
      <c r="B60" s="151" t="s">
        <v>62</v>
      </c>
      <c r="C60" s="164" t="s">
        <v>63</v>
      </c>
      <c r="D60" s="165">
        <f t="shared" si="1"/>
        <v>270</v>
      </c>
      <c r="E60" s="167"/>
      <c r="F60" s="167">
        <f>45*6</f>
        <v>270</v>
      </c>
      <c r="G60" s="167"/>
    </row>
    <row r="61" spans="1:7" ht="19.5" thickBot="1" x14ac:dyDescent="0.35">
      <c r="A61" s="150"/>
      <c r="B61" s="151" t="s">
        <v>303</v>
      </c>
      <c r="C61" s="164"/>
      <c r="D61" s="165"/>
      <c r="E61" s="167"/>
      <c r="F61" s="167"/>
      <c r="G61" s="167"/>
    </row>
    <row r="62" spans="1:7" ht="19.5" thickBot="1" x14ac:dyDescent="0.35">
      <c r="A62" s="171" t="s">
        <v>99</v>
      </c>
      <c r="B62" s="172" t="s">
        <v>100</v>
      </c>
      <c r="C62" s="173" t="s">
        <v>101</v>
      </c>
      <c r="D62" s="165">
        <f t="shared" si="1"/>
        <v>180</v>
      </c>
      <c r="E62" s="167"/>
      <c r="F62" s="167">
        <f>45*4</f>
        <v>180</v>
      </c>
      <c r="G62" s="167"/>
    </row>
    <row r="63" spans="1:7" ht="20.25" thickBot="1" x14ac:dyDescent="0.35">
      <c r="A63" s="168" t="s">
        <v>75</v>
      </c>
      <c r="B63" s="174" t="s">
        <v>76</v>
      </c>
      <c r="C63" s="170">
        <v>8</v>
      </c>
      <c r="D63" s="163">
        <f t="shared" si="1"/>
        <v>180</v>
      </c>
      <c r="E63" s="163">
        <f>SUM(E64:E67)</f>
        <v>52</v>
      </c>
      <c r="F63" s="163">
        <f t="shared" ref="F63:G63" si="2">SUM(F64:F67)</f>
        <v>120</v>
      </c>
      <c r="G63" s="163">
        <f t="shared" si="2"/>
        <v>8</v>
      </c>
    </row>
    <row r="64" spans="1:7" ht="19.5" thickBot="1" x14ac:dyDescent="0.35">
      <c r="A64" s="150" t="s">
        <v>77</v>
      </c>
      <c r="B64" s="151" t="s">
        <v>78</v>
      </c>
      <c r="C64" s="164" t="s">
        <v>26</v>
      </c>
      <c r="D64" s="165">
        <f t="shared" si="1"/>
        <v>45</v>
      </c>
      <c r="E64" s="165">
        <v>13</v>
      </c>
      <c r="F64" s="165">
        <v>30</v>
      </c>
      <c r="G64" s="165">
        <v>2</v>
      </c>
    </row>
    <row r="65" spans="1:7" ht="19.5" thickBot="1" x14ac:dyDescent="0.35">
      <c r="A65" s="150" t="s">
        <v>79</v>
      </c>
      <c r="B65" s="151" t="s">
        <v>80</v>
      </c>
      <c r="C65" s="164" t="s">
        <v>26</v>
      </c>
      <c r="D65" s="165">
        <f t="shared" si="1"/>
        <v>45</v>
      </c>
      <c r="E65" s="165">
        <v>13</v>
      </c>
      <c r="F65" s="165">
        <v>30</v>
      </c>
      <c r="G65" s="165">
        <v>2</v>
      </c>
    </row>
    <row r="66" spans="1:7" ht="19.5" thickBot="1" x14ac:dyDescent="0.35">
      <c r="A66" s="150" t="s">
        <v>81</v>
      </c>
      <c r="B66" s="151" t="s">
        <v>82</v>
      </c>
      <c r="C66" s="164" t="s">
        <v>26</v>
      </c>
      <c r="D66" s="165">
        <f t="shared" si="1"/>
        <v>45</v>
      </c>
      <c r="E66" s="165">
        <v>13</v>
      </c>
      <c r="F66" s="165">
        <v>30</v>
      </c>
      <c r="G66" s="165">
        <v>2</v>
      </c>
    </row>
    <row r="67" spans="1:7" ht="19.5" thickBot="1" x14ac:dyDescent="0.35">
      <c r="A67" s="150" t="s">
        <v>83</v>
      </c>
      <c r="B67" s="151" t="s">
        <v>309</v>
      </c>
      <c r="C67" s="164" t="s">
        <v>26</v>
      </c>
      <c r="D67" s="165">
        <f t="shared" si="1"/>
        <v>45</v>
      </c>
      <c r="E67" s="165">
        <v>13</v>
      </c>
      <c r="F67" s="165">
        <v>30</v>
      </c>
      <c r="G67" s="165">
        <v>2</v>
      </c>
    </row>
    <row r="68" spans="1:7" ht="19.5" thickBot="1" x14ac:dyDescent="0.35">
      <c r="A68" s="150"/>
      <c r="B68" s="151" t="s">
        <v>308</v>
      </c>
      <c r="C68" s="164" t="s">
        <v>26</v>
      </c>
      <c r="D68" s="165">
        <f t="shared" si="1"/>
        <v>45</v>
      </c>
      <c r="E68" s="165">
        <v>13</v>
      </c>
      <c r="F68" s="165">
        <v>30</v>
      </c>
      <c r="G68" s="165">
        <v>2</v>
      </c>
    </row>
    <row r="69" spans="1:7" ht="19.5" thickBot="1" x14ac:dyDescent="0.35">
      <c r="A69" s="150" t="s">
        <v>85</v>
      </c>
      <c r="B69" s="151" t="s">
        <v>86</v>
      </c>
      <c r="C69" s="164" t="s">
        <v>26</v>
      </c>
      <c r="D69" s="165">
        <f t="shared" si="1"/>
        <v>45</v>
      </c>
      <c r="E69" s="165">
        <v>13</v>
      </c>
      <c r="F69" s="165">
        <v>30</v>
      </c>
      <c r="G69" s="165">
        <v>2</v>
      </c>
    </row>
    <row r="70" spans="1:7" ht="19.5" thickBot="1" x14ac:dyDescent="0.35">
      <c r="A70" s="150" t="s">
        <v>72</v>
      </c>
      <c r="B70" s="151" t="s">
        <v>73</v>
      </c>
      <c r="C70" s="164" t="s">
        <v>26</v>
      </c>
      <c r="D70" s="165">
        <f t="shared" si="1"/>
        <v>45</v>
      </c>
      <c r="E70" s="165">
        <v>13</v>
      </c>
      <c r="F70" s="165">
        <v>30</v>
      </c>
      <c r="G70" s="165">
        <v>2</v>
      </c>
    </row>
    <row r="71" spans="1:7" ht="19.5" thickBot="1" x14ac:dyDescent="0.35">
      <c r="A71" s="150" t="s">
        <v>87</v>
      </c>
      <c r="B71" s="151" t="s">
        <v>88</v>
      </c>
      <c r="C71" s="164" t="s">
        <v>26</v>
      </c>
      <c r="D71" s="165">
        <f t="shared" si="1"/>
        <v>45</v>
      </c>
      <c r="E71" s="165">
        <v>13</v>
      </c>
      <c r="F71" s="165">
        <v>30</v>
      </c>
      <c r="G71" s="165">
        <v>2</v>
      </c>
    </row>
    <row r="72" spans="1:7" ht="19.5" thickBot="1" x14ac:dyDescent="0.35">
      <c r="A72" s="200" t="s">
        <v>89</v>
      </c>
      <c r="B72" s="202"/>
      <c r="C72" s="158">
        <v>90</v>
      </c>
      <c r="D72" s="175">
        <f>D5+D27</f>
        <v>2070</v>
      </c>
      <c r="E72" s="175">
        <f t="shared" ref="E72:G72" si="3">E5+E27</f>
        <v>759</v>
      </c>
      <c r="F72" s="175">
        <f t="shared" si="3"/>
        <v>1245</v>
      </c>
      <c r="G72" s="175">
        <f t="shared" si="3"/>
        <v>66</v>
      </c>
    </row>
    <row r="74" spans="1:7" ht="14.45" customHeight="1" x14ac:dyDescent="0.3">
      <c r="A74" s="205" t="s">
        <v>310</v>
      </c>
      <c r="B74" s="205"/>
    </row>
    <row r="75" spans="1:7" x14ac:dyDescent="0.3">
      <c r="B75" s="146" t="s">
        <v>311</v>
      </c>
    </row>
    <row r="76" spans="1:7" x14ac:dyDescent="0.3">
      <c r="B76" s="146" t="s">
        <v>312</v>
      </c>
    </row>
    <row r="77" spans="1:7" x14ac:dyDescent="0.3">
      <c r="B77" s="146" t="s">
        <v>313</v>
      </c>
    </row>
    <row r="78" spans="1:7" x14ac:dyDescent="0.3">
      <c r="B78" s="146" t="s">
        <v>314</v>
      </c>
    </row>
    <row r="79" spans="1:7" x14ac:dyDescent="0.3">
      <c r="B79" s="146" t="s">
        <v>315</v>
      </c>
    </row>
  </sheetData>
  <mergeCells count="8">
    <mergeCell ref="D2:G2"/>
    <mergeCell ref="D3:D4"/>
    <mergeCell ref="E3:G3"/>
    <mergeCell ref="A72:B72"/>
    <mergeCell ref="A74:B74"/>
    <mergeCell ref="A2:A4"/>
    <mergeCell ref="B2:B4"/>
    <mergeCell ref="C2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SOSANH</vt:lpstr>
      <vt:lpstr>C1</vt:lpstr>
      <vt:lpstr>T4</vt:lpstr>
      <vt:lpstr>C2</vt:lpstr>
      <vt:lpstr>CLC</vt:lpstr>
      <vt:lpstr>PHÂN CÔNG LÀM ĐCCT KTDN</vt:lpstr>
      <vt:lpstr>DAI HOC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Quynh Nhu</cp:lastModifiedBy>
  <dcterms:created xsi:type="dcterms:W3CDTF">2021-12-24T11:10:10Z</dcterms:created>
  <dcterms:modified xsi:type="dcterms:W3CDTF">2022-06-28T16:17:22Z</dcterms:modified>
</cp:coreProperties>
</file>