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IANG DAY\LTT\LTT\CoVanHT\21-22\21T4-TKĐ1\HK2\DiemRenLuyen\New folder\"/>
    </mc:Choice>
  </mc:AlternateContent>
  <bookViews>
    <workbookView xWindow="0" yWindow="0" windowWidth="19200" windowHeight="6470"/>
  </bookViews>
  <sheets>
    <sheet name="Mau" sheetId="11" r:id="rId1"/>
  </sheets>
  <definedNames>
    <definedName name="_xlnm.Print_Titles" localSheetId="0">Mau!$10:$11</definedName>
  </definedNames>
  <calcPr calcId="162913"/>
</workbook>
</file>

<file path=xl/calcChain.xml><?xml version="1.0" encoding="utf-8"?>
<calcChain xmlns="http://schemas.openxmlformats.org/spreadsheetml/2006/main">
  <c r="F20" i="11" l="1"/>
  <c r="F19" i="11"/>
  <c r="F59" i="11"/>
  <c r="F58" i="11"/>
  <c r="F38" i="11"/>
  <c r="F29" i="11" l="1"/>
  <c r="F12" i="11" l="1"/>
  <c r="F13" i="11"/>
  <c r="F14" i="11"/>
  <c r="F15" i="11"/>
  <c r="F16" i="11"/>
  <c r="F17" i="11"/>
  <c r="F18" i="11"/>
  <c r="F21" i="11"/>
  <c r="F22" i="11"/>
  <c r="F23" i="11"/>
  <c r="F24" i="11"/>
  <c r="F25" i="11"/>
  <c r="F26" i="11"/>
  <c r="F27" i="11"/>
  <c r="F28" i="11"/>
  <c r="F30" i="11"/>
  <c r="F31" i="11"/>
  <c r="F32" i="11"/>
  <c r="F33" i="11"/>
  <c r="F34" i="11"/>
  <c r="F35" i="11"/>
  <c r="F36" i="11"/>
  <c r="F37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60" i="11"/>
  <c r="E64" i="11" l="1"/>
  <c r="F64" i="11" s="1"/>
  <c r="E65" i="11" l="1"/>
  <c r="F65" i="11" s="1"/>
  <c r="E67" i="11"/>
  <c r="F67" i="11" s="1"/>
  <c r="E69" i="11"/>
  <c r="F69" i="11" s="1"/>
  <c r="E66" i="11"/>
  <c r="F66" i="11" s="1"/>
  <c r="E68" i="11"/>
  <c r="F68" i="11" s="1"/>
  <c r="G69" i="11"/>
  <c r="H69" i="11" s="1"/>
  <c r="G65" i="11"/>
  <c r="H65" i="11" s="1"/>
  <c r="G68" i="11"/>
  <c r="H68" i="11" s="1"/>
  <c r="G64" i="11"/>
  <c r="H64" i="11" s="1"/>
  <c r="G66" i="11"/>
  <c r="H66" i="11" s="1"/>
  <c r="G67" i="11"/>
  <c r="H67" i="11" s="1"/>
</calcChain>
</file>

<file path=xl/sharedStrings.xml><?xml version="1.0" encoding="utf-8"?>
<sst xmlns="http://schemas.openxmlformats.org/spreadsheetml/2006/main" count="137" uniqueCount="120">
  <si>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</si>
  <si>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</si>
  <si>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</si>
  <si>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</si>
  <si>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</si>
  <si>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</si>
  <si>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</si>
  <si>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</si>
  <si>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</si>
  <si>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</si>
  <si>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</si>
  <si>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</si>
  <si>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</si>
  <si>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</si>
  <si>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</si>
  <si>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</si>
  <si>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</si>
  <si>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</si>
  <si>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</si>
  <si>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</si>
  <si>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</si>
  <si>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</si>
  <si>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</si>
  <si>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</si>
  <si>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</si>
  <si>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</si>
  <si>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</si>
  <si>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</si>
  <si>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</si>
  <si>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t>Nguyễn Hoài</t>
  </si>
  <si>
    <t>An</t>
  </si>
  <si>
    <t>Võ Thái</t>
  </si>
  <si>
    <t>Hồ Quế</t>
  </si>
  <si>
    <t>Anh</t>
  </si>
  <si>
    <t>Trần Tuấn</t>
  </si>
  <si>
    <t>Vũ Ngọc Minh</t>
  </si>
  <si>
    <t>Trần Ngọc</t>
  </si>
  <si>
    <t>Chánh</t>
  </si>
  <si>
    <t>Châu</t>
  </si>
  <si>
    <t>Phạm Hồng Minh</t>
  </si>
  <si>
    <t>Chương</t>
  </si>
  <si>
    <t>Đặng Quốc</t>
  </si>
  <si>
    <t>Cường</t>
  </si>
  <si>
    <t>Đào Thành</t>
  </si>
  <si>
    <t>Đạt</t>
  </si>
  <si>
    <t>Dương Thẩm</t>
  </si>
  <si>
    <t>Nguyễn Ngọc Hải</t>
  </si>
  <si>
    <t>Diễm</t>
  </si>
  <si>
    <t>Dương Khả</t>
  </si>
  <si>
    <t>Dung</t>
  </si>
  <si>
    <t>Đoàn Đình</t>
  </si>
  <si>
    <t>Duy</t>
  </si>
  <si>
    <t>Nguyễn Đa Ni</t>
  </si>
  <si>
    <t>Ên</t>
  </si>
  <si>
    <t>Bùi Thanh</t>
  </si>
  <si>
    <t>Hùng</t>
  </si>
  <si>
    <t>Hoàng Đỗ Gia</t>
  </si>
  <si>
    <t>Huy</t>
  </si>
  <si>
    <t>Nguyễn Minh</t>
  </si>
  <si>
    <t>Võ Phạm Gia</t>
  </si>
  <si>
    <t>Nguyễn Thị Khánh</t>
  </si>
  <si>
    <t>Huyền</t>
  </si>
  <si>
    <t>Lê Nguyễn Phương</t>
  </si>
  <si>
    <t>Khanh</t>
  </si>
  <si>
    <t>Nguyễn Duy</t>
  </si>
  <si>
    <t>Phạm Anh</t>
  </si>
  <si>
    <t>Khoa</t>
  </si>
  <si>
    <t>Võ Lê Tuấn</t>
  </si>
  <si>
    <t>Kiệt</t>
  </si>
  <si>
    <t>Châu Nhật</t>
  </si>
  <si>
    <t>Lâm</t>
  </si>
  <si>
    <t>Linh</t>
  </si>
  <si>
    <t>Phạm Thị Thùy</t>
  </si>
  <si>
    <t>Trương Thị Mai</t>
  </si>
  <si>
    <t>Đặng Nguyễn Hải</t>
  </si>
  <si>
    <t>Long</t>
  </si>
  <si>
    <t>Nguyễn Phương Tuệ</t>
  </si>
  <si>
    <t>Mẫn</t>
  </si>
  <si>
    <t>Nguyễn Hoàng</t>
  </si>
  <si>
    <t>Minh</t>
  </si>
  <si>
    <t>Phạm Hoàng</t>
  </si>
  <si>
    <t>Lê Bá</t>
  </si>
  <si>
    <t>Ngọc</t>
  </si>
  <si>
    <t>Nguyễn Khánh Hồng</t>
  </si>
  <si>
    <t>Nguyễn Dũng</t>
  </si>
  <si>
    <t>Phát</t>
  </si>
  <si>
    <t>Võ Thiên</t>
  </si>
  <si>
    <t>Phúc</t>
  </si>
  <si>
    <t>Phương</t>
  </si>
  <si>
    <t>Nguyễn Hồng</t>
  </si>
  <si>
    <t>Quân</t>
  </si>
  <si>
    <t>Trần Nguyên</t>
  </si>
  <si>
    <t>Quang</t>
  </si>
  <si>
    <t>Nguyễn Phúc Như</t>
  </si>
  <si>
    <t>Sơn</t>
  </si>
  <si>
    <t>Tài</t>
  </si>
  <si>
    <t>Nguyễn Ngọc Thanh</t>
  </si>
  <si>
    <t>Thanh</t>
  </si>
  <si>
    <t>Châu Văn</t>
  </si>
  <si>
    <t>Thiện</t>
  </si>
  <si>
    <t>Trần Minh</t>
  </si>
  <si>
    <t>Thùy</t>
  </si>
  <si>
    <t>Hồ Vĩnh</t>
  </si>
  <si>
    <t>Tiến</t>
  </si>
  <si>
    <t>Lê Trọng</t>
  </si>
  <si>
    <t>Tín</t>
  </si>
  <si>
    <t>Âu Dương Mỹ</t>
  </si>
  <si>
    <t>Trân</t>
  </si>
  <si>
    <t>Hà Tuấn</t>
  </si>
  <si>
    <t>Tú</t>
  </si>
  <si>
    <t>Hoàng Thanh</t>
  </si>
  <si>
    <t>Vinh</t>
  </si>
  <si>
    <t>Hoàng Phi</t>
  </si>
  <si>
    <t>Vũ</t>
  </si>
  <si>
    <t>Võ Phong</t>
  </si>
  <si>
    <t>Lâm Thành</t>
  </si>
  <si>
    <t>Ý</t>
  </si>
  <si>
    <t xml:space="preserve"> </t>
  </si>
  <si>
    <t>Học kỳ: II Năm học: 2021 - 2022</t>
  </si>
  <si>
    <r>
      <t>Lớp:21T4-TKĐ1    Sĩ số:  49       Khoa:</t>
    </r>
    <r>
      <rPr>
        <sz val="14"/>
        <color theme="1"/>
        <rFont val="Times New Roman"/>
        <family val="1"/>
      </rPr>
      <t xml:space="preserve"> Công nghệ thông tin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</si>
</sst>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19" applyNumberFormat="0" applyBorder="0" applyAlignment="0" applyProtection="0"/>
    <xf numFmtId="0" fontId="25" fillId="22" borderId="20" applyNumberFormat="0" applyBorder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1" applyNumberFormat="0" applyFill="0" applyBorder="0" applyAlignment="0" applyProtection="0"/>
    <xf numFmtId="0" fontId="29" fillId="0" borderId="22" applyNumberFormat="0" applyFill="0" applyBorder="0" applyAlignment="0" applyProtection="0"/>
    <xf numFmtId="0" fontId="30" fillId="0" borderId="23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8" borderId="19" applyNumberFormat="0" applyBorder="0" applyAlignment="0" applyProtection="0"/>
    <xf numFmtId="0" fontId="32" fillId="0" borderId="24" applyNumberFormat="0" applyFill="0" applyBorder="0" applyAlignment="0" applyProtection="0"/>
    <xf numFmtId="0" fontId="33" fillId="23" borderId="0" applyNumberFormat="0" applyBorder="0" applyAlignment="0" applyProtection="0"/>
    <xf numFmtId="0" fontId="1" fillId="0" borderId="0"/>
    <xf numFmtId="0" fontId="21" fillId="24" borderId="25" applyNumberFormat="0" applyFont="0" applyBorder="0" applyAlignment="0" applyProtection="0"/>
    <xf numFmtId="0" fontId="34" fillId="21" borderId="26" applyNumberFormat="0" applyBorder="0" applyAlignment="0" applyProtection="0"/>
    <xf numFmtId="0" fontId="35" fillId="0" borderId="0" applyNumberFormat="0" applyFill="0" applyBorder="0" applyAlignment="0" applyProtection="0"/>
    <xf numFmtId="0" fontId="36" fillId="0" borderId="27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/>
    <xf numFmtId="0" fontId="7" fillId="0" borderId="0" xfId="0" applyFont="1" applyAlignment="1"/>
    <xf numFmtId="0" fontId="7" fillId="0" borderId="0" xfId="0" applyFont="1"/>
    <xf numFmtId="0" fontId="9" fillId="0" borderId="0" xfId="0" applyFont="1" applyAlignment="1"/>
    <xf numFmtId="0" fontId="10" fillId="0" borderId="0" xfId="0" applyFont="1" applyAlignment="1">
      <alignment vertical="justify"/>
    </xf>
    <xf numFmtId="0" fontId="2" fillId="0" borderId="0" xfId="0" applyFont="1" applyAlignment="1">
      <alignment vertical="justify"/>
    </xf>
    <xf numFmtId="0" fontId="10" fillId="0" borderId="0" xfId="0" applyFont="1" applyBorder="1" applyAlignment="1">
      <alignment horizontal="center"/>
    </xf>
    <xf numFmtId="0" fontId="8" fillId="0" borderId="0" xfId="0" applyFont="1" applyAlignment="1">
      <alignment vertical="justify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1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0" borderId="0" xfId="0" applyFont="1" applyBorder="1"/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7" fillId="2" borderId="11" xfId="0" applyFont="1" applyFill="1" applyBorder="1" applyAlignment="1">
      <alignment horizontal="left" vertical="center"/>
    </xf>
    <xf numFmtId="2" fontId="16" fillId="0" borderId="0" xfId="0" applyNumberFormat="1" applyFont="1" applyBorder="1" applyAlignment="1">
      <alignment horizontal="right"/>
    </xf>
    <xf numFmtId="0" fontId="11" fillId="0" borderId="0" xfId="0" applyFont="1" applyAlignment="1"/>
    <xf numFmtId="4" fontId="18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1" fontId="18" fillId="0" borderId="12" xfId="1" applyNumberFormat="1" applyFont="1" applyBorder="1" applyAlignment="1" applyProtection="1">
      <alignment horizontal="center" vertical="center" wrapText="1"/>
    </xf>
    <xf numFmtId="49" fontId="18" fillId="0" borderId="11" xfId="1" applyNumberFormat="1" applyFont="1" applyBorder="1" applyAlignment="1" applyProtection="1">
      <alignment horizontal="left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1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3"/>
  <sheetViews>
    <sheetView tabSelected="1" view="pageBreakPreview" topLeftCell="A13" zoomScaleNormal="100" workbookViewId="0">
      <selection activeCell="I21" sqref="I21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40" t="s">
        <v>21</v>
      </c>
      <c r="B2" s="40"/>
      <c r="C2" s="40"/>
      <c r="D2" s="40"/>
      <c r="E2" s="36" t="s">
        <v>1</v>
      </c>
      <c r="F2" s="36"/>
      <c r="G2" s="36"/>
      <c r="H2" s="36"/>
      <c r="I2" s="3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36" t="s">
        <v>22</v>
      </c>
      <c r="B3" s="36"/>
      <c r="C3" s="36"/>
      <c r="D3" s="36"/>
      <c r="E3" s="41" t="s">
        <v>2</v>
      </c>
      <c r="F3" s="41"/>
      <c r="G3" s="41"/>
      <c r="H3" s="41"/>
      <c r="I3" s="4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36" t="s">
        <v>23</v>
      </c>
      <c r="B4" s="36"/>
      <c r="C4" s="36"/>
      <c r="D4" s="36"/>
      <c r="E4" s="37"/>
      <c r="F4" s="37"/>
      <c r="G4" s="37"/>
      <c r="H4" s="37"/>
      <c r="I4" s="3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5">
      <c r="A5" s="38"/>
      <c r="B5" s="38"/>
      <c r="C5" s="38"/>
      <c r="D5" s="3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39" t="s">
        <v>3</v>
      </c>
      <c r="B6" s="39"/>
      <c r="C6" s="39"/>
      <c r="D6" s="39"/>
      <c r="E6" s="39"/>
      <c r="F6" s="39"/>
      <c r="G6" s="39"/>
      <c r="H6" s="39"/>
      <c r="I6" s="3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4">
      <c r="A7" s="39" t="s">
        <v>118</v>
      </c>
      <c r="B7" s="39"/>
      <c r="C7" s="39"/>
      <c r="D7" s="39"/>
      <c r="E7" s="39"/>
      <c r="F7" s="39"/>
      <c r="G7" s="39"/>
      <c r="H7" s="39"/>
      <c r="I7" s="3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4">
      <c r="A8" s="42" t="s">
        <v>119</v>
      </c>
      <c r="B8" s="42"/>
      <c r="C8" s="42"/>
      <c r="D8" s="42"/>
      <c r="E8" s="42"/>
      <c r="F8" s="42"/>
      <c r="G8" s="42"/>
      <c r="H8" s="42"/>
      <c r="I8" s="4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43" t="s">
        <v>4</v>
      </c>
      <c r="B10" s="43" t="s">
        <v>28</v>
      </c>
      <c r="C10" s="45" t="s">
        <v>5</v>
      </c>
      <c r="D10" s="46"/>
      <c r="E10" s="49" t="s">
        <v>6</v>
      </c>
      <c r="F10" s="50"/>
      <c r="G10" s="49" t="s">
        <v>26</v>
      </c>
      <c r="H10" s="50"/>
      <c r="I10" s="51" t="s">
        <v>8</v>
      </c>
    </row>
    <row r="11" spans="1:20" s="12" customFormat="1" ht="30" customHeight="1" x14ac:dyDescent="0.3">
      <c r="A11" s="44"/>
      <c r="B11" s="52"/>
      <c r="C11" s="47"/>
      <c r="D11" s="48"/>
      <c r="E11" s="13" t="s">
        <v>9</v>
      </c>
      <c r="F11" s="13" t="s">
        <v>10</v>
      </c>
      <c r="G11" s="13" t="s">
        <v>9</v>
      </c>
      <c r="H11" s="13" t="s">
        <v>10</v>
      </c>
      <c r="I11" s="44"/>
    </row>
    <row r="12" spans="1:20" s="12" customFormat="1" ht="16" customHeight="1" x14ac:dyDescent="0.3">
      <c r="A12" s="14">
        <v>1</v>
      </c>
      <c r="B12" s="34">
        <v>21004386</v>
      </c>
      <c r="C12" s="35" t="s">
        <v>29</v>
      </c>
      <c r="D12" s="35" t="s">
        <v>30</v>
      </c>
      <c r="E12" s="14">
        <v>72</v>
      </c>
      <c r="F12" s="29" t="str">
        <f t="shared" ref="F12:F52" si="0">IF(AND(E12&gt;=90),"Xuất sắc",IF(AND(E12&gt;=80),"Tốt",IF(AND(E12&gt;=70),"Khá",IF(AND(E12&gt;=60),"TB",IF(AND(E12&gt;=50),"TB",IF(AND(E12&lt;50),IF(AND(E12&gt;0),"Yếu",IF(AND(E12=0),"Không XL"," "))))))))</f>
        <v>Khá</v>
      </c>
      <c r="G12" s="14">
        <v>79</v>
      </c>
      <c r="H12" s="29"/>
      <c r="I12" s="26"/>
    </row>
    <row r="13" spans="1:20" s="12" customFormat="1" ht="16" customHeight="1" x14ac:dyDescent="0.3">
      <c r="A13" s="14">
        <v>2</v>
      </c>
      <c r="B13" s="34">
        <v>21000480</v>
      </c>
      <c r="C13" s="35" t="s">
        <v>32</v>
      </c>
      <c r="D13" s="35" t="s">
        <v>33</v>
      </c>
      <c r="E13" s="14">
        <v>75</v>
      </c>
      <c r="F13" s="29" t="str">
        <f t="shared" si="0"/>
        <v>Khá</v>
      </c>
      <c r="G13" s="14">
        <v>82</v>
      </c>
      <c r="H13" s="29"/>
      <c r="I13" s="26"/>
    </row>
    <row r="14" spans="1:20" s="12" customFormat="1" ht="16" customHeight="1" x14ac:dyDescent="0.3">
      <c r="A14" s="14">
        <v>3</v>
      </c>
      <c r="B14" s="34">
        <v>21003997</v>
      </c>
      <c r="C14" s="35" t="s">
        <v>35</v>
      </c>
      <c r="D14" s="35" t="s">
        <v>33</v>
      </c>
      <c r="E14" s="14">
        <v>76</v>
      </c>
      <c r="F14" s="29" t="str">
        <f t="shared" si="0"/>
        <v>Khá</v>
      </c>
      <c r="G14" s="14">
        <v>70</v>
      </c>
      <c r="H14" s="29"/>
      <c r="I14" s="15"/>
    </row>
    <row r="15" spans="1:20" s="12" customFormat="1" ht="16" customHeight="1" x14ac:dyDescent="0.3">
      <c r="A15" s="14">
        <v>4</v>
      </c>
      <c r="B15" s="34">
        <v>21000183</v>
      </c>
      <c r="C15" s="35" t="s">
        <v>36</v>
      </c>
      <c r="D15" s="35" t="s">
        <v>37</v>
      </c>
      <c r="E15" s="14">
        <v>71</v>
      </c>
      <c r="F15" s="29" t="str">
        <f t="shared" si="0"/>
        <v>Khá</v>
      </c>
      <c r="G15" s="14">
        <v>70</v>
      </c>
      <c r="H15" s="29"/>
      <c r="I15" s="15"/>
    </row>
    <row r="16" spans="1:20" s="12" customFormat="1" ht="16" customHeight="1" x14ac:dyDescent="0.3">
      <c r="A16" s="14">
        <v>5</v>
      </c>
      <c r="B16" s="34">
        <v>21000473</v>
      </c>
      <c r="C16" s="35" t="s">
        <v>39</v>
      </c>
      <c r="D16" s="35" t="s">
        <v>38</v>
      </c>
      <c r="E16" s="14">
        <v>68</v>
      </c>
      <c r="F16" s="29" t="str">
        <f t="shared" si="0"/>
        <v>TB</v>
      </c>
      <c r="G16" s="14">
        <v>57</v>
      </c>
      <c r="H16" s="29"/>
      <c r="I16" s="26"/>
    </row>
    <row r="17" spans="1:9" s="12" customFormat="1" ht="16" customHeight="1" x14ac:dyDescent="0.3">
      <c r="A17" s="14">
        <v>6</v>
      </c>
      <c r="B17" s="34">
        <v>21001480</v>
      </c>
      <c r="C17" s="35" t="s">
        <v>31</v>
      </c>
      <c r="D17" s="35" t="s">
        <v>40</v>
      </c>
      <c r="E17" s="14">
        <v>69</v>
      </c>
      <c r="F17" s="29" t="str">
        <f t="shared" si="0"/>
        <v>TB</v>
      </c>
      <c r="G17" s="14">
        <v>71</v>
      </c>
      <c r="H17" s="29"/>
      <c r="I17" s="26"/>
    </row>
    <row r="18" spans="1:9" s="12" customFormat="1" ht="16" customHeight="1" x14ac:dyDescent="0.3">
      <c r="A18" s="14">
        <v>7</v>
      </c>
      <c r="B18" s="34">
        <v>21000653</v>
      </c>
      <c r="C18" s="35" t="s">
        <v>41</v>
      </c>
      <c r="D18" s="35" t="s">
        <v>42</v>
      </c>
      <c r="E18" s="14">
        <v>78</v>
      </c>
      <c r="F18" s="29" t="str">
        <f t="shared" si="0"/>
        <v>Khá</v>
      </c>
      <c r="G18" s="14">
        <v>78</v>
      </c>
      <c r="H18" s="29"/>
      <c r="I18" s="15"/>
    </row>
    <row r="19" spans="1:9" s="12" customFormat="1" ht="16" customHeight="1" x14ac:dyDescent="0.3">
      <c r="A19" s="14">
        <v>8</v>
      </c>
      <c r="B19" s="34">
        <v>21000657</v>
      </c>
      <c r="C19" s="35" t="s">
        <v>43</v>
      </c>
      <c r="D19" s="35" t="s">
        <v>44</v>
      </c>
      <c r="E19" s="14"/>
      <c r="F19" s="29" t="str">
        <f t="shared" si="0"/>
        <v>Không XL</v>
      </c>
      <c r="G19" s="14"/>
      <c r="H19" s="29"/>
      <c r="I19" s="15"/>
    </row>
    <row r="20" spans="1:9" s="12" customFormat="1" ht="16" customHeight="1" x14ac:dyDescent="0.3">
      <c r="A20" s="14">
        <v>9</v>
      </c>
      <c r="B20" s="34">
        <v>21003901</v>
      </c>
      <c r="C20" s="35" t="s">
        <v>45</v>
      </c>
      <c r="D20" s="35" t="s">
        <v>44</v>
      </c>
      <c r="E20" s="14"/>
      <c r="F20" s="29" t="str">
        <f t="shared" si="0"/>
        <v>Không XL</v>
      </c>
      <c r="G20" s="14"/>
      <c r="H20" s="29"/>
      <c r="I20" s="15"/>
    </row>
    <row r="21" spans="1:9" s="12" customFormat="1" ht="16" customHeight="1" x14ac:dyDescent="0.3">
      <c r="A21" s="14">
        <v>10</v>
      </c>
      <c r="B21" s="34">
        <v>21001711</v>
      </c>
      <c r="C21" s="35" t="s">
        <v>46</v>
      </c>
      <c r="D21" s="35" t="s">
        <v>47</v>
      </c>
      <c r="E21" s="14">
        <v>75</v>
      </c>
      <c r="F21" s="29" t="str">
        <f t="shared" si="0"/>
        <v>Khá</v>
      </c>
      <c r="G21" s="14">
        <v>75</v>
      </c>
      <c r="H21" s="29"/>
      <c r="I21" s="15"/>
    </row>
    <row r="22" spans="1:9" s="12" customFormat="1" ht="16" customHeight="1" x14ac:dyDescent="0.3">
      <c r="A22" s="14">
        <v>11</v>
      </c>
      <c r="B22" s="34">
        <v>21000087</v>
      </c>
      <c r="C22" s="35" t="s">
        <v>48</v>
      </c>
      <c r="D22" s="35" t="s">
        <v>49</v>
      </c>
      <c r="E22" s="14">
        <v>63</v>
      </c>
      <c r="F22" s="29" t="str">
        <f t="shared" si="0"/>
        <v>TB</v>
      </c>
      <c r="G22" s="14">
        <v>75</v>
      </c>
      <c r="H22" s="29"/>
      <c r="I22" s="15"/>
    </row>
    <row r="23" spans="1:9" s="12" customFormat="1" ht="16" customHeight="1" x14ac:dyDescent="0.3">
      <c r="A23" s="14">
        <v>12</v>
      </c>
      <c r="B23" s="34">
        <v>21000516</v>
      </c>
      <c r="C23" s="35" t="s">
        <v>50</v>
      </c>
      <c r="D23" s="35" t="s">
        <v>51</v>
      </c>
      <c r="E23" s="14">
        <v>61</v>
      </c>
      <c r="F23" s="29" t="str">
        <f t="shared" si="0"/>
        <v>TB</v>
      </c>
      <c r="G23" s="14">
        <v>50</v>
      </c>
      <c r="H23" s="29"/>
      <c r="I23" s="15"/>
    </row>
    <row r="24" spans="1:9" s="12" customFormat="1" ht="16" customHeight="1" x14ac:dyDescent="0.3">
      <c r="A24" s="14">
        <v>13</v>
      </c>
      <c r="B24" s="34">
        <v>21003812</v>
      </c>
      <c r="C24" s="35" t="s">
        <v>52</v>
      </c>
      <c r="D24" s="35" t="s">
        <v>53</v>
      </c>
      <c r="E24" s="14">
        <v>72</v>
      </c>
      <c r="F24" s="29" t="str">
        <f t="shared" si="0"/>
        <v>Khá</v>
      </c>
      <c r="G24" s="14">
        <v>67</v>
      </c>
      <c r="H24" s="29"/>
      <c r="I24" s="15"/>
    </row>
    <row r="25" spans="1:9" s="12" customFormat="1" ht="16" customHeight="1" x14ac:dyDescent="0.3">
      <c r="A25" s="14">
        <v>14</v>
      </c>
      <c r="B25" s="34">
        <v>21000085</v>
      </c>
      <c r="C25" s="35" t="s">
        <v>54</v>
      </c>
      <c r="D25" s="35" t="s">
        <v>55</v>
      </c>
      <c r="E25" s="14">
        <v>69</v>
      </c>
      <c r="F25" s="29" t="str">
        <f t="shared" si="0"/>
        <v>TB</v>
      </c>
      <c r="G25" s="14">
        <v>67</v>
      </c>
      <c r="H25" s="29"/>
      <c r="I25" s="15"/>
    </row>
    <row r="26" spans="1:9" s="12" customFormat="1" ht="16" customHeight="1" x14ac:dyDescent="0.3">
      <c r="A26" s="14">
        <v>15</v>
      </c>
      <c r="B26" s="34">
        <v>21001524</v>
      </c>
      <c r="C26" s="35" t="s">
        <v>56</v>
      </c>
      <c r="D26" s="35" t="s">
        <v>57</v>
      </c>
      <c r="E26" s="14">
        <v>64</v>
      </c>
      <c r="F26" s="29" t="str">
        <f t="shared" si="0"/>
        <v>TB</v>
      </c>
      <c r="G26" s="14">
        <v>62</v>
      </c>
      <c r="H26" s="29"/>
      <c r="I26" s="15"/>
    </row>
    <row r="27" spans="1:9" s="12" customFormat="1" ht="16" customHeight="1" x14ac:dyDescent="0.3">
      <c r="A27" s="14">
        <v>16</v>
      </c>
      <c r="B27" s="34">
        <v>21000227</v>
      </c>
      <c r="C27" s="35" t="s">
        <v>58</v>
      </c>
      <c r="D27" s="35" t="s">
        <v>57</v>
      </c>
      <c r="E27" s="14">
        <v>64</v>
      </c>
      <c r="F27" s="29" t="str">
        <f t="shared" si="0"/>
        <v>TB</v>
      </c>
      <c r="G27" s="14">
        <v>50</v>
      </c>
      <c r="H27" s="29"/>
      <c r="I27" s="15"/>
    </row>
    <row r="28" spans="1:9" s="12" customFormat="1" ht="16" customHeight="1" x14ac:dyDescent="0.3">
      <c r="A28" s="14">
        <v>17</v>
      </c>
      <c r="B28" s="34">
        <v>21000387</v>
      </c>
      <c r="C28" s="35" t="s">
        <v>59</v>
      </c>
      <c r="D28" s="35" t="s">
        <v>57</v>
      </c>
      <c r="E28" s="14">
        <v>68</v>
      </c>
      <c r="F28" s="29" t="str">
        <f t="shared" si="0"/>
        <v>TB</v>
      </c>
      <c r="G28" s="14">
        <v>71</v>
      </c>
      <c r="H28" s="29"/>
      <c r="I28" s="15"/>
    </row>
    <row r="29" spans="1:9" s="12" customFormat="1" ht="16" customHeight="1" x14ac:dyDescent="0.3">
      <c r="A29" s="14">
        <v>18</v>
      </c>
      <c r="B29" s="34">
        <v>21000592</v>
      </c>
      <c r="C29" s="35" t="s">
        <v>60</v>
      </c>
      <c r="D29" s="35" t="s">
        <v>61</v>
      </c>
      <c r="E29" s="14">
        <v>89</v>
      </c>
      <c r="F29" s="29" t="str">
        <f t="shared" si="0"/>
        <v>Tốt</v>
      </c>
      <c r="G29" s="14">
        <v>85</v>
      </c>
      <c r="H29" s="29"/>
      <c r="I29" s="26"/>
    </row>
    <row r="30" spans="1:9" s="12" customFormat="1" ht="16" customHeight="1" x14ac:dyDescent="0.3">
      <c r="A30" s="14">
        <v>19</v>
      </c>
      <c r="B30" s="34">
        <v>21004405</v>
      </c>
      <c r="C30" s="35" t="s">
        <v>62</v>
      </c>
      <c r="D30" s="35" t="s">
        <v>63</v>
      </c>
      <c r="E30" s="14">
        <v>70</v>
      </c>
      <c r="F30" s="29" t="str">
        <f t="shared" si="0"/>
        <v>Khá</v>
      </c>
      <c r="G30" s="14">
        <v>82</v>
      </c>
      <c r="H30" s="29"/>
      <c r="I30" s="26"/>
    </row>
    <row r="31" spans="1:9" s="12" customFormat="1" ht="16" customHeight="1" x14ac:dyDescent="0.3">
      <c r="A31" s="14">
        <v>20</v>
      </c>
      <c r="B31" s="34">
        <v>21000137</v>
      </c>
      <c r="C31" s="35" t="s">
        <v>64</v>
      </c>
      <c r="D31" s="35" t="s">
        <v>63</v>
      </c>
      <c r="E31" s="14">
        <v>80</v>
      </c>
      <c r="F31" s="29" t="str">
        <f t="shared" si="0"/>
        <v>Tốt</v>
      </c>
      <c r="G31" s="14">
        <v>58</v>
      </c>
      <c r="H31" s="29"/>
      <c r="I31" s="26"/>
    </row>
    <row r="32" spans="1:9" s="12" customFormat="1" ht="16" customHeight="1" x14ac:dyDescent="0.3">
      <c r="A32" s="14">
        <v>21</v>
      </c>
      <c r="B32" s="34">
        <v>21000046</v>
      </c>
      <c r="C32" s="35" t="s">
        <v>65</v>
      </c>
      <c r="D32" s="35" t="s">
        <v>66</v>
      </c>
      <c r="E32" s="14">
        <v>60</v>
      </c>
      <c r="F32" s="29" t="str">
        <f t="shared" si="0"/>
        <v>TB</v>
      </c>
      <c r="G32" s="14">
        <v>63</v>
      </c>
      <c r="H32" s="29"/>
      <c r="I32" s="26"/>
    </row>
    <row r="33" spans="1:9" s="12" customFormat="1" ht="16" customHeight="1" x14ac:dyDescent="0.3">
      <c r="A33" s="14">
        <v>22</v>
      </c>
      <c r="B33" s="34">
        <v>21000576</v>
      </c>
      <c r="C33" s="35" t="s">
        <v>67</v>
      </c>
      <c r="D33" s="35" t="s">
        <v>68</v>
      </c>
      <c r="E33" s="14">
        <v>65</v>
      </c>
      <c r="F33" s="29" t="str">
        <f t="shared" si="0"/>
        <v>TB</v>
      </c>
      <c r="G33" s="14">
        <v>70</v>
      </c>
      <c r="H33" s="29"/>
      <c r="I33" s="15" t="s">
        <v>117</v>
      </c>
    </row>
    <row r="34" spans="1:9" s="12" customFormat="1" ht="16" customHeight="1" x14ac:dyDescent="0.3">
      <c r="A34" s="14">
        <v>23</v>
      </c>
      <c r="B34" s="34">
        <v>21000368</v>
      </c>
      <c r="C34" s="35" t="s">
        <v>69</v>
      </c>
      <c r="D34" s="35" t="s">
        <v>70</v>
      </c>
      <c r="E34" s="14">
        <v>67</v>
      </c>
      <c r="F34" s="29" t="str">
        <f t="shared" si="0"/>
        <v>TB</v>
      </c>
      <c r="G34" s="14">
        <v>65</v>
      </c>
      <c r="H34" s="29"/>
      <c r="I34" s="15"/>
    </row>
    <row r="35" spans="1:9" s="12" customFormat="1" ht="16" customHeight="1" x14ac:dyDescent="0.3">
      <c r="A35" s="14">
        <v>24</v>
      </c>
      <c r="B35" s="34">
        <v>21000302</v>
      </c>
      <c r="C35" s="35" t="s">
        <v>72</v>
      </c>
      <c r="D35" s="35" t="s">
        <v>71</v>
      </c>
      <c r="E35" s="14">
        <v>68</v>
      </c>
      <c r="F35" s="29" t="str">
        <f t="shared" si="0"/>
        <v>TB</v>
      </c>
      <c r="G35" s="14">
        <v>75</v>
      </c>
      <c r="H35" s="29"/>
      <c r="I35" s="15"/>
    </row>
    <row r="36" spans="1:9" s="12" customFormat="1" ht="16" customHeight="1" x14ac:dyDescent="0.3">
      <c r="A36" s="14">
        <v>25</v>
      </c>
      <c r="B36" s="34">
        <v>21000202</v>
      </c>
      <c r="C36" s="35" t="s">
        <v>73</v>
      </c>
      <c r="D36" s="35" t="s">
        <v>71</v>
      </c>
      <c r="E36" s="14">
        <v>71</v>
      </c>
      <c r="F36" s="29" t="str">
        <f t="shared" si="0"/>
        <v>Khá</v>
      </c>
      <c r="G36" s="14">
        <v>78</v>
      </c>
      <c r="H36" s="29"/>
      <c r="I36" s="15"/>
    </row>
    <row r="37" spans="1:9" s="12" customFormat="1" ht="16" customHeight="1" x14ac:dyDescent="0.3">
      <c r="A37" s="14">
        <v>26</v>
      </c>
      <c r="B37" s="34">
        <v>21004395</v>
      </c>
      <c r="C37" s="35" t="s">
        <v>74</v>
      </c>
      <c r="D37" s="35" t="s">
        <v>75</v>
      </c>
      <c r="E37" s="14">
        <v>68</v>
      </c>
      <c r="F37" s="29" t="str">
        <f t="shared" si="0"/>
        <v>TB</v>
      </c>
      <c r="G37" s="14">
        <v>75</v>
      </c>
      <c r="H37" s="29"/>
      <c r="I37" s="15"/>
    </row>
    <row r="38" spans="1:9" s="12" customFormat="1" ht="16" customHeight="1" x14ac:dyDescent="0.3">
      <c r="A38" s="14">
        <v>27</v>
      </c>
      <c r="B38" s="34">
        <v>21004745</v>
      </c>
      <c r="C38" s="35" t="s">
        <v>76</v>
      </c>
      <c r="D38" s="35" t="s">
        <v>77</v>
      </c>
      <c r="E38" s="14"/>
      <c r="F38" s="29" t="str">
        <f t="shared" si="0"/>
        <v>Không XL</v>
      </c>
      <c r="G38" s="14"/>
      <c r="H38" s="29"/>
      <c r="I38" s="26"/>
    </row>
    <row r="39" spans="1:9" s="12" customFormat="1" ht="16" customHeight="1" x14ac:dyDescent="0.3">
      <c r="A39" s="14">
        <v>28</v>
      </c>
      <c r="B39" s="34">
        <v>21000263</v>
      </c>
      <c r="C39" s="35" t="s">
        <v>78</v>
      </c>
      <c r="D39" s="35" t="s">
        <v>79</v>
      </c>
      <c r="E39" s="14">
        <v>62</v>
      </c>
      <c r="F39" s="29" t="str">
        <f t="shared" si="0"/>
        <v>TB</v>
      </c>
      <c r="G39" s="14">
        <v>53</v>
      </c>
      <c r="H39" s="29"/>
      <c r="I39" s="15"/>
    </row>
    <row r="40" spans="1:9" s="12" customFormat="1" ht="16" customHeight="1" x14ac:dyDescent="0.3">
      <c r="A40" s="14">
        <v>29</v>
      </c>
      <c r="B40" s="34">
        <v>21000538</v>
      </c>
      <c r="C40" s="35" t="s">
        <v>80</v>
      </c>
      <c r="D40" s="35" t="s">
        <v>79</v>
      </c>
      <c r="E40" s="14">
        <v>77</v>
      </c>
      <c r="F40" s="29" t="str">
        <f t="shared" si="0"/>
        <v>Khá</v>
      </c>
      <c r="G40" s="14">
        <v>84</v>
      </c>
      <c r="H40" s="29"/>
      <c r="I40" s="15"/>
    </row>
    <row r="41" spans="1:9" s="12" customFormat="1" ht="16" customHeight="1" x14ac:dyDescent="0.3">
      <c r="A41" s="14">
        <v>30</v>
      </c>
      <c r="B41" s="34">
        <v>21000595</v>
      </c>
      <c r="C41" s="35" t="s">
        <v>81</v>
      </c>
      <c r="D41" s="35" t="s">
        <v>82</v>
      </c>
      <c r="E41" s="14">
        <v>65</v>
      </c>
      <c r="F41" s="29" t="str">
        <f t="shared" si="0"/>
        <v>TB</v>
      </c>
      <c r="G41" s="14">
        <v>69</v>
      </c>
      <c r="H41" s="29"/>
      <c r="I41" s="15"/>
    </row>
    <row r="42" spans="1:9" s="12" customFormat="1" ht="16" customHeight="1" x14ac:dyDescent="0.3">
      <c r="A42" s="14">
        <v>31</v>
      </c>
      <c r="B42" s="34">
        <v>21002810</v>
      </c>
      <c r="C42" s="35" t="s">
        <v>83</v>
      </c>
      <c r="D42" s="35" t="s">
        <v>82</v>
      </c>
      <c r="E42" s="14">
        <v>70</v>
      </c>
      <c r="F42" s="29" t="str">
        <f t="shared" si="0"/>
        <v>Khá</v>
      </c>
      <c r="G42" s="14">
        <v>69</v>
      </c>
      <c r="H42" s="29"/>
      <c r="I42" s="15"/>
    </row>
    <row r="43" spans="1:9" s="12" customFormat="1" ht="16" customHeight="1" x14ac:dyDescent="0.3">
      <c r="A43" s="14">
        <v>32</v>
      </c>
      <c r="B43" s="34">
        <v>21000319</v>
      </c>
      <c r="C43" s="35" t="s">
        <v>84</v>
      </c>
      <c r="D43" s="35" t="s">
        <v>85</v>
      </c>
      <c r="E43" s="14">
        <v>78</v>
      </c>
      <c r="F43" s="29" t="str">
        <f t="shared" si="0"/>
        <v>Khá</v>
      </c>
      <c r="G43" s="14">
        <v>85</v>
      </c>
      <c r="H43" s="29"/>
      <c r="I43" s="26"/>
    </row>
    <row r="44" spans="1:9" s="12" customFormat="1" ht="16" customHeight="1" x14ac:dyDescent="0.3">
      <c r="A44" s="14">
        <v>33</v>
      </c>
      <c r="B44" s="34">
        <v>21000671</v>
      </c>
      <c r="C44" s="35" t="s">
        <v>86</v>
      </c>
      <c r="D44" s="35" t="s">
        <v>87</v>
      </c>
      <c r="E44" s="14">
        <v>64</v>
      </c>
      <c r="F44" s="29" t="str">
        <f t="shared" si="0"/>
        <v>TB</v>
      </c>
      <c r="G44" s="14">
        <v>64</v>
      </c>
      <c r="H44" s="29"/>
      <c r="I44" s="26"/>
    </row>
    <row r="45" spans="1:9" s="12" customFormat="1" ht="16" customHeight="1" x14ac:dyDescent="0.3">
      <c r="A45" s="14">
        <v>34</v>
      </c>
      <c r="B45" s="34">
        <v>21003294</v>
      </c>
      <c r="C45" s="35" t="s">
        <v>78</v>
      </c>
      <c r="D45" s="35" t="s">
        <v>88</v>
      </c>
      <c r="E45" s="14">
        <v>62</v>
      </c>
      <c r="F45" s="29" t="str">
        <f t="shared" si="0"/>
        <v>TB</v>
      </c>
      <c r="G45" s="14">
        <v>56</v>
      </c>
      <c r="H45" s="29"/>
      <c r="I45" s="26"/>
    </row>
    <row r="46" spans="1:9" s="12" customFormat="1" ht="16" customHeight="1" x14ac:dyDescent="0.3">
      <c r="A46" s="14">
        <v>35</v>
      </c>
      <c r="B46" s="34">
        <v>21000539</v>
      </c>
      <c r="C46" s="35" t="s">
        <v>89</v>
      </c>
      <c r="D46" s="35" t="s">
        <v>90</v>
      </c>
      <c r="E46" s="14">
        <v>75</v>
      </c>
      <c r="F46" s="29" t="str">
        <f t="shared" si="0"/>
        <v>Khá</v>
      </c>
      <c r="G46" s="14">
        <v>82</v>
      </c>
      <c r="H46" s="29"/>
      <c r="I46" s="15"/>
    </row>
    <row r="47" spans="1:9" s="12" customFormat="1" ht="16" customHeight="1" x14ac:dyDescent="0.3">
      <c r="A47" s="14">
        <v>36</v>
      </c>
      <c r="B47" s="34">
        <v>21004648</v>
      </c>
      <c r="C47" s="35" t="s">
        <v>91</v>
      </c>
      <c r="D47" s="35" t="s">
        <v>92</v>
      </c>
      <c r="E47" s="14">
        <v>76</v>
      </c>
      <c r="F47" s="29" t="str">
        <f t="shared" si="0"/>
        <v>Khá</v>
      </c>
      <c r="G47" s="14">
        <v>65</v>
      </c>
      <c r="H47" s="29"/>
      <c r="I47" s="15"/>
    </row>
    <row r="48" spans="1:9" s="12" customFormat="1" ht="16" customHeight="1" x14ac:dyDescent="0.3">
      <c r="A48" s="14">
        <v>37</v>
      </c>
      <c r="B48" s="34">
        <v>21001352</v>
      </c>
      <c r="C48" s="35" t="s">
        <v>93</v>
      </c>
      <c r="D48" s="35" t="s">
        <v>94</v>
      </c>
      <c r="E48" s="14">
        <v>63</v>
      </c>
      <c r="F48" s="29" t="str">
        <f t="shared" si="0"/>
        <v>TB</v>
      </c>
      <c r="G48" s="14">
        <v>59</v>
      </c>
      <c r="H48" s="29"/>
      <c r="I48" s="15"/>
    </row>
    <row r="49" spans="1:9" s="12" customFormat="1" ht="16" customHeight="1" x14ac:dyDescent="0.3">
      <c r="A49" s="14">
        <v>38</v>
      </c>
      <c r="B49" s="34">
        <v>21000179</v>
      </c>
      <c r="C49" s="35" t="s">
        <v>34</v>
      </c>
      <c r="D49" s="35" t="s">
        <v>95</v>
      </c>
      <c r="E49" s="14">
        <v>91</v>
      </c>
      <c r="F49" s="29" t="str">
        <f t="shared" si="0"/>
        <v>Xuất sắc</v>
      </c>
      <c r="G49" s="14">
        <v>87</v>
      </c>
      <c r="H49" s="29"/>
      <c r="I49" s="15"/>
    </row>
    <row r="50" spans="1:9" s="12" customFormat="1" ht="16" customHeight="1" x14ac:dyDescent="0.3">
      <c r="A50" s="14">
        <v>39</v>
      </c>
      <c r="B50" s="34">
        <v>21000680</v>
      </c>
      <c r="C50" s="35" t="s">
        <v>96</v>
      </c>
      <c r="D50" s="35" t="s">
        <v>97</v>
      </c>
      <c r="E50" s="14">
        <v>73</v>
      </c>
      <c r="F50" s="29" t="str">
        <f t="shared" si="0"/>
        <v>Khá</v>
      </c>
      <c r="G50" s="14">
        <v>78</v>
      </c>
      <c r="H50" s="29"/>
      <c r="I50" s="26"/>
    </row>
    <row r="51" spans="1:9" s="12" customFormat="1" ht="16" customHeight="1" x14ac:dyDescent="0.3">
      <c r="A51" s="14">
        <v>40</v>
      </c>
      <c r="B51" s="34">
        <v>21000052</v>
      </c>
      <c r="C51" s="35" t="s">
        <v>98</v>
      </c>
      <c r="D51" s="35" t="s">
        <v>99</v>
      </c>
      <c r="E51" s="14">
        <v>68</v>
      </c>
      <c r="F51" s="29" t="str">
        <f t="shared" si="0"/>
        <v>TB</v>
      </c>
      <c r="G51" s="14">
        <v>72</v>
      </c>
      <c r="H51" s="29"/>
      <c r="I51" s="15"/>
    </row>
    <row r="52" spans="1:9" s="12" customFormat="1" ht="16" customHeight="1" x14ac:dyDescent="0.3">
      <c r="A52" s="14">
        <v>41</v>
      </c>
      <c r="B52" s="34">
        <v>21000013</v>
      </c>
      <c r="C52" s="35" t="s">
        <v>100</v>
      </c>
      <c r="D52" s="35" t="s">
        <v>101</v>
      </c>
      <c r="E52" s="14">
        <v>80</v>
      </c>
      <c r="F52" s="29" t="str">
        <f t="shared" si="0"/>
        <v>Tốt</v>
      </c>
      <c r="G52" s="14">
        <v>87</v>
      </c>
      <c r="H52" s="29"/>
      <c r="I52" s="15"/>
    </row>
    <row r="53" spans="1:9" s="12" customFormat="1" ht="16" customHeight="1" x14ac:dyDescent="0.3">
      <c r="A53" s="14">
        <v>42</v>
      </c>
      <c r="B53" s="34">
        <v>21000294</v>
      </c>
      <c r="C53" s="35" t="s">
        <v>102</v>
      </c>
      <c r="D53" s="35" t="s">
        <v>103</v>
      </c>
      <c r="E53" s="14">
        <v>76</v>
      </c>
      <c r="F53" s="29" t="str">
        <f t="shared" ref="F53:F60" si="1">IF(AND(E53&gt;=90),"Xuất sắc",IF(AND(E53&gt;=80),"Tốt",IF(AND(E53&gt;=70),"Khá",IF(AND(E53&gt;=60),"TB",IF(AND(E53&gt;=50),"TB",IF(AND(E53&lt;50),IF(AND(E53&gt;0),"Yếu",IF(AND(E53=0),"Không XL"," "))))))))</f>
        <v>Khá</v>
      </c>
      <c r="G53" s="14">
        <v>76</v>
      </c>
      <c r="H53" s="29"/>
      <c r="I53" s="15"/>
    </row>
    <row r="54" spans="1:9" s="12" customFormat="1" ht="16" customHeight="1" x14ac:dyDescent="0.3">
      <c r="A54" s="14">
        <v>43</v>
      </c>
      <c r="B54" s="34">
        <v>21001602</v>
      </c>
      <c r="C54" s="35" t="s">
        <v>104</v>
      </c>
      <c r="D54" s="35" t="s">
        <v>105</v>
      </c>
      <c r="E54" s="14">
        <v>65</v>
      </c>
      <c r="F54" s="29" t="str">
        <f t="shared" si="1"/>
        <v>TB</v>
      </c>
      <c r="G54" s="14">
        <v>67</v>
      </c>
      <c r="H54" s="29"/>
      <c r="I54" s="15"/>
    </row>
    <row r="55" spans="1:9" s="12" customFormat="1" ht="16" customHeight="1" x14ac:dyDescent="0.3">
      <c r="A55" s="14">
        <v>44</v>
      </c>
      <c r="B55" s="34">
        <v>21004574</v>
      </c>
      <c r="C55" s="35" t="s">
        <v>106</v>
      </c>
      <c r="D55" s="35" t="s">
        <v>107</v>
      </c>
      <c r="E55" s="14">
        <v>76</v>
      </c>
      <c r="F55" s="29" t="str">
        <f t="shared" si="1"/>
        <v>Khá</v>
      </c>
      <c r="G55" s="14">
        <v>78</v>
      </c>
      <c r="H55" s="29"/>
      <c r="I55" s="15"/>
    </row>
    <row r="56" spans="1:9" s="12" customFormat="1" ht="16" customHeight="1" x14ac:dyDescent="0.3">
      <c r="A56" s="14">
        <v>45</v>
      </c>
      <c r="B56" s="34">
        <v>21004146</v>
      </c>
      <c r="C56" s="35" t="s">
        <v>108</v>
      </c>
      <c r="D56" s="35" t="s">
        <v>109</v>
      </c>
      <c r="E56" s="14">
        <v>67</v>
      </c>
      <c r="F56" s="29" t="str">
        <f t="shared" si="1"/>
        <v>TB</v>
      </c>
      <c r="G56" s="14">
        <v>59</v>
      </c>
      <c r="H56" s="29"/>
      <c r="I56" s="26"/>
    </row>
    <row r="57" spans="1:9" s="12" customFormat="1" ht="16" customHeight="1" x14ac:dyDescent="0.3">
      <c r="A57" s="14">
        <v>46</v>
      </c>
      <c r="B57" s="34">
        <v>21000514</v>
      </c>
      <c r="C57" s="35" t="s">
        <v>110</v>
      </c>
      <c r="D57" s="35" t="s">
        <v>111</v>
      </c>
      <c r="E57" s="14">
        <v>73</v>
      </c>
      <c r="F57" s="29" t="str">
        <f t="shared" si="1"/>
        <v>Khá</v>
      </c>
      <c r="G57" s="14">
        <v>73</v>
      </c>
      <c r="H57" s="29"/>
      <c r="I57" s="26"/>
    </row>
    <row r="58" spans="1:9" s="12" customFormat="1" ht="16" customHeight="1" x14ac:dyDescent="0.3">
      <c r="A58" s="14">
        <v>47</v>
      </c>
      <c r="B58" s="34">
        <v>21004422</v>
      </c>
      <c r="C58" s="35" t="s">
        <v>112</v>
      </c>
      <c r="D58" s="35" t="s">
        <v>113</v>
      </c>
      <c r="E58" s="14"/>
      <c r="F58" s="29" t="str">
        <f t="shared" si="1"/>
        <v>Không XL</v>
      </c>
      <c r="G58" s="14"/>
      <c r="H58" s="29"/>
      <c r="I58" s="26"/>
    </row>
    <row r="59" spans="1:9" s="12" customFormat="1" ht="16" customHeight="1" x14ac:dyDescent="0.3">
      <c r="A59" s="14">
        <v>48</v>
      </c>
      <c r="B59" s="34">
        <v>21004724</v>
      </c>
      <c r="C59" s="35" t="s">
        <v>114</v>
      </c>
      <c r="D59" s="35" t="s">
        <v>113</v>
      </c>
      <c r="E59" s="14"/>
      <c r="F59" s="29" t="str">
        <f t="shared" si="1"/>
        <v>Không XL</v>
      </c>
      <c r="G59" s="14"/>
      <c r="H59" s="29"/>
      <c r="I59" s="26"/>
    </row>
    <row r="60" spans="1:9" s="12" customFormat="1" ht="16" customHeight="1" x14ac:dyDescent="0.3">
      <c r="A60" s="14">
        <v>49</v>
      </c>
      <c r="B60" s="34">
        <v>21000399</v>
      </c>
      <c r="C60" s="35" t="s">
        <v>115</v>
      </c>
      <c r="D60" s="35" t="s">
        <v>116</v>
      </c>
      <c r="E60" s="14">
        <v>65</v>
      </c>
      <c r="F60" s="29" t="str">
        <f t="shared" si="1"/>
        <v>TB</v>
      </c>
      <c r="G60" s="14">
        <v>71</v>
      </c>
      <c r="H60" s="29"/>
      <c r="I60" s="15"/>
    </row>
    <row r="61" spans="1:9" ht="18" customHeight="1" x14ac:dyDescent="0.3">
      <c r="A61" s="22"/>
      <c r="B61" s="22"/>
      <c r="C61" s="54" t="s">
        <v>11</v>
      </c>
      <c r="D61" s="54"/>
      <c r="E61" s="54"/>
      <c r="F61" s="54"/>
      <c r="G61" s="54"/>
      <c r="H61" s="54"/>
      <c r="I61" s="54"/>
    </row>
    <row r="62" spans="1:9" ht="17.149999999999999" customHeight="1" x14ac:dyDescent="0.3">
      <c r="C62" s="55" t="s">
        <v>12</v>
      </c>
      <c r="D62" s="25"/>
      <c r="E62" s="57" t="s">
        <v>6</v>
      </c>
      <c r="F62" s="58"/>
      <c r="G62" s="57" t="s">
        <v>7</v>
      </c>
      <c r="H62" s="58"/>
      <c r="I62" s="59" t="s">
        <v>8</v>
      </c>
    </row>
    <row r="63" spans="1:9" s="12" customFormat="1" ht="17.149999999999999" customHeight="1" x14ac:dyDescent="0.3">
      <c r="C63" s="56"/>
      <c r="D63" s="20"/>
      <c r="E63" s="13" t="s">
        <v>13</v>
      </c>
      <c r="F63" s="16" t="s">
        <v>14</v>
      </c>
      <c r="G63" s="13" t="s">
        <v>13</v>
      </c>
      <c r="H63" s="16" t="s">
        <v>14</v>
      </c>
      <c r="I63" s="60"/>
    </row>
    <row r="64" spans="1:9" ht="17.149999999999999" customHeight="1" x14ac:dyDescent="0.3">
      <c r="C64" s="23" t="s">
        <v>15</v>
      </c>
      <c r="D64" s="11"/>
      <c r="E64" s="30">
        <f>COUNTIF(F12:F60,"Xuất sắc")</f>
        <v>1</v>
      </c>
      <c r="F64" s="31">
        <f>E64*100/A60</f>
        <v>2.0408163265306123</v>
      </c>
      <c r="G64" s="30">
        <f>COUNTIF(H12:H60,"Xuất sắc")</f>
        <v>0</v>
      </c>
      <c r="H64" s="31">
        <f>G64*100/A60</f>
        <v>0</v>
      </c>
      <c r="I64" s="17"/>
    </row>
    <row r="65" spans="1:10" ht="17.149999999999999" customHeight="1" x14ac:dyDescent="0.3">
      <c r="C65" s="23" t="s">
        <v>16</v>
      </c>
      <c r="D65" s="11"/>
      <c r="E65" s="30">
        <f>COUNTIF(F12:F60,"Tốt")</f>
        <v>3</v>
      </c>
      <c r="F65" s="31">
        <f>E65*100/A60</f>
        <v>6.1224489795918364</v>
      </c>
      <c r="G65" s="30">
        <f>COUNTIF(H12:H60,"Tốt")</f>
        <v>0</v>
      </c>
      <c r="H65" s="31">
        <f>G65*100/A60</f>
        <v>0</v>
      </c>
      <c r="I65" s="17"/>
    </row>
    <row r="66" spans="1:10" ht="17.149999999999999" customHeight="1" x14ac:dyDescent="0.3">
      <c r="C66" s="23" t="s">
        <v>17</v>
      </c>
      <c r="D66" s="11"/>
      <c r="E66" s="30">
        <f>COUNTIF(F12:F60,"Khá")</f>
        <v>18</v>
      </c>
      <c r="F66" s="31">
        <f>E66*100/A60</f>
        <v>36.734693877551024</v>
      </c>
      <c r="G66" s="30">
        <f>COUNTIF(H12:H60,"Khá")</f>
        <v>0</v>
      </c>
      <c r="H66" s="31">
        <f>G66*100/A60</f>
        <v>0</v>
      </c>
      <c r="I66" s="17"/>
    </row>
    <row r="67" spans="1:10" ht="17.149999999999999" customHeight="1" x14ac:dyDescent="0.3">
      <c r="C67" s="23" t="s">
        <v>18</v>
      </c>
      <c r="D67" s="11"/>
      <c r="E67" s="30">
        <f>COUNTIF(F12:F60,"TB")</f>
        <v>22</v>
      </c>
      <c r="F67" s="31">
        <f>E67*100/A60</f>
        <v>44.897959183673471</v>
      </c>
      <c r="G67" s="30">
        <f>COUNTIF(H12:H60,"TB")</f>
        <v>0</v>
      </c>
      <c r="H67" s="31">
        <f>G67*100/A60</f>
        <v>0</v>
      </c>
      <c r="I67" s="17"/>
    </row>
    <row r="68" spans="1:10" ht="17.149999999999999" customHeight="1" x14ac:dyDescent="0.3">
      <c r="C68" s="23" t="s">
        <v>19</v>
      </c>
      <c r="D68" s="11"/>
      <c r="E68" s="30">
        <f>COUNTIF(F12:F60,"Yếu")</f>
        <v>0</v>
      </c>
      <c r="F68" s="31">
        <f>E68*100/A60</f>
        <v>0</v>
      </c>
      <c r="G68" s="30">
        <f>COUNTIF(H12:H60,"Yếu")</f>
        <v>0</v>
      </c>
      <c r="H68" s="31">
        <f>G68*100/A60</f>
        <v>0</v>
      </c>
      <c r="I68" s="17"/>
    </row>
    <row r="69" spans="1:10" ht="17.149999999999999" customHeight="1" thickBot="1" x14ac:dyDescent="0.35">
      <c r="C69" s="24" t="s">
        <v>25</v>
      </c>
      <c r="D69" s="21"/>
      <c r="E69" s="32">
        <f>COUNTIF(F12:F60,"Không XL")</f>
        <v>5</v>
      </c>
      <c r="F69" s="33">
        <f>E69*100/A60</f>
        <v>10.204081632653061</v>
      </c>
      <c r="G69" s="32">
        <f>COUNTIF(H12:H60,"Kém")</f>
        <v>0</v>
      </c>
      <c r="H69" s="33">
        <f>G69*100/A60</f>
        <v>0</v>
      </c>
      <c r="I69" s="18"/>
    </row>
    <row r="70" spans="1:10" ht="10" customHeight="1" x14ac:dyDescent="0.3">
      <c r="C70" s="19"/>
      <c r="D70" s="19"/>
      <c r="F70" s="27"/>
    </row>
    <row r="71" spans="1:10" ht="17.149999999999999" customHeight="1" x14ac:dyDescent="0.35">
      <c r="E71" s="53" t="s">
        <v>24</v>
      </c>
      <c r="F71" s="53"/>
      <c r="G71" s="53"/>
      <c r="H71" s="53"/>
      <c r="I71" s="53"/>
    </row>
    <row r="72" spans="1:10" ht="17.149999999999999" customHeight="1" x14ac:dyDescent="0.3">
      <c r="A72" s="37" t="s">
        <v>27</v>
      </c>
      <c r="B72" s="37"/>
      <c r="C72" s="37"/>
      <c r="D72" s="37"/>
      <c r="E72" s="37"/>
      <c r="F72" s="37" t="s">
        <v>6</v>
      </c>
      <c r="G72" s="37"/>
      <c r="H72" s="37"/>
      <c r="I72" s="28" t="s">
        <v>20</v>
      </c>
      <c r="J72" s="28"/>
    </row>
    <row r="73" spans="1:10" ht="17.149999999999999" customHeight="1" x14ac:dyDescent="0.3"/>
    <row r="74" spans="1:10" ht="17.149999999999999" customHeight="1" x14ac:dyDescent="0.3"/>
    <row r="75" spans="1:10" ht="17.149999999999999" customHeight="1" x14ac:dyDescent="0.3"/>
    <row r="76" spans="1:10" ht="18" customHeight="1" x14ac:dyDescent="0.3">
      <c r="A76" s="1">
        <v>1</v>
      </c>
    </row>
    <row r="77" spans="1:10" ht="18" customHeight="1" x14ac:dyDescent="0.3"/>
    <row r="78" spans="1:10" ht="18" customHeight="1" x14ac:dyDescent="0.3"/>
    <row r="79" spans="1:10" ht="18" customHeight="1" x14ac:dyDescent="0.3"/>
    <row r="80" spans="1:1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</sheetData>
  <mergeCells count="24">
    <mergeCell ref="F72:H72"/>
    <mergeCell ref="A72:E72"/>
    <mergeCell ref="A7:I7"/>
    <mergeCell ref="A8:I8"/>
    <mergeCell ref="A10:A11"/>
    <mergeCell ref="C10:D11"/>
    <mergeCell ref="E10:F10"/>
    <mergeCell ref="G10:H10"/>
    <mergeCell ref="I10:I11"/>
    <mergeCell ref="B10:B11"/>
    <mergeCell ref="E71:I71"/>
    <mergeCell ref="C61:I61"/>
    <mergeCell ref="C62:C63"/>
    <mergeCell ref="E62:F62"/>
    <mergeCell ref="G62:H62"/>
    <mergeCell ref="I62:I63"/>
    <mergeCell ref="A4:D4"/>
    <mergeCell ref="E4:I4"/>
    <mergeCell ref="A5:D5"/>
    <mergeCell ref="A6:I6"/>
    <mergeCell ref="A2:D2"/>
    <mergeCell ref="E2:I2"/>
    <mergeCell ref="A3:D3"/>
    <mergeCell ref="E3:I3"/>
  </mergeCells>
  <phoneticPr fontId="14" type="noConversion"/>
  <conditionalFormatting sqref="F12:F18 F39:F57 F60 F21:F37 H12:H60">
    <cfRule type="cellIs" dxfId="11" priority="37" stopIfTrue="1" operator="equal">
      <formula>"SVG"</formula>
    </cfRule>
    <cfRule type="cellIs" dxfId="10" priority="38" stopIfTrue="1" operator="equal">
      <formula>"SVXS"</formula>
    </cfRule>
  </conditionalFormatting>
  <conditionalFormatting sqref="F38">
    <cfRule type="cellIs" dxfId="9" priority="11" stopIfTrue="1" operator="equal">
      <formula>"SVG"</formula>
    </cfRule>
    <cfRule type="cellIs" dxfId="8" priority="12" stopIfTrue="1" operator="equal">
      <formula>"SVXS"</formula>
    </cfRule>
  </conditionalFormatting>
  <conditionalFormatting sqref="F58">
    <cfRule type="cellIs" dxfId="7" priority="9" stopIfTrue="1" operator="equal">
      <formula>"SVG"</formula>
    </cfRule>
    <cfRule type="cellIs" dxfId="6" priority="10" stopIfTrue="1" operator="equal">
      <formula>"SVXS"</formula>
    </cfRule>
  </conditionalFormatting>
  <conditionalFormatting sqref="F59">
    <cfRule type="cellIs" dxfId="5" priority="7" stopIfTrue="1" operator="equal">
      <formula>"SVG"</formula>
    </cfRule>
    <cfRule type="cellIs" dxfId="4" priority="8" stopIfTrue="1" operator="equal">
      <formula>"SVXS"</formula>
    </cfRule>
  </conditionalFormatting>
  <conditionalFormatting sqref="F1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20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Minh Nguyen</cp:lastModifiedBy>
  <cp:lastPrinted>2018-12-19T03:24:38Z</cp:lastPrinted>
  <dcterms:created xsi:type="dcterms:W3CDTF">2014-11-24T02:19:52Z</dcterms:created>
  <dcterms:modified xsi:type="dcterms:W3CDTF">2022-08-22T07:45:23Z</dcterms:modified>
</cp:coreProperties>
</file>