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dows 10 TIMT\Desktop\"/>
    </mc:Choice>
  </mc:AlternateContent>
  <bookViews>
    <workbookView xWindow="0" yWindow="0" windowWidth="20490" windowHeight="7755" tabRatio="656"/>
  </bookViews>
  <sheets>
    <sheet name="TONG KET CA NAM" sheetId="9" r:id="rId1"/>
  </sheets>
  <definedNames>
    <definedName name="_xlnm._FilterDatabase" localSheetId="0" hidden="1">'TONG KET CA NAM'!$A$11:$S$14</definedName>
    <definedName name="_xlnm.Print_Area" localSheetId="0">'TONG KET CA NAM'!$A$1:$Q$22</definedName>
    <definedName name="_xlnm.Print_Titles" localSheetId="0">'TONG KET CA NAM'!$9:$11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2" i="9" l="1"/>
  <c r="I12" i="9" s="1"/>
  <c r="L12" i="9"/>
  <c r="N12" i="9" l="1"/>
  <c r="P12" i="9" s="1"/>
  <c r="M12" i="9"/>
  <c r="O12" i="9" s="1"/>
  <c r="E14" i="9" l="1"/>
  <c r="J14" i="9"/>
  <c r="G14" i="9"/>
  <c r="F14" i="9"/>
  <c r="K14" i="9" l="1"/>
  <c r="H14" i="9"/>
  <c r="M14" i="9" l="1"/>
  <c r="O14" i="9"/>
  <c r="L14" i="9"/>
  <c r="P14" i="9" l="1"/>
  <c r="N14" i="9"/>
</calcChain>
</file>

<file path=xl/sharedStrings.xml><?xml version="1.0" encoding="utf-8"?>
<sst xmlns="http://schemas.openxmlformats.org/spreadsheetml/2006/main" count="53" uniqueCount="53">
  <si>
    <t>TT</t>
  </si>
  <si>
    <t>Độc lập - Tự do - Hạnh phúc</t>
  </si>
  <si>
    <t>Tổng cộng</t>
  </si>
  <si>
    <t>CỘNG HÒA XÃ HỘI CHỦ NGHĨA VIỆT NAM</t>
  </si>
  <si>
    <t>BẢNG TỔNG KẾT GIỜ HOẠT ĐỘNG KHOA HỌC CÔNG NGHỆ</t>
  </si>
  <si>
    <t>Họ và tên</t>
  </si>
  <si>
    <t>Tổng KL làm đề tài</t>
  </si>
  <si>
    <t>Số giờ chuẩn</t>
  </si>
  <si>
    <t>Được miễn giảm</t>
  </si>
  <si>
    <t>Tiêu chuẩn
còn lại</t>
  </si>
  <si>
    <t>Tổng số giờ thừa</t>
  </si>
  <si>
    <t>Tổng số giờ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</si>
  <si>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</si>
  <si>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</si>
  <si>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</si>
  <si>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</si>
  <si>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</si>
  <si>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</si>
  <si>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</si>
  <si>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</si>
  <si>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</si>
  <si>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</si>
  <si>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</si>
  <si>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</si>
  <si>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</si>
  <si>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</si>
  <si>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</si>
  <si>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</si>
  <si>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</si>
  <si>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</si>
  <si>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</si>
  <si>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Tổng số tiết thừa</t>
  </si>
  <si>
    <t>Tổng số tiết thiếu</t>
  </si>
  <si>
    <t xml:space="preserve"> HIỆU TRƯỞNG</t>
  </si>
  <si>
    <t>(15)</t>
  </si>
  <si>
    <t>Số giờ họat động NCKH</t>
  </si>
  <si>
    <t>KHOA LÝ LUẬN CHÍNH TRỊ</t>
  </si>
  <si>
    <t>PHÓ TRƯỞNG KHOA</t>
  </si>
  <si>
    <t>PHỤ TRÁCH KHOA</t>
  </si>
  <si>
    <t>PHÒNG QLKH-HTQT</t>
  </si>
  <si>
    <t>UBND THÀNH PHỐ HỒ CHÍ MINH</t>
  </si>
  <si>
    <t>Tổng số giờ hoạt động cả năm</t>
  </si>
  <si>
    <t xml:space="preserve">TRƯỜNG CAO ĐẲNG LÝ TỰ TRỌNG </t>
  </si>
  <si>
    <t>THÀNH PHỐ HỒ CHÍ MINH</t>
  </si>
  <si>
    <t>Nguyễn Ngọc Quỳnh</t>
  </si>
  <si>
    <t>Tổng số tiết hoạt động cả năm</t>
  </si>
  <si>
    <t xml:space="preserve"> NĂM HỌC 2021 - 2022</t>
  </si>
  <si>
    <t>Thành phố Hồ Chí Minh, ngày     tháng     năm 2022</t>
  </si>
  <si>
    <t>https://forms.gle/GGVFyeAnnv243g637</t>
  </si>
  <si>
    <t>Link nộp Minh chứng bài báo tạp chí</t>
  </si>
  <si>
    <t>Trang</t>
  </si>
  <si>
    <t xml:space="preserve">Hoàng Thị </t>
  </si>
  <si>
    <r>
      <t xml:space="preserve">- 01 bài đăng tạp chí Giáo dục nghề nghiệp (Số 93, tháng 6/2021) (1 tác giả) 150 giờ
'- 02 bài đăng trên tạp chí  Thiết bị Giáo dục  (Kì 1,2 - 9/2021) 0,25 điểm (400 giờ)
- 01 bài viết tại HTKH cấp khoa 6/2022 (30 giờ) (2 tác giả, được báo cáo)
- 01 bài viết HTKH cấp khoa T6/2022 (15 giờ) (2 tác giả)
</t>
    </r>
    <r>
      <rPr>
        <sz val="12"/>
        <color rgb="FFFF0000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</si>
</sst>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8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.5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Arial"/>
      <family val="2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10"/>
      <name val="Arial"/>
      <charset val="134"/>
    </font>
    <font>
      <sz val="10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b/>
      <sz val="13"/>
      <color rgb="FFFF0000"/>
      <name val="Times New Roman"/>
      <family val="1"/>
    </font>
    <font>
      <u/>
      <sz val="10"/>
      <color theme="10"/>
      <name val="Arial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1" fillId="0" borderId="0"/>
    <xf numFmtId="0" fontId="26" fillId="0" borderId="0" applyNumberFormat="0" applyFill="0" applyBorder="0" applyAlignment="0" applyProtection="0"/>
  </cellStyleXfs>
  <cellXfs count="11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1" fillId="0" borderId="0" xfId="0" applyFont="1" applyFill="1" applyAlignment="1"/>
    <xf numFmtId="0" fontId="11" fillId="0" borderId="0" xfId="0" applyFont="1"/>
    <xf numFmtId="3" fontId="11" fillId="0" borderId="0" xfId="0" applyNumberFormat="1" applyFont="1" applyFill="1" applyAlignment="1">
      <alignment horizontal="center" vertical="center"/>
    </xf>
    <xf numFmtId="0" fontId="15" fillId="0" borderId="0" xfId="0" applyFont="1"/>
    <xf numFmtId="0" fontId="11" fillId="0" borderId="0" xfId="0" quotePrefix="1" applyFont="1" applyFill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quotePrefix="1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10" fillId="0" borderId="0" xfId="0" applyFont="1" applyBorder="1" applyAlignment="1">
      <alignment vertical="center"/>
    </xf>
    <xf numFmtId="3" fontId="9" fillId="0" borderId="4" xfId="0" applyNumberFormat="1" applyFont="1" applyFill="1" applyBorder="1" applyAlignment="1">
      <alignment horizontal="center" vertical="center" wrapText="1"/>
    </xf>
    <xf numFmtId="49" fontId="16" fillId="0" borderId="5" xfId="0" applyNumberFormat="1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/>
    </xf>
    <xf numFmtId="0" fontId="16" fillId="0" borderId="0" xfId="0" applyFont="1"/>
    <xf numFmtId="39" fontId="11" fillId="0" borderId="0" xfId="0" applyNumberFormat="1" applyFont="1"/>
    <xf numFmtId="39" fontId="15" fillId="0" borderId="0" xfId="0" applyNumberFormat="1" applyFont="1"/>
    <xf numFmtId="39" fontId="16" fillId="0" borderId="0" xfId="0" applyNumberFormat="1" applyFont="1"/>
    <xf numFmtId="39" fontId="11" fillId="0" borderId="0" xfId="0" applyNumberFormat="1" applyFont="1" applyAlignment="1">
      <alignment vertical="center"/>
    </xf>
    <xf numFmtId="39" fontId="1" fillId="0" borderId="0" xfId="0" applyNumberFormat="1" applyFont="1" applyAlignment="1">
      <alignment vertical="center"/>
    </xf>
    <xf numFmtId="39" fontId="2" fillId="0" borderId="0" xfId="0" applyNumberFormat="1" applyFont="1" applyAlignment="1">
      <alignment vertical="center"/>
    </xf>
    <xf numFmtId="39" fontId="1" fillId="0" borderId="0" xfId="0" applyNumberFormat="1" applyFont="1" applyBorder="1" applyAlignment="1">
      <alignment vertical="center"/>
    </xf>
    <xf numFmtId="39" fontId="1" fillId="0" borderId="0" xfId="0" applyNumberFormat="1" applyFont="1" applyFill="1" applyBorder="1" applyAlignment="1">
      <alignment vertical="center"/>
    </xf>
    <xf numFmtId="164" fontId="11" fillId="0" borderId="0" xfId="0" applyNumberFormat="1" applyFont="1" applyFill="1" applyAlignment="1">
      <alignment horizontal="center" vertical="center"/>
    </xf>
    <xf numFmtId="164" fontId="16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164" fontId="11" fillId="0" borderId="1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" fillId="0" borderId="0" xfId="0" applyNumberFormat="1" applyFont="1" applyBorder="1"/>
    <xf numFmtId="3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12" fillId="0" borderId="0" xfId="0" applyFont="1" applyFill="1" applyAlignment="1"/>
    <xf numFmtId="0" fontId="19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2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3" fontId="9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 vertical="center"/>
    </xf>
    <xf numFmtId="164" fontId="12" fillId="0" borderId="0" xfId="0" applyNumberFormat="1" applyFont="1" applyFill="1" applyAlignment="1">
      <alignment horizontal="center" vertical="center"/>
    </xf>
    <xf numFmtId="0" fontId="23" fillId="0" borderId="0" xfId="0" applyFont="1"/>
    <xf numFmtId="39" fontId="23" fillId="0" borderId="0" xfId="0" applyNumberFormat="1" applyFont="1" applyBorder="1" applyAlignment="1"/>
    <xf numFmtId="0" fontId="5" fillId="0" borderId="0" xfId="0" applyFont="1" applyFill="1" applyAlignment="1">
      <alignment vertical="center"/>
    </xf>
    <xf numFmtId="0" fontId="5" fillId="0" borderId="0" xfId="0" quotePrefix="1" applyFont="1" applyFill="1" applyAlignment="1">
      <alignment vertical="center"/>
    </xf>
    <xf numFmtId="49" fontId="22" fillId="0" borderId="1" xfId="0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0" xfId="0" applyFont="1"/>
    <xf numFmtId="3" fontId="25" fillId="0" borderId="1" xfId="0" applyNumberFormat="1" applyFont="1" applyFill="1" applyBorder="1" applyAlignment="1">
      <alignment horizontal="center" vertical="center"/>
    </xf>
    <xf numFmtId="164" fontId="25" fillId="0" borderId="1" xfId="0" applyNumberFormat="1" applyFont="1" applyFill="1" applyBorder="1" applyAlignment="1">
      <alignment horizontal="center" vertical="center"/>
    </xf>
    <xf numFmtId="39" fontId="4" fillId="0" borderId="0" xfId="0" applyNumberFormat="1" applyFont="1" applyAlignment="1">
      <alignment wrapText="1"/>
    </xf>
    <xf numFmtId="0" fontId="26" fillId="0" borderId="0" xfId="2" applyAlignment="1">
      <alignment vertical="center"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164" fontId="9" fillId="0" borderId="4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4" fillId="0" borderId="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16" fillId="0" borderId="2" xfId="0" applyNumberFormat="1" applyFont="1" applyFill="1" applyBorder="1" applyAlignment="1">
      <alignment horizontal="center" vertical="center"/>
    </xf>
    <xf numFmtId="49" fontId="16" fillId="0" borderId="3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3" fontId="11" fillId="2" borderId="1" xfId="0" applyNumberFormat="1" applyFont="1" applyFill="1" applyBorder="1" applyAlignment="1">
      <alignment horizontal="center" vertical="center"/>
    </xf>
    <xf numFmtId="3" fontId="25" fillId="2" borderId="1" xfId="0" applyNumberFormat="1" applyFont="1" applyFill="1" applyBorder="1" applyAlignment="1">
      <alignment horizontal="center" vertical="center"/>
    </xf>
    <xf numFmtId="164" fontId="25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64" fontId="11" fillId="2" borderId="1" xfId="0" applyNumberFormat="1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330461</xdr:colOff>
      <xdr:row>3</xdr:row>
      <xdr:rowOff>29159</xdr:rowOff>
    </xdr:from>
    <xdr:to>
      <xdr:col>2</xdr:col>
      <xdr:colOff>223548</xdr:colOff>
      <xdr:row>3</xdr:row>
      <xdr:rowOff>30747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CxnSpPr/>
      </xdr:nvCxnSpPr>
      <xdr:spPr>
        <a:xfrm>
          <a:off x="680359" y="699797"/>
          <a:ext cx="114688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255134</xdr:colOff>
      <xdr:row>2</xdr:row>
      <xdr:rowOff>25513</xdr:rowOff>
    </xdr:from>
    <xdr:to>
      <xdr:col>14</xdr:col>
      <xdr:colOff>136071</xdr:colOff>
      <xdr:row>2</xdr:row>
      <xdr:rowOff>25513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CxnSpPr/>
      </xdr:nvCxnSpPr>
      <xdr:spPr>
        <a:xfrm>
          <a:off x="5817054" y="476250"/>
          <a:ext cx="2160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ms.gle/GGVFyeAnnv243g6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22"/>
  <sheetViews>
    <sheetView tabSelected="1" zoomScale="60" zoomScaleNormal="60" zoomScaleSheetLayoutView="106" workbookViewId="0">
      <selection activeCell="V12" sqref="V12"/>
    </sheetView>
  </sheetViews>
  <sheetFormatPr defaultColWidth="9.28515625" defaultRowHeight="16.5"/>
  <cols>
    <col min="1" max="1" width="5.28515625" style="20" customWidth="1"/>
    <col min="2" max="2" width="18.85546875" style="15" customWidth="1"/>
    <col min="3" max="3" width="10.5703125" style="15" bestFit="1" customWidth="1"/>
    <col min="4" max="4" width="7.85546875" style="15" customWidth="1"/>
    <col min="5" max="5" width="8" style="20" customWidth="1"/>
    <col min="6" max="6" width="6.5703125" style="20" customWidth="1"/>
    <col min="7" max="7" width="8.42578125" style="20" customWidth="1"/>
    <col min="8" max="9" width="9.7109375" style="21" customWidth="1"/>
    <col min="10" max="10" width="8" style="20" customWidth="1"/>
    <col min="11" max="11" width="7.85546875" style="20" customWidth="1"/>
    <col min="12" max="12" width="8.28515625" style="27" customWidth="1"/>
    <col min="13" max="13" width="8" style="20" customWidth="1"/>
    <col min="14" max="14" width="11" style="20" customWidth="1"/>
    <col min="15" max="15" width="10.140625" style="48" customWidth="1"/>
    <col min="16" max="16" width="10.7109375" style="44" customWidth="1"/>
    <col min="17" max="17" width="60.42578125" style="78" customWidth="1"/>
    <col min="18" max="18" width="28.42578125" style="36" customWidth="1"/>
    <col min="19" max="19" width="11.140625" style="36" bestFit="1" customWidth="1"/>
    <col min="20" max="16384" width="9.28515625" style="15"/>
  </cols>
  <sheetData>
    <row r="1" spans="1:19" ht="21" customHeight="1">
      <c r="A1" s="83" t="s">
        <v>40</v>
      </c>
      <c r="B1" s="83"/>
      <c r="C1" s="83"/>
      <c r="D1" s="83"/>
      <c r="E1" s="14"/>
      <c r="F1" s="14"/>
      <c r="G1" s="14"/>
      <c r="J1" s="21"/>
      <c r="K1" s="21"/>
      <c r="L1" s="61"/>
      <c r="M1" s="22" t="s">
        <v>3</v>
      </c>
      <c r="N1" s="21"/>
      <c r="O1" s="44"/>
      <c r="Q1" s="73"/>
    </row>
    <row r="2" spans="1:19" ht="21" customHeight="1">
      <c r="A2" s="84" t="s">
        <v>42</v>
      </c>
      <c r="B2" s="84"/>
      <c r="C2" s="84"/>
      <c r="D2" s="84"/>
      <c r="E2" s="52"/>
      <c r="F2" s="52"/>
      <c r="G2" s="52"/>
      <c r="H2" s="22"/>
      <c r="I2" s="22"/>
      <c r="J2" s="21"/>
      <c r="K2" s="21"/>
      <c r="L2" s="61"/>
      <c r="M2" s="53" t="s">
        <v>1</v>
      </c>
      <c r="N2" s="21"/>
      <c r="O2" s="44"/>
      <c r="Q2" s="73"/>
    </row>
    <row r="3" spans="1:19" ht="21" customHeight="1">
      <c r="A3" s="84" t="s">
        <v>43</v>
      </c>
      <c r="B3" s="84"/>
      <c r="C3" s="84"/>
      <c r="D3" s="84"/>
      <c r="E3" s="62"/>
      <c r="F3" s="62"/>
      <c r="G3" s="62"/>
      <c r="H3" s="22"/>
      <c r="I3" s="22"/>
      <c r="J3" s="21"/>
      <c r="K3" s="21"/>
      <c r="L3" s="61"/>
      <c r="M3" s="28"/>
      <c r="N3" s="21"/>
      <c r="O3" s="44"/>
      <c r="Q3" s="73"/>
    </row>
    <row r="4" spans="1:19" ht="9.75" customHeight="1">
      <c r="A4" s="21"/>
      <c r="B4" s="14"/>
      <c r="C4" s="14"/>
      <c r="D4" s="16"/>
      <c r="E4" s="21"/>
      <c r="F4" s="18"/>
      <c r="G4" s="18"/>
      <c r="J4" s="21"/>
      <c r="K4" s="21"/>
      <c r="L4" s="26"/>
      <c r="M4" s="18"/>
      <c r="N4" s="21"/>
      <c r="O4" s="44"/>
      <c r="Q4" s="74"/>
    </row>
    <row r="5" spans="1:19" s="17" customFormat="1" ht="35.65" customHeight="1">
      <c r="A5" s="91" t="s">
        <v>4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37"/>
      <c r="S5" s="37"/>
    </row>
    <row r="6" spans="1:19" s="17" customFormat="1" ht="27.95" customHeight="1">
      <c r="A6" s="92" t="s">
        <v>46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37"/>
      <c r="S6" s="37"/>
    </row>
    <row r="7" spans="1:19" s="17" customFormat="1" ht="27.95" customHeight="1">
      <c r="A7" s="92" t="s">
        <v>36</v>
      </c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37"/>
      <c r="S7" s="37"/>
    </row>
    <row r="8" spans="1:19" ht="3" customHeight="1">
      <c r="A8" s="21"/>
      <c r="B8" s="67"/>
      <c r="C8" s="67"/>
      <c r="D8" s="67"/>
      <c r="E8" s="67"/>
      <c r="F8" s="67"/>
      <c r="G8" s="67"/>
      <c r="H8" s="22"/>
      <c r="I8" s="22"/>
      <c r="J8" s="67"/>
      <c r="K8" s="67"/>
      <c r="L8" s="68"/>
      <c r="M8" s="67"/>
      <c r="N8" s="67"/>
      <c r="O8" s="69"/>
      <c r="P8" s="70"/>
      <c r="Q8" s="73"/>
    </row>
    <row r="9" spans="1:19" ht="36" customHeight="1">
      <c r="A9" s="89" t="s">
        <v>0</v>
      </c>
      <c r="B9" s="100" t="s">
        <v>5</v>
      </c>
      <c r="C9" s="101"/>
      <c r="D9" s="85" t="s">
        <v>6</v>
      </c>
      <c r="E9" s="86"/>
      <c r="F9" s="111" t="s">
        <v>35</v>
      </c>
      <c r="G9" s="111"/>
      <c r="H9" s="95" t="s">
        <v>41</v>
      </c>
      <c r="I9" s="95" t="s">
        <v>45</v>
      </c>
      <c r="J9" s="87" t="s">
        <v>7</v>
      </c>
      <c r="K9" s="87" t="s">
        <v>8</v>
      </c>
      <c r="L9" s="87" t="s">
        <v>9</v>
      </c>
      <c r="M9" s="87" t="s">
        <v>10</v>
      </c>
      <c r="N9" s="87" t="s">
        <v>11</v>
      </c>
      <c r="O9" s="93" t="s">
        <v>31</v>
      </c>
      <c r="P9" s="93" t="s">
        <v>32</v>
      </c>
      <c r="Q9" s="99" t="s">
        <v>12</v>
      </c>
    </row>
    <row r="10" spans="1:19" ht="41.25" customHeight="1">
      <c r="A10" s="90"/>
      <c r="B10" s="102"/>
      <c r="C10" s="103"/>
      <c r="D10" s="30" t="s">
        <v>13</v>
      </c>
      <c r="E10" s="63" t="s">
        <v>14</v>
      </c>
      <c r="F10" s="65" t="s">
        <v>15</v>
      </c>
      <c r="G10" s="65" t="s">
        <v>16</v>
      </c>
      <c r="H10" s="96"/>
      <c r="I10" s="96"/>
      <c r="J10" s="88"/>
      <c r="K10" s="88"/>
      <c r="L10" s="88"/>
      <c r="M10" s="88"/>
      <c r="N10" s="88"/>
      <c r="O10" s="94"/>
      <c r="P10" s="94"/>
      <c r="Q10" s="99"/>
      <c r="R10" s="81" t="s">
        <v>49</v>
      </c>
    </row>
    <row r="11" spans="1:19" s="35" customFormat="1" ht="15" customHeight="1">
      <c r="A11" s="31" t="s">
        <v>17</v>
      </c>
      <c r="B11" s="109" t="s">
        <v>18</v>
      </c>
      <c r="C11" s="110"/>
      <c r="D11" s="32" t="s">
        <v>19</v>
      </c>
      <c r="E11" s="33" t="s">
        <v>20</v>
      </c>
      <c r="F11" s="33" t="s">
        <v>21</v>
      </c>
      <c r="G11" s="33" t="s">
        <v>22</v>
      </c>
      <c r="H11" s="33" t="s">
        <v>23</v>
      </c>
      <c r="I11" s="33"/>
      <c r="J11" s="33" t="s">
        <v>24</v>
      </c>
      <c r="K11" s="33" t="s">
        <v>25</v>
      </c>
      <c r="L11" s="34" t="s">
        <v>26</v>
      </c>
      <c r="M11" s="33" t="s">
        <v>27</v>
      </c>
      <c r="N11" s="33" t="s">
        <v>28</v>
      </c>
      <c r="O11" s="45" t="s">
        <v>29</v>
      </c>
      <c r="P11" s="45" t="s">
        <v>30</v>
      </c>
      <c r="Q11" s="75" t="s">
        <v>34</v>
      </c>
      <c r="R11" s="38"/>
      <c r="S11" s="38"/>
    </row>
    <row r="12" spans="1:19" s="25" customFormat="1" ht="307.5" customHeight="1">
      <c r="A12" s="23">
        <v>11</v>
      </c>
      <c r="B12" s="57" t="s">
        <v>51</v>
      </c>
      <c r="C12" s="56" t="s">
        <v>50</v>
      </c>
      <c r="D12" s="24"/>
      <c r="E12" s="23"/>
      <c r="F12" s="112">
        <v>550</v>
      </c>
      <c r="G12" s="112">
        <v>45</v>
      </c>
      <c r="H12" s="113">
        <f t="shared" ref="H12" si="0">E12+F12+G12</f>
        <v>595</v>
      </c>
      <c r="I12" s="114">
        <f>H12/2.84</f>
        <v>209.50704225352115</v>
      </c>
      <c r="J12" s="115">
        <v>160</v>
      </c>
      <c r="K12" s="115">
        <v>0</v>
      </c>
      <c r="L12" s="115">
        <f t="shared" ref="L12" si="1">J12-K12</f>
        <v>160</v>
      </c>
      <c r="M12" s="112">
        <f t="shared" ref="M12" si="2">IF(H12-L12&lt;=0,0,H12-L12)</f>
        <v>435</v>
      </c>
      <c r="N12" s="116">
        <f t="shared" ref="N12" si="3">IF(L12-H12&lt;=0,0,L12-H12)</f>
        <v>0</v>
      </c>
      <c r="O12" s="112">
        <f t="shared" ref="O12" si="4">ROUND(M12/2.84,1)</f>
        <v>153.19999999999999</v>
      </c>
      <c r="P12" s="112">
        <f t="shared" ref="P12" si="5">ROUND(N12/2.84,1)</f>
        <v>0</v>
      </c>
      <c r="Q12" s="117" t="s">
        <v>52</v>
      </c>
      <c r="R12" s="82" t="s">
        <v>48</v>
      </c>
      <c r="S12" s="39"/>
    </row>
    <row r="13" spans="1:19" s="25" customFormat="1" ht="160.5" customHeight="1">
      <c r="A13" s="23"/>
      <c r="B13" s="57"/>
      <c r="C13" s="56"/>
      <c r="D13" s="24"/>
      <c r="E13" s="23"/>
      <c r="F13" s="19"/>
      <c r="G13" s="19"/>
      <c r="H13" s="79"/>
      <c r="I13" s="80"/>
      <c r="J13" s="23"/>
      <c r="K13" s="23"/>
      <c r="L13" s="23"/>
      <c r="M13" s="19"/>
      <c r="N13" s="47"/>
      <c r="O13" s="19"/>
      <c r="P13" s="19"/>
      <c r="Q13" s="76"/>
      <c r="R13" s="39"/>
      <c r="S13" s="39"/>
    </row>
    <row r="14" spans="1:19" s="25" customFormat="1" ht="26.25" customHeight="1">
      <c r="A14" s="23"/>
      <c r="B14" s="105" t="s">
        <v>2</v>
      </c>
      <c r="C14" s="106"/>
      <c r="D14" s="107"/>
      <c r="E14" s="50">
        <f>SUM(E12:E13)</f>
        <v>0</v>
      </c>
      <c r="F14" s="50">
        <f>SUM(F12:F13)</f>
        <v>550</v>
      </c>
      <c r="G14" s="51">
        <f>SUM(G12:G13)</f>
        <v>45</v>
      </c>
      <c r="H14" s="60">
        <f>SUM(H12:H13)</f>
        <v>595</v>
      </c>
      <c r="I14" s="60"/>
      <c r="J14" s="50">
        <f t="shared" ref="J14:P14" si="6">SUM(J12:J13)</f>
        <v>160</v>
      </c>
      <c r="K14" s="51">
        <f t="shared" si="6"/>
        <v>0</v>
      </c>
      <c r="L14" s="50">
        <f t="shared" si="6"/>
        <v>160</v>
      </c>
      <c r="M14" s="50">
        <f t="shared" si="6"/>
        <v>435</v>
      </c>
      <c r="N14" s="51">
        <f t="shared" si="6"/>
        <v>0</v>
      </c>
      <c r="O14" s="50">
        <f t="shared" si="6"/>
        <v>153.19999999999999</v>
      </c>
      <c r="P14" s="60">
        <f t="shared" si="6"/>
        <v>0</v>
      </c>
      <c r="Q14" s="77"/>
      <c r="R14" s="39"/>
      <c r="S14" s="39"/>
    </row>
    <row r="15" spans="1:19">
      <c r="B15" s="9"/>
      <c r="C15" s="5"/>
      <c r="D15" s="5"/>
      <c r="E15" s="3"/>
      <c r="F15" s="3"/>
      <c r="G15" s="3"/>
      <c r="H15" s="54"/>
      <c r="I15" s="54"/>
      <c r="J15" s="3"/>
      <c r="K15" s="1"/>
      <c r="L15" s="1"/>
      <c r="M15" s="58" t="s">
        <v>47</v>
      </c>
      <c r="N15" s="58"/>
      <c r="O15" s="58"/>
      <c r="P15" s="58"/>
      <c r="R15" s="40"/>
      <c r="S15" s="40"/>
    </row>
    <row r="16" spans="1:19">
      <c r="B16" s="98" t="s">
        <v>33</v>
      </c>
      <c r="C16" s="98"/>
      <c r="E16" s="71"/>
      <c r="F16" s="108" t="s">
        <v>39</v>
      </c>
      <c r="G16" s="108"/>
      <c r="H16" s="108"/>
      <c r="I16" s="108"/>
      <c r="J16" s="108"/>
      <c r="K16" s="66"/>
      <c r="L16" s="66"/>
      <c r="M16" s="108" t="s">
        <v>37</v>
      </c>
      <c r="N16" s="108"/>
      <c r="O16" s="108"/>
      <c r="P16" s="108"/>
      <c r="R16" s="41"/>
      <c r="S16" s="41"/>
    </row>
    <row r="17" spans="1:19">
      <c r="B17" s="6"/>
      <c r="C17" s="6"/>
      <c r="D17" s="13"/>
      <c r="E17" s="13"/>
      <c r="F17" s="13"/>
      <c r="G17" s="13"/>
      <c r="H17" s="55"/>
      <c r="I17" s="55"/>
      <c r="J17" s="6"/>
      <c r="K17" s="11"/>
      <c r="L17" s="4"/>
      <c r="M17" s="104" t="s">
        <v>38</v>
      </c>
      <c r="N17" s="104"/>
      <c r="O17" s="104"/>
      <c r="P17" s="104"/>
      <c r="R17" s="72"/>
      <c r="S17" s="42"/>
    </row>
    <row r="18" spans="1:19">
      <c r="B18" s="10"/>
      <c r="C18" s="10"/>
      <c r="D18" s="7"/>
      <c r="E18" s="7"/>
      <c r="F18" s="7"/>
      <c r="G18" s="2"/>
      <c r="H18" s="8"/>
      <c r="I18" s="8"/>
      <c r="J18" s="2"/>
      <c r="K18" s="6"/>
      <c r="L18" s="2"/>
      <c r="M18" s="2"/>
      <c r="N18" s="6"/>
      <c r="O18" s="49"/>
      <c r="P18" s="46"/>
      <c r="R18" s="43"/>
      <c r="S18" s="42"/>
    </row>
    <row r="19" spans="1:19" ht="35.25" customHeight="1">
      <c r="B19" s="10"/>
      <c r="C19" s="10"/>
      <c r="D19" s="7"/>
      <c r="E19" s="7"/>
      <c r="F19" s="7"/>
      <c r="G19" s="2"/>
      <c r="H19" s="8"/>
      <c r="I19" s="8"/>
      <c r="J19" s="2"/>
      <c r="K19" s="6"/>
      <c r="L19" s="2"/>
      <c r="M19" s="2"/>
      <c r="N19" s="6"/>
      <c r="O19" s="49"/>
      <c r="P19" s="46"/>
      <c r="R19" s="43"/>
      <c r="S19" s="42"/>
    </row>
    <row r="20" spans="1:19">
      <c r="B20" s="10"/>
      <c r="C20" s="10"/>
      <c r="D20" s="12"/>
      <c r="E20" s="12"/>
      <c r="F20" s="12"/>
      <c r="G20" s="2"/>
      <c r="H20" s="8"/>
      <c r="I20" s="8"/>
      <c r="J20" s="2"/>
      <c r="K20" s="6"/>
      <c r="L20" s="2"/>
      <c r="M20" s="2"/>
      <c r="N20" s="6"/>
      <c r="O20" s="49"/>
      <c r="P20" s="46"/>
      <c r="R20" s="43"/>
      <c r="S20" s="42"/>
    </row>
    <row r="21" spans="1:19">
      <c r="B21" s="10"/>
      <c r="C21" s="10"/>
      <c r="E21" s="29"/>
      <c r="F21" s="97"/>
      <c r="G21" s="97"/>
      <c r="H21" s="97"/>
      <c r="I21" s="97"/>
      <c r="J21" s="97"/>
      <c r="K21" s="64"/>
      <c r="L21" s="64"/>
      <c r="M21" s="97" t="s">
        <v>44</v>
      </c>
      <c r="N21" s="97"/>
      <c r="O21" s="97"/>
      <c r="P21" s="97"/>
      <c r="R21" s="43"/>
      <c r="S21" s="42"/>
    </row>
    <row r="22" spans="1:19">
      <c r="A22" s="59"/>
    </row>
  </sheetData>
  <sortState ref="A12:P27">
    <sortCondition ref="C12:C27"/>
  </sortState>
  <mergeCells count="28">
    <mergeCell ref="F21:J21"/>
    <mergeCell ref="B16:C16"/>
    <mergeCell ref="Q9:Q10"/>
    <mergeCell ref="O9:O10"/>
    <mergeCell ref="B9:C10"/>
    <mergeCell ref="M17:P17"/>
    <mergeCell ref="M21:P21"/>
    <mergeCell ref="B14:D14"/>
    <mergeCell ref="F16:J16"/>
    <mergeCell ref="M16:P16"/>
    <mergeCell ref="H9:H10"/>
    <mergeCell ref="N9:N10"/>
    <mergeCell ref="B11:C11"/>
    <mergeCell ref="L9:L10"/>
    <mergeCell ref="F9:G9"/>
    <mergeCell ref="K9:K10"/>
    <mergeCell ref="A1:D1"/>
    <mergeCell ref="A3:D3"/>
    <mergeCell ref="D9:E9"/>
    <mergeCell ref="M9:M10"/>
    <mergeCell ref="J9:J10"/>
    <mergeCell ref="A9:A10"/>
    <mergeCell ref="A5:Q5"/>
    <mergeCell ref="A6:Q6"/>
    <mergeCell ref="A2:D2"/>
    <mergeCell ref="P9:P10"/>
    <mergeCell ref="A7:Q7"/>
    <mergeCell ref="I9:I10"/>
  </mergeCells>
  <phoneticPr fontId="17" type="noConversion"/>
  <hyperlinks>
    <hyperlink ref="R12" r:id="rId1"/>
  </hyperlinks>
  <pageMargins left="0.45866141700000002" right="0.15" top="0.24803149599999999" bottom="0.24803149599999999" header="0.31496062992126" footer="0.196850393700787"/>
  <pageSetup paperSize="9" scale="85" fitToHeight="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TONG KET CA NAM</vt:lpstr>
      <vt:lpstr>'TONG KET CA NAM'!Print_Area</vt:lpstr>
      <vt:lpstr>'TONG KET CA NAM'!Print_Titles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Le Tien Duat</cp:lastModifiedBy>
  <cp:lastPrinted>2020-12-04T08:48:03Z</cp:lastPrinted>
  <dcterms:created xsi:type="dcterms:W3CDTF">1996-10-14T23:33:28Z</dcterms:created>
  <dcterms:modified xsi:type="dcterms:W3CDTF">2022-08-01T03:35:58Z</dcterms:modified>
</cp:coreProperties>
</file>