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THÚY\2021-2022\LINH TINH\"/>
    </mc:Choice>
  </mc:AlternateContent>
  <bookViews>
    <workbookView xWindow="0" yWindow="0" windowWidth="19200" windowHeight="6540" activeTab="1"/>
  </bookViews>
  <sheets>
    <sheet name="M. Tong hop" sheetId="25" r:id="rId1"/>
    <sheet name="21T4-KLB1, HK2" sheetId="29" r:id="rId2"/>
    <sheet name="19C1-CNM1" sheetId="26" r:id="rId3"/>
    <sheet name="Sheet1" sheetId="28" r:id="rId4"/>
    <sheet name="RL.Cá nhân" sheetId="24" r:id="rId5"/>
    <sheet name="Mai Hạ" sheetId="27" r:id="rId6"/>
    <sheet name="00000000" sheetId="10" state="veryHidden" r:id="rId7"/>
  </sheets>
  <definedNames>
    <definedName name="_Fill" hidden="1">#REF!</definedName>
    <definedName name="_xlnm.Print_Titles" localSheetId="4">'RL.Cá nhân'!$7:$7</definedName>
  </definedNames>
  <calcPr calcId="162913"/>
</workbook>
</file>

<file path=xl/calcChain.xml><?xml version="1.0" encoding="utf-8"?>
<calcChain xmlns="http://schemas.openxmlformats.org/spreadsheetml/2006/main">
  <c r="F52" i="29" l="1"/>
  <c r="F51" i="29"/>
  <c r="F50" i="29"/>
  <c r="F49" i="29"/>
  <c r="F48" i="29"/>
  <c r="F47" i="29"/>
  <c r="F43" i="29"/>
  <c r="F42" i="29"/>
  <c r="F41" i="29"/>
  <c r="F40" i="29"/>
  <c r="F39" i="29"/>
  <c r="F38" i="29"/>
  <c r="F37" i="29"/>
  <c r="F36" i="29"/>
  <c r="F35" i="29"/>
  <c r="F34" i="29"/>
  <c r="F33" i="29"/>
  <c r="F32" i="29"/>
  <c r="F31" i="29"/>
  <c r="F30" i="29"/>
  <c r="F29" i="29"/>
  <c r="F28" i="29"/>
  <c r="F27" i="29"/>
  <c r="F26" i="29"/>
  <c r="F25" i="29"/>
  <c r="F24" i="29"/>
  <c r="F23" i="29"/>
  <c r="F22" i="29"/>
  <c r="F21" i="29"/>
  <c r="F20" i="29"/>
  <c r="F19" i="29"/>
  <c r="F18" i="29"/>
  <c r="F17" i="29"/>
  <c r="F16" i="29"/>
  <c r="F15" i="29"/>
  <c r="F14" i="29"/>
  <c r="F13" i="29"/>
  <c r="F12" i="29"/>
  <c r="E52" i="29" l="1"/>
  <c r="E49" i="29"/>
  <c r="E47" i="29"/>
  <c r="E48" i="29"/>
  <c r="E50" i="29"/>
  <c r="E51" i="29"/>
  <c r="F49" i="28"/>
  <c r="F45" i="28"/>
  <c r="F44" i="28"/>
  <c r="F43" i="28"/>
  <c r="F42" i="28"/>
  <c r="F41" i="28"/>
  <c r="F40" i="28"/>
  <c r="F39" i="28"/>
  <c r="F38" i="28"/>
  <c r="F37" i="28"/>
  <c r="F36" i="28"/>
  <c r="F35" i="28"/>
  <c r="F34" i="28"/>
  <c r="F33" i="28"/>
  <c r="F32" i="28"/>
  <c r="F31" i="28"/>
  <c r="F30" i="28"/>
  <c r="F29" i="28"/>
  <c r="F28" i="28"/>
  <c r="F27" i="28"/>
  <c r="F26" i="28"/>
  <c r="F25" i="28"/>
  <c r="F24" i="28"/>
  <c r="F23" i="28"/>
  <c r="F22" i="28"/>
  <c r="F21" i="28"/>
  <c r="F20" i="28"/>
  <c r="F19" i="28"/>
  <c r="F18" i="28"/>
  <c r="F17" i="28"/>
  <c r="F16" i="28"/>
  <c r="F15" i="28"/>
  <c r="F14" i="28"/>
  <c r="F13" i="28"/>
  <c r="F12" i="28"/>
  <c r="E54" i="28" l="1"/>
  <c r="F54" i="28" s="1"/>
  <c r="E53" i="28"/>
  <c r="F53" i="28" s="1"/>
  <c r="E50" i="28"/>
  <c r="F50" i="28" s="1"/>
  <c r="E51" i="28"/>
  <c r="F51" i="28" s="1"/>
  <c r="E52" i="28"/>
  <c r="F52" i="28" s="1"/>
  <c r="F19" i="26"/>
  <c r="D102" i="27"/>
  <c r="D98" i="27"/>
  <c r="D75" i="27" s="1"/>
  <c r="D93" i="27"/>
  <c r="D76" i="27"/>
  <c r="D57" i="27"/>
  <c r="D56" i="27"/>
  <c r="D34" i="27"/>
  <c r="D33" i="27"/>
  <c r="F8" i="27"/>
  <c r="E8" i="27"/>
  <c r="D8" i="27"/>
  <c r="F45" i="26" l="1"/>
  <c r="F44" i="26"/>
  <c r="F43" i="26"/>
  <c r="F42" i="26"/>
  <c r="F41" i="26"/>
  <c r="F40" i="26"/>
  <c r="F39" i="26"/>
  <c r="F38" i="26"/>
  <c r="F37" i="26"/>
  <c r="F36" i="26"/>
  <c r="F35" i="26"/>
  <c r="F34" i="26"/>
  <c r="F33" i="26"/>
  <c r="F32" i="26"/>
  <c r="F31" i="26"/>
  <c r="F30" i="26"/>
  <c r="F29" i="26"/>
  <c r="F28" i="26"/>
  <c r="F27" i="26"/>
  <c r="F26" i="26"/>
  <c r="F25" i="26"/>
  <c r="F24" i="26"/>
  <c r="F23" i="26"/>
  <c r="F22" i="26"/>
  <c r="F21" i="26"/>
  <c r="F20" i="26"/>
  <c r="F18" i="26"/>
  <c r="F17" i="26"/>
  <c r="F16" i="26"/>
  <c r="F15" i="26"/>
  <c r="F14" i="26"/>
  <c r="F13" i="26"/>
  <c r="F12" i="26"/>
  <c r="E53" i="26" l="1"/>
  <c r="F53" i="26" s="1"/>
  <c r="E54" i="26"/>
  <c r="F54" i="26" s="1"/>
  <c r="E51" i="26"/>
  <c r="F51" i="26" s="1"/>
  <c r="E52" i="26"/>
  <c r="F52" i="26" s="1"/>
  <c r="F49" i="26"/>
  <c r="E50" i="26"/>
  <c r="F50" i="26" s="1"/>
  <c r="F48" i="25"/>
  <c r="F47" i="25"/>
  <c r="F46" i="25"/>
  <c r="F45" i="25"/>
  <c r="F44" i="25"/>
  <c r="F43" i="25"/>
  <c r="F42" i="25"/>
  <c r="F41" i="25"/>
  <c r="F40" i="25"/>
  <c r="F39" i="25"/>
  <c r="F38" i="25"/>
  <c r="F37" i="25"/>
  <c r="F36" i="25"/>
  <c r="F35" i="25"/>
  <c r="F34" i="25"/>
  <c r="F33" i="25"/>
  <c r="F32" i="25"/>
  <c r="F31" i="25"/>
  <c r="F30" i="25"/>
  <c r="F29" i="25"/>
  <c r="F28" i="25"/>
  <c r="F27" i="25"/>
  <c r="F26" i="25"/>
  <c r="F25" i="25"/>
  <c r="F24" i="25"/>
  <c r="F23" i="25"/>
  <c r="F22" i="25"/>
  <c r="F21" i="25"/>
  <c r="F20" i="25"/>
  <c r="F19" i="25"/>
  <c r="F18" i="25"/>
  <c r="F17" i="25"/>
  <c r="F16" i="25"/>
  <c r="F15" i="25"/>
  <c r="F14" i="25"/>
  <c r="F13" i="25"/>
  <c r="F12" i="25"/>
  <c r="E58" i="25" l="1"/>
  <c r="F58" i="25" s="1"/>
  <c r="E53" i="25"/>
  <c r="F53" i="25" s="1"/>
  <c r="E54" i="25"/>
  <c r="F54" i="25" s="1"/>
  <c r="E55" i="25"/>
  <c r="F55" i="25" s="1"/>
  <c r="E56" i="25"/>
  <c r="F56" i="25" s="1"/>
  <c r="E57" i="25"/>
  <c r="F57" i="25" s="1"/>
  <c r="D93" i="24" l="1"/>
  <c r="D8" i="24" l="1"/>
  <c r="E8" i="24"/>
  <c r="F8" i="24" l="1"/>
  <c r="D102" i="24"/>
  <c r="D98" i="24"/>
  <c r="D76" i="24"/>
  <c r="D75" i="24" s="1"/>
  <c r="D56" i="24"/>
  <c r="D57" i="24"/>
  <c r="D33" i="24"/>
  <c r="D34" i="24"/>
</calcChain>
</file>

<file path=xl/sharedStrings.xml><?xml version="1.0" encoding="utf-8"?>
<sst xmlns="http://schemas.openxmlformats.org/spreadsheetml/2006/main" count="728" uniqueCount="310">
  <si>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</si>
  <si>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</si>
  <si>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</si>
  <si>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</si>
  <si>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</si>
  <si>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</si>
  <si>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</si>
  <si>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</si>
  <si>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</si>
  <si>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</si>
  <si>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</si>
  <si>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</si>
  <si>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</si>
  <si>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</si>
  <si>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</si>
  <si>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</si>
  <si>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</si>
  <si>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</si>
  <si>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</si>
  <si>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</si>
  <si>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</si>
  <si>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</si>
  <si>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</si>
  <si>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</si>
  <si>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</si>
  <si>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</si>
  <si>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</si>
  <si>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</si>
  <si>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</si>
  <si>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</si>
  <si>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</si>
  <si>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</si>
  <si>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</si>
  <si>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</si>
  <si>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</si>
  <si>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</si>
  <si>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</si>
  <si>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</si>
  <si>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</si>
  <si>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</si>
  <si>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</si>
  <si>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</si>
  <si>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</si>
  <si>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</si>
  <si>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</si>
  <si>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</si>
  <si>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</si>
  <si>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</si>
  <si>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</si>
  <si>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</si>
  <si>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</si>
  <si>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</si>
  <si>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</si>
  <si>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</si>
  <si>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</si>
  <si>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</si>
  <si>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</si>
  <si>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</si>
  <si>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</si>
  <si>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</si>
  <si>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</si>
  <si>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</si>
  <si>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</si>
  <si>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</si>
  <si>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</si>
  <si>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</si>
  <si>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</si>
  <si>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</si>
  <si>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</si>
  <si>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</si>
  <si>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</si>
  <si>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</si>
  <si>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</si>
  <si>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</si>
  <si>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</si>
  <si>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</si>
  <si>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</si>
  <si>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</si>
  <si>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</si>
  <si>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</si>
  <si>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</si>
  <si>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</si>
  <si>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</si>
  <si>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</si>
  <si>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</si>
  <si>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</si>
  <si>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</si>
  <si>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</si>
  <si>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</si>
  <si>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</si>
  <si>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</si>
  <si>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</si>
  <si>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</si>
  <si>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</si>
  <si>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</si>
  <si>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</si>
  <si>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</si>
  <si>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</si>
  <si>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</si>
  <si>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</si>
  <si>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</si>
  <si>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</si>
  <si>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</si>
  <si>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</si>
  <si>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</si>
  <si>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</si>
  <si>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</si>
  <si>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</si>
  <si>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</si>
  <si>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</si>
  <si>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</si>
  <si>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</si>
  <si>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</si>
  <si>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</si>
  <si>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</si>
  <si>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</si>
  <si>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</si>
  <si>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</si>
  <si>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</si>
  <si>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</si>
  <si>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</si>
  <si>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</si>
  <si>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</si>
  <si>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</si>
  <si>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</si>
  <si>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</si>
  <si>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</si>
  <si>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</si>
  <si>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</si>
  <si>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</si>
  <si>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</si>
  <si>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</si>
  <si>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</si>
  <si>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</si>
  <si>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</si>
  <si>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</si>
  <si>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</si>
  <si>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</si>
  <si>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</si>
  <si>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</si>
  <si>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</si>
  <si>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</si>
  <si>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</si>
  <si>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</si>
  <si>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</si>
  <si>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</si>
  <si>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</si>
  <si>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</si>
  <si>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</si>
  <si>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</si>
  <si>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</si>
  <si>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</si>
  <si>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</si>
  <si>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</si>
  <si>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</si>
  <si>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PHÒNG TTGD - CTSV                QUẢN LÝ SV</t>
  </si>
  <si>
    <t>LỚP TRƯỞNG</t>
  </si>
  <si>
    <r>
      <t>Học kỳ: I Năm học: 2021 - 2022</t>
    </r>
    <r>
      <rPr>
        <sz val="14"/>
        <rFont val="Times New Roman"/>
        <family val="1"/>
      </rPr>
      <t xml:space="preserve"> </t>
    </r>
  </si>
  <si>
    <t>QUẢN LÝ HSSV</t>
  </si>
  <si>
    <t>Không xếp loại</t>
  </si>
  <si>
    <t>TP. Hồ Chí Minh, ngày      tháng      năm 2022</t>
  </si>
  <si>
    <r>
      <t xml:space="preserve">Lớp: </t>
    </r>
    <r>
      <rPr>
        <sz val="14"/>
        <color rgb="FFFF0000"/>
        <rFont val="Times New Roman"/>
        <family val="1"/>
      </rPr>
      <t>21T4-KLB1</t>
    </r>
    <r>
      <rPr>
        <sz val="14"/>
        <rFont val="Times New Roman"/>
        <family val="1"/>
      </rPr>
      <t xml:space="preserve">  Sĩ số: </t>
    </r>
    <r>
      <rPr>
        <sz val="14"/>
        <color rgb="FFFF0000"/>
        <rFont val="Times New Roman"/>
        <family val="1"/>
      </rPr>
      <t>37</t>
    </r>
    <r>
      <rPr>
        <sz val="14"/>
        <rFont val="Times New Roman"/>
        <family val="1"/>
      </rPr>
      <t xml:space="preserve">    Khoa: </t>
    </r>
    <r>
      <rPr>
        <sz val="14"/>
        <color rgb="FFFF0000"/>
        <rFont val="Times New Roman"/>
        <family val="1"/>
      </rPr>
      <t>Kinh tế</t>
    </r>
  </si>
  <si>
    <t>Nguyễn Đào Thuý</t>
  </si>
  <si>
    <t>An</t>
  </si>
  <si>
    <t>Huỳnh Tuấn</t>
  </si>
  <si>
    <t>Anh</t>
  </si>
  <si>
    <t>Nguyễn Trí</t>
  </si>
  <si>
    <t>Phạm Băng</t>
  </si>
  <si>
    <t>Băng</t>
  </si>
  <si>
    <t>Trần Gia</t>
  </si>
  <si>
    <t>Bảo</t>
  </si>
  <si>
    <t>Trần Ngọc Bảo</t>
  </si>
  <si>
    <t>Châu</t>
  </si>
  <si>
    <t>Võ Thành</t>
  </si>
  <si>
    <t>Đức</t>
  </si>
  <si>
    <t>Cao Kỳ</t>
  </si>
  <si>
    <t>Duyên</t>
  </si>
  <si>
    <t>Huỳnh Tấn</t>
  </si>
  <si>
    <t>Hải</t>
  </si>
  <si>
    <t>Phạm Ngọc</t>
  </si>
  <si>
    <t>Hiếu</t>
  </si>
  <si>
    <t>Võ Minh</t>
  </si>
  <si>
    <t>Hoàng</t>
  </si>
  <si>
    <t>Lương Gia</t>
  </si>
  <si>
    <t>Huy</t>
  </si>
  <si>
    <t>Lê Đình Huỳnh</t>
  </si>
  <si>
    <t>Khang</t>
  </si>
  <si>
    <t>Lưu Tuấn</t>
  </si>
  <si>
    <t>Kiệt</t>
  </si>
  <si>
    <t>Trần Ngọc Hương</t>
  </si>
  <si>
    <t>Lan</t>
  </si>
  <si>
    <t>Lâm Ái</t>
  </si>
  <si>
    <t>My</t>
  </si>
  <si>
    <t>Phạm Nhật</t>
  </si>
  <si>
    <t>Nam</t>
  </si>
  <si>
    <t>Trần Hồng</t>
  </si>
  <si>
    <t>Ngân</t>
  </si>
  <si>
    <t>Tăng Quỳ</t>
  </si>
  <si>
    <t>Nghi</t>
  </si>
  <si>
    <t>Nguyễn Đoàn Ánh</t>
  </si>
  <si>
    <t>Nguyệt</t>
  </si>
  <si>
    <t>Bùi Lê Bảo</t>
  </si>
  <si>
    <t>Nhân</t>
  </si>
  <si>
    <t>Nguyễn Thị Yến</t>
  </si>
  <si>
    <t>Nhi</t>
  </si>
  <si>
    <t>Lâm Trương Minh</t>
  </si>
  <si>
    <t>Phúc</t>
  </si>
  <si>
    <t>Nghiêm Hoàng Kim</t>
  </si>
  <si>
    <t>Phụng</t>
  </si>
  <si>
    <t>Nguyễn Hữu</t>
  </si>
  <si>
    <t>Quân</t>
  </si>
  <si>
    <t>Trương Trần Thanh</t>
  </si>
  <si>
    <t>Tâm</t>
  </si>
  <si>
    <t>Bùi Huy</t>
  </si>
  <si>
    <t>Thái</t>
  </si>
  <si>
    <t>Nguyễn Thanh</t>
  </si>
  <si>
    <t>Thảo</t>
  </si>
  <si>
    <t>Phạm Thị Minh</t>
  </si>
  <si>
    <t>Thư</t>
  </si>
  <si>
    <t>Nguyễn Hiếu</t>
  </si>
  <si>
    <t>Thuận</t>
  </si>
  <si>
    <t>Nguyễn Hoàng Khánh</t>
  </si>
  <si>
    <t>Thy</t>
  </si>
  <si>
    <t>Đặng Minh</t>
  </si>
  <si>
    <t>Trân</t>
  </si>
  <si>
    <t>Lưu Thị Huyền</t>
  </si>
  <si>
    <t>Trang</t>
  </si>
  <si>
    <t>Hoàng Tuấn</t>
  </si>
  <si>
    <t>Tú</t>
  </si>
  <si>
    <t>Lê Ánh</t>
  </si>
  <si>
    <t>Tuyết</t>
  </si>
  <si>
    <t>Trần Thảo</t>
  </si>
  <si>
    <t>Uyên</t>
  </si>
  <si>
    <t>Kha Trương Hải</t>
  </si>
  <si>
    <t>Yến</t>
  </si>
  <si>
    <t>Học kỳ: II Năm học: 2020 - 2021</t>
  </si>
  <si>
    <r>
      <t>Lớp: 19C1</t>
    </r>
    <r>
      <rPr>
        <sz val="14"/>
        <color rgb="FFFF0000"/>
        <rFont val="Times New Roman"/>
        <family val="1"/>
      </rPr>
      <t>-CNM1</t>
    </r>
    <r>
      <rPr>
        <sz val="14"/>
        <rFont val="Times New Roman"/>
        <family val="1"/>
      </rPr>
      <t xml:space="preserve">  Sĩ số: </t>
    </r>
    <r>
      <rPr>
        <sz val="14"/>
        <color rgb="FFFF0000"/>
        <rFont val="Times New Roman"/>
        <family val="1"/>
      </rPr>
      <t>33</t>
    </r>
    <r>
      <rPr>
        <sz val="14"/>
        <rFont val="Times New Roman"/>
        <family val="1"/>
      </rPr>
      <t xml:space="preserve">    Khoa: </t>
    </r>
    <r>
      <rPr>
        <sz val="14"/>
        <color rgb="FFFF0000"/>
        <rFont val="Times New Roman"/>
        <family val="1"/>
      </rPr>
      <t>MAY THỜI TRANG</t>
    </r>
  </si>
  <si>
    <t>Nguyễn Phương Đông</t>
  </si>
  <si>
    <t>Á</t>
  </si>
  <si>
    <t>Phạm Thị Lan</t>
  </si>
  <si>
    <t>Trần Thị Diệu</t>
  </si>
  <si>
    <t>Lê Thành</t>
  </si>
  <si>
    <t>Danh</t>
  </si>
  <si>
    <t>Thái Thị Xuân</t>
  </si>
  <si>
    <t>Đào</t>
  </si>
  <si>
    <t>Lê Tiến</t>
  </si>
  <si>
    <t>Dũng</t>
  </si>
  <si>
    <t>Tào Thùy</t>
  </si>
  <si>
    <t>Phan Thanh</t>
  </si>
  <si>
    <t>Hằng</t>
  </si>
  <si>
    <t>Lâm Nguyễn Kiều</t>
  </si>
  <si>
    <t>Hạnh</t>
  </si>
  <si>
    <t>Nguyễn Tạ Thiện</t>
  </si>
  <si>
    <t>Hương</t>
  </si>
  <si>
    <t>Vũ Thị</t>
  </si>
  <si>
    <t>Kiều</t>
  </si>
  <si>
    <t>Nguyễn Hoàng</t>
  </si>
  <si>
    <t>Phạm Thuỳ</t>
  </si>
  <si>
    <t>Linh</t>
  </si>
  <si>
    <t>Kim Thị Bích</t>
  </si>
  <si>
    <t>Luân</t>
  </si>
  <si>
    <t>Rơ Châm</t>
  </si>
  <si>
    <t>Mlai</t>
  </si>
  <si>
    <t>Nguyễn Thị Thanh</t>
  </si>
  <si>
    <t>Nga</t>
  </si>
  <si>
    <t>Đỗ Quỳnh</t>
  </si>
  <si>
    <t>Như</t>
  </si>
  <si>
    <t>Lê Thị Cẩm</t>
  </si>
  <si>
    <t>Nhung</t>
  </si>
  <si>
    <t>Đỗ Mạnh</t>
  </si>
  <si>
    <t>Phát</t>
  </si>
  <si>
    <t>Trần Thị Y</t>
  </si>
  <si>
    <t>Võ Như</t>
  </si>
  <si>
    <t>Quỳnh</t>
  </si>
  <si>
    <t>H -</t>
  </si>
  <si>
    <t>Rap</t>
  </si>
  <si>
    <t>Võ Thị Thanh</t>
  </si>
  <si>
    <t>Nguyễn Thị Lệ</t>
  </si>
  <si>
    <t>Thơ</t>
  </si>
  <si>
    <t>Võ Anh</t>
  </si>
  <si>
    <t>Trần Thị Triều</t>
  </si>
  <si>
    <t>Tiên</t>
  </si>
  <si>
    <t>Đỗ Trọng</t>
  </si>
  <si>
    <t>Tín</t>
  </si>
  <si>
    <t>Hồ Thị Ngọc</t>
  </si>
  <si>
    <t>Trâm</t>
  </si>
  <si>
    <t>Phạm Đức Ngọc</t>
  </si>
  <si>
    <t>Tuyền</t>
  </si>
  <si>
    <t>Lê Thị Hồng</t>
  </si>
  <si>
    <t>Vân</t>
  </si>
  <si>
    <t>Nguyễn Thị Thảo</t>
  </si>
  <si>
    <t>Phạm Đặng Thảo</t>
  </si>
  <si>
    <t>Vy</t>
  </si>
  <si>
    <t>Lê Thị Mỹ</t>
  </si>
  <si>
    <t>Yên</t>
  </si>
  <si>
    <t xml:space="preserve">Đề nghị xóa tên </t>
  </si>
  <si>
    <r>
      <t xml:space="preserve">BẢNG ĐÁNH GIÁ KẾT QUẢ RÈN LUYỆN HỌC KỲ </t>
    </r>
    <r>
      <rPr>
        <sz val="13"/>
        <rFont val="Times New Roman"/>
        <family val="1"/>
      </rPr>
      <t>II</t>
    </r>
    <r>
      <rPr>
        <b/>
        <sz val="13"/>
        <rFont val="Times New Roman"/>
        <family val="1"/>
      </rPr>
      <t>/20</t>
    </r>
    <r>
      <rPr>
        <sz val="13"/>
        <rFont val="Times New Roman"/>
        <family val="1"/>
      </rPr>
      <t xml:space="preserve">20 </t>
    </r>
    <r>
      <rPr>
        <b/>
        <sz val="13"/>
        <rFont val="Times New Roman"/>
        <family val="1"/>
      </rPr>
      <t>- 20</t>
    </r>
    <r>
      <rPr>
        <sz val="13"/>
        <rFont val="Times New Roman"/>
        <family val="1"/>
      </rPr>
      <t>21</t>
    </r>
  </si>
  <si>
    <t>Lớp:  19C1-CNM1      Khoa: MAY THỜI TRANG</t>
  </si>
  <si>
    <t>Họ và Tên:  NGUYỄN MAI HẠ</t>
  </si>
  <si>
    <t>Tham gia ngoại khóa chụp hình</t>
  </si>
  <si>
    <t>Nguyễn Mai</t>
  </si>
  <si>
    <t>Hạ</t>
  </si>
  <si>
    <t>Học kỳ: I Năm học: 2021 - 2022</t>
  </si>
  <si>
    <r>
      <t>Lớp: 19C1</t>
    </r>
    <r>
      <rPr>
        <sz val="14"/>
        <color rgb="FFFF0000"/>
        <rFont val="Times New Roman"/>
        <family val="1"/>
      </rPr>
      <t>-CNM1</t>
    </r>
    <r>
      <rPr>
        <sz val="14"/>
        <rFont val="Times New Roman"/>
        <family val="1"/>
      </rPr>
      <t xml:space="preserve">  Sĩ số: </t>
    </r>
    <r>
      <rPr>
        <sz val="14"/>
        <color rgb="FFFF0000"/>
        <rFont val="Times New Roman"/>
        <family val="1"/>
      </rPr>
      <t>34</t>
    </r>
    <r>
      <rPr>
        <sz val="14"/>
        <rFont val="Times New Roman"/>
        <family val="1"/>
      </rPr>
      <t xml:space="preserve">    Khoa: </t>
    </r>
    <r>
      <rPr>
        <sz val="14"/>
        <color rgb="FFFF0000"/>
        <rFont val="Times New Roman"/>
        <family val="1"/>
      </rPr>
      <t>MAY THỜI TRANG</t>
    </r>
  </si>
  <si>
    <t>Chưa đi thực tập tốt nghiệp</t>
  </si>
  <si>
    <t xml:space="preserve">Đã làm đề nghị xóa tên </t>
  </si>
  <si>
    <r>
      <t>Học kỳ: II Năm học: 2021 - 2022</t>
    </r>
    <r>
      <rPr>
        <sz val="14"/>
        <rFont val="Times New Roman"/>
        <family val="1"/>
      </rPr>
      <t xml:space="preserve"> </t>
    </r>
  </si>
  <si>
    <t>Đề nghị xóa tên</t>
  </si>
  <si>
    <r>
      <t xml:space="preserve">Lớp: </t>
    </r>
    <r>
      <rPr>
        <sz val="14"/>
        <color rgb="FFFF0000"/>
        <rFont val="Times New Roman"/>
        <family val="1"/>
      </rPr>
      <t>21T4-KLB1</t>
    </r>
    <r>
      <rPr>
        <sz val="14"/>
        <rFont val="Times New Roman"/>
        <family val="1"/>
      </rPr>
      <t xml:space="preserve">  Sĩ số: </t>
    </r>
    <r>
      <rPr>
        <sz val="14"/>
        <color rgb="FFFF0000"/>
        <rFont val="Times New Roman"/>
        <family val="1"/>
      </rPr>
      <t>32</t>
    </r>
    <r>
      <rPr>
        <sz val="14"/>
        <rFont val="Times New Roman"/>
        <family val="1"/>
      </rPr>
      <t xml:space="preserve">    Khoa: </t>
    </r>
    <r>
      <rPr>
        <sz val="14"/>
        <color rgb="FFFF0000"/>
        <rFont val="Times New Roman"/>
        <family val="1"/>
      </rPr>
      <t>Kinh tế</t>
    </r>
  </si>
  <si>
    <t>TP. Hồ Chí Minh, ngày   04   tháng    8  năm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</si>
</sst>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40">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sz val="6"/>
      <color indexed="10"/>
      <name val="Times New Roman"/>
      <family val="1"/>
    </font>
    <font>
      <i/>
      <sz val="12"/>
      <name val="Times New Roman"/>
      <family val="1"/>
    </font>
    <font>
      <sz val="14"/>
      <color rgb="FFFF0000"/>
      <name val="Times New Roman"/>
      <family val="1"/>
    </font>
    <font>
      <sz val="11"/>
      <color theme="0"/>
      <name val="Times New Roman"/>
      <family val="1"/>
    </font>
    <font>
      <sz val="9"/>
      <name val="Times New Roman"/>
      <family val="1"/>
    </font>
    <font>
      <sz val="10"/>
      <color rgb="FFFF0000"/>
      <name val="Times New Roman"/>
      <family val="1"/>
    </font>
  </fonts>
  <fills count="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FFFF00"/>
        <bgColor indexed="64"/>
      </patternFill>
    </fill>
  </fills>
  <borders count="28">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39">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0" fillId="0" borderId="0" xfId="0" applyFont="1" applyBorder="1"/>
    <xf numFmtId="0" fontId="31" fillId="0" borderId="0" xfId="0" applyFont="1" applyAlignment="1"/>
    <xf numFmtId="0" fontId="31" fillId="0" borderId="0" xfId="0" applyFont="1"/>
    <xf numFmtId="0" fontId="32" fillId="0" borderId="0" xfId="0" applyFont="1" applyAlignment="1">
      <alignment vertical="justify"/>
    </xf>
    <xf numFmtId="0" fontId="18" fillId="0" borderId="2" xfId="0" applyFont="1" applyBorder="1" applyAlignment="1">
      <alignment horizontal="center" vertical="center" wrapText="1"/>
    </xf>
    <xf numFmtId="0" fontId="33" fillId="0" borderId="13" xfId="0" quotePrefix="1" applyFont="1" applyBorder="1" applyAlignment="1">
      <alignment horizontal="center" vertical="center" wrapText="1"/>
    </xf>
    <xf numFmtId="0" fontId="33" fillId="0" borderId="14" xfId="0" applyFont="1" applyBorder="1" applyAlignment="1">
      <alignment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34" fillId="3" borderId="4" xfId="0" applyFont="1" applyFill="1" applyBorder="1" applyAlignment="1">
      <alignment horizontal="left"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6" xfId="0" applyFont="1" applyBorder="1"/>
    <xf numFmtId="0" fontId="25" fillId="0" borderId="18" xfId="0" applyFont="1" applyBorder="1" applyAlignment="1">
      <alignment horizontal="center" vertical="center"/>
    </xf>
    <xf numFmtId="2" fontId="25" fillId="0" borderId="18" xfId="0" applyNumberFormat="1" applyFont="1" applyBorder="1" applyAlignment="1">
      <alignment horizontal="right" vertical="center"/>
    </xf>
    <xf numFmtId="0" fontId="10" fillId="0" borderId="19" xfId="0" applyFont="1" applyBorder="1"/>
    <xf numFmtId="2" fontId="33" fillId="0" borderId="0" xfId="0" applyNumberFormat="1" applyFont="1" applyBorder="1" applyAlignment="1">
      <alignment horizontal="right"/>
    </xf>
    <xf numFmtId="0" fontId="11" fillId="0" borderId="0" xfId="0" applyFont="1" applyAlignment="1"/>
    <xf numFmtId="0" fontId="18" fillId="0" borderId="0" xfId="0" applyFont="1" applyAlignment="1">
      <alignment horizontal="center"/>
    </xf>
    <xf numFmtId="0" fontId="10" fillId="0" borderId="2" xfId="0" applyFont="1" applyBorder="1" applyAlignment="1">
      <alignment horizontal="center" vertical="center"/>
    </xf>
    <xf numFmtId="0" fontId="32" fillId="0" borderId="0" xfId="0" applyFont="1" applyBorder="1" applyAlignment="1">
      <alignment horizontal="center"/>
    </xf>
    <xf numFmtId="0" fontId="18" fillId="0" borderId="10" xfId="0" applyFont="1" applyBorder="1" applyAlignment="1">
      <alignment horizontal="center" vertical="center"/>
    </xf>
    <xf numFmtId="0" fontId="14" fillId="0" borderId="5" xfId="0" applyFont="1" applyBorder="1" applyAlignment="1">
      <alignment horizontal="center" vertical="center"/>
    </xf>
    <xf numFmtId="0" fontId="14" fillId="0" borderId="10" xfId="0" applyFont="1" applyBorder="1" applyAlignment="1">
      <alignment horizontal="center" vertical="center"/>
    </xf>
    <xf numFmtId="0" fontId="11" fillId="0" borderId="21" xfId="0" applyFont="1" applyBorder="1" applyAlignment="1">
      <alignment horizontal="center" vertical="center"/>
    </xf>
    <xf numFmtId="0" fontId="11" fillId="0" borderId="22" xfId="0" applyFont="1" applyBorder="1" applyAlignment="1">
      <alignment horizontal="center" vertical="center"/>
    </xf>
    <xf numFmtId="0" fontId="18" fillId="0" borderId="17" xfId="0" applyFont="1" applyBorder="1" applyAlignment="1">
      <alignment horizontal="center" vertical="center"/>
    </xf>
    <xf numFmtId="0" fontId="37" fillId="0" borderId="0" xfId="0" applyFont="1"/>
    <xf numFmtId="0" fontId="32" fillId="0" borderId="0" xfId="0" applyFont="1" applyBorder="1" applyAlignment="1">
      <alignment horizontal="center"/>
    </xf>
    <xf numFmtId="0" fontId="18" fillId="0" borderId="10"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1" fontId="23" fillId="0" borderId="20" xfId="0" applyNumberFormat="1" applyFont="1" applyBorder="1" applyAlignment="1" applyProtection="1">
      <alignment horizontal="center" vertical="center" wrapText="1"/>
    </xf>
    <xf numFmtId="49" fontId="23" fillId="0" borderId="4" xfId="0" applyNumberFormat="1" applyFont="1" applyBorder="1" applyAlignment="1" applyProtection="1">
      <alignment horizontal="left" vertical="center" wrapText="1"/>
    </xf>
    <xf numFmtId="0" fontId="10" fillId="0" borderId="0" xfId="0" applyFont="1" applyAlignment="1">
      <alignment horizontal="center"/>
    </xf>
    <xf numFmtId="0" fontId="11" fillId="2" borderId="3" xfId="0" applyFont="1" applyFill="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32" fillId="0" borderId="0" xfId="0" applyFont="1" applyBorder="1" applyAlignment="1">
      <alignment horizontal="center"/>
    </xf>
    <xf numFmtId="0" fontId="18" fillId="0" borderId="10"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2" xfId="0" applyFont="1" applyBorder="1" applyAlignment="1">
      <alignment vertical="center" wrapText="1"/>
    </xf>
    <xf numFmtId="0" fontId="10" fillId="0" borderId="4" xfId="0" applyFont="1" applyBorder="1" applyAlignment="1">
      <alignment vertical="center"/>
    </xf>
    <xf numFmtId="0" fontId="32" fillId="0" borderId="0" xfId="0" applyFont="1" applyBorder="1" applyAlignment="1">
      <alignment horizont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4" xfId="0" applyFont="1" applyBorder="1" applyAlignment="1">
      <alignment vertical="center" wrapText="1"/>
    </xf>
    <xf numFmtId="0" fontId="38" fillId="0" borderId="2" xfId="0" applyFont="1" applyBorder="1" applyAlignment="1">
      <alignment vertical="center" wrapText="1"/>
    </xf>
    <xf numFmtId="0" fontId="18" fillId="0" borderId="10" xfId="0" applyFont="1" applyBorder="1" applyAlignment="1">
      <alignment horizontal="center" vertical="center"/>
    </xf>
    <xf numFmtId="49" fontId="39" fillId="0" borderId="4" xfId="0" applyNumberFormat="1" applyFont="1" applyBorder="1" applyAlignment="1" applyProtection="1">
      <alignment horizontal="left" vertical="center" wrapText="1"/>
    </xf>
    <xf numFmtId="49" fontId="23" fillId="4" borderId="4" xfId="0" applyNumberFormat="1" applyFont="1" applyFill="1" applyBorder="1" applyAlignment="1" applyProtection="1">
      <alignment horizontal="left" vertical="center" wrapText="1"/>
    </xf>
    <xf numFmtId="0" fontId="35" fillId="0" borderId="0" xfId="0" applyFont="1" applyAlignment="1">
      <alignment horizontal="center"/>
    </xf>
    <xf numFmtId="0" fontId="11" fillId="0" borderId="0" xfId="0" applyFont="1" applyAlignment="1">
      <alignment horizontal="center"/>
    </xf>
    <xf numFmtId="0" fontId="14" fillId="0" borderId="5" xfId="0" applyFont="1" applyBorder="1" applyAlignment="1">
      <alignment horizontal="center"/>
    </xf>
    <xf numFmtId="0" fontId="14" fillId="0" borderId="20" xfId="0" applyFont="1" applyBorder="1" applyAlignment="1">
      <alignment horizontal="center" vertical="center"/>
    </xf>
    <xf numFmtId="0" fontId="14" fillId="0" borderId="21"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5" xfId="0" applyFont="1" applyBorder="1" applyAlignment="1">
      <alignment horizontal="center" vertical="center"/>
    </xf>
    <xf numFmtId="0" fontId="14" fillId="0" borderId="16" xfId="0" applyFont="1" applyBorder="1" applyAlignment="1">
      <alignment horizontal="center" vertic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29"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Border="1" applyAlignment="1">
      <alignment horizontal="center"/>
    </xf>
    <xf numFmtId="0" fontId="14" fillId="0" borderId="23" xfId="0" applyFont="1" applyBorder="1" applyAlignment="1">
      <alignment horizontal="center" vertical="center"/>
    </xf>
    <xf numFmtId="0" fontId="14" fillId="0" borderId="24" xfId="0" applyFont="1" applyBorder="1" applyAlignment="1">
      <alignment horizontal="center" vertical="center"/>
    </xf>
    <xf numFmtId="0" fontId="18" fillId="0" borderId="25" xfId="0" applyFont="1" applyBorder="1" applyAlignment="1">
      <alignment horizontal="center"/>
    </xf>
    <xf numFmtId="0" fontId="18" fillId="0" borderId="26" xfId="0" applyFont="1" applyBorder="1" applyAlignment="1">
      <alignment horizontal="center"/>
    </xf>
    <xf numFmtId="0" fontId="14" fillId="0" borderId="27" xfId="0" applyFont="1" applyBorder="1" applyAlignment="1">
      <alignment horizontal="center" vertic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16">
    <dxf>
      <fill>
        <patternFill>
          <bgColor rgb="FFF8F8F8"/>
        </patternFill>
      </fill>
    </dxf>
    <dxf>
      <fill>
        <patternFill>
          <bgColor rgb="FFF8F8F8"/>
        </patternFill>
      </fill>
    </dxf>
    <dxf>
      <fill>
        <patternFill>
          <bgColor indexed="29"/>
        </patternFill>
      </fill>
    </dxf>
    <dxf>
      <fill>
        <patternFill>
          <bgColor indexed="41"/>
        </patternFill>
      </fill>
    </dxf>
    <dxf>
      <fill>
        <patternFill>
          <bgColor rgb="FFF8F8F8"/>
        </patternFill>
      </fill>
    </dxf>
    <dxf>
      <fill>
        <patternFill>
          <bgColor rgb="FFF8F8F8"/>
        </patternFill>
      </fill>
    </dxf>
    <dxf>
      <fill>
        <patternFill>
          <bgColor indexed="29"/>
        </patternFill>
      </fill>
    </dxf>
    <dxf>
      <fill>
        <patternFill>
          <bgColor indexed="41"/>
        </patternFill>
      </fill>
    </dxf>
    <dxf>
      <fill>
        <patternFill>
          <bgColor rgb="FFF8F8F8"/>
        </patternFill>
      </fill>
    </dxf>
    <dxf>
      <fill>
        <patternFill>
          <bgColor indexed="29"/>
        </patternFill>
      </fill>
    </dxf>
    <dxf>
      <fill>
        <patternFill>
          <bgColor indexed="41"/>
        </patternFill>
      </fill>
    </dxf>
    <dxf>
      <fill>
        <patternFill>
          <bgColor rgb="FFF8F8F8"/>
        </patternFill>
      </fill>
    </dxf>
    <dxf>
      <fill>
        <patternFill>
          <bgColor rgb="FFF8F8F8"/>
        </patternFill>
      </fill>
    </dxf>
    <dxf>
      <fill>
        <patternFill>
          <bgColor rgb="FFF8F8F8"/>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638175</xdr:colOff>
      <xdr:row>4</xdr:row>
      <xdr:rowOff>57150</xdr:rowOff>
    </xdr:from>
    <xdr:to>
      <xdr:col>2</xdr:col>
      <xdr:colOff>857250</xdr:colOff>
      <xdr:row>4</xdr:row>
      <xdr:rowOff>57150</xdr:rowOff>
    </xdr:to>
    <xdr:sp macro="" textlink="">
      <xdr:nvSpPr>
        <xdr:cNvPr id="4" name="Line 123"/>
        <xdr:cNvSpPr>
          <a:spLocks noChangeShapeType="1"/>
        </xdr:cNvSpPr>
      </xdr:nvSpPr>
      <xdr:spPr bwMode="auto">
        <a:xfrm>
          <a:off x="1028700" y="876300"/>
          <a:ext cx="895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152400</xdr:colOff>
      <xdr:row>2</xdr:row>
      <xdr:rowOff>200025</xdr:rowOff>
    </xdr:from>
    <xdr:to>
      <xdr:col>8</xdr:col>
      <xdr:colOff>438150</xdr:colOff>
      <xdr:row>2</xdr:row>
      <xdr:rowOff>200025</xdr:rowOff>
    </xdr:to>
    <xdr:sp macro="" textlink="">
      <xdr:nvSpPr>
        <xdr:cNvPr id="5" name="Line 124"/>
        <xdr:cNvSpPr>
          <a:spLocks noChangeShapeType="1"/>
        </xdr:cNvSpPr>
      </xdr:nvSpPr>
      <xdr:spPr bwMode="auto">
        <a:xfrm>
          <a:off x="3638550" y="600075"/>
          <a:ext cx="1943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07632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000500" y="600075"/>
          <a:ext cx="158305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638175</xdr:colOff>
      <xdr:row>4</xdr:row>
      <xdr:rowOff>57150</xdr:rowOff>
    </xdr:from>
    <xdr:to>
      <xdr:col>2</xdr:col>
      <xdr:colOff>857250</xdr:colOff>
      <xdr:row>4</xdr:row>
      <xdr:rowOff>57150</xdr:rowOff>
    </xdr:to>
    <xdr:sp macro="" textlink="">
      <xdr:nvSpPr>
        <xdr:cNvPr id="4" name="Line 123"/>
        <xdr:cNvSpPr>
          <a:spLocks noChangeShapeType="1"/>
        </xdr:cNvSpPr>
      </xdr:nvSpPr>
      <xdr:spPr bwMode="auto">
        <a:xfrm>
          <a:off x="1028700" y="876300"/>
          <a:ext cx="895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152400</xdr:colOff>
      <xdr:row>2</xdr:row>
      <xdr:rowOff>200025</xdr:rowOff>
    </xdr:from>
    <xdr:to>
      <xdr:col>8</xdr:col>
      <xdr:colOff>438150</xdr:colOff>
      <xdr:row>2</xdr:row>
      <xdr:rowOff>200025</xdr:rowOff>
    </xdr:to>
    <xdr:sp macro="" textlink="">
      <xdr:nvSpPr>
        <xdr:cNvPr id="5" name="Line 124"/>
        <xdr:cNvSpPr>
          <a:spLocks noChangeShapeType="1"/>
        </xdr:cNvSpPr>
      </xdr:nvSpPr>
      <xdr:spPr bwMode="auto">
        <a:xfrm>
          <a:off x="3638550" y="600075"/>
          <a:ext cx="1943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069975" y="89535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3987800" y="606425"/>
          <a:ext cx="158305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638175</xdr:colOff>
      <xdr:row>4</xdr:row>
      <xdr:rowOff>57150</xdr:rowOff>
    </xdr:from>
    <xdr:to>
      <xdr:col>2</xdr:col>
      <xdr:colOff>857250</xdr:colOff>
      <xdr:row>4</xdr:row>
      <xdr:rowOff>57150</xdr:rowOff>
    </xdr:to>
    <xdr:sp macro="" textlink="">
      <xdr:nvSpPr>
        <xdr:cNvPr id="4" name="Line 123"/>
        <xdr:cNvSpPr>
          <a:spLocks noChangeShapeType="1"/>
        </xdr:cNvSpPr>
      </xdr:nvSpPr>
      <xdr:spPr bwMode="auto">
        <a:xfrm>
          <a:off x="1025525" y="895350"/>
          <a:ext cx="8921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152400</xdr:colOff>
      <xdr:row>2</xdr:row>
      <xdr:rowOff>200025</xdr:rowOff>
    </xdr:from>
    <xdr:to>
      <xdr:col>8</xdr:col>
      <xdr:colOff>438150</xdr:colOff>
      <xdr:row>2</xdr:row>
      <xdr:rowOff>200025</xdr:rowOff>
    </xdr:to>
    <xdr:sp macro="" textlink="">
      <xdr:nvSpPr>
        <xdr:cNvPr id="5" name="Line 124"/>
        <xdr:cNvSpPr>
          <a:spLocks noChangeShapeType="1"/>
        </xdr:cNvSpPr>
      </xdr:nvSpPr>
      <xdr:spPr bwMode="auto">
        <a:xfrm>
          <a:off x="3625850" y="606425"/>
          <a:ext cx="1943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07632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000500" y="600075"/>
          <a:ext cx="206883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638175</xdr:colOff>
      <xdr:row>4</xdr:row>
      <xdr:rowOff>57150</xdr:rowOff>
    </xdr:from>
    <xdr:to>
      <xdr:col>2</xdr:col>
      <xdr:colOff>857250</xdr:colOff>
      <xdr:row>4</xdr:row>
      <xdr:rowOff>57150</xdr:rowOff>
    </xdr:to>
    <xdr:sp macro="" textlink="">
      <xdr:nvSpPr>
        <xdr:cNvPr id="4" name="Line 123"/>
        <xdr:cNvSpPr>
          <a:spLocks noChangeShapeType="1"/>
        </xdr:cNvSpPr>
      </xdr:nvSpPr>
      <xdr:spPr bwMode="auto">
        <a:xfrm>
          <a:off x="1028700" y="876300"/>
          <a:ext cx="895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152400</xdr:colOff>
      <xdr:row>2</xdr:row>
      <xdr:rowOff>200025</xdr:rowOff>
    </xdr:from>
    <xdr:to>
      <xdr:col>8</xdr:col>
      <xdr:colOff>438150</xdr:colOff>
      <xdr:row>2</xdr:row>
      <xdr:rowOff>200025</xdr:rowOff>
    </xdr:to>
    <xdr:sp macro="" textlink="">
      <xdr:nvSpPr>
        <xdr:cNvPr id="5" name="Line 124"/>
        <xdr:cNvSpPr>
          <a:spLocks noChangeShapeType="1"/>
        </xdr:cNvSpPr>
      </xdr:nvSpPr>
      <xdr:spPr bwMode="auto">
        <a:xfrm>
          <a:off x="3638550" y="600075"/>
          <a:ext cx="24288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2" name="TextBox 8"/>
        <xdr:cNvSpPr txBox="1">
          <a:spLocks noChangeArrowheads="1"/>
        </xdr:cNvSpPr>
      </xdr:nvSpPr>
      <xdr:spPr bwMode="auto">
        <a:xfrm>
          <a:off x="323849"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3" name="TextBox 5"/>
        <xdr:cNvSpPr txBox="1">
          <a:spLocks noChangeArrowheads="1"/>
        </xdr:cNvSpPr>
      </xdr:nvSpPr>
      <xdr:spPr bwMode="auto">
        <a:xfrm>
          <a:off x="3943350" y="38100"/>
          <a:ext cx="4046538"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4" name="Line 5"/>
        <xdr:cNvSpPr>
          <a:spLocks noChangeShapeType="1"/>
        </xdr:cNvSpPr>
      </xdr:nvSpPr>
      <xdr:spPr bwMode="auto">
        <a:xfrm>
          <a:off x="1209693"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5" name="Line 6"/>
        <xdr:cNvSpPr>
          <a:spLocks noChangeShapeType="1"/>
        </xdr:cNvSpPr>
      </xdr:nvSpPr>
      <xdr:spPr bwMode="auto">
        <a:xfrm>
          <a:off x="5143494" y="373062"/>
          <a:ext cx="164115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5"/>
  <sheetViews>
    <sheetView view="pageBreakPreview" topLeftCell="A13" zoomScaleNormal="100" zoomScaleSheetLayoutView="100" workbookViewId="0">
      <selection activeCell="F55" sqref="F55"/>
    </sheetView>
  </sheetViews>
  <sheetFormatPr defaultColWidth="9" defaultRowHeight="15"/>
  <cols>
    <col min="1" max="1" width="5.125" style="4" customWidth="1"/>
    <col min="2" max="2" width="8.875" style="4" customWidth="1"/>
    <col min="3" max="3" width="17.875" style="4" customWidth="1"/>
    <col min="4" max="4" width="6.625" style="4" customWidth="1"/>
    <col min="5" max="8" width="7.25" style="4" customWidth="1"/>
    <col min="9" max="9" width="15.625" style="4" customWidth="1"/>
    <col min="10" max="16384" width="9" style="4"/>
  </cols>
  <sheetData>
    <row r="1" spans="1:20" ht="15" customHeight="1">
      <c r="I1" s="24" t="s">
        <v>133</v>
      </c>
    </row>
    <row r="2" spans="1:20" ht="17.100000000000001" customHeight="1">
      <c r="A2" s="118" t="s">
        <v>134</v>
      </c>
      <c r="B2" s="118"/>
      <c r="C2" s="118"/>
      <c r="D2" s="118"/>
      <c r="E2" s="119" t="s">
        <v>135</v>
      </c>
      <c r="F2" s="119"/>
      <c r="G2" s="119"/>
      <c r="H2" s="119"/>
      <c r="I2" s="119"/>
      <c r="J2" s="3"/>
      <c r="K2" s="3"/>
      <c r="L2" s="3"/>
      <c r="M2" s="3"/>
      <c r="N2" s="3"/>
      <c r="O2" s="3"/>
      <c r="P2" s="3"/>
      <c r="Q2" s="3"/>
      <c r="R2" s="3"/>
      <c r="S2" s="3"/>
      <c r="T2" s="3"/>
    </row>
    <row r="3" spans="1:20" ht="17.100000000000001" customHeight="1">
      <c r="A3" s="119" t="s">
        <v>136</v>
      </c>
      <c r="B3" s="119"/>
      <c r="C3" s="119"/>
      <c r="D3" s="119"/>
      <c r="E3" s="120" t="s">
        <v>137</v>
      </c>
      <c r="F3" s="120"/>
      <c r="G3" s="120"/>
      <c r="H3" s="120"/>
      <c r="I3" s="120"/>
      <c r="J3" s="3"/>
      <c r="K3" s="3"/>
      <c r="L3" s="3"/>
      <c r="M3" s="3"/>
      <c r="N3" s="3"/>
      <c r="O3" s="3"/>
      <c r="P3" s="3"/>
      <c r="Q3" s="3"/>
      <c r="R3" s="3"/>
      <c r="S3" s="3"/>
      <c r="T3" s="3"/>
    </row>
    <row r="4" spans="1:20" ht="17.100000000000001" customHeight="1">
      <c r="A4" s="119" t="s">
        <v>138</v>
      </c>
      <c r="B4" s="119"/>
      <c r="C4" s="119"/>
      <c r="D4" s="119"/>
      <c r="E4" s="97"/>
      <c r="F4" s="97"/>
      <c r="G4" s="97"/>
      <c r="H4" s="97"/>
      <c r="I4" s="97"/>
      <c r="J4" s="3"/>
      <c r="K4" s="3"/>
      <c r="L4" s="3"/>
      <c r="M4" s="3"/>
      <c r="N4" s="3"/>
      <c r="O4" s="3"/>
      <c r="P4" s="3"/>
      <c r="Q4" s="3"/>
      <c r="R4" s="3"/>
      <c r="S4" s="3"/>
      <c r="T4" s="3"/>
    </row>
    <row r="5" spans="1:20" s="46" customFormat="1" ht="12" customHeight="1">
      <c r="A5" s="105"/>
      <c r="B5" s="105"/>
      <c r="C5" s="105"/>
      <c r="D5" s="105"/>
      <c r="E5" s="45"/>
      <c r="J5" s="45"/>
      <c r="K5" s="45"/>
      <c r="L5" s="45"/>
      <c r="M5" s="45"/>
      <c r="N5" s="45"/>
      <c r="O5" s="45"/>
      <c r="P5" s="45"/>
      <c r="Q5" s="45"/>
      <c r="R5" s="45"/>
      <c r="S5" s="45"/>
      <c r="T5" s="45"/>
    </row>
    <row r="6" spans="1:20" ht="24.95" customHeight="1">
      <c r="A6" s="106" t="s">
        <v>139</v>
      </c>
      <c r="B6" s="106"/>
      <c r="C6" s="106"/>
      <c r="D6" s="106"/>
      <c r="E6" s="106"/>
      <c r="F6" s="106"/>
      <c r="G6" s="106"/>
      <c r="H6" s="106"/>
      <c r="I6" s="106"/>
      <c r="J6" s="5"/>
      <c r="K6" s="5"/>
      <c r="L6" s="5"/>
      <c r="M6" s="5"/>
      <c r="N6" s="5"/>
      <c r="O6" s="5"/>
      <c r="P6" s="5"/>
      <c r="Q6" s="5"/>
      <c r="R6" s="5"/>
      <c r="S6" s="5"/>
      <c r="T6" s="5"/>
    </row>
    <row r="7" spans="1:20" s="8" customFormat="1" ht="18" customHeight="1">
      <c r="A7" s="106" t="s">
        <v>157</v>
      </c>
      <c r="B7" s="106"/>
      <c r="C7" s="106"/>
      <c r="D7" s="106"/>
      <c r="E7" s="106"/>
      <c r="F7" s="106"/>
      <c r="G7" s="106"/>
      <c r="H7" s="106"/>
      <c r="I7" s="106"/>
      <c r="J7" s="47"/>
      <c r="K7" s="47"/>
      <c r="L7" s="47"/>
      <c r="M7" s="47"/>
      <c r="N7" s="47"/>
      <c r="O7" s="47"/>
      <c r="P7" s="47"/>
      <c r="Q7" s="47"/>
      <c r="R7" s="47"/>
      <c r="S7" s="47"/>
      <c r="T7" s="47"/>
    </row>
    <row r="8" spans="1:20" s="8" customFormat="1" ht="18" customHeight="1">
      <c r="A8" s="107" t="s">
        <v>161</v>
      </c>
      <c r="B8" s="107"/>
      <c r="C8" s="107"/>
      <c r="D8" s="107"/>
      <c r="E8" s="107"/>
      <c r="F8" s="107"/>
      <c r="G8" s="107"/>
      <c r="H8" s="107"/>
      <c r="I8" s="107"/>
      <c r="J8" s="7"/>
      <c r="K8" s="7"/>
      <c r="L8" s="7"/>
      <c r="M8" s="7"/>
      <c r="N8" s="7"/>
      <c r="O8" s="7"/>
      <c r="P8" s="7"/>
      <c r="Q8" s="7"/>
      <c r="R8" s="7"/>
      <c r="S8" s="7"/>
      <c r="T8" s="7"/>
    </row>
    <row r="9" spans="1:20" s="8" customFormat="1" ht="12" customHeight="1">
      <c r="A9" s="64"/>
      <c r="B9" s="64"/>
      <c r="C9" s="64"/>
      <c r="D9" s="64"/>
      <c r="E9" s="64"/>
      <c r="F9" s="64"/>
      <c r="G9" s="64"/>
      <c r="H9" s="64"/>
      <c r="I9" s="64"/>
      <c r="J9" s="7"/>
      <c r="K9" s="7"/>
      <c r="L9" s="7"/>
      <c r="M9" s="7"/>
      <c r="N9" s="7"/>
      <c r="O9" s="7"/>
      <c r="P9" s="7"/>
      <c r="Q9" s="7"/>
      <c r="R9" s="7"/>
      <c r="S9" s="7"/>
      <c r="T9" s="7"/>
    </row>
    <row r="10" spans="1:20" s="12" customFormat="1" ht="18" customHeight="1">
      <c r="A10" s="108" t="s">
        <v>0</v>
      </c>
      <c r="B10" s="108" t="s">
        <v>140</v>
      </c>
      <c r="C10" s="111" t="s">
        <v>141</v>
      </c>
      <c r="D10" s="112"/>
      <c r="E10" s="115" t="s">
        <v>142</v>
      </c>
      <c r="F10" s="116"/>
      <c r="G10" s="115" t="s">
        <v>143</v>
      </c>
      <c r="H10" s="116"/>
      <c r="I10" s="117" t="s">
        <v>13</v>
      </c>
    </row>
    <row r="11" spans="1:20" s="12" customFormat="1" ht="30" customHeight="1">
      <c r="A11" s="109"/>
      <c r="B11" s="110"/>
      <c r="C11" s="113"/>
      <c r="D11" s="114"/>
      <c r="E11" s="48" t="s">
        <v>144</v>
      </c>
      <c r="F11" s="48" t="s">
        <v>145</v>
      </c>
      <c r="G11" s="48" t="s">
        <v>144</v>
      </c>
      <c r="H11" s="48" t="s">
        <v>145</v>
      </c>
      <c r="I11" s="109"/>
    </row>
    <row r="12" spans="1:20" s="12" customFormat="1" ht="15.95" customHeight="1">
      <c r="A12" s="63">
        <v>1</v>
      </c>
      <c r="B12" s="76">
        <v>21002443</v>
      </c>
      <c r="C12" s="77" t="s">
        <v>162</v>
      </c>
      <c r="D12" s="77" t="s">
        <v>163</v>
      </c>
      <c r="E12" s="63">
        <v>60</v>
      </c>
      <c r="F12" s="52" t="str">
        <f>IF(AND(E12&gt;=90),"XS",IF(AND(E12&gt;=80),"Tốt",IF(AND(E12&gt;=70),"Khá",IF(AND(E12&gt;=60),"TB",IF(AND(E12&gt;=50),"TB",IF(AND(E12&lt;50),IF(AND(E12&gt;0),"Yếu",IF(AND(E12=0),"Không XL"," "))))))))</f>
        <v>TB</v>
      </c>
      <c r="G12" s="63"/>
      <c r="H12" s="52"/>
      <c r="I12" s="53"/>
    </row>
    <row r="13" spans="1:20" s="12" customFormat="1" ht="15.95" customHeight="1">
      <c r="A13" s="63">
        <v>2</v>
      </c>
      <c r="B13" s="76">
        <v>21002405</v>
      </c>
      <c r="C13" s="77" t="s">
        <v>164</v>
      </c>
      <c r="D13" s="77" t="s">
        <v>165</v>
      </c>
      <c r="E13" s="63">
        <v>43</v>
      </c>
      <c r="F13" s="52" t="str">
        <f t="shared" ref="F13:F48" si="0">IF(AND(E13&gt;=90),"XS",IF(AND(E13&gt;=80),"Tốt",IF(AND(E13&gt;=70),"Khá",IF(AND(E13&gt;=60),"TB",IF(AND(E13&gt;=50),"TB",IF(AND(E13&lt;50),IF(AND(E13&gt;0),"Yếu",IF(AND(E13=0),"Không XL"," "))))))))</f>
        <v>Yếu</v>
      </c>
      <c r="G13" s="63"/>
      <c r="H13" s="52"/>
      <c r="I13" s="53"/>
    </row>
    <row r="14" spans="1:20" s="12" customFormat="1" ht="15.95" customHeight="1">
      <c r="A14" s="63">
        <v>3</v>
      </c>
      <c r="B14" s="76">
        <v>21004362</v>
      </c>
      <c r="C14" s="77" t="s">
        <v>166</v>
      </c>
      <c r="D14" s="77" t="s">
        <v>165</v>
      </c>
      <c r="E14" s="63">
        <v>35</v>
      </c>
      <c r="F14" s="52" t="str">
        <f t="shared" si="0"/>
        <v>Yếu</v>
      </c>
      <c r="G14" s="63"/>
      <c r="H14" s="52"/>
      <c r="I14" s="53"/>
    </row>
    <row r="15" spans="1:20" s="12" customFormat="1" ht="15.95" customHeight="1">
      <c r="A15" s="63">
        <v>4</v>
      </c>
      <c r="B15" s="76">
        <v>21002654</v>
      </c>
      <c r="C15" s="77" t="s">
        <v>167</v>
      </c>
      <c r="D15" s="77" t="s">
        <v>168</v>
      </c>
      <c r="E15" s="63">
        <v>83</v>
      </c>
      <c r="F15" s="52" t="str">
        <f t="shared" si="0"/>
        <v>Tốt</v>
      </c>
      <c r="G15" s="63"/>
      <c r="H15" s="52"/>
      <c r="I15" s="14"/>
    </row>
    <row r="16" spans="1:20" s="12" customFormat="1" ht="15.95" customHeight="1">
      <c r="A16" s="63">
        <v>5</v>
      </c>
      <c r="B16" s="76">
        <v>21000751</v>
      </c>
      <c r="C16" s="77" t="s">
        <v>169</v>
      </c>
      <c r="D16" s="77" t="s">
        <v>170</v>
      </c>
      <c r="E16" s="63">
        <v>29</v>
      </c>
      <c r="F16" s="52" t="str">
        <f t="shared" si="0"/>
        <v>Yếu</v>
      </c>
      <c r="G16" s="63"/>
      <c r="H16" s="52"/>
      <c r="I16" s="14"/>
    </row>
    <row r="17" spans="1:9" s="12" customFormat="1" ht="17.45" customHeight="1">
      <c r="A17" s="63">
        <v>6</v>
      </c>
      <c r="B17" s="76">
        <v>21002943</v>
      </c>
      <c r="C17" s="77" t="s">
        <v>171</v>
      </c>
      <c r="D17" s="77" t="s">
        <v>172</v>
      </c>
      <c r="E17" s="63">
        <v>81</v>
      </c>
      <c r="F17" s="52" t="str">
        <f t="shared" si="0"/>
        <v>Tốt</v>
      </c>
      <c r="G17" s="63"/>
      <c r="H17" s="52"/>
      <c r="I17" s="14"/>
    </row>
    <row r="18" spans="1:9" s="12" customFormat="1" ht="17.45" customHeight="1">
      <c r="A18" s="63">
        <v>7</v>
      </c>
      <c r="B18" s="76">
        <v>21002241</v>
      </c>
      <c r="C18" s="77" t="s">
        <v>173</v>
      </c>
      <c r="D18" s="77" t="s">
        <v>174</v>
      </c>
      <c r="E18" s="63">
        <v>48</v>
      </c>
      <c r="F18" s="52" t="str">
        <f t="shared" si="0"/>
        <v>Yếu</v>
      </c>
      <c r="G18" s="63"/>
      <c r="H18" s="52"/>
      <c r="I18" s="14"/>
    </row>
    <row r="19" spans="1:9" s="12" customFormat="1" ht="17.45" customHeight="1">
      <c r="A19" s="63">
        <v>8</v>
      </c>
      <c r="B19" s="76">
        <v>21003195</v>
      </c>
      <c r="C19" s="77" t="s">
        <v>175</v>
      </c>
      <c r="D19" s="77" t="s">
        <v>176</v>
      </c>
      <c r="E19" s="63">
        <v>84</v>
      </c>
      <c r="F19" s="52" t="str">
        <f t="shared" si="0"/>
        <v>Tốt</v>
      </c>
      <c r="G19" s="63"/>
      <c r="H19" s="52"/>
      <c r="I19" s="14"/>
    </row>
    <row r="20" spans="1:9" s="12" customFormat="1" ht="17.45" customHeight="1">
      <c r="A20" s="63">
        <v>9</v>
      </c>
      <c r="B20" s="76">
        <v>21004284</v>
      </c>
      <c r="C20" s="77" t="s">
        <v>177</v>
      </c>
      <c r="D20" s="77" t="s">
        <v>178</v>
      </c>
      <c r="E20" s="63">
        <v>77</v>
      </c>
      <c r="F20" s="52" t="str">
        <f t="shared" si="0"/>
        <v>Khá</v>
      </c>
      <c r="G20" s="63"/>
      <c r="H20" s="52"/>
      <c r="I20" s="53"/>
    </row>
    <row r="21" spans="1:9" s="12" customFormat="1" ht="17.45" customHeight="1">
      <c r="A21" s="63">
        <v>10</v>
      </c>
      <c r="B21" s="76">
        <v>21004170</v>
      </c>
      <c r="C21" s="77" t="s">
        <v>179</v>
      </c>
      <c r="D21" s="77" t="s">
        <v>180</v>
      </c>
      <c r="E21" s="63">
        <v>0</v>
      </c>
      <c r="F21" s="52" t="str">
        <f t="shared" si="0"/>
        <v>Không XL</v>
      </c>
      <c r="G21" s="63"/>
      <c r="H21" s="52"/>
      <c r="I21" s="53"/>
    </row>
    <row r="22" spans="1:9" s="12" customFormat="1" ht="17.45" customHeight="1">
      <c r="A22" s="63">
        <v>11</v>
      </c>
      <c r="B22" s="76">
        <v>21004608</v>
      </c>
      <c r="C22" s="77" t="s">
        <v>181</v>
      </c>
      <c r="D22" s="77" t="s">
        <v>182</v>
      </c>
      <c r="E22" s="63">
        <v>58</v>
      </c>
      <c r="F22" s="52" t="str">
        <f t="shared" si="0"/>
        <v>TB</v>
      </c>
      <c r="G22" s="63"/>
      <c r="H22" s="52"/>
      <c r="I22" s="53"/>
    </row>
    <row r="23" spans="1:9" s="12" customFormat="1" ht="17.45" customHeight="1">
      <c r="A23" s="63">
        <v>12</v>
      </c>
      <c r="B23" s="76">
        <v>21003669</v>
      </c>
      <c r="C23" s="77" t="s">
        <v>183</v>
      </c>
      <c r="D23" s="77" t="s">
        <v>184</v>
      </c>
      <c r="E23" s="63">
        <v>80</v>
      </c>
      <c r="F23" s="52" t="str">
        <f t="shared" si="0"/>
        <v>Tốt</v>
      </c>
      <c r="G23" s="63"/>
      <c r="H23" s="52"/>
      <c r="I23" s="14"/>
    </row>
    <row r="24" spans="1:9" s="12" customFormat="1" ht="17.45" customHeight="1">
      <c r="A24" s="63">
        <v>13</v>
      </c>
      <c r="B24" s="76">
        <v>21004479</v>
      </c>
      <c r="C24" s="77" t="s">
        <v>185</v>
      </c>
      <c r="D24" s="77" t="s">
        <v>186</v>
      </c>
      <c r="E24" s="63">
        <v>55</v>
      </c>
      <c r="F24" s="52" t="str">
        <f t="shared" si="0"/>
        <v>TB</v>
      </c>
      <c r="G24" s="63"/>
      <c r="H24" s="52"/>
      <c r="I24" s="14"/>
    </row>
    <row r="25" spans="1:9" s="12" customFormat="1" ht="17.45" customHeight="1">
      <c r="A25" s="63">
        <v>14</v>
      </c>
      <c r="B25" s="76">
        <v>21004022</v>
      </c>
      <c r="C25" s="77" t="s">
        <v>187</v>
      </c>
      <c r="D25" s="77" t="s">
        <v>188</v>
      </c>
      <c r="E25" s="63">
        <v>58</v>
      </c>
      <c r="F25" s="52" t="str">
        <f t="shared" si="0"/>
        <v>TB</v>
      </c>
      <c r="G25" s="63"/>
      <c r="H25" s="52"/>
      <c r="I25" s="14"/>
    </row>
    <row r="26" spans="1:9" s="12" customFormat="1" ht="17.45" customHeight="1">
      <c r="A26" s="63">
        <v>15</v>
      </c>
      <c r="B26" s="76">
        <v>21000281</v>
      </c>
      <c r="C26" s="77" t="s">
        <v>189</v>
      </c>
      <c r="D26" s="77" t="s">
        <v>190</v>
      </c>
      <c r="E26" s="63">
        <v>71</v>
      </c>
      <c r="F26" s="52" t="str">
        <f t="shared" si="0"/>
        <v>Khá</v>
      </c>
      <c r="G26" s="63"/>
      <c r="H26" s="52"/>
      <c r="I26" s="14"/>
    </row>
    <row r="27" spans="1:9" s="12" customFormat="1" ht="17.45" customHeight="1">
      <c r="A27" s="63">
        <v>16</v>
      </c>
      <c r="B27" s="76">
        <v>21001983</v>
      </c>
      <c r="C27" s="77" t="s">
        <v>191</v>
      </c>
      <c r="D27" s="77" t="s">
        <v>192</v>
      </c>
      <c r="E27" s="63">
        <v>84</v>
      </c>
      <c r="F27" s="52" t="str">
        <f t="shared" si="0"/>
        <v>Tốt</v>
      </c>
      <c r="G27" s="63"/>
      <c r="H27" s="52"/>
      <c r="I27" s="14"/>
    </row>
    <row r="28" spans="1:9" s="12" customFormat="1" ht="17.45" customHeight="1">
      <c r="A28" s="63">
        <v>17</v>
      </c>
      <c r="B28" s="76">
        <v>21003098</v>
      </c>
      <c r="C28" s="77" t="s">
        <v>193</v>
      </c>
      <c r="D28" s="77" t="s">
        <v>194</v>
      </c>
      <c r="E28" s="63">
        <v>68</v>
      </c>
      <c r="F28" s="52" t="str">
        <f t="shared" si="0"/>
        <v>TB</v>
      </c>
      <c r="G28" s="63"/>
      <c r="H28" s="52"/>
      <c r="I28" s="14"/>
    </row>
    <row r="29" spans="1:9" s="12" customFormat="1" ht="17.45" customHeight="1">
      <c r="A29" s="63">
        <v>18</v>
      </c>
      <c r="B29" s="76">
        <v>21004331</v>
      </c>
      <c r="C29" s="77" t="s">
        <v>195</v>
      </c>
      <c r="D29" s="77" t="s">
        <v>196</v>
      </c>
      <c r="E29" s="63">
        <v>84</v>
      </c>
      <c r="F29" s="52" t="str">
        <f t="shared" si="0"/>
        <v>Tốt</v>
      </c>
      <c r="G29" s="63"/>
      <c r="H29" s="52"/>
      <c r="I29" s="14"/>
    </row>
    <row r="30" spans="1:9" s="12" customFormat="1" ht="17.45" customHeight="1">
      <c r="A30" s="63">
        <v>19</v>
      </c>
      <c r="B30" s="76">
        <v>21000523</v>
      </c>
      <c r="C30" s="77" t="s">
        <v>197</v>
      </c>
      <c r="D30" s="77" t="s">
        <v>198</v>
      </c>
      <c r="E30" s="63">
        <v>81</v>
      </c>
      <c r="F30" s="52" t="str">
        <f t="shared" si="0"/>
        <v>Tốt</v>
      </c>
      <c r="G30" s="63"/>
      <c r="H30" s="52"/>
      <c r="I30" s="14"/>
    </row>
    <row r="31" spans="1:9" s="12" customFormat="1" ht="17.45" customHeight="1">
      <c r="A31" s="63">
        <v>20</v>
      </c>
      <c r="B31" s="76">
        <v>21004139</v>
      </c>
      <c r="C31" s="77" t="s">
        <v>199</v>
      </c>
      <c r="D31" s="77" t="s">
        <v>200</v>
      </c>
      <c r="E31" s="63">
        <v>62</v>
      </c>
      <c r="F31" s="52" t="str">
        <f t="shared" si="0"/>
        <v>TB</v>
      </c>
      <c r="G31" s="63"/>
      <c r="H31" s="52"/>
      <c r="I31" s="53"/>
    </row>
    <row r="32" spans="1:9" s="12" customFormat="1" ht="17.45" customHeight="1">
      <c r="A32" s="63">
        <v>21</v>
      </c>
      <c r="B32" s="76">
        <v>21003458</v>
      </c>
      <c r="C32" s="77" t="s">
        <v>201</v>
      </c>
      <c r="D32" s="77" t="s">
        <v>202</v>
      </c>
      <c r="E32" s="63">
        <v>45</v>
      </c>
      <c r="F32" s="52" t="str">
        <f t="shared" si="0"/>
        <v>Yếu</v>
      </c>
      <c r="G32" s="63"/>
      <c r="H32" s="52"/>
      <c r="I32" s="14"/>
    </row>
    <row r="33" spans="1:9" s="12" customFormat="1" ht="17.45" customHeight="1">
      <c r="A33" s="63">
        <v>22</v>
      </c>
      <c r="B33" s="76">
        <v>21002388</v>
      </c>
      <c r="C33" s="77" t="s">
        <v>203</v>
      </c>
      <c r="D33" s="77" t="s">
        <v>204</v>
      </c>
      <c r="E33" s="63">
        <v>81</v>
      </c>
      <c r="F33" s="52" t="str">
        <f t="shared" si="0"/>
        <v>Tốt</v>
      </c>
      <c r="G33" s="63"/>
      <c r="H33" s="52"/>
      <c r="I33" s="14"/>
    </row>
    <row r="34" spans="1:9" s="12" customFormat="1" ht="17.45" customHeight="1">
      <c r="A34" s="63">
        <v>23</v>
      </c>
      <c r="B34" s="76">
        <v>21002478</v>
      </c>
      <c r="C34" s="77" t="s">
        <v>205</v>
      </c>
      <c r="D34" s="77" t="s">
        <v>206</v>
      </c>
      <c r="E34" s="63">
        <v>91</v>
      </c>
      <c r="F34" s="52" t="str">
        <f t="shared" si="0"/>
        <v>XS</v>
      </c>
      <c r="G34" s="63"/>
      <c r="H34" s="52"/>
      <c r="I34" s="14"/>
    </row>
    <row r="35" spans="1:9" s="12" customFormat="1" ht="17.45" customHeight="1">
      <c r="A35" s="63">
        <v>24</v>
      </c>
      <c r="B35" s="76">
        <v>21003082</v>
      </c>
      <c r="C35" s="77" t="s">
        <v>207</v>
      </c>
      <c r="D35" s="77" t="s">
        <v>208</v>
      </c>
      <c r="E35" s="63">
        <v>84</v>
      </c>
      <c r="F35" s="52" t="str">
        <f t="shared" si="0"/>
        <v>Tốt</v>
      </c>
      <c r="G35" s="63"/>
      <c r="H35" s="52"/>
      <c r="I35" s="14"/>
    </row>
    <row r="36" spans="1:9" s="12" customFormat="1" ht="17.45" customHeight="1">
      <c r="A36" s="63">
        <v>25</v>
      </c>
      <c r="B36" s="76">
        <v>21002876</v>
      </c>
      <c r="C36" s="77" t="s">
        <v>209</v>
      </c>
      <c r="D36" s="77" t="s">
        <v>210</v>
      </c>
      <c r="E36" s="63">
        <v>47</v>
      </c>
      <c r="F36" s="52" t="str">
        <f t="shared" si="0"/>
        <v>Yếu</v>
      </c>
      <c r="G36" s="63"/>
      <c r="H36" s="52"/>
      <c r="I36" s="14"/>
    </row>
    <row r="37" spans="1:9" s="12" customFormat="1" ht="17.45" customHeight="1">
      <c r="A37" s="63">
        <v>26</v>
      </c>
      <c r="B37" s="76">
        <v>21002222</v>
      </c>
      <c r="C37" s="77" t="s">
        <v>211</v>
      </c>
      <c r="D37" s="77" t="s">
        <v>212</v>
      </c>
      <c r="E37" s="63">
        <v>88</v>
      </c>
      <c r="F37" s="52" t="str">
        <f t="shared" si="0"/>
        <v>Tốt</v>
      </c>
      <c r="G37" s="63"/>
      <c r="H37" s="52"/>
      <c r="I37" s="14"/>
    </row>
    <row r="38" spans="1:9" s="12" customFormat="1" ht="17.45" customHeight="1">
      <c r="A38" s="63">
        <v>27</v>
      </c>
      <c r="B38" s="76">
        <v>21004162</v>
      </c>
      <c r="C38" s="77" t="s">
        <v>213</v>
      </c>
      <c r="D38" s="77" t="s">
        <v>214</v>
      </c>
      <c r="E38" s="63">
        <v>43</v>
      </c>
      <c r="F38" s="52" t="str">
        <f t="shared" si="0"/>
        <v>Yếu</v>
      </c>
      <c r="G38" s="63"/>
      <c r="H38" s="52"/>
      <c r="I38" s="53"/>
    </row>
    <row r="39" spans="1:9" s="12" customFormat="1" ht="17.45" customHeight="1">
      <c r="A39" s="63">
        <v>28</v>
      </c>
      <c r="B39" s="76">
        <v>21002791</v>
      </c>
      <c r="C39" s="77" t="s">
        <v>215</v>
      </c>
      <c r="D39" s="77" t="s">
        <v>216</v>
      </c>
      <c r="E39" s="63">
        <v>82</v>
      </c>
      <c r="F39" s="52" t="str">
        <f t="shared" si="0"/>
        <v>Tốt</v>
      </c>
      <c r="G39" s="63"/>
      <c r="H39" s="52"/>
      <c r="I39" s="14"/>
    </row>
    <row r="40" spans="1:9" s="12" customFormat="1" ht="17.45" customHeight="1">
      <c r="A40" s="63">
        <v>29</v>
      </c>
      <c r="B40" s="76">
        <v>21004620</v>
      </c>
      <c r="C40" s="77" t="s">
        <v>217</v>
      </c>
      <c r="D40" s="77" t="s">
        <v>218</v>
      </c>
      <c r="E40" s="63">
        <v>50</v>
      </c>
      <c r="F40" s="52" t="str">
        <f t="shared" si="0"/>
        <v>TB</v>
      </c>
      <c r="G40" s="63"/>
      <c r="H40" s="52"/>
      <c r="I40" s="53"/>
    </row>
    <row r="41" spans="1:9" s="12" customFormat="1" ht="17.45" customHeight="1">
      <c r="A41" s="63">
        <v>30</v>
      </c>
      <c r="B41" s="76">
        <v>21000048</v>
      </c>
      <c r="C41" s="77" t="s">
        <v>219</v>
      </c>
      <c r="D41" s="77" t="s">
        <v>220</v>
      </c>
      <c r="E41" s="63">
        <v>82</v>
      </c>
      <c r="F41" s="52" t="str">
        <f t="shared" si="0"/>
        <v>Tốt</v>
      </c>
      <c r="G41" s="63"/>
      <c r="H41" s="52"/>
      <c r="I41" s="53"/>
    </row>
    <row r="42" spans="1:9" s="12" customFormat="1" ht="17.45" customHeight="1">
      <c r="A42" s="63">
        <v>31</v>
      </c>
      <c r="B42" s="76">
        <v>21003093</v>
      </c>
      <c r="C42" s="77" t="s">
        <v>221</v>
      </c>
      <c r="D42" s="77" t="s">
        <v>222</v>
      </c>
      <c r="E42" s="63">
        <v>79</v>
      </c>
      <c r="F42" s="52" t="str">
        <f t="shared" si="0"/>
        <v>Khá</v>
      </c>
      <c r="G42" s="63"/>
      <c r="H42" s="52"/>
      <c r="I42" s="53"/>
    </row>
    <row r="43" spans="1:9" s="12" customFormat="1" ht="17.45" customHeight="1">
      <c r="A43" s="63">
        <v>32</v>
      </c>
      <c r="B43" s="76">
        <v>21002734</v>
      </c>
      <c r="C43" s="77" t="s">
        <v>223</v>
      </c>
      <c r="D43" s="77" t="s">
        <v>224</v>
      </c>
      <c r="E43" s="63">
        <v>79</v>
      </c>
      <c r="F43" s="52" t="str">
        <f t="shared" si="0"/>
        <v>Khá</v>
      </c>
      <c r="G43" s="63"/>
      <c r="H43" s="52"/>
      <c r="I43" s="14"/>
    </row>
    <row r="44" spans="1:9" s="12" customFormat="1" ht="17.45" customHeight="1">
      <c r="A44" s="63">
        <v>33</v>
      </c>
      <c r="B44" s="76">
        <v>21003752</v>
      </c>
      <c r="C44" s="77" t="s">
        <v>225</v>
      </c>
      <c r="D44" s="77" t="s">
        <v>226</v>
      </c>
      <c r="E44" s="63">
        <v>52</v>
      </c>
      <c r="F44" s="52" t="str">
        <f t="shared" si="0"/>
        <v>TB</v>
      </c>
      <c r="G44" s="63"/>
      <c r="H44" s="52"/>
      <c r="I44" s="14"/>
    </row>
    <row r="45" spans="1:9" s="12" customFormat="1" ht="17.45" customHeight="1">
      <c r="A45" s="63">
        <v>34</v>
      </c>
      <c r="B45" s="76">
        <v>21004374</v>
      </c>
      <c r="C45" s="77" t="s">
        <v>227</v>
      </c>
      <c r="D45" s="77" t="s">
        <v>228</v>
      </c>
      <c r="E45" s="63">
        <v>0</v>
      </c>
      <c r="F45" s="52" t="str">
        <f t="shared" si="0"/>
        <v>Không XL</v>
      </c>
      <c r="G45" s="63"/>
      <c r="H45" s="52"/>
      <c r="I45" s="14"/>
    </row>
    <row r="46" spans="1:9" s="12" customFormat="1" ht="17.45" customHeight="1">
      <c r="A46" s="63">
        <v>35</v>
      </c>
      <c r="B46" s="76">
        <v>21001842</v>
      </c>
      <c r="C46" s="77" t="s">
        <v>229</v>
      </c>
      <c r="D46" s="77" t="s">
        <v>230</v>
      </c>
      <c r="E46" s="63">
        <v>61</v>
      </c>
      <c r="F46" s="52" t="str">
        <f t="shared" si="0"/>
        <v>TB</v>
      </c>
      <c r="G46" s="63"/>
      <c r="H46" s="52"/>
      <c r="I46" s="14"/>
    </row>
    <row r="47" spans="1:9" s="12" customFormat="1" ht="17.45" customHeight="1">
      <c r="A47" s="63">
        <v>36</v>
      </c>
      <c r="B47" s="76">
        <v>21000458</v>
      </c>
      <c r="C47" s="77" t="s">
        <v>231</v>
      </c>
      <c r="D47" s="77" t="s">
        <v>232</v>
      </c>
      <c r="E47" s="63">
        <v>76</v>
      </c>
      <c r="F47" s="52" t="str">
        <f t="shared" si="0"/>
        <v>Khá</v>
      </c>
      <c r="G47" s="63"/>
      <c r="H47" s="52"/>
      <c r="I47" s="14"/>
    </row>
    <row r="48" spans="1:9" s="12" customFormat="1" ht="17.45" customHeight="1">
      <c r="A48" s="63">
        <v>37</v>
      </c>
      <c r="B48" s="76">
        <v>21000334</v>
      </c>
      <c r="C48" s="77" t="s">
        <v>233</v>
      </c>
      <c r="D48" s="77" t="s">
        <v>234</v>
      </c>
      <c r="E48" s="63">
        <v>80</v>
      </c>
      <c r="F48" s="52" t="str">
        <f t="shared" si="0"/>
        <v>Tốt</v>
      </c>
      <c r="G48" s="63"/>
      <c r="H48" s="52"/>
      <c r="I48" s="14"/>
    </row>
    <row r="49" spans="1:10" s="12" customFormat="1" ht="18" customHeight="1">
      <c r="A49" s="63">
        <v>38</v>
      </c>
      <c r="B49" s="49"/>
      <c r="C49" s="50"/>
      <c r="D49" s="51"/>
      <c r="E49" s="63"/>
      <c r="F49" s="52"/>
      <c r="G49" s="63"/>
      <c r="H49" s="52"/>
      <c r="I49" s="14"/>
    </row>
    <row r="50" spans="1:10" ht="18" customHeight="1">
      <c r="A50" s="44"/>
      <c r="B50" s="44"/>
      <c r="C50" s="98" t="s">
        <v>146</v>
      </c>
      <c r="D50" s="98"/>
      <c r="E50" s="98"/>
      <c r="F50" s="98"/>
      <c r="G50" s="98"/>
      <c r="H50" s="98"/>
      <c r="I50" s="98"/>
    </row>
    <row r="51" spans="1:10" ht="18" customHeight="1">
      <c r="C51" s="99" t="s">
        <v>147</v>
      </c>
      <c r="D51" s="66"/>
      <c r="E51" s="101" t="s">
        <v>142</v>
      </c>
      <c r="F51" s="102"/>
      <c r="G51" s="101" t="s">
        <v>158</v>
      </c>
      <c r="H51" s="102"/>
      <c r="I51" s="103" t="s">
        <v>13</v>
      </c>
    </row>
    <row r="52" spans="1:10" s="12" customFormat="1" ht="18" customHeight="1">
      <c r="C52" s="100"/>
      <c r="D52" s="67"/>
      <c r="E52" s="48" t="s">
        <v>148</v>
      </c>
      <c r="F52" s="19" t="s">
        <v>149</v>
      </c>
      <c r="G52" s="48" t="s">
        <v>148</v>
      </c>
      <c r="H52" s="19" t="s">
        <v>149</v>
      </c>
      <c r="I52" s="104"/>
    </row>
    <row r="53" spans="1:10">
      <c r="C53" s="68" t="s">
        <v>150</v>
      </c>
      <c r="D53" s="65"/>
      <c r="E53" s="54">
        <f>COUNTIF(F12:F49,"Xuất sắc")</f>
        <v>0</v>
      </c>
      <c r="F53" s="55">
        <f>E53*100/A49</f>
        <v>0</v>
      </c>
      <c r="G53" s="54"/>
      <c r="H53" s="55"/>
      <c r="I53" s="56"/>
    </row>
    <row r="54" spans="1:10" ht="18" customHeight="1">
      <c r="C54" s="68" t="s">
        <v>151</v>
      </c>
      <c r="D54" s="65"/>
      <c r="E54" s="54">
        <f>COUNTIF(F12:F49,"Tốt")</f>
        <v>13</v>
      </c>
      <c r="F54" s="55">
        <f>E54*100/A49</f>
        <v>34.210526315789473</v>
      </c>
      <c r="G54" s="54"/>
      <c r="H54" s="55"/>
      <c r="I54" s="56"/>
    </row>
    <row r="55" spans="1:10" ht="18" customHeight="1">
      <c r="C55" s="68" t="s">
        <v>152</v>
      </c>
      <c r="D55" s="65"/>
      <c r="E55" s="54">
        <f>COUNTIF(F12:F49,"Khá")</f>
        <v>5</v>
      </c>
      <c r="F55" s="55">
        <f>E55*100/A49</f>
        <v>13.157894736842104</v>
      </c>
      <c r="G55" s="54"/>
      <c r="H55" s="55"/>
      <c r="I55" s="56"/>
    </row>
    <row r="56" spans="1:10" ht="18" customHeight="1">
      <c r="C56" s="68" t="s">
        <v>153</v>
      </c>
      <c r="D56" s="65"/>
      <c r="E56" s="54">
        <f>COUNTIF(F12:F49,"TB")</f>
        <v>9</v>
      </c>
      <c r="F56" s="55">
        <f>E56*100/A49</f>
        <v>23.684210526315791</v>
      </c>
      <c r="G56" s="54"/>
      <c r="H56" s="55"/>
      <c r="I56" s="56"/>
    </row>
    <row r="57" spans="1:10" ht="18" customHeight="1">
      <c r="C57" s="68" t="s">
        <v>154</v>
      </c>
      <c r="D57" s="65"/>
      <c r="E57" s="54">
        <f>COUNTIF(F12:F49,"Yếu")</f>
        <v>7</v>
      </c>
      <c r="F57" s="55">
        <f>E57*100/A49</f>
        <v>18.421052631578949</v>
      </c>
      <c r="G57" s="54"/>
      <c r="H57" s="55"/>
      <c r="I57" s="56"/>
    </row>
    <row r="58" spans="1:10" ht="18" customHeight="1" thickBot="1">
      <c r="C58" s="69" t="s">
        <v>159</v>
      </c>
      <c r="D58" s="70"/>
      <c r="E58" s="57">
        <f>COUNTIF(F12:F49,"Không XL")</f>
        <v>2</v>
      </c>
      <c r="F58" s="58">
        <f>E58*100/A49</f>
        <v>5.2631578947368425</v>
      </c>
      <c r="G58" s="57"/>
      <c r="H58" s="58"/>
      <c r="I58" s="59"/>
    </row>
    <row r="59" spans="1:10" ht="18" customHeight="1">
      <c r="C59" s="62"/>
      <c r="D59" s="62"/>
      <c r="F59" s="60"/>
    </row>
    <row r="60" spans="1:10" ht="15.75">
      <c r="E60" s="96" t="s">
        <v>160</v>
      </c>
      <c r="F60" s="96"/>
      <c r="G60" s="96"/>
      <c r="H60" s="96"/>
      <c r="I60" s="96"/>
    </row>
    <row r="61" spans="1:10">
      <c r="A61" s="97" t="s">
        <v>155</v>
      </c>
      <c r="B61" s="97"/>
      <c r="C61" s="97"/>
      <c r="D61" s="97"/>
      <c r="E61" s="97"/>
      <c r="F61" s="97" t="s">
        <v>142</v>
      </c>
      <c r="G61" s="97"/>
      <c r="H61" s="97"/>
      <c r="I61" s="61" t="s">
        <v>156</v>
      </c>
      <c r="J61" s="61"/>
    </row>
    <row r="65" spans="1:1">
      <c r="A65" s="71">
        <v>1</v>
      </c>
    </row>
  </sheetData>
  <mergeCells count="24">
    <mergeCell ref="A2:D2"/>
    <mergeCell ref="E2:I2"/>
    <mergeCell ref="A3:D3"/>
    <mergeCell ref="E3:I3"/>
    <mergeCell ref="A4:D4"/>
    <mergeCell ref="E4:I4"/>
    <mergeCell ref="A5:D5"/>
    <mergeCell ref="A6:I6"/>
    <mergeCell ref="A7:I7"/>
    <mergeCell ref="A8:I8"/>
    <mergeCell ref="A10:A11"/>
    <mergeCell ref="B10:B11"/>
    <mergeCell ref="C10:D11"/>
    <mergeCell ref="E10:F10"/>
    <mergeCell ref="G10:H10"/>
    <mergeCell ref="I10:I11"/>
    <mergeCell ref="E60:I60"/>
    <mergeCell ref="A61:E61"/>
    <mergeCell ref="F61:H61"/>
    <mergeCell ref="C50:I50"/>
    <mergeCell ref="C51:C52"/>
    <mergeCell ref="E51:F51"/>
    <mergeCell ref="G51:H51"/>
    <mergeCell ref="I51:I52"/>
  </mergeCells>
  <conditionalFormatting sqref="F12:F49 H12:H49">
    <cfRule type="cellIs" dxfId="15" priority="4" stopIfTrue="1" operator="equal">
      <formula>"SVG"</formula>
    </cfRule>
    <cfRule type="cellIs" dxfId="14" priority="5" stopIfTrue="1" operator="equal">
      <formula>"SVXS"</formula>
    </cfRule>
  </conditionalFormatting>
  <conditionalFormatting sqref="B12:D21">
    <cfRule type="expression" dxfId="13" priority="3" stopIfTrue="1">
      <formula>IF(MOD($A12,2)=0,TRUE,FALSE)</formula>
    </cfRule>
  </conditionalFormatting>
  <conditionalFormatting sqref="B22:D34">
    <cfRule type="expression" dxfId="12" priority="2" stopIfTrue="1">
      <formula>IF(MOD($A22,2)=0,TRUE,FALSE)</formula>
    </cfRule>
  </conditionalFormatting>
  <conditionalFormatting sqref="B35:D48">
    <cfRule type="expression" dxfId="11" priority="1" stopIfTrue="1">
      <formula>IF(MOD($A35,2)=0,TRUE,FALSE)</formula>
    </cfRule>
  </conditionalFormatting>
  <pageMargins left="0.5" right="0.25" top="0.5" bottom="0.5" header="0" footer="0.25"/>
  <pageSetup paperSize="9" scale="8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9"/>
  <sheetViews>
    <sheetView tabSelected="1" zoomScale="105" workbookViewId="0">
      <selection activeCell="L50" sqref="L50"/>
    </sheetView>
  </sheetViews>
  <sheetFormatPr defaultColWidth="9" defaultRowHeight="15"/>
  <cols>
    <col min="1" max="1" width="5.125" style="4" customWidth="1"/>
    <col min="2" max="2" width="8.875" style="4" customWidth="1"/>
    <col min="3" max="3" width="17.875" style="4" customWidth="1"/>
    <col min="4" max="4" width="6.625" style="4" customWidth="1"/>
    <col min="5" max="8" width="7.25" style="4" customWidth="1"/>
    <col min="9" max="9" width="15.625" style="4" customWidth="1"/>
    <col min="10" max="16384" width="9" style="4"/>
  </cols>
  <sheetData>
    <row r="1" spans="1:20" ht="15" customHeight="1">
      <c r="I1" s="24" t="s">
        <v>133</v>
      </c>
    </row>
    <row r="2" spans="1:20" ht="17.100000000000001" customHeight="1">
      <c r="A2" s="118" t="s">
        <v>134</v>
      </c>
      <c r="B2" s="118"/>
      <c r="C2" s="118"/>
      <c r="D2" s="118"/>
      <c r="E2" s="119" t="s">
        <v>135</v>
      </c>
      <c r="F2" s="119"/>
      <c r="G2" s="119"/>
      <c r="H2" s="119"/>
      <c r="I2" s="119"/>
      <c r="J2" s="3"/>
      <c r="K2" s="3"/>
      <c r="L2" s="3"/>
      <c r="M2" s="3"/>
      <c r="N2" s="3"/>
      <c r="O2" s="3"/>
      <c r="P2" s="3"/>
      <c r="Q2" s="3"/>
      <c r="R2" s="3"/>
      <c r="S2" s="3"/>
      <c r="T2" s="3"/>
    </row>
    <row r="3" spans="1:20" ht="17.100000000000001" customHeight="1">
      <c r="A3" s="119" t="s">
        <v>136</v>
      </c>
      <c r="B3" s="119"/>
      <c r="C3" s="119"/>
      <c r="D3" s="119"/>
      <c r="E3" s="120" t="s">
        <v>137</v>
      </c>
      <c r="F3" s="120"/>
      <c r="G3" s="120"/>
      <c r="H3" s="120"/>
      <c r="I3" s="120"/>
      <c r="J3" s="3"/>
      <c r="K3" s="3"/>
      <c r="L3" s="3"/>
      <c r="M3" s="3"/>
      <c r="N3" s="3"/>
      <c r="O3" s="3"/>
      <c r="P3" s="3"/>
      <c r="Q3" s="3"/>
      <c r="R3" s="3"/>
      <c r="S3" s="3"/>
      <c r="T3" s="3"/>
    </row>
    <row r="4" spans="1:20" ht="17.100000000000001" customHeight="1">
      <c r="A4" s="119" t="s">
        <v>138</v>
      </c>
      <c r="B4" s="119"/>
      <c r="C4" s="119"/>
      <c r="D4" s="119"/>
      <c r="E4" s="97"/>
      <c r="F4" s="97"/>
      <c r="G4" s="97"/>
      <c r="H4" s="97"/>
      <c r="I4" s="97"/>
      <c r="J4" s="3"/>
      <c r="K4" s="3"/>
      <c r="L4" s="3"/>
      <c r="M4" s="3"/>
      <c r="N4" s="3"/>
      <c r="O4" s="3"/>
      <c r="P4" s="3"/>
      <c r="Q4" s="3"/>
      <c r="R4" s="3"/>
      <c r="S4" s="3"/>
      <c r="T4" s="3"/>
    </row>
    <row r="5" spans="1:20" s="46" customFormat="1" ht="12" customHeight="1">
      <c r="A5" s="105"/>
      <c r="B5" s="105"/>
      <c r="C5" s="105"/>
      <c r="D5" s="105"/>
      <c r="E5" s="45"/>
      <c r="J5" s="45"/>
      <c r="K5" s="45"/>
      <c r="L5" s="45"/>
      <c r="M5" s="45"/>
      <c r="N5" s="45"/>
      <c r="O5" s="45"/>
      <c r="P5" s="45"/>
      <c r="Q5" s="45"/>
      <c r="R5" s="45"/>
      <c r="S5" s="45"/>
      <c r="T5" s="45"/>
    </row>
    <row r="6" spans="1:20" ht="24.95" customHeight="1">
      <c r="A6" s="106" t="s">
        <v>139</v>
      </c>
      <c r="B6" s="106"/>
      <c r="C6" s="106"/>
      <c r="D6" s="106"/>
      <c r="E6" s="106"/>
      <c r="F6" s="106"/>
      <c r="G6" s="106"/>
      <c r="H6" s="106"/>
      <c r="I6" s="106"/>
      <c r="J6" s="5"/>
      <c r="K6" s="5"/>
      <c r="L6" s="5"/>
      <c r="M6" s="5"/>
      <c r="N6" s="5"/>
      <c r="O6" s="5"/>
      <c r="P6" s="5"/>
      <c r="Q6" s="5"/>
      <c r="R6" s="5"/>
      <c r="S6" s="5"/>
      <c r="T6" s="5"/>
    </row>
    <row r="7" spans="1:20" s="8" customFormat="1" ht="18" customHeight="1">
      <c r="A7" s="106" t="s">
        <v>306</v>
      </c>
      <c r="B7" s="106"/>
      <c r="C7" s="106"/>
      <c r="D7" s="106"/>
      <c r="E7" s="106"/>
      <c r="F7" s="106"/>
      <c r="G7" s="106"/>
      <c r="H7" s="106"/>
      <c r="I7" s="106"/>
      <c r="J7" s="47"/>
      <c r="K7" s="47"/>
      <c r="L7" s="47"/>
      <c r="M7" s="47"/>
      <c r="N7" s="47"/>
      <c r="O7" s="47"/>
      <c r="P7" s="47"/>
      <c r="Q7" s="47"/>
      <c r="R7" s="47"/>
      <c r="S7" s="47"/>
      <c r="T7" s="47"/>
    </row>
    <row r="8" spans="1:20" s="8" customFormat="1" ht="18" customHeight="1">
      <c r="A8" s="107" t="s">
        <v>308</v>
      </c>
      <c r="B8" s="107"/>
      <c r="C8" s="107"/>
      <c r="D8" s="107"/>
      <c r="E8" s="107"/>
      <c r="F8" s="107"/>
      <c r="G8" s="107"/>
      <c r="H8" s="107"/>
      <c r="I8" s="107"/>
      <c r="J8" s="7"/>
      <c r="K8" s="7"/>
      <c r="L8" s="7"/>
      <c r="M8" s="7"/>
      <c r="N8" s="7"/>
      <c r="O8" s="7"/>
      <c r="P8" s="7"/>
      <c r="Q8" s="7"/>
      <c r="R8" s="7"/>
      <c r="S8" s="7"/>
      <c r="T8" s="7"/>
    </row>
    <row r="9" spans="1:20" s="8" customFormat="1" ht="12" customHeight="1">
      <c r="A9" s="88"/>
      <c r="B9" s="88"/>
      <c r="C9" s="88"/>
      <c r="D9" s="88"/>
      <c r="E9" s="88"/>
      <c r="F9" s="88"/>
      <c r="G9" s="88"/>
      <c r="H9" s="88"/>
      <c r="I9" s="88"/>
      <c r="J9" s="7"/>
      <c r="K9" s="7"/>
      <c r="L9" s="7"/>
      <c r="M9" s="7"/>
      <c r="N9" s="7"/>
      <c r="O9" s="7"/>
      <c r="P9" s="7"/>
      <c r="Q9" s="7"/>
      <c r="R9" s="7"/>
      <c r="S9" s="7"/>
      <c r="T9" s="7"/>
    </row>
    <row r="10" spans="1:20" s="12" customFormat="1" ht="18" customHeight="1">
      <c r="A10" s="108" t="s">
        <v>0</v>
      </c>
      <c r="B10" s="108" t="s">
        <v>140</v>
      </c>
      <c r="C10" s="111" t="s">
        <v>141</v>
      </c>
      <c r="D10" s="112"/>
      <c r="E10" s="115" t="s">
        <v>142</v>
      </c>
      <c r="F10" s="116"/>
      <c r="G10" s="115" t="s">
        <v>143</v>
      </c>
      <c r="H10" s="116"/>
      <c r="I10" s="117" t="s">
        <v>13</v>
      </c>
    </row>
    <row r="11" spans="1:20" s="12" customFormat="1" ht="30" customHeight="1">
      <c r="A11" s="109"/>
      <c r="B11" s="110"/>
      <c r="C11" s="113"/>
      <c r="D11" s="114"/>
      <c r="E11" s="48" t="s">
        <v>144</v>
      </c>
      <c r="F11" s="48" t="s">
        <v>145</v>
      </c>
      <c r="G11" s="48" t="s">
        <v>144</v>
      </c>
      <c r="H11" s="48" t="s">
        <v>145</v>
      </c>
      <c r="I11" s="109"/>
    </row>
    <row r="12" spans="1:20" s="12" customFormat="1" ht="15.95" customHeight="1">
      <c r="A12" s="90">
        <v>1</v>
      </c>
      <c r="B12" s="76">
        <v>21002443</v>
      </c>
      <c r="C12" s="77" t="s">
        <v>162</v>
      </c>
      <c r="D12" s="77" t="s">
        <v>163</v>
      </c>
      <c r="E12" s="90">
        <v>50</v>
      </c>
      <c r="F12" s="52" t="str">
        <f>IF(AND(E12&gt;=90),"XS",IF(AND(E12&gt;=80),"Tốt",IF(AND(E12&gt;=70),"Khá",IF(AND(E12&gt;=60),"TB",IF(AND(E12&gt;=50),"TB",IF(AND(E12&lt;50),IF(AND(E12&gt;0),"Yếu",IF(AND(E12=0),"Không XL"," "))))))))</f>
        <v>TB</v>
      </c>
      <c r="G12" s="90"/>
      <c r="H12" s="52"/>
      <c r="I12" s="53"/>
    </row>
    <row r="13" spans="1:20" s="12" customFormat="1" ht="15.95" customHeight="1">
      <c r="A13" s="90">
        <v>2</v>
      </c>
      <c r="B13" s="76">
        <v>21004362</v>
      </c>
      <c r="C13" s="95" t="s">
        <v>166</v>
      </c>
      <c r="D13" s="94" t="s">
        <v>165</v>
      </c>
      <c r="E13" s="90"/>
      <c r="F13" s="52" t="str">
        <f t="shared" ref="F13:F43" si="0">IF(AND(E13&gt;=90),"XS",IF(AND(E13&gt;=80),"Tốt",IF(AND(E13&gt;=70),"Khá",IF(AND(E13&gt;=60),"TB",IF(AND(E13&gt;=50),"TB",IF(AND(E13&lt;50),IF(AND(E13&gt;0),"Yếu",IF(AND(E13=0),"Không XL"," "))))))))</f>
        <v>Không XL</v>
      </c>
      <c r="G13" s="90"/>
      <c r="H13" s="52"/>
      <c r="I13" s="53" t="s">
        <v>307</v>
      </c>
    </row>
    <row r="14" spans="1:20" s="12" customFormat="1" ht="15.95" customHeight="1">
      <c r="A14" s="90">
        <v>3</v>
      </c>
      <c r="B14" s="76">
        <v>21002654</v>
      </c>
      <c r="C14" s="77" t="s">
        <v>167</v>
      </c>
      <c r="D14" s="77" t="s">
        <v>168</v>
      </c>
      <c r="E14" s="90">
        <v>65</v>
      </c>
      <c r="F14" s="52" t="str">
        <f t="shared" si="0"/>
        <v>TB</v>
      </c>
      <c r="G14" s="90"/>
      <c r="H14" s="52"/>
      <c r="I14" s="14"/>
    </row>
    <row r="15" spans="1:20" s="12" customFormat="1" ht="15.95" customHeight="1">
      <c r="A15" s="90">
        <v>4</v>
      </c>
      <c r="B15" s="76">
        <v>21000751</v>
      </c>
      <c r="C15" s="77" t="s">
        <v>169</v>
      </c>
      <c r="D15" s="94" t="s">
        <v>170</v>
      </c>
      <c r="E15" s="90"/>
      <c r="F15" s="52" t="str">
        <f t="shared" si="0"/>
        <v>Không XL</v>
      </c>
      <c r="G15" s="90"/>
      <c r="H15" s="52"/>
      <c r="I15" s="53" t="s">
        <v>307</v>
      </c>
    </row>
    <row r="16" spans="1:20" s="12" customFormat="1" ht="17.45" customHeight="1">
      <c r="A16" s="90">
        <v>5</v>
      </c>
      <c r="B16" s="76">
        <v>21002943</v>
      </c>
      <c r="C16" s="77" t="s">
        <v>171</v>
      </c>
      <c r="D16" s="77" t="s">
        <v>172</v>
      </c>
      <c r="E16" s="90">
        <v>59</v>
      </c>
      <c r="F16" s="52" t="str">
        <f t="shared" si="0"/>
        <v>TB</v>
      </c>
      <c r="G16" s="90"/>
      <c r="H16" s="52"/>
      <c r="I16" s="14"/>
    </row>
    <row r="17" spans="1:9" s="12" customFormat="1" ht="17.45" customHeight="1">
      <c r="A17" s="90">
        <v>6</v>
      </c>
      <c r="B17" s="76">
        <v>21002241</v>
      </c>
      <c r="C17" s="77" t="s">
        <v>173</v>
      </c>
      <c r="D17" s="77" t="s">
        <v>174</v>
      </c>
      <c r="E17" s="90">
        <v>45</v>
      </c>
      <c r="F17" s="52" t="str">
        <f t="shared" si="0"/>
        <v>Yếu</v>
      </c>
      <c r="G17" s="90"/>
      <c r="H17" s="52"/>
      <c r="I17" s="14"/>
    </row>
    <row r="18" spans="1:9" s="12" customFormat="1" ht="17.45" customHeight="1">
      <c r="A18" s="90">
        <v>7</v>
      </c>
      <c r="B18" s="76">
        <v>21003195</v>
      </c>
      <c r="C18" s="77" t="s">
        <v>175</v>
      </c>
      <c r="D18" s="77" t="s">
        <v>176</v>
      </c>
      <c r="E18" s="90">
        <v>45</v>
      </c>
      <c r="F18" s="52" t="str">
        <f t="shared" si="0"/>
        <v>Yếu</v>
      </c>
      <c r="G18" s="90"/>
      <c r="H18" s="52"/>
      <c r="I18" s="14"/>
    </row>
    <row r="19" spans="1:9" s="12" customFormat="1" ht="17.45" customHeight="1">
      <c r="A19" s="90">
        <v>8</v>
      </c>
      <c r="B19" s="76">
        <v>21004284</v>
      </c>
      <c r="C19" s="77" t="s">
        <v>177</v>
      </c>
      <c r="D19" s="77" t="s">
        <v>178</v>
      </c>
      <c r="E19" s="90">
        <v>47</v>
      </c>
      <c r="F19" s="52" t="str">
        <f t="shared" si="0"/>
        <v>Yếu</v>
      </c>
      <c r="G19" s="90"/>
      <c r="H19" s="52"/>
      <c r="I19" s="53"/>
    </row>
    <row r="20" spans="1:9" s="12" customFormat="1" ht="17.45" customHeight="1">
      <c r="A20" s="90">
        <v>9</v>
      </c>
      <c r="B20" s="76">
        <v>21004608</v>
      </c>
      <c r="C20" s="77" t="s">
        <v>181</v>
      </c>
      <c r="D20" s="94" t="s">
        <v>182</v>
      </c>
      <c r="E20" s="90"/>
      <c r="F20" s="52" t="str">
        <f t="shared" si="0"/>
        <v>Không XL</v>
      </c>
      <c r="G20" s="90"/>
      <c r="H20" s="52"/>
      <c r="I20" s="53" t="s">
        <v>307</v>
      </c>
    </row>
    <row r="21" spans="1:9" s="12" customFormat="1" ht="17.45" customHeight="1">
      <c r="A21" s="90">
        <v>10</v>
      </c>
      <c r="B21" s="76">
        <v>21003669</v>
      </c>
      <c r="C21" s="77" t="s">
        <v>183</v>
      </c>
      <c r="D21" s="77" t="s">
        <v>184</v>
      </c>
      <c r="E21" s="90">
        <v>54</v>
      </c>
      <c r="F21" s="52" t="str">
        <f t="shared" si="0"/>
        <v>TB</v>
      </c>
      <c r="G21" s="90"/>
      <c r="H21" s="52"/>
      <c r="I21" s="14"/>
    </row>
    <row r="22" spans="1:9" s="12" customFormat="1" ht="17.45" customHeight="1">
      <c r="A22" s="90">
        <v>11</v>
      </c>
      <c r="B22" s="76">
        <v>21004022</v>
      </c>
      <c r="C22" s="77" t="s">
        <v>187</v>
      </c>
      <c r="D22" s="77" t="s">
        <v>188</v>
      </c>
      <c r="E22" s="90">
        <v>52</v>
      </c>
      <c r="F22" s="52" t="str">
        <f t="shared" si="0"/>
        <v>TB</v>
      </c>
      <c r="G22" s="90"/>
      <c r="H22" s="52"/>
      <c r="I22" s="14"/>
    </row>
    <row r="23" spans="1:9" s="12" customFormat="1" ht="17.45" customHeight="1">
      <c r="A23" s="90">
        <v>12</v>
      </c>
      <c r="B23" s="76">
        <v>21000281</v>
      </c>
      <c r="C23" s="77" t="s">
        <v>189</v>
      </c>
      <c r="D23" s="77" t="s">
        <v>190</v>
      </c>
      <c r="E23" s="90">
        <v>53</v>
      </c>
      <c r="F23" s="52" t="str">
        <f t="shared" si="0"/>
        <v>TB</v>
      </c>
      <c r="G23" s="90"/>
      <c r="H23" s="52"/>
      <c r="I23" s="14"/>
    </row>
    <row r="24" spans="1:9" s="12" customFormat="1" ht="17.45" customHeight="1">
      <c r="A24" s="90">
        <v>13</v>
      </c>
      <c r="B24" s="76">
        <v>21001983</v>
      </c>
      <c r="C24" s="77" t="s">
        <v>191</v>
      </c>
      <c r="D24" s="77" t="s">
        <v>192</v>
      </c>
      <c r="E24" s="90">
        <v>58</v>
      </c>
      <c r="F24" s="52" t="str">
        <f t="shared" si="0"/>
        <v>TB</v>
      </c>
      <c r="G24" s="90"/>
      <c r="H24" s="52"/>
      <c r="I24" s="14"/>
    </row>
    <row r="25" spans="1:9" s="12" customFormat="1" ht="17.45" customHeight="1">
      <c r="A25" s="90">
        <v>14</v>
      </c>
      <c r="B25" s="76">
        <v>21003098</v>
      </c>
      <c r="C25" s="77" t="s">
        <v>193</v>
      </c>
      <c r="D25" s="77" t="s">
        <v>194</v>
      </c>
      <c r="E25" s="90">
        <v>51</v>
      </c>
      <c r="F25" s="52" t="str">
        <f t="shared" si="0"/>
        <v>TB</v>
      </c>
      <c r="G25" s="90"/>
      <c r="H25" s="52"/>
      <c r="I25" s="14"/>
    </row>
    <row r="26" spans="1:9" s="12" customFormat="1" ht="17.45" customHeight="1">
      <c r="A26" s="90">
        <v>15</v>
      </c>
      <c r="B26" s="76">
        <v>21004331</v>
      </c>
      <c r="C26" s="77" t="s">
        <v>195</v>
      </c>
      <c r="D26" s="77" t="s">
        <v>196</v>
      </c>
      <c r="E26" s="90">
        <v>53</v>
      </c>
      <c r="F26" s="52" t="str">
        <f t="shared" si="0"/>
        <v>TB</v>
      </c>
      <c r="G26" s="90"/>
      <c r="H26" s="52"/>
      <c r="I26" s="14"/>
    </row>
    <row r="27" spans="1:9" s="12" customFormat="1" ht="17.45" customHeight="1">
      <c r="A27" s="90">
        <v>16</v>
      </c>
      <c r="B27" s="76">
        <v>21000523</v>
      </c>
      <c r="C27" s="77" t="s">
        <v>197</v>
      </c>
      <c r="D27" s="77" t="s">
        <v>198</v>
      </c>
      <c r="E27" s="90">
        <v>53</v>
      </c>
      <c r="F27" s="52" t="str">
        <f t="shared" si="0"/>
        <v>TB</v>
      </c>
      <c r="G27" s="90"/>
      <c r="H27" s="52"/>
      <c r="I27" s="14"/>
    </row>
    <row r="28" spans="1:9" s="12" customFormat="1" ht="17.45" customHeight="1">
      <c r="A28" s="90">
        <v>17</v>
      </c>
      <c r="B28" s="76">
        <v>21004139</v>
      </c>
      <c r="C28" s="77" t="s">
        <v>199</v>
      </c>
      <c r="D28" s="77" t="s">
        <v>200</v>
      </c>
      <c r="E28" s="90">
        <v>48</v>
      </c>
      <c r="F28" s="52" t="str">
        <f t="shared" si="0"/>
        <v>Yếu</v>
      </c>
      <c r="G28" s="90"/>
      <c r="H28" s="52"/>
      <c r="I28" s="53"/>
    </row>
    <row r="29" spans="1:9" s="12" customFormat="1" ht="17.45" customHeight="1">
      <c r="A29" s="90">
        <v>18</v>
      </c>
      <c r="B29" s="76">
        <v>21003458</v>
      </c>
      <c r="C29" s="77" t="s">
        <v>201</v>
      </c>
      <c r="D29" s="77" t="s">
        <v>202</v>
      </c>
      <c r="E29" s="90">
        <v>46</v>
      </c>
      <c r="F29" s="52" t="str">
        <f t="shared" si="0"/>
        <v>Yếu</v>
      </c>
      <c r="G29" s="90"/>
      <c r="H29" s="52"/>
      <c r="I29" s="14"/>
    </row>
    <row r="30" spans="1:9" s="12" customFormat="1" ht="17.45" customHeight="1">
      <c r="A30" s="90">
        <v>19</v>
      </c>
      <c r="B30" s="76">
        <v>21002388</v>
      </c>
      <c r="C30" s="77" t="s">
        <v>203</v>
      </c>
      <c r="D30" s="77" t="s">
        <v>204</v>
      </c>
      <c r="E30" s="90">
        <v>54</v>
      </c>
      <c r="F30" s="52" t="str">
        <f t="shared" si="0"/>
        <v>TB</v>
      </c>
      <c r="G30" s="90"/>
      <c r="H30" s="52"/>
      <c r="I30" s="14"/>
    </row>
    <row r="31" spans="1:9" s="12" customFormat="1" ht="17.45" customHeight="1">
      <c r="A31" s="90">
        <v>20</v>
      </c>
      <c r="B31" s="76">
        <v>21002478</v>
      </c>
      <c r="C31" s="77" t="s">
        <v>205</v>
      </c>
      <c r="D31" s="77" t="s">
        <v>206</v>
      </c>
      <c r="E31" s="90">
        <v>47</v>
      </c>
      <c r="F31" s="52" t="str">
        <f t="shared" si="0"/>
        <v>Yếu</v>
      </c>
      <c r="G31" s="90"/>
      <c r="H31" s="52"/>
      <c r="I31" s="14"/>
    </row>
    <row r="32" spans="1:9" s="12" customFormat="1" ht="17.45" customHeight="1">
      <c r="A32" s="90">
        <v>21</v>
      </c>
      <c r="B32" s="76">
        <v>21003082</v>
      </c>
      <c r="C32" s="77" t="s">
        <v>207</v>
      </c>
      <c r="D32" s="77" t="s">
        <v>208</v>
      </c>
      <c r="E32" s="90">
        <v>67</v>
      </c>
      <c r="F32" s="52" t="str">
        <f t="shared" si="0"/>
        <v>TB</v>
      </c>
      <c r="G32" s="90"/>
      <c r="H32" s="52"/>
      <c r="I32" s="14"/>
    </row>
    <row r="33" spans="1:9" s="12" customFormat="1" ht="17.45" customHeight="1">
      <c r="A33" s="90">
        <v>22</v>
      </c>
      <c r="B33" s="76">
        <v>21002876</v>
      </c>
      <c r="C33" s="77" t="s">
        <v>209</v>
      </c>
      <c r="D33" s="94" t="s">
        <v>210</v>
      </c>
      <c r="E33" s="90"/>
      <c r="F33" s="52" t="str">
        <f t="shared" si="0"/>
        <v>Không XL</v>
      </c>
      <c r="G33" s="90"/>
      <c r="H33" s="52"/>
      <c r="I33" s="53" t="s">
        <v>307</v>
      </c>
    </row>
    <row r="34" spans="1:9" s="12" customFormat="1" ht="17.45" customHeight="1">
      <c r="A34" s="90">
        <v>23</v>
      </c>
      <c r="B34" s="76">
        <v>21002222</v>
      </c>
      <c r="C34" s="77" t="s">
        <v>211</v>
      </c>
      <c r="D34" s="77" t="s">
        <v>212</v>
      </c>
      <c r="E34" s="90">
        <v>59</v>
      </c>
      <c r="F34" s="52" t="str">
        <f t="shared" si="0"/>
        <v>TB</v>
      </c>
      <c r="G34" s="90"/>
      <c r="H34" s="52"/>
      <c r="I34" s="14"/>
    </row>
    <row r="35" spans="1:9" s="12" customFormat="1" ht="17.45" customHeight="1">
      <c r="A35" s="90">
        <v>24</v>
      </c>
      <c r="B35" s="76">
        <v>21004162</v>
      </c>
      <c r="C35" s="77" t="s">
        <v>213</v>
      </c>
      <c r="D35" s="77" t="s">
        <v>214</v>
      </c>
      <c r="E35" s="90">
        <v>54</v>
      </c>
      <c r="F35" s="52" t="str">
        <f t="shared" si="0"/>
        <v>TB</v>
      </c>
      <c r="G35" s="90"/>
      <c r="H35" s="52"/>
      <c r="I35" s="53"/>
    </row>
    <row r="36" spans="1:9" s="12" customFormat="1" ht="17.45" customHeight="1">
      <c r="A36" s="90">
        <v>25</v>
      </c>
      <c r="B36" s="76">
        <v>21002791</v>
      </c>
      <c r="C36" s="77" t="s">
        <v>215</v>
      </c>
      <c r="D36" s="94" t="s">
        <v>216</v>
      </c>
      <c r="E36" s="90"/>
      <c r="F36" s="52" t="str">
        <f t="shared" si="0"/>
        <v>Không XL</v>
      </c>
      <c r="G36" s="90"/>
      <c r="H36" s="52"/>
      <c r="I36" s="53" t="s">
        <v>307</v>
      </c>
    </row>
    <row r="37" spans="1:9" s="12" customFormat="1" ht="17.45" customHeight="1">
      <c r="A37" s="90">
        <v>26</v>
      </c>
      <c r="B37" s="76">
        <v>21000048</v>
      </c>
      <c r="C37" s="77" t="s">
        <v>219</v>
      </c>
      <c r="D37" s="94" t="s">
        <v>220</v>
      </c>
      <c r="E37" s="90"/>
      <c r="F37" s="52" t="str">
        <f t="shared" si="0"/>
        <v>Không XL</v>
      </c>
      <c r="G37" s="90"/>
      <c r="H37" s="52"/>
      <c r="I37" s="53" t="s">
        <v>307</v>
      </c>
    </row>
    <row r="38" spans="1:9" s="12" customFormat="1" ht="17.45" customHeight="1">
      <c r="A38" s="90">
        <v>27</v>
      </c>
      <c r="B38" s="76">
        <v>21003093</v>
      </c>
      <c r="C38" s="77" t="s">
        <v>221</v>
      </c>
      <c r="D38" s="77" t="s">
        <v>222</v>
      </c>
      <c r="E38" s="90">
        <v>48</v>
      </c>
      <c r="F38" s="52" t="str">
        <f t="shared" si="0"/>
        <v>Yếu</v>
      </c>
      <c r="G38" s="90"/>
      <c r="H38" s="52"/>
      <c r="I38" s="53"/>
    </row>
    <row r="39" spans="1:9" s="12" customFormat="1" ht="17.45" customHeight="1">
      <c r="A39" s="90">
        <v>28</v>
      </c>
      <c r="B39" s="76">
        <v>21002734</v>
      </c>
      <c r="C39" s="77" t="s">
        <v>223</v>
      </c>
      <c r="D39" s="77" t="s">
        <v>224</v>
      </c>
      <c r="E39" s="90">
        <v>55</v>
      </c>
      <c r="F39" s="52" t="str">
        <f t="shared" si="0"/>
        <v>TB</v>
      </c>
      <c r="G39" s="90"/>
      <c r="H39" s="52"/>
      <c r="I39" s="14"/>
    </row>
    <row r="40" spans="1:9" s="12" customFormat="1" ht="17.45" customHeight="1">
      <c r="A40" s="90">
        <v>29</v>
      </c>
      <c r="B40" s="76">
        <v>21003752</v>
      </c>
      <c r="C40" s="77" t="s">
        <v>225</v>
      </c>
      <c r="D40" s="77" t="s">
        <v>226</v>
      </c>
      <c r="E40" s="90">
        <v>43</v>
      </c>
      <c r="F40" s="52" t="str">
        <f t="shared" si="0"/>
        <v>Yếu</v>
      </c>
      <c r="G40" s="90"/>
      <c r="H40" s="52"/>
      <c r="I40" s="14"/>
    </row>
    <row r="41" spans="1:9" s="12" customFormat="1" ht="17.45" customHeight="1">
      <c r="A41" s="90">
        <v>30</v>
      </c>
      <c r="B41" s="76">
        <v>21001842</v>
      </c>
      <c r="C41" s="77" t="s">
        <v>229</v>
      </c>
      <c r="D41" s="77" t="s">
        <v>230</v>
      </c>
      <c r="E41" s="90">
        <v>52</v>
      </c>
      <c r="F41" s="52" t="str">
        <f t="shared" si="0"/>
        <v>TB</v>
      </c>
      <c r="G41" s="90"/>
      <c r="H41" s="52"/>
      <c r="I41" s="14"/>
    </row>
    <row r="42" spans="1:9" s="12" customFormat="1" ht="17.45" customHeight="1">
      <c r="A42" s="90">
        <v>31</v>
      </c>
      <c r="B42" s="76">
        <v>21000458</v>
      </c>
      <c r="C42" s="77" t="s">
        <v>231</v>
      </c>
      <c r="D42" s="77" t="s">
        <v>232</v>
      </c>
      <c r="E42" s="90">
        <v>53</v>
      </c>
      <c r="F42" s="52" t="str">
        <f t="shared" si="0"/>
        <v>TB</v>
      </c>
      <c r="G42" s="90"/>
      <c r="H42" s="52"/>
      <c r="I42" s="14"/>
    </row>
    <row r="43" spans="1:9" s="12" customFormat="1" ht="17.45" customHeight="1">
      <c r="A43" s="90">
        <v>32</v>
      </c>
      <c r="B43" s="76">
        <v>21000334</v>
      </c>
      <c r="C43" s="77" t="s">
        <v>233</v>
      </c>
      <c r="D43" s="77" t="s">
        <v>234</v>
      </c>
      <c r="E43" s="90">
        <v>62</v>
      </c>
      <c r="F43" s="52" t="str">
        <f t="shared" si="0"/>
        <v>TB</v>
      </c>
      <c r="G43" s="90"/>
      <c r="H43" s="52"/>
      <c r="I43" s="14"/>
    </row>
    <row r="44" spans="1:9" ht="18" customHeight="1" thickBot="1">
      <c r="A44" s="44"/>
      <c r="B44" s="44"/>
      <c r="C44" s="133" t="s">
        <v>146</v>
      </c>
      <c r="D44" s="133"/>
      <c r="E44" s="133"/>
      <c r="F44" s="133"/>
      <c r="G44" s="133"/>
      <c r="H44" s="133"/>
      <c r="I44" s="133"/>
    </row>
    <row r="45" spans="1:9" ht="18" customHeight="1">
      <c r="C45" s="134" t="s">
        <v>147</v>
      </c>
      <c r="D45" s="135"/>
      <c r="E45" s="136" t="s">
        <v>142</v>
      </c>
      <c r="F45" s="137"/>
      <c r="G45" s="136" t="s">
        <v>158</v>
      </c>
      <c r="H45" s="137"/>
      <c r="I45" s="138" t="s">
        <v>13</v>
      </c>
    </row>
    <row r="46" spans="1:9" s="12" customFormat="1" ht="18" customHeight="1">
      <c r="C46" s="100"/>
      <c r="D46" s="67"/>
      <c r="E46" s="48" t="s">
        <v>148</v>
      </c>
      <c r="F46" s="19" t="s">
        <v>149</v>
      </c>
      <c r="G46" s="48" t="s">
        <v>148</v>
      </c>
      <c r="H46" s="19" t="s">
        <v>149</v>
      </c>
      <c r="I46" s="104"/>
    </row>
    <row r="47" spans="1:9">
      <c r="C47" s="68" t="s">
        <v>150</v>
      </c>
      <c r="D47" s="93"/>
      <c r="E47" s="54">
        <f>COUNTIF(F12:F43,"Xuất sắc")</f>
        <v>0</v>
      </c>
      <c r="F47" s="55">
        <f>E47*100/A43</f>
        <v>0</v>
      </c>
      <c r="G47" s="54"/>
      <c r="H47" s="55"/>
      <c r="I47" s="56"/>
    </row>
    <row r="48" spans="1:9" ht="18" customHeight="1">
      <c r="C48" s="68" t="s">
        <v>151</v>
      </c>
      <c r="D48" s="93"/>
      <c r="E48" s="54">
        <f>COUNTIF(F12:F43,"Tốt")</f>
        <v>0</v>
      </c>
      <c r="F48" s="55">
        <f>E48*100/A43</f>
        <v>0</v>
      </c>
      <c r="G48" s="54"/>
      <c r="H48" s="55"/>
      <c r="I48" s="56"/>
    </row>
    <row r="49" spans="1:10" ht="18" customHeight="1">
      <c r="C49" s="68" t="s">
        <v>152</v>
      </c>
      <c r="D49" s="93"/>
      <c r="E49" s="54">
        <f>COUNTIF(F12:F43,"Khá")</f>
        <v>0</v>
      </c>
      <c r="F49" s="55">
        <f>E49*100/A43</f>
        <v>0</v>
      </c>
      <c r="G49" s="54"/>
      <c r="H49" s="55"/>
      <c r="I49" s="56"/>
    </row>
    <row r="50" spans="1:10" ht="18" customHeight="1">
      <c r="C50" s="68" t="s">
        <v>153</v>
      </c>
      <c r="D50" s="93"/>
      <c r="E50" s="54">
        <f>COUNTIF(F12:F43,"TB")</f>
        <v>18</v>
      </c>
      <c r="F50" s="55">
        <f>E50*100/A43</f>
        <v>56.25</v>
      </c>
      <c r="G50" s="54"/>
      <c r="H50" s="55"/>
      <c r="I50" s="56"/>
    </row>
    <row r="51" spans="1:10" ht="18" customHeight="1">
      <c r="C51" s="68" t="s">
        <v>154</v>
      </c>
      <c r="D51" s="93"/>
      <c r="E51" s="54">
        <f>COUNTIF(F12:F43,"Yếu")</f>
        <v>8</v>
      </c>
      <c r="F51" s="55">
        <f>E51*100/A43</f>
        <v>25</v>
      </c>
      <c r="G51" s="54"/>
      <c r="H51" s="55"/>
      <c r="I51" s="56"/>
    </row>
    <row r="52" spans="1:10" ht="18" customHeight="1" thickBot="1">
      <c r="C52" s="69" t="s">
        <v>159</v>
      </c>
      <c r="D52" s="70"/>
      <c r="E52" s="57">
        <f>COUNTIF(F12:F43,"Không XL")</f>
        <v>6</v>
      </c>
      <c r="F52" s="58">
        <f>E52*100/A43</f>
        <v>18.75</v>
      </c>
      <c r="G52" s="57"/>
      <c r="H52" s="58"/>
      <c r="I52" s="59"/>
    </row>
    <row r="53" spans="1:10" ht="18" customHeight="1">
      <c r="C53" s="89"/>
      <c r="D53" s="89"/>
      <c r="F53" s="60"/>
    </row>
    <row r="54" spans="1:10" ht="15.75">
      <c r="E54" s="96" t="s">
        <v>309</v>
      </c>
      <c r="F54" s="96"/>
      <c r="G54" s="96"/>
      <c r="H54" s="96"/>
      <c r="I54" s="96"/>
    </row>
    <row r="55" spans="1:10">
      <c r="A55" s="97" t="s">
        <v>155</v>
      </c>
      <c r="B55" s="97"/>
      <c r="C55" s="97"/>
      <c r="D55" s="97"/>
      <c r="E55" s="97"/>
      <c r="F55" s="97" t="s">
        <v>142</v>
      </c>
      <c r="G55" s="97"/>
      <c r="H55" s="97"/>
      <c r="I55" s="61" t="s">
        <v>156</v>
      </c>
      <c r="J55" s="61"/>
    </row>
    <row r="59" spans="1:10">
      <c r="A59" s="71">
        <v>1</v>
      </c>
    </row>
  </sheetData>
  <mergeCells count="24">
    <mergeCell ref="A2:D2"/>
    <mergeCell ref="E2:I2"/>
    <mergeCell ref="A3:D3"/>
    <mergeCell ref="E3:I3"/>
    <mergeCell ref="A4:D4"/>
    <mergeCell ref="E4:I4"/>
    <mergeCell ref="A5:D5"/>
    <mergeCell ref="A6:I6"/>
    <mergeCell ref="A7:I7"/>
    <mergeCell ref="A8:I8"/>
    <mergeCell ref="A10:A11"/>
    <mergeCell ref="B10:B11"/>
    <mergeCell ref="C10:D11"/>
    <mergeCell ref="E10:F10"/>
    <mergeCell ref="G10:H10"/>
    <mergeCell ref="I10:I11"/>
    <mergeCell ref="A55:E55"/>
    <mergeCell ref="F55:H55"/>
    <mergeCell ref="C44:I44"/>
    <mergeCell ref="C45:C46"/>
    <mergeCell ref="E45:F45"/>
    <mergeCell ref="G45:H45"/>
    <mergeCell ref="I45:I46"/>
    <mergeCell ref="E54:I54"/>
  </mergeCells>
  <conditionalFormatting sqref="F12:F43 H12:H43">
    <cfRule type="cellIs" dxfId="10" priority="4" stopIfTrue="1" operator="equal">
      <formula>"SVG"</formula>
    </cfRule>
    <cfRule type="cellIs" dxfId="9" priority="5" stopIfTrue="1" operator="equal">
      <formula>"SVXS"</formula>
    </cfRule>
  </conditionalFormatting>
  <conditionalFormatting sqref="B12:D43">
    <cfRule type="expression" dxfId="8" priority="3" stopIfTrue="1">
      <formula>IF(MOD($A12,2)=0,TRUE,FALSE)</formula>
    </cfRule>
  </conditionalFormatting>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1"/>
  <sheetViews>
    <sheetView topLeftCell="A37" workbookViewId="0">
      <selection activeCell="A37" sqref="A1:XFD1048576"/>
    </sheetView>
  </sheetViews>
  <sheetFormatPr defaultColWidth="9" defaultRowHeight="15"/>
  <cols>
    <col min="1" max="1" width="5.125" style="4" customWidth="1"/>
    <col min="2" max="2" width="8.875" style="4" customWidth="1"/>
    <col min="3" max="3" width="17.875" style="4" customWidth="1"/>
    <col min="4" max="4" width="6.625" style="4" customWidth="1"/>
    <col min="5" max="5" width="7.25" style="4" customWidth="1"/>
    <col min="6" max="6" width="13.625" style="4" customWidth="1"/>
    <col min="7" max="8" width="7.25" style="4" customWidth="1"/>
    <col min="9" max="9" width="15.625" style="4" customWidth="1"/>
    <col min="10" max="16384" width="9" style="4"/>
  </cols>
  <sheetData>
    <row r="1" spans="1:20" ht="15" customHeight="1">
      <c r="I1" s="24" t="s">
        <v>133</v>
      </c>
    </row>
    <row r="2" spans="1:20" ht="17.100000000000001" customHeight="1">
      <c r="A2" s="118" t="s">
        <v>134</v>
      </c>
      <c r="B2" s="118"/>
      <c r="C2" s="118"/>
      <c r="D2" s="118"/>
      <c r="E2" s="119" t="s">
        <v>135</v>
      </c>
      <c r="F2" s="119"/>
      <c r="G2" s="119"/>
      <c r="H2" s="119"/>
      <c r="I2" s="119"/>
      <c r="J2" s="3"/>
      <c r="K2" s="3"/>
      <c r="L2" s="3"/>
      <c r="M2" s="3"/>
      <c r="N2" s="3"/>
      <c r="O2" s="3"/>
      <c r="P2" s="3"/>
      <c r="Q2" s="3"/>
      <c r="R2" s="3"/>
      <c r="S2" s="3"/>
      <c r="T2" s="3"/>
    </row>
    <row r="3" spans="1:20" ht="17.100000000000001" customHeight="1">
      <c r="A3" s="119" t="s">
        <v>136</v>
      </c>
      <c r="B3" s="119"/>
      <c r="C3" s="119"/>
      <c r="D3" s="119"/>
      <c r="E3" s="120" t="s">
        <v>137</v>
      </c>
      <c r="F3" s="120"/>
      <c r="G3" s="120"/>
      <c r="H3" s="120"/>
      <c r="I3" s="120"/>
      <c r="J3" s="3"/>
      <c r="K3" s="3"/>
      <c r="L3" s="3"/>
      <c r="M3" s="3"/>
      <c r="N3" s="3"/>
      <c r="O3" s="3"/>
      <c r="P3" s="3"/>
      <c r="Q3" s="3"/>
      <c r="R3" s="3"/>
      <c r="S3" s="3"/>
      <c r="T3" s="3"/>
    </row>
    <row r="4" spans="1:20" ht="17.100000000000001" customHeight="1">
      <c r="A4" s="119" t="s">
        <v>138</v>
      </c>
      <c r="B4" s="119"/>
      <c r="C4" s="119"/>
      <c r="D4" s="119"/>
      <c r="E4" s="97"/>
      <c r="F4" s="97"/>
      <c r="G4" s="97"/>
      <c r="H4" s="97"/>
      <c r="I4" s="97"/>
      <c r="J4" s="3"/>
      <c r="K4" s="3"/>
      <c r="L4" s="3"/>
      <c r="M4" s="3"/>
      <c r="N4" s="3"/>
      <c r="O4" s="3"/>
      <c r="P4" s="3"/>
      <c r="Q4" s="3"/>
      <c r="R4" s="3"/>
      <c r="S4" s="3"/>
      <c r="T4" s="3"/>
    </row>
    <row r="5" spans="1:20" s="46" customFormat="1" ht="12" customHeight="1">
      <c r="A5" s="105"/>
      <c r="B5" s="105"/>
      <c r="C5" s="105"/>
      <c r="D5" s="105"/>
      <c r="E5" s="45"/>
      <c r="J5" s="45"/>
      <c r="K5" s="45"/>
      <c r="L5" s="45"/>
      <c r="M5" s="45"/>
      <c r="N5" s="45"/>
      <c r="O5" s="45"/>
      <c r="P5" s="45"/>
      <c r="Q5" s="45"/>
      <c r="R5" s="45"/>
      <c r="S5" s="45"/>
      <c r="T5" s="45"/>
    </row>
    <row r="6" spans="1:20" ht="24.95" customHeight="1">
      <c r="A6" s="106" t="s">
        <v>139</v>
      </c>
      <c r="B6" s="106"/>
      <c r="C6" s="106"/>
      <c r="D6" s="106"/>
      <c r="E6" s="106"/>
      <c r="F6" s="106"/>
      <c r="G6" s="106"/>
      <c r="H6" s="106"/>
      <c r="I6" s="106"/>
      <c r="J6" s="5"/>
      <c r="K6" s="5"/>
      <c r="L6" s="5"/>
      <c r="M6" s="5"/>
      <c r="N6" s="5"/>
      <c r="O6" s="5"/>
      <c r="P6" s="5"/>
      <c r="Q6" s="5"/>
      <c r="R6" s="5"/>
      <c r="S6" s="5"/>
      <c r="T6" s="5"/>
    </row>
    <row r="7" spans="1:20" s="8" customFormat="1" ht="18" customHeight="1">
      <c r="A7" s="106" t="s">
        <v>235</v>
      </c>
      <c r="B7" s="106"/>
      <c r="C7" s="106"/>
      <c r="D7" s="106"/>
      <c r="E7" s="106"/>
      <c r="F7" s="106"/>
      <c r="G7" s="106"/>
      <c r="H7" s="106"/>
      <c r="I7" s="106"/>
      <c r="J7" s="47"/>
      <c r="K7" s="47"/>
      <c r="L7" s="47"/>
      <c r="M7" s="47"/>
      <c r="N7" s="47"/>
      <c r="O7" s="47"/>
      <c r="P7" s="47"/>
      <c r="Q7" s="47"/>
      <c r="R7" s="47"/>
      <c r="S7" s="47"/>
      <c r="T7" s="47"/>
    </row>
    <row r="8" spans="1:20" s="8" customFormat="1" ht="18" customHeight="1">
      <c r="A8" s="107" t="s">
        <v>236</v>
      </c>
      <c r="B8" s="107"/>
      <c r="C8" s="107"/>
      <c r="D8" s="107"/>
      <c r="E8" s="107"/>
      <c r="F8" s="107"/>
      <c r="G8" s="107"/>
      <c r="H8" s="107"/>
      <c r="I8" s="107"/>
      <c r="J8" s="7"/>
      <c r="K8" s="7"/>
      <c r="L8" s="7"/>
      <c r="M8" s="7"/>
      <c r="N8" s="7"/>
      <c r="O8" s="7"/>
      <c r="P8" s="7"/>
      <c r="Q8" s="7"/>
      <c r="R8" s="7"/>
      <c r="S8" s="7"/>
      <c r="T8" s="7"/>
    </row>
    <row r="9" spans="1:20" s="8" customFormat="1" ht="12" customHeight="1">
      <c r="A9" s="72"/>
      <c r="B9" s="72"/>
      <c r="C9" s="72"/>
      <c r="D9" s="72"/>
      <c r="E9" s="72"/>
      <c r="F9" s="72"/>
      <c r="G9" s="72"/>
      <c r="H9" s="72"/>
      <c r="I9" s="72"/>
      <c r="J9" s="7"/>
      <c r="K9" s="7"/>
      <c r="L9" s="7"/>
      <c r="M9" s="7"/>
      <c r="N9" s="7"/>
      <c r="O9" s="7"/>
      <c r="P9" s="7"/>
      <c r="Q9" s="7"/>
      <c r="R9" s="7"/>
      <c r="S9" s="7"/>
      <c r="T9" s="7"/>
    </row>
    <row r="10" spans="1:20" s="12" customFormat="1" ht="18" customHeight="1">
      <c r="A10" s="108" t="s">
        <v>0</v>
      </c>
      <c r="B10" s="108" t="s">
        <v>140</v>
      </c>
      <c r="C10" s="111" t="s">
        <v>141</v>
      </c>
      <c r="D10" s="112"/>
      <c r="E10" s="115" t="s">
        <v>142</v>
      </c>
      <c r="F10" s="116"/>
      <c r="G10" s="115" t="s">
        <v>143</v>
      </c>
      <c r="H10" s="116"/>
      <c r="I10" s="117" t="s">
        <v>13</v>
      </c>
    </row>
    <row r="11" spans="1:20" s="12" customFormat="1" ht="30" customHeight="1">
      <c r="A11" s="109"/>
      <c r="B11" s="110"/>
      <c r="C11" s="113"/>
      <c r="D11" s="114"/>
      <c r="E11" s="48" t="s">
        <v>144</v>
      </c>
      <c r="F11" s="48" t="s">
        <v>145</v>
      </c>
      <c r="G11" s="48" t="s">
        <v>144</v>
      </c>
      <c r="H11" s="48" t="s">
        <v>145</v>
      </c>
      <c r="I11" s="109"/>
    </row>
    <row r="12" spans="1:20" s="12" customFormat="1" ht="15.95" customHeight="1">
      <c r="A12" s="75">
        <v>1</v>
      </c>
      <c r="B12" s="76">
        <v>19002420</v>
      </c>
      <c r="C12" s="77" t="s">
        <v>237</v>
      </c>
      <c r="D12" s="77" t="s">
        <v>238</v>
      </c>
      <c r="E12" s="75">
        <v>100</v>
      </c>
      <c r="F12" s="52" t="str">
        <f>IF(AND(E12&gt;=90),"XS",IF(AND(E12&gt;=80),"Tốt",IF(AND(E12&gt;=70),"Khá",IF(AND(E12&gt;=60),"TB",IF(AND(E12&gt;=50),"TB",IF(AND(E12&lt;50),IF(AND(E12&gt;0),"Yếu",IF(AND(E12=0),"Không XL"," "))))))))</f>
        <v>XS</v>
      </c>
      <c r="G12" s="75"/>
      <c r="H12" s="52"/>
      <c r="I12" s="53"/>
    </row>
    <row r="13" spans="1:20" s="12" customFormat="1" ht="15.95" customHeight="1">
      <c r="A13" s="75">
        <v>2</v>
      </c>
      <c r="B13" s="76">
        <v>19004043</v>
      </c>
      <c r="C13" s="77" t="s">
        <v>239</v>
      </c>
      <c r="D13" s="77" t="s">
        <v>165</v>
      </c>
      <c r="E13" s="75">
        <v>80</v>
      </c>
      <c r="F13" s="52" t="str">
        <f t="shared" ref="F13:F45" si="0">IF(AND(E13&gt;=90),"XS",IF(AND(E13&gt;=80),"Tốt",IF(AND(E13&gt;=70),"Khá",IF(AND(E13&gt;=60),"TB",IF(AND(E13&gt;=50),"TB",IF(AND(E13&lt;50),IF(AND(E13&gt;0),"Yếu",IF(AND(E13=0),"Không XL"," "))))))))</f>
        <v>Tốt</v>
      </c>
      <c r="G13" s="75"/>
      <c r="H13" s="52"/>
      <c r="I13" s="53"/>
    </row>
    <row r="14" spans="1:20" s="12" customFormat="1" ht="15.95" customHeight="1">
      <c r="A14" s="75">
        <v>3</v>
      </c>
      <c r="B14" s="76">
        <v>19003912</v>
      </c>
      <c r="C14" s="77" t="s">
        <v>240</v>
      </c>
      <c r="D14" s="77" t="s">
        <v>165</v>
      </c>
      <c r="E14" s="75">
        <v>68</v>
      </c>
      <c r="F14" s="52" t="str">
        <f t="shared" si="0"/>
        <v>TB</v>
      </c>
      <c r="G14" s="75"/>
      <c r="H14" s="52"/>
      <c r="I14" s="53"/>
    </row>
    <row r="15" spans="1:20" s="12" customFormat="1" ht="15.95" customHeight="1">
      <c r="A15" s="75">
        <v>4</v>
      </c>
      <c r="B15" s="76">
        <v>19003429</v>
      </c>
      <c r="C15" s="77" t="s">
        <v>241</v>
      </c>
      <c r="D15" s="77" t="s">
        <v>242</v>
      </c>
      <c r="E15" s="75">
        <v>0</v>
      </c>
      <c r="F15" s="52" t="str">
        <f t="shared" si="0"/>
        <v>Không XL</v>
      </c>
      <c r="G15" s="75"/>
      <c r="H15" s="52"/>
      <c r="I15" s="14" t="s">
        <v>295</v>
      </c>
    </row>
    <row r="16" spans="1:20" s="12" customFormat="1" ht="15.95" customHeight="1">
      <c r="A16" s="75">
        <v>5</v>
      </c>
      <c r="B16" s="76">
        <v>19005265</v>
      </c>
      <c r="C16" s="77" t="s">
        <v>243</v>
      </c>
      <c r="D16" s="77" t="s">
        <v>244</v>
      </c>
      <c r="E16" s="75">
        <v>68</v>
      </c>
      <c r="F16" s="52" t="str">
        <f t="shared" si="0"/>
        <v>TB</v>
      </c>
      <c r="G16" s="75"/>
      <c r="H16" s="52"/>
      <c r="I16" s="14"/>
    </row>
    <row r="17" spans="1:9" s="12" customFormat="1" ht="17.45" customHeight="1">
      <c r="A17" s="75">
        <v>6</v>
      </c>
      <c r="B17" s="76">
        <v>19004499</v>
      </c>
      <c r="C17" s="77" t="s">
        <v>245</v>
      </c>
      <c r="D17" s="77" t="s">
        <v>246</v>
      </c>
      <c r="E17" s="75">
        <v>0</v>
      </c>
      <c r="F17" s="52" t="str">
        <f t="shared" si="0"/>
        <v>Không XL</v>
      </c>
      <c r="G17" s="75"/>
      <c r="H17" s="52"/>
      <c r="I17" s="14" t="s">
        <v>295</v>
      </c>
    </row>
    <row r="18" spans="1:9" s="12" customFormat="1" ht="17.45" customHeight="1">
      <c r="A18" s="75">
        <v>7</v>
      </c>
      <c r="B18" s="76">
        <v>19003532</v>
      </c>
      <c r="C18" s="77" t="s">
        <v>247</v>
      </c>
      <c r="D18" s="77" t="s">
        <v>176</v>
      </c>
      <c r="E18" s="75">
        <v>81</v>
      </c>
      <c r="F18" s="52" t="str">
        <f t="shared" si="0"/>
        <v>Tốt</v>
      </c>
      <c r="G18" s="75"/>
      <c r="H18" s="52"/>
      <c r="I18" s="14"/>
    </row>
    <row r="19" spans="1:9" s="12" customFormat="1" ht="17.45" customHeight="1">
      <c r="A19" s="81">
        <v>8</v>
      </c>
      <c r="B19" s="76">
        <v>18004776</v>
      </c>
      <c r="C19" s="77" t="s">
        <v>300</v>
      </c>
      <c r="D19" s="77" t="s">
        <v>301</v>
      </c>
      <c r="E19" s="81">
        <v>54</v>
      </c>
      <c r="F19" s="52" t="str">
        <f t="shared" si="0"/>
        <v>TB</v>
      </c>
      <c r="G19" s="81"/>
      <c r="H19" s="52"/>
      <c r="I19" s="87"/>
    </row>
    <row r="20" spans="1:9" s="12" customFormat="1" ht="17.45" customHeight="1">
      <c r="A20" s="81">
        <v>9</v>
      </c>
      <c r="B20" s="76">
        <v>19005310</v>
      </c>
      <c r="C20" s="77" t="s">
        <v>248</v>
      </c>
      <c r="D20" s="77" t="s">
        <v>249</v>
      </c>
      <c r="E20" s="75">
        <v>76</v>
      </c>
      <c r="F20" s="52" t="str">
        <f t="shared" si="0"/>
        <v>Khá</v>
      </c>
      <c r="G20" s="75"/>
      <c r="H20" s="52"/>
      <c r="I20" s="53"/>
    </row>
    <row r="21" spans="1:9" s="12" customFormat="1" ht="17.45" customHeight="1">
      <c r="A21" s="81">
        <v>10</v>
      </c>
      <c r="B21" s="76">
        <v>19002801</v>
      </c>
      <c r="C21" s="77" t="s">
        <v>250</v>
      </c>
      <c r="D21" s="77" t="s">
        <v>251</v>
      </c>
      <c r="E21" s="75">
        <v>55</v>
      </c>
      <c r="F21" s="52" t="str">
        <f t="shared" si="0"/>
        <v>TB</v>
      </c>
      <c r="G21" s="75"/>
      <c r="H21" s="52"/>
      <c r="I21" s="53"/>
    </row>
    <row r="22" spans="1:9" s="12" customFormat="1" ht="17.45" customHeight="1">
      <c r="A22" s="81">
        <v>11</v>
      </c>
      <c r="B22" s="76">
        <v>19004196</v>
      </c>
      <c r="C22" s="77" t="s">
        <v>252</v>
      </c>
      <c r="D22" s="77" t="s">
        <v>253</v>
      </c>
      <c r="E22" s="75">
        <v>77</v>
      </c>
      <c r="F22" s="52" t="str">
        <f t="shared" si="0"/>
        <v>Khá</v>
      </c>
      <c r="G22" s="75"/>
      <c r="H22" s="52"/>
      <c r="I22" s="53"/>
    </row>
    <row r="23" spans="1:9" s="12" customFormat="1" ht="17.45" customHeight="1">
      <c r="A23" s="81">
        <v>12</v>
      </c>
      <c r="B23" s="76">
        <v>19002791</v>
      </c>
      <c r="C23" s="77" t="s">
        <v>254</v>
      </c>
      <c r="D23" s="77" t="s">
        <v>255</v>
      </c>
      <c r="E23" s="75">
        <v>71</v>
      </c>
      <c r="F23" s="52" t="str">
        <f t="shared" si="0"/>
        <v>Khá</v>
      </c>
      <c r="G23" s="75"/>
      <c r="H23" s="52"/>
      <c r="I23" s="14"/>
    </row>
    <row r="24" spans="1:9" s="12" customFormat="1" ht="17.45" customHeight="1">
      <c r="A24" s="81">
        <v>13</v>
      </c>
      <c r="B24" s="76">
        <v>19003453</v>
      </c>
      <c r="C24" s="77" t="s">
        <v>256</v>
      </c>
      <c r="D24" s="77" t="s">
        <v>190</v>
      </c>
      <c r="E24" s="75">
        <v>90</v>
      </c>
      <c r="F24" s="52" t="str">
        <f t="shared" si="0"/>
        <v>XS</v>
      </c>
      <c r="G24" s="75"/>
      <c r="H24" s="52"/>
      <c r="I24" s="14"/>
    </row>
    <row r="25" spans="1:9" s="12" customFormat="1" ht="17.45" customHeight="1">
      <c r="A25" s="81">
        <v>14</v>
      </c>
      <c r="B25" s="76">
        <v>19004047</v>
      </c>
      <c r="C25" s="77" t="s">
        <v>257</v>
      </c>
      <c r="D25" s="77" t="s">
        <v>258</v>
      </c>
      <c r="E25" s="75">
        <v>62</v>
      </c>
      <c r="F25" s="52" t="str">
        <f t="shared" si="0"/>
        <v>TB</v>
      </c>
      <c r="G25" s="75"/>
      <c r="H25" s="52"/>
      <c r="I25" s="14"/>
    </row>
    <row r="26" spans="1:9" s="12" customFormat="1" ht="17.45" customHeight="1">
      <c r="A26" s="81">
        <v>15</v>
      </c>
      <c r="B26" s="76">
        <v>19001729</v>
      </c>
      <c r="C26" s="77" t="s">
        <v>259</v>
      </c>
      <c r="D26" s="77" t="s">
        <v>260</v>
      </c>
      <c r="E26" s="75">
        <v>76</v>
      </c>
      <c r="F26" s="52" t="str">
        <f t="shared" si="0"/>
        <v>Khá</v>
      </c>
      <c r="G26" s="75"/>
      <c r="H26" s="52"/>
      <c r="I26" s="14"/>
    </row>
    <row r="27" spans="1:9" s="12" customFormat="1" ht="17.45" customHeight="1">
      <c r="A27" s="81">
        <v>16</v>
      </c>
      <c r="B27" s="76">
        <v>19004233</v>
      </c>
      <c r="C27" s="77" t="s">
        <v>261</v>
      </c>
      <c r="D27" s="77" t="s">
        <v>262</v>
      </c>
      <c r="E27" s="75">
        <v>63</v>
      </c>
      <c r="F27" s="52" t="str">
        <f t="shared" si="0"/>
        <v>TB</v>
      </c>
      <c r="G27" s="75"/>
      <c r="H27" s="52"/>
      <c r="I27" s="14"/>
    </row>
    <row r="28" spans="1:9" s="12" customFormat="1" ht="17.45" customHeight="1">
      <c r="A28" s="81">
        <v>17</v>
      </c>
      <c r="B28" s="76">
        <v>19003594</v>
      </c>
      <c r="C28" s="77" t="s">
        <v>263</v>
      </c>
      <c r="D28" s="77" t="s">
        <v>264</v>
      </c>
      <c r="E28" s="75">
        <v>76</v>
      </c>
      <c r="F28" s="52" t="str">
        <f t="shared" si="0"/>
        <v>Khá</v>
      </c>
      <c r="G28" s="75"/>
      <c r="H28" s="52"/>
      <c r="I28" s="14"/>
    </row>
    <row r="29" spans="1:9" s="12" customFormat="1" ht="17.45" customHeight="1">
      <c r="A29" s="81">
        <v>18</v>
      </c>
      <c r="B29" s="76">
        <v>19004265</v>
      </c>
      <c r="C29" s="77" t="s">
        <v>265</v>
      </c>
      <c r="D29" s="77" t="s">
        <v>266</v>
      </c>
      <c r="E29" s="75">
        <v>80</v>
      </c>
      <c r="F29" s="52" t="str">
        <f t="shared" si="0"/>
        <v>Tốt</v>
      </c>
      <c r="G29" s="75"/>
      <c r="H29" s="52"/>
      <c r="I29" s="14"/>
    </row>
    <row r="30" spans="1:9" s="12" customFormat="1" ht="17.45" customHeight="1">
      <c r="A30" s="81">
        <v>19</v>
      </c>
      <c r="B30" s="76">
        <v>19003001</v>
      </c>
      <c r="C30" s="77" t="s">
        <v>267</v>
      </c>
      <c r="D30" s="77" t="s">
        <v>268</v>
      </c>
      <c r="E30" s="75">
        <v>80</v>
      </c>
      <c r="F30" s="52" t="str">
        <f t="shared" si="0"/>
        <v>Tốt</v>
      </c>
      <c r="G30" s="75"/>
      <c r="H30" s="52"/>
      <c r="I30" s="14"/>
    </row>
    <row r="31" spans="1:9" s="12" customFormat="1" ht="17.45" customHeight="1">
      <c r="A31" s="81">
        <v>20</v>
      </c>
      <c r="B31" s="76">
        <v>19002428</v>
      </c>
      <c r="C31" s="77" t="s">
        <v>269</v>
      </c>
      <c r="D31" s="77" t="s">
        <v>270</v>
      </c>
      <c r="E31" s="75">
        <v>68</v>
      </c>
      <c r="F31" s="52" t="str">
        <f t="shared" si="0"/>
        <v>TB</v>
      </c>
      <c r="G31" s="75"/>
      <c r="H31" s="52"/>
      <c r="I31" s="53"/>
    </row>
    <row r="32" spans="1:9" s="12" customFormat="1" ht="17.45" customHeight="1">
      <c r="A32" s="81">
        <v>21</v>
      </c>
      <c r="B32" s="76">
        <v>19003147</v>
      </c>
      <c r="C32" s="77" t="s">
        <v>271</v>
      </c>
      <c r="D32" s="77" t="s">
        <v>208</v>
      </c>
      <c r="E32" s="75">
        <v>70</v>
      </c>
      <c r="F32" s="52" t="str">
        <f t="shared" si="0"/>
        <v>Khá</v>
      </c>
      <c r="G32" s="75"/>
      <c r="H32" s="52"/>
      <c r="I32" s="14"/>
    </row>
    <row r="33" spans="1:9" s="12" customFormat="1" ht="17.45" customHeight="1">
      <c r="A33" s="81">
        <v>22</v>
      </c>
      <c r="B33" s="76">
        <v>19004638</v>
      </c>
      <c r="C33" s="77" t="s">
        <v>272</v>
      </c>
      <c r="D33" s="77" t="s">
        <v>273</v>
      </c>
      <c r="E33" s="75">
        <v>71</v>
      </c>
      <c r="F33" s="52" t="str">
        <f t="shared" si="0"/>
        <v>Khá</v>
      </c>
      <c r="G33" s="75"/>
      <c r="H33" s="52"/>
      <c r="I33" s="14"/>
    </row>
    <row r="34" spans="1:9" s="12" customFormat="1" ht="17.45" customHeight="1">
      <c r="A34" s="81">
        <v>23</v>
      </c>
      <c r="B34" s="76">
        <v>19004343</v>
      </c>
      <c r="C34" s="77" t="s">
        <v>274</v>
      </c>
      <c r="D34" s="77" t="s">
        <v>275</v>
      </c>
      <c r="E34" s="75">
        <v>73</v>
      </c>
      <c r="F34" s="52" t="str">
        <f t="shared" si="0"/>
        <v>Khá</v>
      </c>
      <c r="G34" s="75"/>
      <c r="H34" s="52"/>
      <c r="I34" s="14"/>
    </row>
    <row r="35" spans="1:9" s="12" customFormat="1" ht="17.45" customHeight="1">
      <c r="A35" s="81">
        <v>24</v>
      </c>
      <c r="B35" s="76">
        <v>19002384</v>
      </c>
      <c r="C35" s="77" t="s">
        <v>276</v>
      </c>
      <c r="D35" s="77" t="s">
        <v>216</v>
      </c>
      <c r="E35" s="75">
        <v>63</v>
      </c>
      <c r="F35" s="52" t="str">
        <f t="shared" si="0"/>
        <v>TB</v>
      </c>
      <c r="G35" s="75"/>
      <c r="H35" s="52"/>
      <c r="I35" s="14"/>
    </row>
    <row r="36" spans="1:9" s="12" customFormat="1" ht="17.45" customHeight="1">
      <c r="A36" s="81">
        <v>25</v>
      </c>
      <c r="B36" s="76">
        <v>19002706</v>
      </c>
      <c r="C36" s="77" t="s">
        <v>277</v>
      </c>
      <c r="D36" s="77" t="s">
        <v>278</v>
      </c>
      <c r="E36" s="75">
        <v>60</v>
      </c>
      <c r="F36" s="52" t="str">
        <f t="shared" si="0"/>
        <v>TB</v>
      </c>
      <c r="G36" s="75"/>
      <c r="H36" s="52"/>
      <c r="I36" s="14"/>
    </row>
    <row r="37" spans="1:9" s="12" customFormat="1" ht="17.45" customHeight="1">
      <c r="A37" s="81">
        <v>26</v>
      </c>
      <c r="B37" s="76">
        <v>19001737</v>
      </c>
      <c r="C37" s="77" t="s">
        <v>279</v>
      </c>
      <c r="D37" s="77" t="s">
        <v>218</v>
      </c>
      <c r="E37" s="75">
        <v>76</v>
      </c>
      <c r="F37" s="52" t="str">
        <f t="shared" si="0"/>
        <v>Khá</v>
      </c>
      <c r="G37" s="75"/>
      <c r="H37" s="52"/>
      <c r="I37" s="14"/>
    </row>
    <row r="38" spans="1:9" s="12" customFormat="1" ht="17.45" customHeight="1">
      <c r="A38" s="81">
        <v>27</v>
      </c>
      <c r="B38" s="76">
        <v>19005036</v>
      </c>
      <c r="C38" s="77" t="s">
        <v>280</v>
      </c>
      <c r="D38" s="77" t="s">
        <v>281</v>
      </c>
      <c r="E38" s="75">
        <v>77</v>
      </c>
      <c r="F38" s="52" t="str">
        <f t="shared" si="0"/>
        <v>Khá</v>
      </c>
      <c r="G38" s="75"/>
      <c r="H38" s="52"/>
      <c r="I38" s="53"/>
    </row>
    <row r="39" spans="1:9" s="12" customFormat="1" ht="17.45" customHeight="1">
      <c r="A39" s="81">
        <v>28</v>
      </c>
      <c r="B39" s="76">
        <v>19002666</v>
      </c>
      <c r="C39" s="77" t="s">
        <v>282</v>
      </c>
      <c r="D39" s="77" t="s">
        <v>283</v>
      </c>
      <c r="E39" s="75">
        <v>0</v>
      </c>
      <c r="F39" s="52" t="str">
        <f t="shared" si="0"/>
        <v>Không XL</v>
      </c>
      <c r="G39" s="75"/>
      <c r="H39" s="52"/>
      <c r="I39" s="14" t="s">
        <v>295</v>
      </c>
    </row>
    <row r="40" spans="1:9" s="12" customFormat="1" ht="17.45" customHeight="1">
      <c r="A40" s="81">
        <v>29</v>
      </c>
      <c r="B40" s="76">
        <v>19003090</v>
      </c>
      <c r="C40" s="77" t="s">
        <v>284</v>
      </c>
      <c r="D40" s="77" t="s">
        <v>285</v>
      </c>
      <c r="E40" s="75">
        <v>67</v>
      </c>
      <c r="F40" s="52" t="str">
        <f t="shared" si="0"/>
        <v>TB</v>
      </c>
      <c r="G40" s="75"/>
      <c r="H40" s="52"/>
      <c r="I40" s="53"/>
    </row>
    <row r="41" spans="1:9" s="12" customFormat="1" ht="17.45" customHeight="1">
      <c r="A41" s="81">
        <v>30</v>
      </c>
      <c r="B41" s="76">
        <v>19001238</v>
      </c>
      <c r="C41" s="77" t="s">
        <v>286</v>
      </c>
      <c r="D41" s="77" t="s">
        <v>287</v>
      </c>
      <c r="E41" s="75">
        <v>79</v>
      </c>
      <c r="F41" s="52" t="str">
        <f t="shared" si="0"/>
        <v>Khá</v>
      </c>
      <c r="G41" s="75"/>
      <c r="H41" s="52"/>
      <c r="I41" s="53"/>
    </row>
    <row r="42" spans="1:9" s="12" customFormat="1" ht="17.45" customHeight="1">
      <c r="A42" s="81">
        <v>31</v>
      </c>
      <c r="B42" s="76">
        <v>19003738</v>
      </c>
      <c r="C42" s="77" t="s">
        <v>288</v>
      </c>
      <c r="D42" s="77" t="s">
        <v>289</v>
      </c>
      <c r="E42" s="75">
        <v>77</v>
      </c>
      <c r="F42" s="52" t="str">
        <f t="shared" si="0"/>
        <v>Khá</v>
      </c>
      <c r="G42" s="75"/>
      <c r="H42" s="52"/>
      <c r="I42" s="53"/>
    </row>
    <row r="43" spans="1:9" s="12" customFormat="1" ht="17.45" customHeight="1">
      <c r="A43" s="81">
        <v>32</v>
      </c>
      <c r="B43" s="76">
        <v>19002402</v>
      </c>
      <c r="C43" s="77" t="s">
        <v>290</v>
      </c>
      <c r="D43" s="77" t="s">
        <v>289</v>
      </c>
      <c r="E43" s="75">
        <v>74</v>
      </c>
      <c r="F43" s="52" t="str">
        <f t="shared" si="0"/>
        <v>Khá</v>
      </c>
      <c r="G43" s="75"/>
      <c r="H43" s="52"/>
      <c r="I43" s="14"/>
    </row>
    <row r="44" spans="1:9" s="12" customFormat="1" ht="17.45" customHeight="1">
      <c r="A44" s="81">
        <v>33</v>
      </c>
      <c r="B44" s="76">
        <v>19002563</v>
      </c>
      <c r="C44" s="77" t="s">
        <v>291</v>
      </c>
      <c r="D44" s="77" t="s">
        <v>292</v>
      </c>
      <c r="E44" s="75">
        <v>80</v>
      </c>
      <c r="F44" s="52" t="str">
        <f t="shared" si="0"/>
        <v>Tốt</v>
      </c>
      <c r="G44" s="75"/>
      <c r="H44" s="52"/>
      <c r="I44" s="14"/>
    </row>
    <row r="45" spans="1:9" s="12" customFormat="1" ht="17.45" customHeight="1">
      <c r="A45" s="81">
        <v>34</v>
      </c>
      <c r="B45" s="76">
        <v>19002705</v>
      </c>
      <c r="C45" s="77" t="s">
        <v>293</v>
      </c>
      <c r="D45" s="77" t="s">
        <v>294</v>
      </c>
      <c r="E45" s="75">
        <v>55</v>
      </c>
      <c r="F45" s="52" t="str">
        <f t="shared" si="0"/>
        <v>TB</v>
      </c>
      <c r="G45" s="75"/>
      <c r="H45" s="52"/>
      <c r="I45" s="14"/>
    </row>
    <row r="46" spans="1:9" ht="18" customHeight="1">
      <c r="A46" s="44"/>
      <c r="B46" s="44"/>
      <c r="C46" s="98" t="s">
        <v>146</v>
      </c>
      <c r="D46" s="98"/>
      <c r="E46" s="98"/>
      <c r="F46" s="98"/>
      <c r="G46" s="98"/>
      <c r="H46" s="98"/>
      <c r="I46" s="98"/>
    </row>
    <row r="47" spans="1:9" ht="18" customHeight="1">
      <c r="C47" s="99" t="s">
        <v>147</v>
      </c>
      <c r="D47" s="66"/>
      <c r="E47" s="101" t="s">
        <v>142</v>
      </c>
      <c r="F47" s="102"/>
      <c r="G47" s="101" t="s">
        <v>158</v>
      </c>
      <c r="H47" s="102"/>
      <c r="I47" s="103" t="s">
        <v>13</v>
      </c>
    </row>
    <row r="48" spans="1:9" s="12" customFormat="1" ht="18" customHeight="1">
      <c r="C48" s="100"/>
      <c r="D48" s="67"/>
      <c r="E48" s="48" t="s">
        <v>148</v>
      </c>
      <c r="F48" s="19" t="s">
        <v>149</v>
      </c>
      <c r="G48" s="48" t="s">
        <v>148</v>
      </c>
      <c r="H48" s="19" t="s">
        <v>149</v>
      </c>
      <c r="I48" s="104"/>
    </row>
    <row r="49" spans="1:10">
      <c r="C49" s="68" t="s">
        <v>150</v>
      </c>
      <c r="D49" s="73"/>
      <c r="E49" s="54">
        <v>2</v>
      </c>
      <c r="F49" s="55">
        <f>E49*100/A45</f>
        <v>5.882352941176471</v>
      </c>
      <c r="G49" s="54"/>
      <c r="H49" s="55"/>
      <c r="I49" s="56"/>
    </row>
    <row r="50" spans="1:10" ht="18" customHeight="1">
      <c r="C50" s="68" t="s">
        <v>151</v>
      </c>
      <c r="D50" s="73"/>
      <c r="E50" s="54">
        <f>COUNTIF(F12:F45,"Tốt")</f>
        <v>5</v>
      </c>
      <c r="F50" s="55">
        <f>E50*100/A45</f>
        <v>14.705882352941176</v>
      </c>
      <c r="G50" s="54"/>
      <c r="H50" s="55"/>
      <c r="I50" s="56"/>
    </row>
    <row r="51" spans="1:10" ht="18" customHeight="1">
      <c r="C51" s="68" t="s">
        <v>152</v>
      </c>
      <c r="D51" s="73"/>
      <c r="E51" s="54">
        <f>COUNTIF(F12:F45,"Khá")</f>
        <v>13</v>
      </c>
      <c r="F51" s="55">
        <f>E51*100/A45</f>
        <v>38.235294117647058</v>
      </c>
      <c r="G51" s="54"/>
      <c r="H51" s="55"/>
      <c r="I51" s="56"/>
    </row>
    <row r="52" spans="1:10" ht="18" customHeight="1">
      <c r="C52" s="68" t="s">
        <v>153</v>
      </c>
      <c r="D52" s="73"/>
      <c r="E52" s="54">
        <f>COUNTIF(F12:F45,"TB")</f>
        <v>11</v>
      </c>
      <c r="F52" s="55">
        <f>E52*100/A45</f>
        <v>32.352941176470587</v>
      </c>
      <c r="G52" s="54"/>
      <c r="H52" s="55"/>
      <c r="I52" s="56"/>
    </row>
    <row r="53" spans="1:10" ht="18" customHeight="1">
      <c r="C53" s="68" t="s">
        <v>154</v>
      </c>
      <c r="D53" s="73"/>
      <c r="E53" s="54">
        <f>COUNTIF(F12:F45,"Yếu")</f>
        <v>0</v>
      </c>
      <c r="F53" s="55">
        <f>E53*100/A45</f>
        <v>0</v>
      </c>
      <c r="G53" s="54"/>
      <c r="H53" s="55"/>
      <c r="I53" s="56"/>
    </row>
    <row r="54" spans="1:10" ht="18" customHeight="1" thickBot="1">
      <c r="C54" s="69" t="s">
        <v>159</v>
      </c>
      <c r="D54" s="70"/>
      <c r="E54" s="57">
        <f>COUNTIF(F12:F45,"Không XL")</f>
        <v>3</v>
      </c>
      <c r="F54" s="55">
        <f>E54*100/A45</f>
        <v>8.8235294117647065</v>
      </c>
      <c r="G54" s="57"/>
      <c r="H54" s="58"/>
      <c r="I54" s="59"/>
    </row>
    <row r="55" spans="1:10" ht="18" customHeight="1">
      <c r="C55" s="74"/>
      <c r="D55" s="74"/>
      <c r="F55" s="60"/>
    </row>
    <row r="56" spans="1:10" ht="15.75">
      <c r="E56" s="96" t="s">
        <v>160</v>
      </c>
      <c r="F56" s="96"/>
      <c r="G56" s="96"/>
      <c r="H56" s="96"/>
      <c r="I56" s="96"/>
    </row>
    <row r="57" spans="1:10">
      <c r="A57" s="97" t="s">
        <v>155</v>
      </c>
      <c r="B57" s="97"/>
      <c r="C57" s="97"/>
      <c r="D57" s="97"/>
      <c r="E57" s="97"/>
      <c r="F57" s="97" t="s">
        <v>142</v>
      </c>
      <c r="G57" s="97"/>
      <c r="H57" s="97"/>
      <c r="I57" s="61" t="s">
        <v>156</v>
      </c>
      <c r="J57" s="61"/>
    </row>
    <row r="61" spans="1:10">
      <c r="A61" s="71">
        <v>1</v>
      </c>
    </row>
  </sheetData>
  <mergeCells count="24">
    <mergeCell ref="A57:E57"/>
    <mergeCell ref="F57:H57"/>
    <mergeCell ref="C46:I46"/>
    <mergeCell ref="C47:C48"/>
    <mergeCell ref="E47:F47"/>
    <mergeCell ref="G47:H47"/>
    <mergeCell ref="I47:I48"/>
    <mergeCell ref="E56:I56"/>
    <mergeCell ref="A5:D5"/>
    <mergeCell ref="A6:I6"/>
    <mergeCell ref="A7:I7"/>
    <mergeCell ref="A8:I8"/>
    <mergeCell ref="A10:A11"/>
    <mergeCell ref="B10:B11"/>
    <mergeCell ref="C10:D11"/>
    <mergeCell ref="E10:F10"/>
    <mergeCell ref="G10:H10"/>
    <mergeCell ref="I10:I11"/>
    <mergeCell ref="A2:D2"/>
    <mergeCell ref="E2:I2"/>
    <mergeCell ref="A3:D3"/>
    <mergeCell ref="E3:I3"/>
    <mergeCell ref="A4:D4"/>
    <mergeCell ref="E4:I4"/>
  </mergeCells>
  <conditionalFormatting sqref="F12:F45 H12:H45">
    <cfRule type="cellIs" dxfId="7" priority="6" stopIfTrue="1" operator="equal">
      <formula>"SVG"</formula>
    </cfRule>
    <cfRule type="cellIs" dxfId="6" priority="7" stopIfTrue="1" operator="equal">
      <formula>"SVXS"</formula>
    </cfRule>
  </conditionalFormatting>
  <conditionalFormatting sqref="B15:D45">
    <cfRule type="expression" dxfId="5" priority="4" stopIfTrue="1">
      <formula>IF(MOD($A15,2)=0,TRUE,FALSE)</formula>
    </cfRule>
  </conditionalFormatting>
  <conditionalFormatting sqref="B12:D14">
    <cfRule type="expression" dxfId="4" priority="2" stopIfTrue="1">
      <formula>IF(MOD($A12,2)=0,TRUE,FALSE)</formula>
    </cfRule>
  </conditionalFormatting>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1"/>
  <sheetViews>
    <sheetView topLeftCell="A5" zoomScale="60" workbookViewId="0">
      <selection activeCell="I39" sqref="I39"/>
    </sheetView>
  </sheetViews>
  <sheetFormatPr defaultColWidth="9" defaultRowHeight="15"/>
  <cols>
    <col min="1" max="1" width="5.125" style="4" customWidth="1"/>
    <col min="2" max="2" width="8.875" style="4" customWidth="1"/>
    <col min="3" max="3" width="17.875" style="4" customWidth="1"/>
    <col min="4" max="4" width="6.625" style="4" customWidth="1"/>
    <col min="5" max="5" width="7.25" style="4" customWidth="1"/>
    <col min="6" max="6" width="13.625" style="4" customWidth="1"/>
    <col min="7" max="8" width="7.25" style="4" customWidth="1"/>
    <col min="9" max="9" width="15.625" style="4" customWidth="1"/>
    <col min="10" max="16384" width="9" style="4"/>
  </cols>
  <sheetData>
    <row r="1" spans="1:20" ht="15" customHeight="1">
      <c r="I1" s="24" t="s">
        <v>133</v>
      </c>
    </row>
    <row r="2" spans="1:20" ht="17.100000000000001" customHeight="1">
      <c r="A2" s="118" t="s">
        <v>134</v>
      </c>
      <c r="B2" s="118"/>
      <c r="C2" s="118"/>
      <c r="D2" s="118"/>
      <c r="E2" s="119" t="s">
        <v>135</v>
      </c>
      <c r="F2" s="119"/>
      <c r="G2" s="119"/>
      <c r="H2" s="119"/>
      <c r="I2" s="119"/>
      <c r="J2" s="3"/>
      <c r="K2" s="3"/>
      <c r="L2" s="3"/>
      <c r="M2" s="3"/>
      <c r="N2" s="3"/>
      <c r="O2" s="3"/>
      <c r="P2" s="3"/>
      <c r="Q2" s="3"/>
      <c r="R2" s="3"/>
      <c r="S2" s="3"/>
      <c r="T2" s="3"/>
    </row>
    <row r="3" spans="1:20" ht="17.100000000000001" customHeight="1">
      <c r="A3" s="119" t="s">
        <v>136</v>
      </c>
      <c r="B3" s="119"/>
      <c r="C3" s="119"/>
      <c r="D3" s="119"/>
      <c r="E3" s="120" t="s">
        <v>137</v>
      </c>
      <c r="F3" s="120"/>
      <c r="G3" s="120"/>
      <c r="H3" s="120"/>
      <c r="I3" s="120"/>
      <c r="J3" s="3"/>
      <c r="K3" s="3"/>
      <c r="L3" s="3"/>
      <c r="M3" s="3"/>
      <c r="N3" s="3"/>
      <c r="O3" s="3"/>
      <c r="P3" s="3"/>
      <c r="Q3" s="3"/>
      <c r="R3" s="3"/>
      <c r="S3" s="3"/>
      <c r="T3" s="3"/>
    </row>
    <row r="4" spans="1:20" ht="17.100000000000001" customHeight="1">
      <c r="A4" s="119" t="s">
        <v>138</v>
      </c>
      <c r="B4" s="119"/>
      <c r="C4" s="119"/>
      <c r="D4" s="119"/>
      <c r="E4" s="97"/>
      <c r="F4" s="97"/>
      <c r="G4" s="97"/>
      <c r="H4" s="97"/>
      <c r="I4" s="97"/>
      <c r="J4" s="3"/>
      <c r="K4" s="3"/>
      <c r="L4" s="3"/>
      <c r="M4" s="3"/>
      <c r="N4" s="3"/>
      <c r="O4" s="3"/>
      <c r="P4" s="3"/>
      <c r="Q4" s="3"/>
      <c r="R4" s="3"/>
      <c r="S4" s="3"/>
      <c r="T4" s="3"/>
    </row>
    <row r="5" spans="1:20" s="46" customFormat="1" ht="12" customHeight="1">
      <c r="A5" s="105"/>
      <c r="B5" s="105"/>
      <c r="C5" s="105"/>
      <c r="D5" s="105"/>
      <c r="E5" s="45"/>
      <c r="J5" s="45"/>
      <c r="K5" s="45"/>
      <c r="L5" s="45"/>
      <c r="M5" s="45"/>
      <c r="N5" s="45"/>
      <c r="O5" s="45"/>
      <c r="P5" s="45"/>
      <c r="Q5" s="45"/>
      <c r="R5" s="45"/>
      <c r="S5" s="45"/>
      <c r="T5" s="45"/>
    </row>
    <row r="6" spans="1:20" ht="24.95" customHeight="1">
      <c r="A6" s="106" t="s">
        <v>139</v>
      </c>
      <c r="B6" s="106"/>
      <c r="C6" s="106"/>
      <c r="D6" s="106"/>
      <c r="E6" s="106"/>
      <c r="F6" s="106"/>
      <c r="G6" s="106"/>
      <c r="H6" s="106"/>
      <c r="I6" s="106"/>
      <c r="J6" s="5"/>
      <c r="K6" s="5"/>
      <c r="L6" s="5"/>
      <c r="M6" s="5"/>
      <c r="N6" s="5"/>
      <c r="O6" s="5"/>
      <c r="P6" s="5"/>
      <c r="Q6" s="5"/>
      <c r="R6" s="5"/>
      <c r="S6" s="5"/>
      <c r="T6" s="5"/>
    </row>
    <row r="7" spans="1:20" s="8" customFormat="1" ht="18" customHeight="1">
      <c r="A7" s="106" t="s">
        <v>302</v>
      </c>
      <c r="B7" s="106"/>
      <c r="C7" s="106"/>
      <c r="D7" s="106"/>
      <c r="E7" s="106"/>
      <c r="F7" s="106"/>
      <c r="G7" s="106"/>
      <c r="H7" s="106"/>
      <c r="I7" s="106"/>
      <c r="J7" s="47"/>
      <c r="K7" s="47"/>
      <c r="L7" s="47"/>
      <c r="M7" s="47"/>
      <c r="N7" s="47"/>
      <c r="O7" s="47"/>
      <c r="P7" s="47"/>
      <c r="Q7" s="47"/>
      <c r="R7" s="47"/>
      <c r="S7" s="47"/>
      <c r="T7" s="47"/>
    </row>
    <row r="8" spans="1:20" s="8" customFormat="1" ht="18" customHeight="1">
      <c r="A8" s="107" t="s">
        <v>303</v>
      </c>
      <c r="B8" s="107"/>
      <c r="C8" s="107"/>
      <c r="D8" s="107"/>
      <c r="E8" s="107"/>
      <c r="F8" s="107"/>
      <c r="G8" s="107"/>
      <c r="H8" s="107"/>
      <c r="I8" s="107"/>
      <c r="J8" s="7"/>
      <c r="K8" s="7"/>
      <c r="L8" s="7"/>
      <c r="M8" s="7"/>
      <c r="N8" s="7"/>
      <c r="O8" s="7"/>
      <c r="P8" s="7"/>
      <c r="Q8" s="7"/>
      <c r="R8" s="7"/>
      <c r="S8" s="7"/>
      <c r="T8" s="7"/>
    </row>
    <row r="9" spans="1:20" s="8" customFormat="1" ht="12" customHeight="1">
      <c r="A9" s="82"/>
      <c r="B9" s="82"/>
      <c r="C9" s="82"/>
      <c r="D9" s="82"/>
      <c r="E9" s="82"/>
      <c r="F9" s="82"/>
      <c r="G9" s="82"/>
      <c r="H9" s="82"/>
      <c r="I9" s="82"/>
      <c r="J9" s="7"/>
      <c r="K9" s="7"/>
      <c r="L9" s="7"/>
      <c r="M9" s="7"/>
      <c r="N9" s="7"/>
      <c r="O9" s="7"/>
      <c r="P9" s="7"/>
      <c r="Q9" s="7"/>
      <c r="R9" s="7"/>
      <c r="S9" s="7"/>
      <c r="T9" s="7"/>
    </row>
    <row r="10" spans="1:20" s="12" customFormat="1" ht="18" customHeight="1">
      <c r="A10" s="108" t="s">
        <v>0</v>
      </c>
      <c r="B10" s="108" t="s">
        <v>140</v>
      </c>
      <c r="C10" s="111" t="s">
        <v>141</v>
      </c>
      <c r="D10" s="112"/>
      <c r="E10" s="115" t="s">
        <v>142</v>
      </c>
      <c r="F10" s="116"/>
      <c r="G10" s="115" t="s">
        <v>143</v>
      </c>
      <c r="H10" s="116"/>
      <c r="I10" s="117" t="s">
        <v>13</v>
      </c>
    </row>
    <row r="11" spans="1:20" s="12" customFormat="1" ht="30" customHeight="1">
      <c r="A11" s="109"/>
      <c r="B11" s="110"/>
      <c r="C11" s="113"/>
      <c r="D11" s="114"/>
      <c r="E11" s="48" t="s">
        <v>144</v>
      </c>
      <c r="F11" s="48" t="s">
        <v>145</v>
      </c>
      <c r="G11" s="48" t="s">
        <v>144</v>
      </c>
      <c r="H11" s="48" t="s">
        <v>145</v>
      </c>
      <c r="I11" s="109"/>
    </row>
    <row r="12" spans="1:20" s="12" customFormat="1" ht="15.95" customHeight="1">
      <c r="A12" s="85">
        <v>1</v>
      </c>
      <c r="B12" s="76">
        <v>19002420</v>
      </c>
      <c r="C12" s="77" t="s">
        <v>237</v>
      </c>
      <c r="D12" s="77" t="s">
        <v>238</v>
      </c>
      <c r="E12" s="85">
        <v>100</v>
      </c>
      <c r="F12" s="52" t="str">
        <f>IF(AND(E12&gt;=90),"XS",IF(AND(E12&gt;=80),"Tốt",IF(AND(E12&gt;=70),"Khá",IF(AND(E12&gt;=60),"TB",IF(AND(E12&gt;=50),"TB",IF(AND(E12&lt;50),IF(AND(E12&gt;0),"Yếu",IF(AND(E12=0),"Không XL"," "))))))))</f>
        <v>XS</v>
      </c>
      <c r="G12" s="85"/>
      <c r="H12" s="52"/>
      <c r="I12" s="53"/>
    </row>
    <row r="13" spans="1:20" s="12" customFormat="1" ht="15.95" customHeight="1">
      <c r="A13" s="85">
        <v>2</v>
      </c>
      <c r="B13" s="76">
        <v>19004043</v>
      </c>
      <c r="C13" s="77" t="s">
        <v>239</v>
      </c>
      <c r="D13" s="77" t="s">
        <v>165</v>
      </c>
      <c r="E13" s="85">
        <v>100</v>
      </c>
      <c r="F13" s="52" t="str">
        <f t="shared" ref="F13:F45" si="0">IF(AND(E13&gt;=90),"XS",IF(AND(E13&gt;=80),"Tốt",IF(AND(E13&gt;=70),"Khá",IF(AND(E13&gt;=60),"TB",IF(AND(E13&gt;=50),"TB",IF(AND(E13&lt;50),IF(AND(E13&gt;0),"Yếu",IF(AND(E13=0),"Không XL"," "))))))))</f>
        <v>XS</v>
      </c>
      <c r="G13" s="85"/>
      <c r="H13" s="52"/>
      <c r="I13" s="53"/>
    </row>
    <row r="14" spans="1:20" s="12" customFormat="1" ht="15.95" customHeight="1">
      <c r="A14" s="85">
        <v>3</v>
      </c>
      <c r="B14" s="76">
        <v>19003912</v>
      </c>
      <c r="C14" s="77" t="s">
        <v>240</v>
      </c>
      <c r="D14" s="77" t="s">
        <v>165</v>
      </c>
      <c r="E14" s="85">
        <v>90</v>
      </c>
      <c r="F14" s="52" t="str">
        <f t="shared" si="0"/>
        <v>XS</v>
      </c>
      <c r="G14" s="85"/>
      <c r="H14" s="52"/>
      <c r="I14" s="53"/>
    </row>
    <row r="15" spans="1:20" s="12" customFormat="1" ht="15.95" customHeight="1">
      <c r="A15" s="85">
        <v>4</v>
      </c>
      <c r="B15" s="76">
        <v>19003429</v>
      </c>
      <c r="C15" s="77" t="s">
        <v>241</v>
      </c>
      <c r="D15" s="77" t="s">
        <v>242</v>
      </c>
      <c r="E15" s="85">
        <v>0</v>
      </c>
      <c r="F15" s="52" t="str">
        <f t="shared" si="0"/>
        <v>Không XL</v>
      </c>
      <c r="G15" s="85"/>
      <c r="H15" s="52"/>
      <c r="I15" s="92" t="s">
        <v>305</v>
      </c>
    </row>
    <row r="16" spans="1:20" s="12" customFormat="1" ht="15.95" customHeight="1">
      <c r="A16" s="85">
        <v>5</v>
      </c>
      <c r="B16" s="76">
        <v>19005265</v>
      </c>
      <c r="C16" s="77" t="s">
        <v>243</v>
      </c>
      <c r="D16" s="77" t="s">
        <v>244</v>
      </c>
      <c r="E16" s="85">
        <v>75</v>
      </c>
      <c r="F16" s="52" t="str">
        <f t="shared" si="0"/>
        <v>Khá</v>
      </c>
      <c r="G16" s="85"/>
      <c r="H16" s="52"/>
      <c r="I16" s="14"/>
    </row>
    <row r="17" spans="1:9" s="12" customFormat="1" ht="17.45" customHeight="1">
      <c r="A17" s="85">
        <v>6</v>
      </c>
      <c r="B17" s="76">
        <v>19004499</v>
      </c>
      <c r="C17" s="77" t="s">
        <v>245</v>
      </c>
      <c r="D17" s="77" t="s">
        <v>246</v>
      </c>
      <c r="E17" s="85">
        <v>0</v>
      </c>
      <c r="F17" s="52" t="str">
        <f t="shared" si="0"/>
        <v>Không XL</v>
      </c>
      <c r="G17" s="85"/>
      <c r="H17" s="52"/>
      <c r="I17" s="92" t="s">
        <v>305</v>
      </c>
    </row>
    <row r="18" spans="1:9" s="12" customFormat="1" ht="17.45" customHeight="1">
      <c r="A18" s="85">
        <v>7</v>
      </c>
      <c r="B18" s="76">
        <v>19003532</v>
      </c>
      <c r="C18" s="77" t="s">
        <v>247</v>
      </c>
      <c r="D18" s="77" t="s">
        <v>176</v>
      </c>
      <c r="E18" s="85">
        <v>100</v>
      </c>
      <c r="F18" s="52" t="str">
        <f t="shared" si="0"/>
        <v>XS</v>
      </c>
      <c r="G18" s="85"/>
      <c r="H18" s="52"/>
      <c r="I18" s="14"/>
    </row>
    <row r="19" spans="1:9" s="12" customFormat="1" ht="27.75" customHeight="1">
      <c r="A19" s="85">
        <v>8</v>
      </c>
      <c r="B19" s="76">
        <v>18004776</v>
      </c>
      <c r="C19" s="77" t="s">
        <v>300</v>
      </c>
      <c r="D19" s="77" t="s">
        <v>301</v>
      </c>
      <c r="E19" s="85">
        <v>0</v>
      </c>
      <c r="F19" s="52" t="str">
        <f t="shared" si="0"/>
        <v>Không XL</v>
      </c>
      <c r="G19" s="85"/>
      <c r="H19" s="52"/>
      <c r="I19" s="91" t="s">
        <v>304</v>
      </c>
    </row>
    <row r="20" spans="1:9" s="12" customFormat="1" ht="17.45" customHeight="1">
      <c r="A20" s="85">
        <v>9</v>
      </c>
      <c r="B20" s="76">
        <v>19005310</v>
      </c>
      <c r="C20" s="77" t="s">
        <v>248</v>
      </c>
      <c r="D20" s="77" t="s">
        <v>249</v>
      </c>
      <c r="E20" s="85">
        <v>100</v>
      </c>
      <c r="F20" s="52" t="str">
        <f t="shared" si="0"/>
        <v>XS</v>
      </c>
      <c r="G20" s="85"/>
      <c r="H20" s="52"/>
      <c r="I20" s="53"/>
    </row>
    <row r="21" spans="1:9" s="12" customFormat="1" ht="17.45" customHeight="1">
      <c r="A21" s="85">
        <v>10</v>
      </c>
      <c r="B21" s="76">
        <v>19002801</v>
      </c>
      <c r="C21" s="77" t="s">
        <v>250</v>
      </c>
      <c r="D21" s="77" t="s">
        <v>251</v>
      </c>
      <c r="E21" s="85">
        <v>80</v>
      </c>
      <c r="F21" s="52" t="str">
        <f t="shared" si="0"/>
        <v>Tốt</v>
      </c>
      <c r="G21" s="85"/>
      <c r="H21" s="52"/>
      <c r="I21" s="53"/>
    </row>
    <row r="22" spans="1:9" s="12" customFormat="1" ht="17.45" customHeight="1">
      <c r="A22" s="85">
        <v>11</v>
      </c>
      <c r="B22" s="76">
        <v>19004196</v>
      </c>
      <c r="C22" s="77" t="s">
        <v>252</v>
      </c>
      <c r="D22" s="77" t="s">
        <v>253</v>
      </c>
      <c r="E22" s="85">
        <v>100</v>
      </c>
      <c r="F22" s="52" t="str">
        <f t="shared" si="0"/>
        <v>XS</v>
      </c>
      <c r="G22" s="85"/>
      <c r="H22" s="52"/>
      <c r="I22" s="53"/>
    </row>
    <row r="23" spans="1:9" s="12" customFormat="1" ht="17.45" customHeight="1">
      <c r="A23" s="85">
        <v>12</v>
      </c>
      <c r="B23" s="76">
        <v>19002791</v>
      </c>
      <c r="C23" s="77" t="s">
        <v>254</v>
      </c>
      <c r="D23" s="77" t="s">
        <v>255</v>
      </c>
      <c r="E23" s="85">
        <v>90</v>
      </c>
      <c r="F23" s="52" t="str">
        <f t="shared" si="0"/>
        <v>XS</v>
      </c>
      <c r="G23" s="85"/>
      <c r="H23" s="52"/>
      <c r="I23" s="14"/>
    </row>
    <row r="24" spans="1:9" s="12" customFormat="1" ht="17.45" customHeight="1">
      <c r="A24" s="85">
        <v>13</v>
      </c>
      <c r="B24" s="76">
        <v>19003453</v>
      </c>
      <c r="C24" s="77" t="s">
        <v>256</v>
      </c>
      <c r="D24" s="77" t="s">
        <v>190</v>
      </c>
      <c r="E24" s="85">
        <v>100</v>
      </c>
      <c r="F24" s="52" t="str">
        <f t="shared" si="0"/>
        <v>XS</v>
      </c>
      <c r="G24" s="85"/>
      <c r="H24" s="52"/>
      <c r="I24" s="14"/>
    </row>
    <row r="25" spans="1:9" s="12" customFormat="1" ht="17.45" customHeight="1">
      <c r="A25" s="85">
        <v>14</v>
      </c>
      <c r="B25" s="76">
        <v>19004047</v>
      </c>
      <c r="C25" s="77" t="s">
        <v>257</v>
      </c>
      <c r="D25" s="77" t="s">
        <v>258</v>
      </c>
      <c r="E25" s="85">
        <v>90</v>
      </c>
      <c r="F25" s="52" t="str">
        <f t="shared" si="0"/>
        <v>XS</v>
      </c>
      <c r="G25" s="85"/>
      <c r="H25" s="52"/>
      <c r="I25" s="14"/>
    </row>
    <row r="26" spans="1:9" s="12" customFormat="1" ht="17.45" customHeight="1">
      <c r="A26" s="85">
        <v>15</v>
      </c>
      <c r="B26" s="76">
        <v>19001729</v>
      </c>
      <c r="C26" s="77" t="s">
        <v>259</v>
      </c>
      <c r="D26" s="77" t="s">
        <v>260</v>
      </c>
      <c r="E26" s="85">
        <v>90</v>
      </c>
      <c r="F26" s="52" t="str">
        <f t="shared" si="0"/>
        <v>XS</v>
      </c>
      <c r="G26" s="85"/>
      <c r="H26" s="52"/>
      <c r="I26" s="14"/>
    </row>
    <row r="27" spans="1:9" s="12" customFormat="1" ht="17.45" customHeight="1">
      <c r="A27" s="85">
        <v>16</v>
      </c>
      <c r="B27" s="76">
        <v>19004233</v>
      </c>
      <c r="C27" s="77" t="s">
        <v>261</v>
      </c>
      <c r="D27" s="77" t="s">
        <v>262</v>
      </c>
      <c r="E27" s="85">
        <v>100</v>
      </c>
      <c r="F27" s="52" t="str">
        <f t="shared" si="0"/>
        <v>XS</v>
      </c>
      <c r="G27" s="85"/>
      <c r="H27" s="52"/>
      <c r="I27" s="14"/>
    </row>
    <row r="28" spans="1:9" s="12" customFormat="1" ht="17.45" customHeight="1">
      <c r="A28" s="85">
        <v>17</v>
      </c>
      <c r="B28" s="76">
        <v>19003594</v>
      </c>
      <c r="C28" s="77" t="s">
        <v>263</v>
      </c>
      <c r="D28" s="77" t="s">
        <v>264</v>
      </c>
      <c r="E28" s="85">
        <v>100</v>
      </c>
      <c r="F28" s="52" t="str">
        <f t="shared" si="0"/>
        <v>XS</v>
      </c>
      <c r="G28" s="85"/>
      <c r="H28" s="52"/>
      <c r="I28" s="14"/>
    </row>
    <row r="29" spans="1:9" s="12" customFormat="1" ht="17.45" customHeight="1">
      <c r="A29" s="85">
        <v>18</v>
      </c>
      <c r="B29" s="76">
        <v>19004265</v>
      </c>
      <c r="C29" s="77" t="s">
        <v>265</v>
      </c>
      <c r="D29" s="77" t="s">
        <v>266</v>
      </c>
      <c r="E29" s="85">
        <v>100</v>
      </c>
      <c r="F29" s="52" t="str">
        <f t="shared" si="0"/>
        <v>XS</v>
      </c>
      <c r="G29" s="85"/>
      <c r="H29" s="52"/>
      <c r="I29" s="14"/>
    </row>
    <row r="30" spans="1:9" s="12" customFormat="1" ht="17.45" customHeight="1">
      <c r="A30" s="85">
        <v>19</v>
      </c>
      <c r="B30" s="76">
        <v>19003001</v>
      </c>
      <c r="C30" s="77" t="s">
        <v>267</v>
      </c>
      <c r="D30" s="77" t="s">
        <v>268</v>
      </c>
      <c r="E30" s="85">
        <v>100</v>
      </c>
      <c r="F30" s="52" t="str">
        <f t="shared" si="0"/>
        <v>XS</v>
      </c>
      <c r="G30" s="85"/>
      <c r="H30" s="52"/>
      <c r="I30" s="14"/>
    </row>
    <row r="31" spans="1:9" s="12" customFormat="1" ht="17.45" customHeight="1">
      <c r="A31" s="85">
        <v>20</v>
      </c>
      <c r="B31" s="76">
        <v>19002428</v>
      </c>
      <c r="C31" s="77" t="s">
        <v>269</v>
      </c>
      <c r="D31" s="77" t="s">
        <v>270</v>
      </c>
      <c r="E31" s="85">
        <v>90</v>
      </c>
      <c r="F31" s="52" t="str">
        <f t="shared" si="0"/>
        <v>XS</v>
      </c>
      <c r="G31" s="85"/>
      <c r="H31" s="52"/>
      <c r="I31" s="53"/>
    </row>
    <row r="32" spans="1:9" s="12" customFormat="1" ht="17.45" customHeight="1">
      <c r="A32" s="85">
        <v>21</v>
      </c>
      <c r="B32" s="76">
        <v>19003147</v>
      </c>
      <c r="C32" s="77" t="s">
        <v>271</v>
      </c>
      <c r="D32" s="77" t="s">
        <v>208</v>
      </c>
      <c r="E32" s="85">
        <v>100</v>
      </c>
      <c r="F32" s="52" t="str">
        <f t="shared" si="0"/>
        <v>XS</v>
      </c>
      <c r="G32" s="85"/>
      <c r="H32" s="52"/>
      <c r="I32" s="14"/>
    </row>
    <row r="33" spans="1:9" s="12" customFormat="1" ht="17.45" customHeight="1">
      <c r="A33" s="85">
        <v>22</v>
      </c>
      <c r="B33" s="76">
        <v>19004638</v>
      </c>
      <c r="C33" s="77" t="s">
        <v>272</v>
      </c>
      <c r="D33" s="77" t="s">
        <v>273</v>
      </c>
      <c r="E33" s="85">
        <v>90</v>
      </c>
      <c r="F33" s="52" t="str">
        <f t="shared" si="0"/>
        <v>XS</v>
      </c>
      <c r="G33" s="85"/>
      <c r="H33" s="52"/>
      <c r="I33" s="14"/>
    </row>
    <row r="34" spans="1:9" s="12" customFormat="1" ht="17.45" customHeight="1">
      <c r="A34" s="85">
        <v>23</v>
      </c>
      <c r="B34" s="76">
        <v>19004343</v>
      </c>
      <c r="C34" s="77" t="s">
        <v>274</v>
      </c>
      <c r="D34" s="77" t="s">
        <v>275</v>
      </c>
      <c r="E34" s="85">
        <v>90</v>
      </c>
      <c r="F34" s="52" t="str">
        <f t="shared" si="0"/>
        <v>XS</v>
      </c>
      <c r="G34" s="85"/>
      <c r="H34" s="52"/>
      <c r="I34" s="14"/>
    </row>
    <row r="35" spans="1:9" s="12" customFormat="1" ht="17.45" customHeight="1">
      <c r="A35" s="85">
        <v>24</v>
      </c>
      <c r="B35" s="76">
        <v>19002384</v>
      </c>
      <c r="C35" s="77" t="s">
        <v>276</v>
      </c>
      <c r="D35" s="77" t="s">
        <v>216</v>
      </c>
      <c r="E35" s="85">
        <v>90</v>
      </c>
      <c r="F35" s="52" t="str">
        <f t="shared" si="0"/>
        <v>XS</v>
      </c>
      <c r="G35" s="85"/>
      <c r="H35" s="52"/>
      <c r="I35" s="14"/>
    </row>
    <row r="36" spans="1:9" s="12" customFormat="1" ht="17.45" customHeight="1">
      <c r="A36" s="85">
        <v>25</v>
      </c>
      <c r="B36" s="76">
        <v>19002706</v>
      </c>
      <c r="C36" s="77" t="s">
        <v>277</v>
      </c>
      <c r="D36" s="77" t="s">
        <v>278</v>
      </c>
      <c r="E36" s="85">
        <v>90</v>
      </c>
      <c r="F36" s="52" t="str">
        <f t="shared" si="0"/>
        <v>XS</v>
      </c>
      <c r="G36" s="85"/>
      <c r="H36" s="52"/>
      <c r="I36" s="14"/>
    </row>
    <row r="37" spans="1:9" s="12" customFormat="1" ht="17.45" customHeight="1">
      <c r="A37" s="85">
        <v>26</v>
      </c>
      <c r="B37" s="76">
        <v>19001737</v>
      </c>
      <c r="C37" s="77" t="s">
        <v>279</v>
      </c>
      <c r="D37" s="77" t="s">
        <v>218</v>
      </c>
      <c r="E37" s="85">
        <v>90</v>
      </c>
      <c r="F37" s="52" t="str">
        <f t="shared" si="0"/>
        <v>XS</v>
      </c>
      <c r="G37" s="85"/>
      <c r="H37" s="52"/>
      <c r="I37" s="14"/>
    </row>
    <row r="38" spans="1:9" s="12" customFormat="1" ht="17.45" customHeight="1">
      <c r="A38" s="85">
        <v>27</v>
      </c>
      <c r="B38" s="76">
        <v>19005036</v>
      </c>
      <c r="C38" s="77" t="s">
        <v>280</v>
      </c>
      <c r="D38" s="77" t="s">
        <v>281</v>
      </c>
      <c r="E38" s="85">
        <v>100</v>
      </c>
      <c r="F38" s="52" t="str">
        <f t="shared" si="0"/>
        <v>XS</v>
      </c>
      <c r="G38" s="85"/>
      <c r="H38" s="52"/>
      <c r="I38" s="53"/>
    </row>
    <row r="39" spans="1:9" s="12" customFormat="1" ht="17.45" customHeight="1">
      <c r="A39" s="85">
        <v>28</v>
      </c>
      <c r="B39" s="76">
        <v>19002666</v>
      </c>
      <c r="C39" s="77" t="s">
        <v>282</v>
      </c>
      <c r="D39" s="77" t="s">
        <v>283</v>
      </c>
      <c r="E39" s="85">
        <v>0</v>
      </c>
      <c r="F39" s="52" t="str">
        <f t="shared" si="0"/>
        <v>Không XL</v>
      </c>
      <c r="G39" s="85"/>
      <c r="H39" s="52"/>
      <c r="I39" s="92" t="s">
        <v>305</v>
      </c>
    </row>
    <row r="40" spans="1:9" s="12" customFormat="1" ht="17.45" customHeight="1">
      <c r="A40" s="85">
        <v>29</v>
      </c>
      <c r="B40" s="76">
        <v>19003090</v>
      </c>
      <c r="C40" s="77" t="s">
        <v>284</v>
      </c>
      <c r="D40" s="77" t="s">
        <v>285</v>
      </c>
      <c r="E40" s="85">
        <v>100</v>
      </c>
      <c r="F40" s="52" t="str">
        <f t="shared" si="0"/>
        <v>XS</v>
      </c>
      <c r="G40" s="85"/>
      <c r="H40" s="52"/>
      <c r="I40" s="53"/>
    </row>
    <row r="41" spans="1:9" s="12" customFormat="1" ht="17.45" customHeight="1">
      <c r="A41" s="85">
        <v>30</v>
      </c>
      <c r="B41" s="76">
        <v>19001238</v>
      </c>
      <c r="C41" s="77" t="s">
        <v>286</v>
      </c>
      <c r="D41" s="77" t="s">
        <v>287</v>
      </c>
      <c r="E41" s="85">
        <v>100</v>
      </c>
      <c r="F41" s="52" t="str">
        <f t="shared" si="0"/>
        <v>XS</v>
      </c>
      <c r="G41" s="85"/>
      <c r="H41" s="52"/>
      <c r="I41" s="53"/>
    </row>
    <row r="42" spans="1:9" s="12" customFormat="1" ht="17.45" customHeight="1">
      <c r="A42" s="85">
        <v>31</v>
      </c>
      <c r="B42" s="76">
        <v>19003738</v>
      </c>
      <c r="C42" s="77" t="s">
        <v>288</v>
      </c>
      <c r="D42" s="77" t="s">
        <v>289</v>
      </c>
      <c r="E42" s="85">
        <v>100</v>
      </c>
      <c r="F42" s="52" t="str">
        <f t="shared" si="0"/>
        <v>XS</v>
      </c>
      <c r="G42" s="85"/>
      <c r="H42" s="52"/>
      <c r="I42" s="53"/>
    </row>
    <row r="43" spans="1:9" s="12" customFormat="1" ht="17.45" customHeight="1">
      <c r="A43" s="85">
        <v>32</v>
      </c>
      <c r="B43" s="76">
        <v>19002402</v>
      </c>
      <c r="C43" s="77" t="s">
        <v>290</v>
      </c>
      <c r="D43" s="77" t="s">
        <v>289</v>
      </c>
      <c r="E43" s="85">
        <v>90</v>
      </c>
      <c r="F43" s="52" t="str">
        <f t="shared" si="0"/>
        <v>XS</v>
      </c>
      <c r="G43" s="85"/>
      <c r="H43" s="52"/>
      <c r="I43" s="14"/>
    </row>
    <row r="44" spans="1:9" s="12" customFormat="1" ht="17.45" customHeight="1">
      <c r="A44" s="85">
        <v>33</v>
      </c>
      <c r="B44" s="76">
        <v>19002563</v>
      </c>
      <c r="C44" s="77" t="s">
        <v>291</v>
      </c>
      <c r="D44" s="77" t="s">
        <v>292</v>
      </c>
      <c r="E44" s="85">
        <v>100</v>
      </c>
      <c r="F44" s="52" t="str">
        <f t="shared" si="0"/>
        <v>XS</v>
      </c>
      <c r="G44" s="85"/>
      <c r="H44" s="52"/>
      <c r="I44" s="14"/>
    </row>
    <row r="45" spans="1:9" s="12" customFormat="1" ht="17.45" customHeight="1">
      <c r="A45" s="85">
        <v>34</v>
      </c>
      <c r="B45" s="76">
        <v>19002705</v>
      </c>
      <c r="C45" s="77" t="s">
        <v>293</v>
      </c>
      <c r="D45" s="77" t="s">
        <v>294</v>
      </c>
      <c r="E45" s="85">
        <v>90</v>
      </c>
      <c r="F45" s="52" t="str">
        <f t="shared" si="0"/>
        <v>XS</v>
      </c>
      <c r="G45" s="85"/>
      <c r="H45" s="52"/>
      <c r="I45" s="14"/>
    </row>
    <row r="46" spans="1:9" ht="18" customHeight="1">
      <c r="A46" s="44"/>
      <c r="B46" s="44"/>
      <c r="C46" s="98" t="s">
        <v>146</v>
      </c>
      <c r="D46" s="98"/>
      <c r="E46" s="98"/>
      <c r="F46" s="98"/>
      <c r="G46" s="98"/>
      <c r="H46" s="98"/>
      <c r="I46" s="98"/>
    </row>
    <row r="47" spans="1:9" ht="18" customHeight="1">
      <c r="C47" s="99" t="s">
        <v>147</v>
      </c>
      <c r="D47" s="66"/>
      <c r="E47" s="101" t="s">
        <v>142</v>
      </c>
      <c r="F47" s="102"/>
      <c r="G47" s="101" t="s">
        <v>158</v>
      </c>
      <c r="H47" s="102"/>
      <c r="I47" s="103" t="s">
        <v>13</v>
      </c>
    </row>
    <row r="48" spans="1:9" s="12" customFormat="1" ht="18" customHeight="1">
      <c r="C48" s="100"/>
      <c r="D48" s="67"/>
      <c r="E48" s="48" t="s">
        <v>148</v>
      </c>
      <c r="F48" s="19" t="s">
        <v>149</v>
      </c>
      <c r="G48" s="48" t="s">
        <v>148</v>
      </c>
      <c r="H48" s="19" t="s">
        <v>149</v>
      </c>
      <c r="I48" s="104"/>
    </row>
    <row r="49" spans="1:10">
      <c r="C49" s="68" t="s">
        <v>150</v>
      </c>
      <c r="D49" s="83"/>
      <c r="E49" s="54">
        <v>2</v>
      </c>
      <c r="F49" s="55">
        <f>E49*100/A45</f>
        <v>5.882352941176471</v>
      </c>
      <c r="G49" s="54"/>
      <c r="H49" s="55"/>
      <c r="I49" s="56"/>
    </row>
    <row r="50" spans="1:10" ht="18" customHeight="1">
      <c r="C50" s="68" t="s">
        <v>151</v>
      </c>
      <c r="D50" s="83"/>
      <c r="E50" s="54">
        <f>COUNTIF(F12:F45,"Tốt")</f>
        <v>1</v>
      </c>
      <c r="F50" s="55">
        <f>E50*100/A45</f>
        <v>2.9411764705882355</v>
      </c>
      <c r="G50" s="54"/>
      <c r="H50" s="55"/>
      <c r="I50" s="56"/>
    </row>
    <row r="51" spans="1:10" ht="18" customHeight="1">
      <c r="C51" s="68" t="s">
        <v>152</v>
      </c>
      <c r="D51" s="83"/>
      <c r="E51" s="54">
        <f>COUNTIF(F12:F45,"Khá")</f>
        <v>1</v>
      </c>
      <c r="F51" s="55">
        <f>E51*100/A45</f>
        <v>2.9411764705882355</v>
      </c>
      <c r="G51" s="54"/>
      <c r="H51" s="55"/>
      <c r="I51" s="56"/>
    </row>
    <row r="52" spans="1:10" ht="18" customHeight="1">
      <c r="C52" s="68" t="s">
        <v>153</v>
      </c>
      <c r="D52" s="83"/>
      <c r="E52" s="54">
        <f>COUNTIF(F12:F45,"TB")</f>
        <v>0</v>
      </c>
      <c r="F52" s="55">
        <f>E52*100/A45</f>
        <v>0</v>
      </c>
      <c r="G52" s="54"/>
      <c r="H52" s="55"/>
      <c r="I52" s="56"/>
    </row>
    <row r="53" spans="1:10" ht="18" customHeight="1">
      <c r="C53" s="68" t="s">
        <v>154</v>
      </c>
      <c r="D53" s="83"/>
      <c r="E53" s="54">
        <f>COUNTIF(F12:F45,"Yếu")</f>
        <v>0</v>
      </c>
      <c r="F53" s="55">
        <f>E53*100/A45</f>
        <v>0</v>
      </c>
      <c r="G53" s="54"/>
      <c r="H53" s="55"/>
      <c r="I53" s="56"/>
    </row>
    <row r="54" spans="1:10" ht="18" customHeight="1" thickBot="1">
      <c r="C54" s="69" t="s">
        <v>159</v>
      </c>
      <c r="D54" s="70"/>
      <c r="E54" s="57">
        <f>COUNTIF(F12:F45,"Không XL")</f>
        <v>4</v>
      </c>
      <c r="F54" s="55">
        <f>E54*100/A45</f>
        <v>11.764705882352942</v>
      </c>
      <c r="G54" s="57"/>
      <c r="H54" s="58"/>
      <c r="I54" s="59"/>
    </row>
    <row r="55" spans="1:10" ht="18" customHeight="1">
      <c r="C55" s="84"/>
      <c r="D55" s="84"/>
      <c r="F55" s="60"/>
    </row>
    <row r="56" spans="1:10" ht="15.75">
      <c r="E56" s="96" t="s">
        <v>160</v>
      </c>
      <c r="F56" s="96"/>
      <c r="G56" s="96"/>
      <c r="H56" s="96"/>
      <c r="I56" s="96"/>
    </row>
    <row r="57" spans="1:10">
      <c r="A57" s="97" t="s">
        <v>155</v>
      </c>
      <c r="B57" s="97"/>
      <c r="C57" s="97"/>
      <c r="D57" s="97"/>
      <c r="E57" s="97"/>
      <c r="F57" s="97" t="s">
        <v>142</v>
      </c>
      <c r="G57" s="97"/>
      <c r="H57" s="97"/>
      <c r="I57" s="61" t="s">
        <v>156</v>
      </c>
      <c r="J57" s="61"/>
    </row>
    <row r="61" spans="1:10">
      <c r="A61" s="71">
        <v>1</v>
      </c>
    </row>
  </sheetData>
  <mergeCells count="24">
    <mergeCell ref="A2:D2"/>
    <mergeCell ref="E2:I2"/>
    <mergeCell ref="A3:D3"/>
    <mergeCell ref="E3:I3"/>
    <mergeCell ref="A4:D4"/>
    <mergeCell ref="E4:I4"/>
    <mergeCell ref="A5:D5"/>
    <mergeCell ref="A6:I6"/>
    <mergeCell ref="A7:I7"/>
    <mergeCell ref="A8:I8"/>
    <mergeCell ref="A10:A11"/>
    <mergeCell ref="B10:B11"/>
    <mergeCell ref="C10:D11"/>
    <mergeCell ref="E10:F10"/>
    <mergeCell ref="G10:H10"/>
    <mergeCell ref="I10:I11"/>
    <mergeCell ref="A57:E57"/>
    <mergeCell ref="F57:H57"/>
    <mergeCell ref="C46:I46"/>
    <mergeCell ref="C47:C48"/>
    <mergeCell ref="E47:F47"/>
    <mergeCell ref="G47:H47"/>
    <mergeCell ref="I47:I48"/>
    <mergeCell ref="E56:I56"/>
  </mergeCells>
  <conditionalFormatting sqref="F12:F45 H12:H45">
    <cfRule type="cellIs" dxfId="3" priority="3" stopIfTrue="1" operator="equal">
      <formula>"SVG"</formula>
    </cfRule>
    <cfRule type="cellIs" dxfId="2" priority="4" stopIfTrue="1" operator="equal">
      <formula>"SVXS"</formula>
    </cfRule>
  </conditionalFormatting>
  <conditionalFormatting sqref="B15:D45">
    <cfRule type="expression" dxfId="1" priority="2" stopIfTrue="1">
      <formula>IF(MOD($A15,2)=0,TRUE,FALSE)</formula>
    </cfRule>
  </conditionalFormatting>
  <conditionalFormatting sqref="B12:D14">
    <cfRule type="expression" dxfId="0" priority="1" stopIfTrue="1">
      <formula>IF(MOD($A12,2)=0,TRUE,FALSE)</formula>
    </cfRule>
  </conditionalFormatting>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zoomScaleNormal="90" zoomScaleSheetLayoutView="100" workbookViewId="0">
      <selection sqref="A1:XFD1048576"/>
    </sheetView>
  </sheetViews>
  <sheetFormatPr defaultColWidth="9"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132"/>
      <c r="B2" s="132"/>
      <c r="C2" s="97"/>
      <c r="D2" s="97"/>
      <c r="E2" s="97"/>
      <c r="F2" s="97"/>
      <c r="G2" s="97"/>
      <c r="H2" s="3"/>
      <c r="I2" s="3"/>
      <c r="J2" s="3"/>
      <c r="K2" s="3"/>
      <c r="L2" s="3"/>
      <c r="M2" s="3"/>
      <c r="N2" s="3"/>
      <c r="O2" s="3"/>
      <c r="P2" s="3"/>
      <c r="Q2" s="3"/>
      <c r="R2" s="3"/>
      <c r="S2" s="3"/>
      <c r="T2" s="3"/>
    </row>
    <row r="3" spans="1:20" ht="9.9499999999999993" customHeight="1">
      <c r="A3" s="97"/>
      <c r="B3" s="97"/>
      <c r="C3" s="119"/>
      <c r="D3" s="119"/>
      <c r="E3" s="119"/>
      <c r="F3" s="119"/>
      <c r="G3" s="119"/>
      <c r="H3" s="3"/>
      <c r="I3" s="3"/>
      <c r="J3" s="3"/>
      <c r="K3" s="3"/>
      <c r="L3" s="3"/>
      <c r="M3" s="3"/>
      <c r="N3" s="3"/>
      <c r="O3" s="3"/>
      <c r="P3" s="3"/>
      <c r="Q3" s="3"/>
      <c r="R3" s="3"/>
      <c r="S3" s="3"/>
      <c r="T3" s="3"/>
    </row>
    <row r="4" spans="1:20" ht="21.95" customHeight="1">
      <c r="A4" s="120" t="s">
        <v>61</v>
      </c>
      <c r="B4" s="120"/>
      <c r="C4" s="120"/>
      <c r="D4" s="120"/>
      <c r="E4" s="120"/>
      <c r="F4" s="120"/>
      <c r="G4" s="120"/>
      <c r="H4" s="5"/>
      <c r="I4" s="5"/>
      <c r="J4" s="5"/>
      <c r="K4" s="5"/>
      <c r="L4" s="5"/>
      <c r="M4" s="5"/>
      <c r="N4" s="5"/>
      <c r="O4" s="5"/>
      <c r="P4" s="5"/>
      <c r="Q4" s="5"/>
      <c r="R4" s="5"/>
      <c r="S4" s="5"/>
      <c r="T4" s="5"/>
    </row>
    <row r="5" spans="1:20" s="8" customFormat="1" ht="15" customHeight="1">
      <c r="A5" s="6"/>
      <c r="B5" s="128" t="s">
        <v>9</v>
      </c>
      <c r="C5" s="128"/>
      <c r="D5" s="6"/>
      <c r="E5" s="6"/>
      <c r="F5" s="6"/>
      <c r="G5" s="39"/>
      <c r="H5" s="7"/>
      <c r="I5" s="7"/>
      <c r="J5" s="7"/>
      <c r="K5" s="7"/>
      <c r="L5" s="7"/>
      <c r="M5" s="7"/>
      <c r="N5" s="7"/>
      <c r="O5" s="7"/>
      <c r="P5" s="7"/>
      <c r="Q5" s="7"/>
      <c r="R5" s="7"/>
      <c r="S5" s="7"/>
      <c r="T5" s="7"/>
    </row>
    <row r="6" spans="1:20" s="8" customFormat="1" ht="15" customHeight="1">
      <c r="A6" s="9"/>
      <c r="B6" s="129" t="s">
        <v>49</v>
      </c>
      <c r="C6" s="129"/>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121"/>
      <c r="B10" s="22" t="s">
        <v>50</v>
      </c>
      <c r="C10" s="28">
        <v>10</v>
      </c>
      <c r="D10" s="40"/>
      <c r="E10" s="14"/>
      <c r="F10" s="14"/>
      <c r="G10" s="14"/>
    </row>
    <row r="11" spans="1:20" s="12" customFormat="1" ht="14.1" customHeight="1">
      <c r="A11" s="122"/>
      <c r="B11" s="29" t="s">
        <v>96</v>
      </c>
      <c r="C11" s="28" t="s">
        <v>70</v>
      </c>
      <c r="D11" s="40"/>
      <c r="E11" s="14"/>
      <c r="F11" s="14"/>
      <c r="G11" s="14"/>
    </row>
    <row r="12" spans="1:20" s="12" customFormat="1" ht="14.1" customHeight="1">
      <c r="A12" s="122"/>
      <c r="B12" s="29" t="s">
        <v>72</v>
      </c>
      <c r="C12" s="28" t="s">
        <v>71</v>
      </c>
      <c r="D12" s="40"/>
      <c r="E12" s="14"/>
      <c r="F12" s="14"/>
      <c r="G12" s="14"/>
    </row>
    <row r="13" spans="1:20" s="12" customFormat="1" ht="14.1" customHeight="1">
      <c r="A13" s="122"/>
      <c r="B13" s="29" t="s">
        <v>97</v>
      </c>
      <c r="C13" s="28">
        <v>-2</v>
      </c>
      <c r="D13" s="40"/>
      <c r="E13" s="14"/>
      <c r="F13" s="14"/>
      <c r="G13" s="14"/>
    </row>
    <row r="14" spans="1:20" s="12" customFormat="1" ht="14.1" customHeight="1">
      <c r="A14" s="122"/>
      <c r="B14" s="21" t="s">
        <v>20</v>
      </c>
      <c r="C14" s="13">
        <v>-3</v>
      </c>
      <c r="D14" s="40"/>
      <c r="E14" s="14"/>
      <c r="F14" s="14"/>
      <c r="G14" s="14"/>
    </row>
    <row r="15" spans="1:20" s="12" customFormat="1" ht="14.1" customHeight="1">
      <c r="A15" s="123"/>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121"/>
      <c r="B17" s="30" t="s">
        <v>86</v>
      </c>
      <c r="C17" s="28">
        <v>5</v>
      </c>
      <c r="D17" s="40"/>
      <c r="E17" s="14"/>
      <c r="F17" s="14"/>
      <c r="G17" s="14"/>
    </row>
    <row r="18" spans="1:7" s="12" customFormat="1" ht="14.1" customHeight="1">
      <c r="A18" s="122"/>
      <c r="B18" s="30" t="s">
        <v>87</v>
      </c>
      <c r="C18" s="28">
        <v>5</v>
      </c>
      <c r="D18" s="40"/>
      <c r="E18" s="14"/>
      <c r="F18" s="14"/>
      <c r="G18" s="14"/>
    </row>
    <row r="19" spans="1:7" s="12" customFormat="1" ht="14.1" customHeight="1">
      <c r="A19" s="123"/>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121"/>
      <c r="B21" s="22" t="s">
        <v>22</v>
      </c>
      <c r="C21" s="28">
        <v>5</v>
      </c>
      <c r="D21" s="40"/>
      <c r="E21" s="14"/>
      <c r="F21" s="14"/>
      <c r="G21" s="14"/>
    </row>
    <row r="22" spans="1:7" s="12" customFormat="1" ht="14.1" customHeight="1">
      <c r="A22" s="123"/>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121"/>
      <c r="B26" s="21" t="s">
        <v>25</v>
      </c>
      <c r="C26" s="13">
        <v>10</v>
      </c>
      <c r="D26" s="40"/>
      <c r="E26" s="14"/>
      <c r="F26" s="14"/>
      <c r="G26" s="14"/>
    </row>
    <row r="27" spans="1:7" s="12" customFormat="1" ht="14.1" customHeight="1">
      <c r="A27" s="122"/>
      <c r="B27" s="21" t="s">
        <v>26</v>
      </c>
      <c r="C27" s="13">
        <v>9</v>
      </c>
      <c r="D27" s="40"/>
      <c r="E27" s="14"/>
      <c r="F27" s="14"/>
      <c r="G27" s="14"/>
    </row>
    <row r="28" spans="1:7" s="12" customFormat="1" ht="14.1" customHeight="1">
      <c r="A28" s="122"/>
      <c r="B28" s="21" t="s">
        <v>27</v>
      </c>
      <c r="C28" s="13">
        <v>8</v>
      </c>
      <c r="D28" s="40"/>
      <c r="E28" s="14"/>
      <c r="F28" s="14"/>
      <c r="G28" s="14"/>
    </row>
    <row r="29" spans="1:7" s="12" customFormat="1" ht="14.1" customHeight="1">
      <c r="A29" s="122"/>
      <c r="B29" s="21" t="s">
        <v>28</v>
      </c>
      <c r="C29" s="13">
        <v>7</v>
      </c>
      <c r="D29" s="40"/>
      <c r="E29" s="14"/>
      <c r="F29" s="14"/>
      <c r="G29" s="14"/>
    </row>
    <row r="30" spans="1:7" s="12" customFormat="1" ht="14.1" customHeight="1">
      <c r="A30" s="122"/>
      <c r="B30" s="21" t="s">
        <v>29</v>
      </c>
      <c r="C30" s="13">
        <v>6</v>
      </c>
      <c r="D30" s="40"/>
      <c r="E30" s="14"/>
      <c r="F30" s="14"/>
      <c r="G30" s="14"/>
    </row>
    <row r="31" spans="1:7" s="12" customFormat="1" ht="14.1" customHeight="1">
      <c r="A31" s="123"/>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121"/>
      <c r="B37" s="29" t="s">
        <v>125</v>
      </c>
      <c r="C37" s="28">
        <v>5</v>
      </c>
      <c r="D37" s="40"/>
      <c r="E37" s="14"/>
      <c r="F37" s="14"/>
      <c r="G37" s="14"/>
    </row>
    <row r="38" spans="1:7" s="12" customFormat="1" ht="14.1" customHeight="1">
      <c r="A38" s="122"/>
      <c r="B38" s="35" t="s">
        <v>109</v>
      </c>
      <c r="C38" s="28">
        <v>5</v>
      </c>
      <c r="D38" s="40"/>
      <c r="E38" s="14"/>
      <c r="F38" s="14"/>
      <c r="G38" s="14"/>
    </row>
    <row r="39" spans="1:7" s="12" customFormat="1" ht="14.1" customHeight="1">
      <c r="A39" s="122"/>
      <c r="B39" s="29" t="s">
        <v>76</v>
      </c>
      <c r="C39" s="28">
        <v>5</v>
      </c>
      <c r="D39" s="40"/>
      <c r="E39" s="14"/>
      <c r="F39" s="14"/>
      <c r="G39" s="14"/>
    </row>
    <row r="40" spans="1:7" s="12" customFormat="1" ht="14.1" customHeight="1">
      <c r="A40" s="122"/>
      <c r="B40" s="29" t="s">
        <v>65</v>
      </c>
      <c r="C40" s="28">
        <v>5</v>
      </c>
      <c r="D40" s="40"/>
      <c r="E40" s="14"/>
      <c r="F40" s="14"/>
      <c r="G40" s="14"/>
    </row>
    <row r="41" spans="1:7" s="12" customFormat="1" ht="14.1" customHeight="1">
      <c r="A41" s="122"/>
      <c r="B41" s="29" t="s">
        <v>77</v>
      </c>
      <c r="C41" s="28">
        <v>5</v>
      </c>
      <c r="D41" s="40"/>
      <c r="E41" s="14"/>
      <c r="F41" s="14"/>
      <c r="G41" s="14"/>
    </row>
    <row r="42" spans="1:7" s="12" customFormat="1" ht="14.1" customHeight="1">
      <c r="A42" s="122"/>
      <c r="B42" s="29" t="s">
        <v>66</v>
      </c>
      <c r="C42" s="28">
        <v>5</v>
      </c>
      <c r="D42" s="40"/>
      <c r="E42" s="14"/>
      <c r="F42" s="14"/>
      <c r="G42" s="14"/>
    </row>
    <row r="43" spans="1:7" s="12" customFormat="1" ht="25.5">
      <c r="A43" s="122"/>
      <c r="B43" s="31" t="s">
        <v>80</v>
      </c>
      <c r="C43" s="28">
        <v>5</v>
      </c>
      <c r="D43" s="40"/>
      <c r="E43" s="14"/>
      <c r="F43" s="14"/>
      <c r="G43" s="14"/>
    </row>
    <row r="44" spans="1:7" s="12" customFormat="1" ht="14.1" customHeight="1">
      <c r="A44" s="122"/>
      <c r="B44" s="32" t="s">
        <v>89</v>
      </c>
      <c r="C44" s="13">
        <v>5</v>
      </c>
      <c r="D44" s="40"/>
      <c r="E44" s="14"/>
      <c r="F44" s="14"/>
      <c r="G44" s="14"/>
    </row>
    <row r="45" spans="1:7" s="12" customFormat="1" ht="14.1" customHeight="1">
      <c r="A45" s="123"/>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121"/>
      <c r="B47" s="36" t="s">
        <v>99</v>
      </c>
      <c r="C47" s="37">
        <v>-1</v>
      </c>
      <c r="D47" s="40"/>
      <c r="E47" s="14"/>
      <c r="F47" s="14"/>
      <c r="G47" s="14"/>
    </row>
    <row r="48" spans="1:7" s="12" customFormat="1" ht="14.1" customHeight="1">
      <c r="A48" s="122"/>
      <c r="B48" s="21" t="s">
        <v>33</v>
      </c>
      <c r="C48" s="13">
        <v>-2</v>
      </c>
      <c r="D48" s="40"/>
      <c r="E48" s="14"/>
      <c r="F48" s="14"/>
      <c r="G48" s="14"/>
    </row>
    <row r="49" spans="1:7" s="12" customFormat="1" ht="14.1" customHeight="1">
      <c r="A49" s="122"/>
      <c r="B49" s="21" t="s">
        <v>34</v>
      </c>
      <c r="C49" s="13">
        <v>-5</v>
      </c>
      <c r="D49" s="40"/>
      <c r="E49" s="14"/>
      <c r="F49" s="14"/>
      <c r="G49" s="14"/>
    </row>
    <row r="50" spans="1:7" s="12" customFormat="1" ht="14.1" customHeight="1">
      <c r="A50" s="122"/>
      <c r="B50" s="36" t="s">
        <v>110</v>
      </c>
      <c r="C50" s="13">
        <v>-5</v>
      </c>
      <c r="D50" s="40"/>
      <c r="E50" s="14"/>
      <c r="F50" s="14"/>
      <c r="G50" s="14"/>
    </row>
    <row r="51" spans="1:7" s="12" customFormat="1" ht="14.1" customHeight="1">
      <c r="A51" s="122"/>
      <c r="B51" s="21" t="s">
        <v>35</v>
      </c>
      <c r="C51" s="13">
        <v>-5</v>
      </c>
      <c r="D51" s="40"/>
      <c r="E51" s="14"/>
      <c r="F51" s="14"/>
      <c r="G51" s="14"/>
    </row>
    <row r="52" spans="1:7" s="12" customFormat="1" ht="14.1" customHeight="1">
      <c r="A52" s="122"/>
      <c r="B52" s="21" t="s">
        <v>36</v>
      </c>
      <c r="C52" s="13">
        <v>-2</v>
      </c>
      <c r="D52" s="40"/>
      <c r="E52" s="14"/>
      <c r="F52" s="14"/>
      <c r="G52" s="14"/>
    </row>
    <row r="53" spans="1:7" s="12" customFormat="1" ht="14.1" customHeight="1">
      <c r="A53" s="122"/>
      <c r="B53" s="21" t="s">
        <v>37</v>
      </c>
      <c r="C53" s="13">
        <v>-10</v>
      </c>
      <c r="D53" s="40"/>
      <c r="E53" s="14"/>
      <c r="F53" s="14"/>
      <c r="G53" s="14"/>
    </row>
    <row r="54" spans="1:7" s="12" customFormat="1" ht="14.1" customHeight="1">
      <c r="A54" s="123"/>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131"/>
      <c r="B58" s="30" t="s">
        <v>111</v>
      </c>
      <c r="C58" s="13">
        <v>4</v>
      </c>
      <c r="D58" s="40"/>
      <c r="E58" s="14"/>
      <c r="F58" s="14"/>
      <c r="G58" s="14"/>
    </row>
    <row r="59" spans="1:7" s="12" customFormat="1" ht="24.95" customHeight="1">
      <c r="A59" s="131"/>
      <c r="B59" s="30" t="s">
        <v>90</v>
      </c>
      <c r="C59" s="13">
        <v>5</v>
      </c>
      <c r="D59" s="40"/>
      <c r="E59" s="14"/>
      <c r="F59" s="14"/>
      <c r="G59" s="14"/>
    </row>
    <row r="60" spans="1:7" s="12" customFormat="1" ht="24.95" customHeight="1">
      <c r="A60" s="131"/>
      <c r="B60" s="30" t="s">
        <v>91</v>
      </c>
      <c r="C60" s="13">
        <v>10</v>
      </c>
      <c r="D60" s="40"/>
      <c r="E60" s="14"/>
      <c r="F60" s="14"/>
      <c r="G60" s="14"/>
    </row>
    <row r="61" spans="1:7" s="12" customFormat="1" ht="24.95" customHeight="1">
      <c r="A61" s="131"/>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121"/>
      <c r="B63" s="36" t="s">
        <v>100</v>
      </c>
      <c r="C63" s="37">
        <v>5</v>
      </c>
      <c r="D63" s="40"/>
      <c r="E63" s="14"/>
      <c r="F63" s="14"/>
      <c r="G63" s="14"/>
    </row>
    <row r="64" spans="1:7" s="12" customFormat="1" ht="14.1" customHeight="1">
      <c r="A64" s="122"/>
      <c r="B64" s="29" t="s">
        <v>40</v>
      </c>
      <c r="C64" s="28">
        <v>5</v>
      </c>
      <c r="D64" s="40"/>
      <c r="E64" s="14"/>
      <c r="F64" s="14"/>
      <c r="G64" s="14"/>
    </row>
    <row r="65" spans="1:7" s="12" customFormat="1" ht="14.1" customHeight="1">
      <c r="A65" s="122"/>
      <c r="B65" s="21" t="s">
        <v>43</v>
      </c>
      <c r="C65" s="13">
        <v>5</v>
      </c>
      <c r="D65" s="40"/>
      <c r="E65" s="14"/>
      <c r="F65" s="14"/>
      <c r="G65" s="14"/>
    </row>
    <row r="66" spans="1:7" s="12" customFormat="1" ht="14.1" customHeight="1">
      <c r="A66" s="122"/>
      <c r="B66" s="32" t="s">
        <v>92</v>
      </c>
      <c r="C66" s="13">
        <v>5</v>
      </c>
      <c r="D66" s="40"/>
      <c r="E66" s="14"/>
      <c r="F66" s="14"/>
      <c r="G66" s="14"/>
    </row>
    <row r="67" spans="1:7" s="12" customFormat="1" ht="14.1" customHeight="1">
      <c r="A67" s="122"/>
      <c r="B67" s="32" t="s">
        <v>112</v>
      </c>
      <c r="C67" s="13">
        <v>5</v>
      </c>
      <c r="D67" s="40"/>
      <c r="E67" s="14"/>
      <c r="F67" s="14"/>
      <c r="G67" s="14"/>
    </row>
    <row r="68" spans="1:7" s="12" customFormat="1" ht="14.1" customHeight="1">
      <c r="A68" s="122"/>
      <c r="B68" s="21" t="s">
        <v>95</v>
      </c>
      <c r="C68" s="37">
        <v>5</v>
      </c>
      <c r="D68" s="40"/>
      <c r="E68" s="14"/>
      <c r="F68" s="14"/>
      <c r="G68" s="14"/>
    </row>
    <row r="69" spans="1:7" s="12" customFormat="1" ht="25.5">
      <c r="A69" s="123"/>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121"/>
      <c r="B77" s="30" t="s">
        <v>93</v>
      </c>
      <c r="C77" s="13">
        <v>10</v>
      </c>
      <c r="D77" s="40"/>
      <c r="E77" s="14"/>
      <c r="F77" s="14"/>
      <c r="G77" s="14"/>
    </row>
    <row r="78" spans="1:7" s="12" customFormat="1" ht="24.95" customHeight="1">
      <c r="A78" s="122"/>
      <c r="B78" s="30" t="s">
        <v>94</v>
      </c>
      <c r="C78" s="13">
        <v>8</v>
      </c>
      <c r="D78" s="40"/>
      <c r="E78" s="14"/>
      <c r="F78" s="14"/>
      <c r="G78" s="14"/>
    </row>
    <row r="79" spans="1:7" s="12" customFormat="1" ht="14.1" customHeight="1">
      <c r="A79" s="122"/>
      <c r="B79" s="21" t="s">
        <v>54</v>
      </c>
      <c r="C79" s="13">
        <v>6</v>
      </c>
      <c r="D79" s="40"/>
      <c r="E79" s="14"/>
      <c r="F79" s="14"/>
      <c r="G79" s="14"/>
    </row>
    <row r="80" spans="1:7" s="12" customFormat="1" ht="14.1" customHeight="1">
      <c r="A80" s="122"/>
      <c r="B80" s="21" t="s">
        <v>44</v>
      </c>
      <c r="C80" s="13">
        <v>4</v>
      </c>
      <c r="D80" s="40"/>
      <c r="E80" s="14"/>
      <c r="F80" s="14"/>
      <c r="G80" s="14"/>
    </row>
    <row r="81" spans="1:7" s="12" customFormat="1" ht="24.95" customHeight="1">
      <c r="A81" s="122"/>
      <c r="B81" s="22" t="s">
        <v>55</v>
      </c>
      <c r="C81" s="13">
        <v>5</v>
      </c>
      <c r="D81" s="40"/>
      <c r="E81" s="14"/>
      <c r="F81" s="14"/>
      <c r="G81" s="14"/>
    </row>
    <row r="82" spans="1:7" s="12" customFormat="1" ht="14.1" customHeight="1">
      <c r="A82" s="122"/>
      <c r="B82" s="31" t="s">
        <v>81</v>
      </c>
      <c r="C82" s="28">
        <v>5</v>
      </c>
      <c r="D82" s="40"/>
      <c r="E82" s="14"/>
      <c r="F82" s="14"/>
      <c r="G82" s="14"/>
    </row>
    <row r="83" spans="1:7" s="12" customFormat="1" ht="14.1" customHeight="1">
      <c r="A83" s="122"/>
      <c r="B83" s="31" t="s">
        <v>45</v>
      </c>
      <c r="C83" s="28">
        <v>10</v>
      </c>
      <c r="D83" s="40"/>
      <c r="E83" s="14"/>
      <c r="F83" s="14"/>
      <c r="G83" s="14"/>
    </row>
    <row r="84" spans="1:7" s="12" customFormat="1" ht="14.1" customHeight="1">
      <c r="A84" s="122"/>
      <c r="B84" s="29" t="s">
        <v>53</v>
      </c>
      <c r="C84" s="28">
        <v>5</v>
      </c>
      <c r="D84" s="40"/>
      <c r="E84" s="14"/>
      <c r="F84" s="14"/>
      <c r="G84" s="14"/>
    </row>
    <row r="85" spans="1:7" s="12" customFormat="1" ht="14.1" customHeight="1">
      <c r="A85" s="122"/>
      <c r="B85" s="29" t="s">
        <v>63</v>
      </c>
      <c r="C85" s="28">
        <v>5</v>
      </c>
      <c r="D85" s="40"/>
      <c r="E85" s="14"/>
      <c r="F85" s="14"/>
      <c r="G85" s="14"/>
    </row>
    <row r="86" spans="1:7" s="12" customFormat="1" ht="25.5">
      <c r="A86" s="122"/>
      <c r="B86" s="38" t="s">
        <v>120</v>
      </c>
      <c r="C86" s="28">
        <v>5</v>
      </c>
      <c r="D86" s="40"/>
      <c r="E86" s="14"/>
      <c r="F86" s="14"/>
      <c r="G86" s="14"/>
    </row>
    <row r="87" spans="1:7" s="12" customFormat="1" ht="14.1" customHeight="1">
      <c r="A87" s="122"/>
      <c r="B87" s="29" t="s">
        <v>46</v>
      </c>
      <c r="C87" s="28">
        <v>5</v>
      </c>
      <c r="D87" s="40"/>
      <c r="E87" s="14"/>
      <c r="F87" s="14"/>
      <c r="G87" s="14"/>
    </row>
    <row r="88" spans="1:7" s="12" customFormat="1" ht="14.1" customHeight="1">
      <c r="A88" s="122"/>
      <c r="B88" s="31" t="s">
        <v>56</v>
      </c>
      <c r="C88" s="28">
        <v>5</v>
      </c>
      <c r="D88" s="40"/>
      <c r="E88" s="14"/>
      <c r="F88" s="14"/>
      <c r="G88" s="14"/>
    </row>
    <row r="89" spans="1:7" s="12" customFormat="1" ht="14.1" customHeight="1">
      <c r="A89" s="122"/>
      <c r="B89" s="31" t="s">
        <v>57</v>
      </c>
      <c r="C89" s="28">
        <v>3</v>
      </c>
      <c r="D89" s="40"/>
      <c r="E89" s="14"/>
      <c r="F89" s="14"/>
      <c r="G89" s="14"/>
    </row>
    <row r="90" spans="1:7" s="12" customFormat="1" ht="14.1" customHeight="1">
      <c r="A90" s="122"/>
      <c r="B90" s="31" t="s">
        <v>47</v>
      </c>
      <c r="C90" s="28">
        <v>5</v>
      </c>
      <c r="D90" s="40"/>
      <c r="E90" s="14"/>
      <c r="F90" s="14"/>
      <c r="G90" s="14"/>
    </row>
    <row r="91" spans="1:7" s="12" customFormat="1" ht="14.1" customHeight="1">
      <c r="A91" s="122"/>
      <c r="B91" s="31" t="s">
        <v>58</v>
      </c>
      <c r="C91" s="28">
        <v>3</v>
      </c>
      <c r="D91" s="40"/>
      <c r="E91" s="14"/>
      <c r="F91" s="14"/>
      <c r="G91" s="14"/>
    </row>
    <row r="92" spans="1:7" s="12" customFormat="1" ht="14.1" customHeight="1">
      <c r="A92" s="123"/>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121"/>
      <c r="B94" s="36" t="s">
        <v>114</v>
      </c>
      <c r="C94" s="28">
        <v>5</v>
      </c>
      <c r="D94" s="40"/>
      <c r="E94" s="14"/>
      <c r="F94" s="14"/>
      <c r="G94" s="14"/>
    </row>
    <row r="95" spans="1:7" s="12" customFormat="1" ht="14.1" customHeight="1">
      <c r="A95" s="122"/>
      <c r="B95" s="36" t="s">
        <v>115</v>
      </c>
      <c r="C95" s="28">
        <v>5</v>
      </c>
      <c r="D95" s="40"/>
      <c r="E95" s="14"/>
      <c r="F95" s="14"/>
      <c r="G95" s="14"/>
    </row>
    <row r="96" spans="1:7" s="12" customFormat="1" ht="14.1" customHeight="1">
      <c r="A96" s="122"/>
      <c r="B96" s="36" t="s">
        <v>116</v>
      </c>
      <c r="C96" s="28">
        <v>10</v>
      </c>
      <c r="D96" s="40"/>
      <c r="E96" s="14"/>
      <c r="F96" s="14"/>
      <c r="G96" s="14"/>
    </row>
    <row r="97" spans="1:7" s="12" customFormat="1" ht="14.1" customHeight="1">
      <c r="A97" s="123"/>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121"/>
      <c r="B99" s="36" t="s">
        <v>117</v>
      </c>
      <c r="C99" s="28">
        <v>5</v>
      </c>
      <c r="D99" s="40"/>
      <c r="E99" s="14"/>
      <c r="F99" s="14"/>
      <c r="G99" s="14"/>
    </row>
    <row r="100" spans="1:7" s="12" customFormat="1" ht="14.1" customHeight="1">
      <c r="A100" s="123"/>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124"/>
      <c r="B103" s="32" t="s">
        <v>122</v>
      </c>
      <c r="C103" s="28">
        <v>20</v>
      </c>
      <c r="D103" s="40"/>
      <c r="E103" s="14"/>
      <c r="F103" s="14"/>
      <c r="G103" s="14"/>
    </row>
    <row r="104" spans="1:7" s="12" customFormat="1" ht="14.1" customHeight="1">
      <c r="A104" s="125"/>
      <c r="B104" s="32" t="s">
        <v>121</v>
      </c>
      <c r="C104" s="28">
        <v>10</v>
      </c>
      <c r="D104" s="40"/>
      <c r="E104" s="14"/>
      <c r="F104" s="14"/>
      <c r="G104" s="14"/>
    </row>
    <row r="105" spans="1:7" s="12" customFormat="1" ht="14.1" customHeight="1">
      <c r="A105" s="125"/>
      <c r="B105" s="36" t="s">
        <v>119</v>
      </c>
      <c r="C105" s="37">
        <v>10</v>
      </c>
      <c r="D105" s="40"/>
      <c r="E105" s="14"/>
      <c r="F105" s="14"/>
      <c r="G105" s="14"/>
    </row>
    <row r="106" spans="1:7" s="12" customFormat="1" ht="14.1" customHeight="1">
      <c r="A106" s="125"/>
      <c r="B106" s="36" t="s">
        <v>105</v>
      </c>
      <c r="C106" s="37">
        <v>10</v>
      </c>
      <c r="D106" s="40"/>
      <c r="E106" s="14"/>
      <c r="F106" s="14"/>
      <c r="G106" s="14"/>
    </row>
    <row r="107" spans="1:7" s="12" customFormat="1" ht="14.1" customHeight="1">
      <c r="A107" s="125"/>
      <c r="B107" s="36" t="s">
        <v>126</v>
      </c>
      <c r="C107" s="37">
        <v>5</v>
      </c>
      <c r="D107" s="40"/>
      <c r="E107" s="14"/>
      <c r="F107" s="14"/>
      <c r="G107" s="14"/>
    </row>
    <row r="108" spans="1:7" s="12" customFormat="1" ht="14.1" customHeight="1">
      <c r="A108" s="125"/>
      <c r="B108" s="36" t="s">
        <v>106</v>
      </c>
      <c r="C108" s="37">
        <v>5</v>
      </c>
      <c r="D108" s="40"/>
      <c r="E108" s="14"/>
      <c r="F108" s="14"/>
      <c r="G108" s="14"/>
    </row>
    <row r="109" spans="1:7" s="12" customFormat="1" ht="14.1" customHeight="1">
      <c r="A109" s="125"/>
      <c r="B109" s="36" t="s">
        <v>107</v>
      </c>
      <c r="C109" s="37">
        <v>10</v>
      </c>
      <c r="D109" s="40"/>
      <c r="E109" s="14"/>
      <c r="F109" s="14"/>
      <c r="G109" s="14"/>
    </row>
    <row r="110" spans="1:7" s="12" customFormat="1" ht="14.1" customHeight="1">
      <c r="A110" s="126"/>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130" t="s">
        <v>60</v>
      </c>
      <c r="D113" s="130"/>
      <c r="E113" s="130"/>
      <c r="F113" s="130"/>
      <c r="G113" s="130"/>
    </row>
    <row r="114" spans="1:7" ht="15" customHeight="1">
      <c r="B114" s="23" t="s">
        <v>16</v>
      </c>
      <c r="C114" s="127" t="s">
        <v>128</v>
      </c>
      <c r="D114" s="127"/>
      <c r="E114" s="127"/>
      <c r="F114" s="127"/>
      <c r="G114" s="127"/>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77:A92"/>
    <mergeCell ref="A2:B2"/>
    <mergeCell ref="C2:G2"/>
    <mergeCell ref="A3:B3"/>
    <mergeCell ref="C3:G3"/>
    <mergeCell ref="A4:G4"/>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s>
  <phoneticPr fontId="2" type="noConversion"/>
  <pageMargins left="0.6" right="0.25" top="0.25" bottom="0.25" header="0" footer="0.25"/>
  <pageSetup paperSize="9" scale="86"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20"/>
  <sheetViews>
    <sheetView topLeftCell="B102" zoomScale="108" workbookViewId="0">
      <selection activeCell="J113" sqref="J113"/>
    </sheetView>
  </sheetViews>
  <sheetFormatPr defaultColWidth="9" defaultRowHeight="15"/>
  <cols>
    <col min="1" max="1" width="3.625" style="78" customWidth="1"/>
    <col min="2" max="2" width="62.625" style="4" customWidth="1"/>
    <col min="3" max="3" width="6.625" style="4" customWidth="1"/>
    <col min="4" max="4" width="7.625" style="78" customWidth="1"/>
    <col min="5" max="5" width="6.625" style="4" customWidth="1"/>
    <col min="6" max="6" width="7.625" style="4" customWidth="1"/>
    <col min="7" max="7" width="12.625" style="4" customWidth="1"/>
    <col min="8" max="16384" width="9" style="4"/>
  </cols>
  <sheetData>
    <row r="1" spans="1:20" ht="15" customHeight="1">
      <c r="A1" s="78" t="s">
        <v>127</v>
      </c>
      <c r="G1" s="24"/>
    </row>
    <row r="2" spans="1:20" ht="15" customHeight="1">
      <c r="A2" s="132"/>
      <c r="B2" s="132"/>
      <c r="C2" s="97"/>
      <c r="D2" s="97"/>
      <c r="E2" s="97"/>
      <c r="F2" s="97"/>
      <c r="G2" s="97"/>
      <c r="H2" s="3"/>
      <c r="I2" s="3"/>
      <c r="J2" s="3"/>
      <c r="K2" s="3"/>
      <c r="L2" s="3"/>
      <c r="M2" s="3"/>
      <c r="N2" s="3"/>
      <c r="O2" s="3"/>
      <c r="P2" s="3"/>
      <c r="Q2" s="3"/>
      <c r="R2" s="3"/>
      <c r="S2" s="3"/>
      <c r="T2" s="3"/>
    </row>
    <row r="3" spans="1:20" ht="9.9499999999999993" customHeight="1">
      <c r="A3" s="97"/>
      <c r="B3" s="97"/>
      <c r="C3" s="119"/>
      <c r="D3" s="119"/>
      <c r="E3" s="119"/>
      <c r="F3" s="119"/>
      <c r="G3" s="119"/>
      <c r="H3" s="3"/>
      <c r="I3" s="3"/>
      <c r="J3" s="3"/>
      <c r="K3" s="3"/>
      <c r="L3" s="3"/>
      <c r="M3" s="3"/>
      <c r="N3" s="3"/>
      <c r="O3" s="3"/>
      <c r="P3" s="3"/>
      <c r="Q3" s="3"/>
      <c r="R3" s="3"/>
      <c r="S3" s="3"/>
      <c r="T3" s="3"/>
    </row>
    <row r="4" spans="1:20" ht="21.95" customHeight="1">
      <c r="A4" s="120" t="s">
        <v>296</v>
      </c>
      <c r="B4" s="120"/>
      <c r="C4" s="120"/>
      <c r="D4" s="120"/>
      <c r="E4" s="120"/>
      <c r="F4" s="120"/>
      <c r="G4" s="120"/>
      <c r="H4" s="5"/>
      <c r="I4" s="5"/>
      <c r="J4" s="5"/>
      <c r="K4" s="5"/>
      <c r="L4" s="5"/>
      <c r="M4" s="5"/>
      <c r="N4" s="5"/>
      <c r="O4" s="5"/>
      <c r="P4" s="5"/>
      <c r="Q4" s="5"/>
      <c r="R4" s="5"/>
      <c r="S4" s="5"/>
      <c r="T4" s="5"/>
    </row>
    <row r="5" spans="1:20" s="8" customFormat="1" ht="15" customHeight="1">
      <c r="A5" s="6"/>
      <c r="B5" s="128" t="s">
        <v>298</v>
      </c>
      <c r="C5" s="128"/>
      <c r="D5" s="6"/>
      <c r="E5" s="6"/>
      <c r="F5" s="6"/>
      <c r="G5" s="39"/>
      <c r="H5" s="7"/>
      <c r="I5" s="7"/>
      <c r="J5" s="7"/>
      <c r="K5" s="7"/>
      <c r="L5" s="7"/>
      <c r="M5" s="7"/>
      <c r="N5" s="7"/>
      <c r="O5" s="7"/>
      <c r="P5" s="7"/>
      <c r="Q5" s="7"/>
      <c r="R5" s="7"/>
      <c r="S5" s="7"/>
      <c r="T5" s="7"/>
    </row>
    <row r="6" spans="1:20" s="8" customFormat="1" ht="15" customHeight="1">
      <c r="A6" s="9"/>
      <c r="B6" s="129" t="s">
        <v>297</v>
      </c>
      <c r="C6" s="129"/>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81"/>
      <c r="D8" s="11">
        <f>SUM(D9,D16,D20,D23,D25)</f>
        <v>0</v>
      </c>
      <c r="E8" s="11">
        <f>SUM(E9,E16,E20,E23,E25)</f>
        <v>0</v>
      </c>
      <c r="F8" s="11">
        <f t="shared" ref="F8" si="0">SUM(F9,F16,F20,F23,F25)</f>
        <v>0</v>
      </c>
      <c r="G8" s="14"/>
    </row>
    <row r="9" spans="1:20" s="12" customFormat="1" ht="14.1" customHeight="1">
      <c r="A9" s="15" t="s">
        <v>3</v>
      </c>
      <c r="B9" s="21" t="s">
        <v>18</v>
      </c>
      <c r="C9" s="81"/>
      <c r="D9" s="81"/>
      <c r="E9" s="14"/>
      <c r="F9" s="14"/>
      <c r="G9" s="14"/>
    </row>
    <row r="10" spans="1:20" s="12" customFormat="1" ht="24.95" customHeight="1">
      <c r="A10" s="121"/>
      <c r="B10" s="22" t="s">
        <v>50</v>
      </c>
      <c r="C10" s="28">
        <v>10</v>
      </c>
      <c r="D10" s="81">
        <v>10</v>
      </c>
      <c r="E10" s="14">
        <v>10</v>
      </c>
      <c r="F10" s="14"/>
      <c r="G10" s="14"/>
    </row>
    <row r="11" spans="1:20" s="12" customFormat="1" ht="14.1" customHeight="1">
      <c r="A11" s="122"/>
      <c r="B11" s="29" t="s">
        <v>96</v>
      </c>
      <c r="C11" s="28" t="s">
        <v>70</v>
      </c>
      <c r="D11" s="81"/>
      <c r="E11" s="14"/>
      <c r="F11" s="14"/>
      <c r="G11" s="14"/>
    </row>
    <row r="12" spans="1:20" s="12" customFormat="1" ht="14.1" customHeight="1">
      <c r="A12" s="122"/>
      <c r="B12" s="29" t="s">
        <v>72</v>
      </c>
      <c r="C12" s="28" t="s">
        <v>71</v>
      </c>
      <c r="D12" s="81"/>
      <c r="E12" s="14"/>
      <c r="F12" s="14"/>
      <c r="G12" s="14"/>
    </row>
    <row r="13" spans="1:20" s="12" customFormat="1" ht="14.1" customHeight="1">
      <c r="A13" s="122"/>
      <c r="B13" s="29" t="s">
        <v>97</v>
      </c>
      <c r="C13" s="28">
        <v>-2</v>
      </c>
      <c r="D13" s="81"/>
      <c r="E13" s="14"/>
      <c r="F13" s="14"/>
      <c r="G13" s="14"/>
    </row>
    <row r="14" spans="1:20" s="12" customFormat="1" ht="14.1" customHeight="1">
      <c r="A14" s="122"/>
      <c r="B14" s="21" t="s">
        <v>20</v>
      </c>
      <c r="C14" s="81">
        <v>-3</v>
      </c>
      <c r="D14" s="81"/>
      <c r="E14" s="14"/>
      <c r="F14" s="14"/>
      <c r="G14" s="14"/>
    </row>
    <row r="15" spans="1:20" s="12" customFormat="1" ht="14.1" customHeight="1">
      <c r="A15" s="123"/>
      <c r="B15" s="21" t="s">
        <v>19</v>
      </c>
      <c r="C15" s="81">
        <v>-5</v>
      </c>
      <c r="D15" s="81"/>
      <c r="E15" s="14"/>
      <c r="F15" s="14"/>
      <c r="G15" s="14"/>
    </row>
    <row r="16" spans="1:20" s="12" customFormat="1" ht="24.95" customHeight="1">
      <c r="A16" s="15" t="s">
        <v>4</v>
      </c>
      <c r="B16" s="30" t="s">
        <v>124</v>
      </c>
      <c r="C16" s="81"/>
      <c r="D16" s="81"/>
      <c r="E16" s="14"/>
      <c r="F16" s="14"/>
      <c r="G16" s="14"/>
    </row>
    <row r="17" spans="1:7" s="12" customFormat="1" ht="14.1" customHeight="1">
      <c r="A17" s="121"/>
      <c r="B17" s="30" t="s">
        <v>86</v>
      </c>
      <c r="C17" s="28">
        <v>5</v>
      </c>
      <c r="D17" s="81"/>
      <c r="E17" s="14"/>
      <c r="F17" s="14"/>
      <c r="G17" s="14"/>
    </row>
    <row r="18" spans="1:7" s="12" customFormat="1" ht="14.1" customHeight="1">
      <c r="A18" s="122"/>
      <c r="B18" s="30" t="s">
        <v>87</v>
      </c>
      <c r="C18" s="28">
        <v>5</v>
      </c>
      <c r="D18" s="81"/>
      <c r="E18" s="14"/>
      <c r="F18" s="14"/>
      <c r="G18" s="14"/>
    </row>
    <row r="19" spans="1:7" s="12" customFormat="1" ht="14.1" customHeight="1">
      <c r="A19" s="123"/>
      <c r="B19" s="22" t="s">
        <v>74</v>
      </c>
      <c r="C19" s="28" t="s">
        <v>73</v>
      </c>
      <c r="D19" s="81"/>
      <c r="E19" s="14"/>
      <c r="F19" s="14"/>
      <c r="G19" s="14"/>
    </row>
    <row r="20" spans="1:7" s="12" customFormat="1" ht="14.1" customHeight="1">
      <c r="A20" s="15" t="s">
        <v>5</v>
      </c>
      <c r="B20" s="22" t="s">
        <v>21</v>
      </c>
      <c r="C20" s="28"/>
      <c r="D20" s="81"/>
      <c r="E20" s="14"/>
      <c r="F20" s="14"/>
      <c r="G20" s="14"/>
    </row>
    <row r="21" spans="1:7" s="12" customFormat="1" ht="14.1" customHeight="1">
      <c r="A21" s="121"/>
      <c r="B21" s="22" t="s">
        <v>22</v>
      </c>
      <c r="C21" s="28">
        <v>5</v>
      </c>
      <c r="D21" s="81">
        <v>5</v>
      </c>
      <c r="E21" s="14">
        <v>5</v>
      </c>
      <c r="F21" s="14"/>
      <c r="G21" s="14"/>
    </row>
    <row r="22" spans="1:7" s="12" customFormat="1" ht="14.1" customHeight="1">
      <c r="A22" s="123"/>
      <c r="B22" s="22" t="s">
        <v>23</v>
      </c>
      <c r="C22" s="28">
        <v>-5</v>
      </c>
      <c r="D22" s="81"/>
      <c r="E22" s="14"/>
      <c r="F22" s="14"/>
      <c r="G22" s="14"/>
    </row>
    <row r="23" spans="1:7" s="12" customFormat="1" ht="14.1" customHeight="1">
      <c r="A23" s="15" t="s">
        <v>6</v>
      </c>
      <c r="B23" s="22" t="s">
        <v>88</v>
      </c>
      <c r="C23" s="81"/>
      <c r="D23" s="81"/>
      <c r="E23" s="14"/>
      <c r="F23" s="14"/>
      <c r="G23" s="14"/>
    </row>
    <row r="24" spans="1:7" s="12" customFormat="1" ht="25.5">
      <c r="A24" s="15"/>
      <c r="B24" s="22" t="s">
        <v>98</v>
      </c>
      <c r="C24" s="81">
        <v>5</v>
      </c>
      <c r="D24" s="81"/>
      <c r="E24" s="14"/>
      <c r="F24" s="14"/>
      <c r="G24" s="14"/>
    </row>
    <row r="25" spans="1:7" s="12" customFormat="1" ht="14.1" customHeight="1">
      <c r="A25" s="15" t="s">
        <v>24</v>
      </c>
      <c r="B25" s="21" t="s">
        <v>14</v>
      </c>
      <c r="C25" s="81"/>
      <c r="D25" s="81"/>
      <c r="E25" s="14"/>
      <c r="F25" s="14"/>
      <c r="G25" s="14"/>
    </row>
    <row r="26" spans="1:7" s="12" customFormat="1" ht="14.1" customHeight="1">
      <c r="A26" s="121"/>
      <c r="B26" s="21" t="s">
        <v>25</v>
      </c>
      <c r="C26" s="81">
        <v>10</v>
      </c>
      <c r="D26" s="81"/>
      <c r="E26" s="14"/>
      <c r="F26" s="14"/>
      <c r="G26" s="14"/>
    </row>
    <row r="27" spans="1:7" s="12" customFormat="1" ht="14.1" customHeight="1">
      <c r="A27" s="122"/>
      <c r="B27" s="21" t="s">
        <v>26</v>
      </c>
      <c r="C27" s="81">
        <v>9</v>
      </c>
      <c r="D27" s="81"/>
      <c r="E27" s="14"/>
      <c r="F27" s="14"/>
      <c r="G27" s="14"/>
    </row>
    <row r="28" spans="1:7" s="12" customFormat="1" ht="14.1" customHeight="1">
      <c r="A28" s="122"/>
      <c r="B28" s="21" t="s">
        <v>27</v>
      </c>
      <c r="C28" s="81">
        <v>8</v>
      </c>
      <c r="D28" s="81">
        <v>8</v>
      </c>
      <c r="E28" s="14">
        <v>8</v>
      </c>
      <c r="F28" s="14"/>
      <c r="G28" s="14"/>
    </row>
    <row r="29" spans="1:7" s="12" customFormat="1" ht="14.1" customHeight="1">
      <c r="A29" s="122"/>
      <c r="B29" s="21" t="s">
        <v>28</v>
      </c>
      <c r="C29" s="81">
        <v>7</v>
      </c>
      <c r="D29" s="81"/>
      <c r="E29" s="14"/>
      <c r="F29" s="14"/>
      <c r="G29" s="14"/>
    </row>
    <row r="30" spans="1:7" s="12" customFormat="1" ht="14.1" customHeight="1">
      <c r="A30" s="122"/>
      <c r="B30" s="21" t="s">
        <v>29</v>
      </c>
      <c r="C30" s="81">
        <v>6</v>
      </c>
      <c r="D30" s="81"/>
      <c r="E30" s="14"/>
      <c r="F30" s="14"/>
      <c r="G30" s="14"/>
    </row>
    <row r="31" spans="1:7" s="12" customFormat="1" ht="14.1" customHeight="1">
      <c r="A31" s="123"/>
      <c r="B31" s="21" t="s">
        <v>30</v>
      </c>
      <c r="C31" s="81">
        <v>5</v>
      </c>
      <c r="D31" s="81"/>
      <c r="E31" s="14"/>
      <c r="F31" s="14"/>
      <c r="G31" s="14"/>
    </row>
    <row r="32" spans="1:7" s="12" customFormat="1" ht="14.1" customHeight="1">
      <c r="A32" s="15"/>
      <c r="B32" s="27" t="s">
        <v>75</v>
      </c>
      <c r="C32" s="81"/>
      <c r="D32" s="43" t="s">
        <v>130</v>
      </c>
      <c r="E32" s="14"/>
      <c r="F32" s="14"/>
      <c r="G32" s="14"/>
    </row>
    <row r="33" spans="1:7" s="12" customFormat="1" ht="14.1" customHeight="1">
      <c r="A33" s="11" t="s">
        <v>2</v>
      </c>
      <c r="B33" s="20" t="s">
        <v>84</v>
      </c>
      <c r="C33" s="81"/>
      <c r="D33" s="11">
        <f>SUM(D34,D36,D46)</f>
        <v>0</v>
      </c>
      <c r="E33" s="14"/>
      <c r="F33" s="14"/>
      <c r="G33" s="14"/>
    </row>
    <row r="34" spans="1:7" s="12" customFormat="1" ht="25.5">
      <c r="A34" s="15" t="s">
        <v>3</v>
      </c>
      <c r="B34" s="22" t="s">
        <v>31</v>
      </c>
      <c r="C34" s="81"/>
      <c r="D34" s="81">
        <f>D35</f>
        <v>0</v>
      </c>
      <c r="E34" s="14"/>
      <c r="F34" s="14"/>
      <c r="G34" s="14"/>
    </row>
    <row r="35" spans="1:7" s="12" customFormat="1" ht="14.1" customHeight="1">
      <c r="A35" s="15"/>
      <c r="B35" s="21" t="s">
        <v>62</v>
      </c>
      <c r="C35" s="81">
        <v>5</v>
      </c>
      <c r="D35" s="81"/>
      <c r="E35" s="14"/>
      <c r="F35" s="14"/>
      <c r="G35" s="14"/>
    </row>
    <row r="36" spans="1:7" s="12" customFormat="1" ht="14.1" customHeight="1">
      <c r="A36" s="15" t="s">
        <v>4</v>
      </c>
      <c r="B36" s="21" t="s">
        <v>51</v>
      </c>
      <c r="C36" s="81"/>
      <c r="D36" s="81"/>
      <c r="E36" s="14"/>
      <c r="F36" s="14"/>
      <c r="G36" s="14"/>
    </row>
    <row r="37" spans="1:7" s="12" customFormat="1" ht="14.1" customHeight="1">
      <c r="A37" s="121"/>
      <c r="B37" s="29" t="s">
        <v>125</v>
      </c>
      <c r="C37" s="28">
        <v>5</v>
      </c>
      <c r="D37" s="81"/>
      <c r="E37" s="14"/>
      <c r="F37" s="14"/>
      <c r="G37" s="14"/>
    </row>
    <row r="38" spans="1:7" s="12" customFormat="1" ht="14.1" customHeight="1">
      <c r="A38" s="122"/>
      <c r="B38" s="35" t="s">
        <v>109</v>
      </c>
      <c r="C38" s="28">
        <v>5</v>
      </c>
      <c r="D38" s="81">
        <v>5</v>
      </c>
      <c r="E38" s="14">
        <v>5</v>
      </c>
      <c r="F38" s="14"/>
      <c r="G38" s="14"/>
    </row>
    <row r="39" spans="1:7" s="12" customFormat="1" ht="14.1" customHeight="1">
      <c r="A39" s="122"/>
      <c r="B39" s="29" t="s">
        <v>76</v>
      </c>
      <c r="C39" s="28">
        <v>5</v>
      </c>
      <c r="D39" s="81">
        <v>5</v>
      </c>
      <c r="E39" s="14">
        <v>5</v>
      </c>
      <c r="F39" s="14"/>
      <c r="G39" s="14"/>
    </row>
    <row r="40" spans="1:7" s="12" customFormat="1" ht="14.1" customHeight="1">
      <c r="A40" s="122"/>
      <c r="B40" s="29" t="s">
        <v>65</v>
      </c>
      <c r="C40" s="28">
        <v>5</v>
      </c>
      <c r="D40" s="81">
        <v>5</v>
      </c>
      <c r="E40" s="14">
        <v>5</v>
      </c>
      <c r="F40" s="14"/>
      <c r="G40" s="14"/>
    </row>
    <row r="41" spans="1:7" s="12" customFormat="1" ht="14.1" customHeight="1">
      <c r="A41" s="122"/>
      <c r="B41" s="29" t="s">
        <v>77</v>
      </c>
      <c r="C41" s="28">
        <v>5</v>
      </c>
      <c r="D41" s="81"/>
      <c r="E41" s="14"/>
      <c r="F41" s="14"/>
      <c r="G41" s="14"/>
    </row>
    <row r="42" spans="1:7" s="12" customFormat="1" ht="14.1" customHeight="1">
      <c r="A42" s="122"/>
      <c r="B42" s="29" t="s">
        <v>66</v>
      </c>
      <c r="C42" s="28">
        <v>5</v>
      </c>
      <c r="D42" s="81"/>
      <c r="E42" s="14"/>
      <c r="F42" s="14"/>
      <c r="G42" s="14"/>
    </row>
    <row r="43" spans="1:7" s="12" customFormat="1" ht="25.5">
      <c r="A43" s="122"/>
      <c r="B43" s="31" t="s">
        <v>80</v>
      </c>
      <c r="C43" s="28">
        <v>5</v>
      </c>
      <c r="D43" s="81"/>
      <c r="E43" s="14"/>
      <c r="F43" s="14"/>
      <c r="G43" s="14"/>
    </row>
    <row r="44" spans="1:7" s="12" customFormat="1" ht="14.1" customHeight="1">
      <c r="A44" s="122"/>
      <c r="B44" s="32" t="s">
        <v>89</v>
      </c>
      <c r="C44" s="81">
        <v>5</v>
      </c>
      <c r="D44" s="81">
        <v>5</v>
      </c>
      <c r="E44" s="14">
        <v>5</v>
      </c>
      <c r="F44" s="14"/>
      <c r="G44" s="14"/>
    </row>
    <row r="45" spans="1:7" s="12" customFormat="1" ht="14.1" customHeight="1">
      <c r="A45" s="123"/>
      <c r="B45" s="21" t="s">
        <v>67</v>
      </c>
      <c r="C45" s="81">
        <v>5</v>
      </c>
      <c r="D45" s="81">
        <v>5</v>
      </c>
      <c r="E45" s="14">
        <v>5</v>
      </c>
      <c r="F45" s="14"/>
      <c r="G45" s="14"/>
    </row>
    <row r="46" spans="1:7" s="12" customFormat="1" ht="14.1" customHeight="1">
      <c r="A46" s="15" t="s">
        <v>5</v>
      </c>
      <c r="B46" s="21" t="s">
        <v>32</v>
      </c>
      <c r="C46" s="81"/>
      <c r="D46" s="81"/>
      <c r="E46" s="14"/>
      <c r="F46" s="14"/>
      <c r="G46" s="14"/>
    </row>
    <row r="47" spans="1:7" s="12" customFormat="1" ht="14.1" customHeight="1">
      <c r="A47" s="121"/>
      <c r="B47" s="36" t="s">
        <v>99</v>
      </c>
      <c r="C47" s="37">
        <v>-1</v>
      </c>
      <c r="D47" s="81"/>
      <c r="E47" s="14"/>
      <c r="F47" s="14"/>
      <c r="G47" s="14"/>
    </row>
    <row r="48" spans="1:7" s="12" customFormat="1" ht="14.1" customHeight="1">
      <c r="A48" s="122"/>
      <c r="B48" s="21" t="s">
        <v>33</v>
      </c>
      <c r="C48" s="81">
        <v>-2</v>
      </c>
      <c r="D48" s="81"/>
      <c r="E48" s="14"/>
      <c r="F48" s="14"/>
      <c r="G48" s="14"/>
    </row>
    <row r="49" spans="1:7" s="12" customFormat="1" ht="14.1" customHeight="1">
      <c r="A49" s="122"/>
      <c r="B49" s="21" t="s">
        <v>34</v>
      </c>
      <c r="C49" s="81">
        <v>-5</v>
      </c>
      <c r="D49" s="81"/>
      <c r="E49" s="14"/>
      <c r="F49" s="14"/>
      <c r="G49" s="14"/>
    </row>
    <row r="50" spans="1:7" s="12" customFormat="1" ht="14.1" customHeight="1">
      <c r="A50" s="122"/>
      <c r="B50" s="36" t="s">
        <v>110</v>
      </c>
      <c r="C50" s="81">
        <v>-5</v>
      </c>
      <c r="D50" s="81"/>
      <c r="E50" s="14"/>
      <c r="F50" s="14"/>
      <c r="G50" s="14"/>
    </row>
    <row r="51" spans="1:7" s="12" customFormat="1" ht="14.1" customHeight="1">
      <c r="A51" s="122"/>
      <c r="B51" s="21" t="s">
        <v>35</v>
      </c>
      <c r="C51" s="81">
        <v>-5</v>
      </c>
      <c r="D51" s="81"/>
      <c r="E51" s="14"/>
      <c r="F51" s="14"/>
      <c r="G51" s="14"/>
    </row>
    <row r="52" spans="1:7" s="12" customFormat="1" ht="14.1" customHeight="1">
      <c r="A52" s="122"/>
      <c r="B52" s="21" t="s">
        <v>36</v>
      </c>
      <c r="C52" s="81">
        <v>-2</v>
      </c>
      <c r="D52" s="81"/>
      <c r="E52" s="14"/>
      <c r="F52" s="14"/>
      <c r="G52" s="14"/>
    </row>
    <row r="53" spans="1:7" s="12" customFormat="1" ht="14.1" customHeight="1">
      <c r="A53" s="122"/>
      <c r="B53" s="21" t="s">
        <v>37</v>
      </c>
      <c r="C53" s="81">
        <v>-10</v>
      </c>
      <c r="D53" s="81"/>
      <c r="E53" s="14"/>
      <c r="F53" s="14"/>
      <c r="G53" s="14"/>
    </row>
    <row r="54" spans="1:7" s="12" customFormat="1" ht="14.1" customHeight="1">
      <c r="A54" s="123"/>
      <c r="B54" s="21" t="s">
        <v>38</v>
      </c>
      <c r="C54" s="81">
        <v>-5</v>
      </c>
      <c r="D54" s="81"/>
      <c r="E54" s="14"/>
      <c r="F54" s="14"/>
      <c r="G54" s="14"/>
    </row>
    <row r="55" spans="1:7" s="12" customFormat="1" ht="14.1" customHeight="1">
      <c r="A55" s="15"/>
      <c r="B55" s="27" t="s">
        <v>78</v>
      </c>
      <c r="C55" s="81"/>
      <c r="D55" s="43" t="s">
        <v>131</v>
      </c>
      <c r="E55" s="14"/>
      <c r="F55" s="14"/>
      <c r="G55" s="14"/>
    </row>
    <row r="56" spans="1:7" s="12" customFormat="1" ht="14.1" customHeight="1">
      <c r="A56" s="11" t="s">
        <v>7</v>
      </c>
      <c r="B56" s="20" t="s">
        <v>83</v>
      </c>
      <c r="C56" s="81"/>
      <c r="D56" s="11">
        <f>SUM(D57,D62,D70)</f>
        <v>2</v>
      </c>
      <c r="E56" s="14"/>
      <c r="F56" s="14"/>
      <c r="G56" s="14"/>
    </row>
    <row r="57" spans="1:7" s="12" customFormat="1" ht="24.95" customHeight="1">
      <c r="A57" s="15" t="s">
        <v>3</v>
      </c>
      <c r="B57" s="22" t="s">
        <v>52</v>
      </c>
      <c r="C57" s="81"/>
      <c r="D57" s="81">
        <f>SUM(D58:D61)</f>
        <v>2</v>
      </c>
      <c r="E57" s="14"/>
      <c r="F57" s="14"/>
      <c r="G57" s="14"/>
    </row>
    <row r="58" spans="1:7" s="12" customFormat="1" ht="33.75" customHeight="1">
      <c r="A58" s="131"/>
      <c r="B58" s="30" t="s">
        <v>111</v>
      </c>
      <c r="C58" s="81">
        <v>4</v>
      </c>
      <c r="D58" s="81">
        <v>2</v>
      </c>
      <c r="E58" s="14">
        <v>2</v>
      </c>
      <c r="F58" s="14"/>
      <c r="G58" s="86" t="s">
        <v>299</v>
      </c>
    </row>
    <row r="59" spans="1:7" s="12" customFormat="1" ht="24.95" customHeight="1">
      <c r="A59" s="131"/>
      <c r="B59" s="30" t="s">
        <v>90</v>
      </c>
      <c r="C59" s="81">
        <v>5</v>
      </c>
      <c r="D59" s="81"/>
      <c r="E59" s="14"/>
      <c r="F59" s="14"/>
      <c r="G59" s="14"/>
    </row>
    <row r="60" spans="1:7" s="12" customFormat="1" ht="24.95" customHeight="1">
      <c r="A60" s="131"/>
      <c r="B60" s="30" t="s">
        <v>91</v>
      </c>
      <c r="C60" s="81">
        <v>10</v>
      </c>
      <c r="D60" s="81"/>
      <c r="E60" s="14"/>
      <c r="F60" s="14"/>
      <c r="G60" s="14"/>
    </row>
    <row r="61" spans="1:7" s="12" customFormat="1" ht="24.95" customHeight="1">
      <c r="A61" s="131"/>
      <c r="B61" s="22" t="s">
        <v>123</v>
      </c>
      <c r="C61" s="81">
        <v>5</v>
      </c>
      <c r="D61" s="81"/>
      <c r="E61" s="14"/>
      <c r="F61" s="14"/>
      <c r="G61" s="14"/>
    </row>
    <row r="62" spans="1:7" s="12" customFormat="1" ht="14.1" customHeight="1">
      <c r="A62" s="15" t="s">
        <v>4</v>
      </c>
      <c r="B62" s="21" t="s">
        <v>39</v>
      </c>
      <c r="C62" s="81"/>
      <c r="D62" s="81"/>
      <c r="E62" s="14"/>
      <c r="F62" s="14"/>
      <c r="G62" s="14"/>
    </row>
    <row r="63" spans="1:7" s="12" customFormat="1" ht="14.1" customHeight="1">
      <c r="A63" s="121"/>
      <c r="B63" s="36" t="s">
        <v>100</v>
      </c>
      <c r="C63" s="37">
        <v>5</v>
      </c>
      <c r="D63" s="81"/>
      <c r="E63" s="14"/>
      <c r="F63" s="14"/>
      <c r="G63" s="14"/>
    </row>
    <row r="64" spans="1:7" s="12" customFormat="1" ht="14.1" customHeight="1">
      <c r="A64" s="122"/>
      <c r="B64" s="29" t="s">
        <v>40</v>
      </c>
      <c r="C64" s="28">
        <v>5</v>
      </c>
      <c r="D64" s="81"/>
      <c r="E64" s="14"/>
      <c r="F64" s="14"/>
      <c r="G64" s="14"/>
    </row>
    <row r="65" spans="1:7" s="12" customFormat="1" ht="14.1" customHeight="1">
      <c r="A65" s="122"/>
      <c r="B65" s="21" t="s">
        <v>43</v>
      </c>
      <c r="C65" s="81">
        <v>5</v>
      </c>
      <c r="D65" s="81"/>
      <c r="E65" s="14"/>
      <c r="F65" s="14"/>
      <c r="G65" s="14"/>
    </row>
    <row r="66" spans="1:7" s="12" customFormat="1" ht="14.1" customHeight="1">
      <c r="A66" s="122"/>
      <c r="B66" s="32" t="s">
        <v>92</v>
      </c>
      <c r="C66" s="81">
        <v>5</v>
      </c>
      <c r="D66" s="81"/>
      <c r="E66" s="14"/>
      <c r="F66" s="14"/>
      <c r="G66" s="14"/>
    </row>
    <row r="67" spans="1:7" s="12" customFormat="1" ht="14.1" customHeight="1">
      <c r="A67" s="122"/>
      <c r="B67" s="32" t="s">
        <v>112</v>
      </c>
      <c r="C67" s="81">
        <v>5</v>
      </c>
      <c r="D67" s="81"/>
      <c r="E67" s="14"/>
      <c r="F67" s="14"/>
      <c r="G67" s="14"/>
    </row>
    <row r="68" spans="1:7" s="12" customFormat="1" ht="14.1" customHeight="1">
      <c r="A68" s="122"/>
      <c r="B68" s="21" t="s">
        <v>95</v>
      </c>
      <c r="C68" s="37">
        <v>5</v>
      </c>
      <c r="D68" s="81"/>
      <c r="E68" s="14"/>
      <c r="F68" s="14"/>
      <c r="G68" s="14"/>
    </row>
    <row r="69" spans="1:7" s="12" customFormat="1" ht="25.5">
      <c r="A69" s="123"/>
      <c r="B69" s="22" t="s">
        <v>41</v>
      </c>
      <c r="C69" s="37">
        <v>5</v>
      </c>
      <c r="D69" s="81"/>
      <c r="E69" s="14"/>
      <c r="F69" s="14"/>
      <c r="G69" s="14"/>
    </row>
    <row r="70" spans="1:7" s="12" customFormat="1" ht="14.1" customHeight="1">
      <c r="A70" s="15" t="s">
        <v>5</v>
      </c>
      <c r="B70" s="32" t="s">
        <v>113</v>
      </c>
      <c r="C70" s="81"/>
      <c r="D70" s="81"/>
      <c r="E70" s="14"/>
      <c r="F70" s="14"/>
      <c r="G70" s="14"/>
    </row>
    <row r="71" spans="1:7" s="12" customFormat="1" ht="14.1" customHeight="1">
      <c r="A71" s="15"/>
      <c r="B71" s="36" t="s">
        <v>101</v>
      </c>
      <c r="C71" s="37">
        <v>3</v>
      </c>
      <c r="D71" s="81"/>
      <c r="E71" s="14"/>
      <c r="F71" s="14"/>
      <c r="G71" s="14"/>
    </row>
    <row r="72" spans="1:7" s="12" customFormat="1" ht="14.1" customHeight="1">
      <c r="A72" s="15"/>
      <c r="B72" s="21" t="s">
        <v>42</v>
      </c>
      <c r="C72" s="37">
        <v>5</v>
      </c>
      <c r="D72" s="81"/>
      <c r="E72" s="14"/>
      <c r="F72" s="14"/>
      <c r="G72" s="14"/>
    </row>
    <row r="73" spans="1:7" s="12" customFormat="1" ht="14.1" customHeight="1">
      <c r="A73" s="15"/>
      <c r="B73" s="27" t="s">
        <v>78</v>
      </c>
      <c r="C73" s="81"/>
      <c r="D73" s="43" t="s">
        <v>131</v>
      </c>
      <c r="E73" s="14"/>
      <c r="F73" s="14"/>
      <c r="G73" s="14"/>
    </row>
    <row r="74" spans="1:7" s="12" customFormat="1" ht="14.1" customHeight="1">
      <c r="A74" s="15"/>
      <c r="B74" s="27" t="s">
        <v>102</v>
      </c>
      <c r="C74" s="81"/>
      <c r="D74" s="81"/>
      <c r="E74" s="14"/>
      <c r="F74" s="14"/>
      <c r="G74" s="14"/>
    </row>
    <row r="75" spans="1:7" s="12" customFormat="1" ht="14.1" customHeight="1">
      <c r="A75" s="11" t="s">
        <v>8</v>
      </c>
      <c r="B75" s="20" t="s">
        <v>82</v>
      </c>
      <c r="C75" s="81"/>
      <c r="D75" s="11">
        <f>SUM(D76,D93,D98)</f>
        <v>0</v>
      </c>
      <c r="E75" s="14"/>
      <c r="F75" s="14"/>
      <c r="G75" s="14"/>
    </row>
    <row r="76" spans="1:7" s="12" customFormat="1" ht="14.1" customHeight="1">
      <c r="A76" s="15" t="s">
        <v>3</v>
      </c>
      <c r="B76" s="22" t="s">
        <v>48</v>
      </c>
      <c r="C76" s="81"/>
      <c r="D76" s="81">
        <f>SUM(D77:D92)</f>
        <v>0</v>
      </c>
      <c r="E76" s="14"/>
      <c r="F76" s="14"/>
      <c r="G76" s="14"/>
    </row>
    <row r="77" spans="1:7" s="12" customFormat="1" ht="24.95" customHeight="1">
      <c r="A77" s="121"/>
      <c r="B77" s="30" t="s">
        <v>93</v>
      </c>
      <c r="C77" s="81">
        <v>10</v>
      </c>
      <c r="D77" s="81"/>
      <c r="E77" s="14"/>
      <c r="F77" s="14"/>
      <c r="G77" s="14"/>
    </row>
    <row r="78" spans="1:7" s="12" customFormat="1" ht="24.95" customHeight="1">
      <c r="A78" s="122"/>
      <c r="B78" s="30" t="s">
        <v>94</v>
      </c>
      <c r="C78" s="81">
        <v>8</v>
      </c>
      <c r="D78" s="81"/>
      <c r="E78" s="14"/>
      <c r="F78" s="14"/>
      <c r="G78" s="14"/>
    </row>
    <row r="79" spans="1:7" s="12" customFormat="1" ht="14.1" customHeight="1">
      <c r="A79" s="122"/>
      <c r="B79" s="21" t="s">
        <v>54</v>
      </c>
      <c r="C79" s="81">
        <v>6</v>
      </c>
      <c r="D79" s="81"/>
      <c r="E79" s="14"/>
      <c r="F79" s="14"/>
      <c r="G79" s="14"/>
    </row>
    <row r="80" spans="1:7" s="12" customFormat="1" ht="14.1" customHeight="1">
      <c r="A80" s="122"/>
      <c r="B80" s="21" t="s">
        <v>44</v>
      </c>
      <c r="C80" s="81">
        <v>4</v>
      </c>
      <c r="D80" s="81"/>
      <c r="E80" s="14"/>
      <c r="F80" s="14"/>
      <c r="G80" s="14"/>
    </row>
    <row r="81" spans="1:7" s="12" customFormat="1" ht="24.95" customHeight="1">
      <c r="A81" s="122"/>
      <c r="B81" s="22" t="s">
        <v>55</v>
      </c>
      <c r="C81" s="81">
        <v>5</v>
      </c>
      <c r="D81" s="81"/>
      <c r="E81" s="14"/>
      <c r="F81" s="14"/>
      <c r="G81" s="14"/>
    </row>
    <row r="82" spans="1:7" s="12" customFormat="1" ht="14.1" customHeight="1">
      <c r="A82" s="122"/>
      <c r="B82" s="31" t="s">
        <v>81</v>
      </c>
      <c r="C82" s="28">
        <v>5</v>
      </c>
      <c r="D82" s="81"/>
      <c r="E82" s="14"/>
      <c r="F82" s="14"/>
      <c r="G82" s="14"/>
    </row>
    <row r="83" spans="1:7" s="12" customFormat="1" ht="14.1" customHeight="1">
      <c r="A83" s="122"/>
      <c r="B83" s="31" t="s">
        <v>45</v>
      </c>
      <c r="C83" s="28">
        <v>10</v>
      </c>
      <c r="D83" s="81"/>
      <c r="E83" s="14"/>
      <c r="F83" s="14"/>
      <c r="G83" s="14"/>
    </row>
    <row r="84" spans="1:7" s="12" customFormat="1" ht="14.1" customHeight="1">
      <c r="A84" s="122"/>
      <c r="B84" s="29" t="s">
        <v>53</v>
      </c>
      <c r="C84" s="28">
        <v>5</v>
      </c>
      <c r="D84" s="81"/>
      <c r="E84" s="14"/>
      <c r="F84" s="14"/>
      <c r="G84" s="14"/>
    </row>
    <row r="85" spans="1:7" s="12" customFormat="1" ht="14.1" customHeight="1">
      <c r="A85" s="122"/>
      <c r="B85" s="29" t="s">
        <v>63</v>
      </c>
      <c r="C85" s="28">
        <v>5</v>
      </c>
      <c r="D85" s="81"/>
      <c r="E85" s="14"/>
      <c r="F85" s="14"/>
      <c r="G85" s="14"/>
    </row>
    <row r="86" spans="1:7" s="12" customFormat="1" ht="25.5">
      <c r="A86" s="122"/>
      <c r="B86" s="38" t="s">
        <v>120</v>
      </c>
      <c r="C86" s="28">
        <v>5</v>
      </c>
      <c r="D86" s="81"/>
      <c r="E86" s="14"/>
      <c r="F86" s="14"/>
      <c r="G86" s="14"/>
    </row>
    <row r="87" spans="1:7" s="12" customFormat="1" ht="14.1" customHeight="1">
      <c r="A87" s="122"/>
      <c r="B87" s="29" t="s">
        <v>46</v>
      </c>
      <c r="C87" s="28">
        <v>5</v>
      </c>
      <c r="D87" s="81"/>
      <c r="E87" s="14"/>
      <c r="F87" s="14"/>
      <c r="G87" s="14"/>
    </row>
    <row r="88" spans="1:7" s="12" customFormat="1" ht="14.1" customHeight="1">
      <c r="A88" s="122"/>
      <c r="B88" s="31" t="s">
        <v>56</v>
      </c>
      <c r="C88" s="28">
        <v>5</v>
      </c>
      <c r="D88" s="81"/>
      <c r="E88" s="14"/>
      <c r="F88" s="14"/>
      <c r="G88" s="14"/>
    </row>
    <row r="89" spans="1:7" s="12" customFormat="1" ht="14.1" customHeight="1">
      <c r="A89" s="122"/>
      <c r="B89" s="31" t="s">
        <v>57</v>
      </c>
      <c r="C89" s="28">
        <v>3</v>
      </c>
      <c r="D89" s="81"/>
      <c r="E89" s="14"/>
      <c r="F89" s="14"/>
      <c r="G89" s="14"/>
    </row>
    <row r="90" spans="1:7" s="12" customFormat="1" ht="14.1" customHeight="1">
      <c r="A90" s="122"/>
      <c r="B90" s="31" t="s">
        <v>47</v>
      </c>
      <c r="C90" s="28">
        <v>5</v>
      </c>
      <c r="D90" s="81"/>
      <c r="E90" s="14"/>
      <c r="F90" s="14"/>
      <c r="G90" s="14"/>
    </row>
    <row r="91" spans="1:7" s="12" customFormat="1" ht="14.1" customHeight="1">
      <c r="A91" s="122"/>
      <c r="B91" s="31" t="s">
        <v>58</v>
      </c>
      <c r="C91" s="28">
        <v>3</v>
      </c>
      <c r="D91" s="81"/>
      <c r="E91" s="14"/>
      <c r="F91" s="14"/>
      <c r="G91" s="14"/>
    </row>
    <row r="92" spans="1:7" s="12" customFormat="1" ht="14.1" customHeight="1">
      <c r="A92" s="123"/>
      <c r="B92" s="31" t="s">
        <v>59</v>
      </c>
      <c r="C92" s="28">
        <v>5</v>
      </c>
      <c r="D92" s="81"/>
      <c r="E92" s="14"/>
      <c r="F92" s="14"/>
      <c r="G92" s="14"/>
    </row>
    <row r="93" spans="1:7" s="12" customFormat="1" ht="14.1" customHeight="1">
      <c r="A93" s="15" t="s">
        <v>4</v>
      </c>
      <c r="B93" s="29" t="s">
        <v>103</v>
      </c>
      <c r="C93" s="28"/>
      <c r="D93" s="81">
        <f>SUM(D94:D97)</f>
        <v>0</v>
      </c>
      <c r="E93" s="14"/>
      <c r="F93" s="14"/>
      <c r="G93" s="14"/>
    </row>
    <row r="94" spans="1:7" s="12" customFormat="1" ht="14.1" customHeight="1">
      <c r="A94" s="121"/>
      <c r="B94" s="36" t="s">
        <v>114</v>
      </c>
      <c r="C94" s="28">
        <v>5</v>
      </c>
      <c r="D94" s="81"/>
      <c r="E94" s="14"/>
      <c r="F94" s="14"/>
      <c r="G94" s="14"/>
    </row>
    <row r="95" spans="1:7" s="12" customFormat="1" ht="14.1" customHeight="1">
      <c r="A95" s="122"/>
      <c r="B95" s="36" t="s">
        <v>115</v>
      </c>
      <c r="C95" s="28">
        <v>5</v>
      </c>
      <c r="D95" s="81"/>
      <c r="E95" s="14"/>
      <c r="F95" s="14"/>
      <c r="G95" s="14"/>
    </row>
    <row r="96" spans="1:7" s="12" customFormat="1" ht="14.1" customHeight="1">
      <c r="A96" s="122"/>
      <c r="B96" s="36" t="s">
        <v>116</v>
      </c>
      <c r="C96" s="28">
        <v>10</v>
      </c>
      <c r="D96" s="81"/>
      <c r="E96" s="14"/>
      <c r="F96" s="14"/>
      <c r="G96" s="14"/>
    </row>
    <row r="97" spans="1:7" s="12" customFormat="1" ht="14.1" customHeight="1">
      <c r="A97" s="123"/>
      <c r="B97" s="36" t="s">
        <v>104</v>
      </c>
      <c r="C97" s="37">
        <v>5</v>
      </c>
      <c r="D97" s="81"/>
      <c r="E97" s="14"/>
      <c r="F97" s="14"/>
      <c r="G97" s="14"/>
    </row>
    <row r="98" spans="1:7" s="12" customFormat="1" ht="24.95" customHeight="1">
      <c r="A98" s="15" t="s">
        <v>5</v>
      </c>
      <c r="B98" s="31" t="s">
        <v>69</v>
      </c>
      <c r="C98" s="28"/>
      <c r="D98" s="81">
        <f>SUM(D99:D100)</f>
        <v>0</v>
      </c>
      <c r="E98" s="14"/>
      <c r="F98" s="14"/>
      <c r="G98" s="14"/>
    </row>
    <row r="99" spans="1:7" s="12" customFormat="1" ht="14.1" customHeight="1">
      <c r="A99" s="121"/>
      <c r="B99" s="36" t="s">
        <v>117</v>
      </c>
      <c r="C99" s="28">
        <v>5</v>
      </c>
      <c r="D99" s="81"/>
      <c r="E99" s="14"/>
      <c r="F99" s="14"/>
      <c r="G99" s="14"/>
    </row>
    <row r="100" spans="1:7" s="12" customFormat="1" ht="14.1" customHeight="1">
      <c r="A100" s="123"/>
      <c r="B100" s="36" t="s">
        <v>118</v>
      </c>
      <c r="C100" s="28">
        <v>2</v>
      </c>
      <c r="D100" s="81"/>
      <c r="E100" s="14"/>
      <c r="F100" s="14"/>
      <c r="G100" s="14"/>
    </row>
    <row r="101" spans="1:7" s="12" customFormat="1" ht="14.1" customHeight="1">
      <c r="A101" s="16"/>
      <c r="B101" s="33" t="s">
        <v>79</v>
      </c>
      <c r="C101" s="28"/>
      <c r="D101" s="43" t="s">
        <v>132</v>
      </c>
      <c r="E101" s="14"/>
      <c r="F101" s="14"/>
      <c r="G101" s="14"/>
    </row>
    <row r="102" spans="1:7" s="12" customFormat="1" ht="25.5">
      <c r="A102" s="79" t="s">
        <v>64</v>
      </c>
      <c r="B102" s="31" t="s">
        <v>68</v>
      </c>
      <c r="C102" s="28"/>
      <c r="D102" s="11">
        <f>SUM(D103:D110)</f>
        <v>4</v>
      </c>
      <c r="E102" s="14"/>
      <c r="F102" s="14"/>
      <c r="G102" s="14"/>
    </row>
    <row r="103" spans="1:7" s="12" customFormat="1" ht="14.1" customHeight="1">
      <c r="A103" s="124"/>
      <c r="B103" s="32" t="s">
        <v>122</v>
      </c>
      <c r="C103" s="28">
        <v>20</v>
      </c>
      <c r="D103" s="81"/>
      <c r="E103" s="14"/>
      <c r="F103" s="14"/>
      <c r="G103" s="14"/>
    </row>
    <row r="104" spans="1:7" s="12" customFormat="1" ht="14.1" customHeight="1">
      <c r="A104" s="125"/>
      <c r="B104" s="32" t="s">
        <v>121</v>
      </c>
      <c r="C104" s="28">
        <v>10</v>
      </c>
      <c r="D104" s="81"/>
      <c r="E104" s="14"/>
      <c r="F104" s="14"/>
      <c r="G104" s="14"/>
    </row>
    <row r="105" spans="1:7" s="12" customFormat="1" ht="14.1" customHeight="1">
      <c r="A105" s="125"/>
      <c r="B105" s="36" t="s">
        <v>119</v>
      </c>
      <c r="C105" s="37">
        <v>10</v>
      </c>
      <c r="D105" s="81">
        <v>4</v>
      </c>
      <c r="E105" s="14">
        <v>4</v>
      </c>
      <c r="F105" s="14"/>
      <c r="G105" s="14"/>
    </row>
    <row r="106" spans="1:7" s="12" customFormat="1" ht="14.1" customHeight="1">
      <c r="A106" s="125"/>
      <c r="B106" s="36" t="s">
        <v>105</v>
      </c>
      <c r="C106" s="37">
        <v>10</v>
      </c>
      <c r="D106" s="81"/>
      <c r="E106" s="14"/>
      <c r="F106" s="14"/>
      <c r="G106" s="14"/>
    </row>
    <row r="107" spans="1:7" s="12" customFormat="1" ht="14.1" customHeight="1">
      <c r="A107" s="125"/>
      <c r="B107" s="36" t="s">
        <v>126</v>
      </c>
      <c r="C107" s="37">
        <v>5</v>
      </c>
      <c r="D107" s="81"/>
      <c r="E107" s="14"/>
      <c r="F107" s="14"/>
      <c r="G107" s="14"/>
    </row>
    <row r="108" spans="1:7" s="12" customFormat="1" ht="14.1" customHeight="1">
      <c r="A108" s="125"/>
      <c r="B108" s="36" t="s">
        <v>106</v>
      </c>
      <c r="C108" s="37">
        <v>5</v>
      </c>
      <c r="D108" s="81"/>
      <c r="E108" s="14"/>
      <c r="F108" s="14"/>
      <c r="G108" s="14"/>
    </row>
    <row r="109" spans="1:7" s="12" customFormat="1" ht="14.1" customHeight="1">
      <c r="A109" s="125"/>
      <c r="B109" s="36" t="s">
        <v>107</v>
      </c>
      <c r="C109" s="37">
        <v>10</v>
      </c>
      <c r="D109" s="81"/>
      <c r="E109" s="14"/>
      <c r="F109" s="14"/>
      <c r="G109" s="14"/>
    </row>
    <row r="110" spans="1:7" s="12" customFormat="1" ht="14.1" customHeight="1">
      <c r="A110" s="126"/>
      <c r="B110" s="36" t="s">
        <v>108</v>
      </c>
      <c r="C110" s="37">
        <v>15</v>
      </c>
      <c r="D110" s="81"/>
      <c r="E110" s="14"/>
      <c r="F110" s="14"/>
      <c r="G110" s="14"/>
    </row>
    <row r="111" spans="1:7" s="12" customFormat="1" ht="18" customHeight="1">
      <c r="A111" s="81"/>
      <c r="B111" s="19" t="s">
        <v>15</v>
      </c>
      <c r="C111" s="14"/>
      <c r="D111" s="81"/>
      <c r="E111" s="14">
        <v>54</v>
      </c>
      <c r="F111" s="14"/>
      <c r="G111" s="14"/>
    </row>
    <row r="112" spans="1:7" ht="5.0999999999999996" customHeight="1"/>
    <row r="113" spans="1:7" ht="15" customHeight="1">
      <c r="B113" s="18"/>
      <c r="C113" s="130" t="s">
        <v>60</v>
      </c>
      <c r="D113" s="130"/>
      <c r="E113" s="130"/>
      <c r="F113" s="130"/>
      <c r="G113" s="130"/>
    </row>
    <row r="114" spans="1:7" ht="15" customHeight="1">
      <c r="B114" s="80" t="s">
        <v>16</v>
      </c>
      <c r="C114" s="127" t="s">
        <v>128</v>
      </c>
      <c r="D114" s="127"/>
      <c r="E114" s="127"/>
      <c r="F114" s="127"/>
      <c r="G114" s="127"/>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99:A100"/>
    <mergeCell ref="A103:A110"/>
    <mergeCell ref="C113:G113"/>
    <mergeCell ref="C114:G114"/>
    <mergeCell ref="A47:A54"/>
    <mergeCell ref="A58:A59"/>
    <mergeCell ref="A60:A61"/>
    <mergeCell ref="A63:A69"/>
    <mergeCell ref="A77:A92"/>
    <mergeCell ref="A94:A97"/>
    <mergeCell ref="A37:A45"/>
    <mergeCell ref="A2:B2"/>
    <mergeCell ref="C2:G2"/>
    <mergeCell ref="A3:B3"/>
    <mergeCell ref="C3:G3"/>
    <mergeCell ref="A4:G4"/>
    <mergeCell ref="B5:C5"/>
    <mergeCell ref="B6:C6"/>
    <mergeCell ref="A10:A15"/>
    <mergeCell ref="A17:A19"/>
    <mergeCell ref="A21:A22"/>
    <mergeCell ref="A26:A31"/>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4.25">
      <c r="A1" s="2"/>
      <c r="C1" s="2"/>
    </row>
    <row r="2" spans="1:3" ht="15" thickBot="1">
      <c r="A2" s="2"/>
    </row>
    <row r="3" spans="1:3" ht="15" thickBot="1">
      <c r="A3" s="2"/>
      <c r="C3" s="2"/>
    </row>
    <row r="4" spans="1:3" ht="14.25">
      <c r="A4" s="2"/>
      <c r="C4" s="2"/>
    </row>
    <row r="5" spans="1:3" ht="14.25">
      <c r="C5" s="2"/>
    </row>
    <row r="6" spans="1:3" ht="15" thickBot="1">
      <c r="C6" s="2"/>
    </row>
    <row r="7" spans="1:3" ht="14.25">
      <c r="A7" s="2"/>
      <c r="C7" s="2"/>
    </row>
    <row r="8" spans="1:3" ht="14.25">
      <c r="A8" s="2"/>
      <c r="C8" s="2"/>
    </row>
    <row r="9" spans="1:3" ht="14.25">
      <c r="A9"/>
      <c r="C9" s="2"/>
    </row>
    <row r="10" spans="1:3" ht="14.25">
      <c r="A10" s="2"/>
      <c r="C10" s="2"/>
    </row>
    <row r="11" spans="1:3" ht="15" thickBot="1">
      <c r="A11"/>
      <c r="C11" s="2"/>
    </row>
    <row r="12" spans="1:3" ht="14.25">
      <c r="C12" s="2"/>
    </row>
    <row r="13" spans="1:3" ht="15" thickBot="1">
      <c r="C13" s="2"/>
    </row>
    <row r="14" spans="1:3" ht="15" thickBot="1">
      <c r="A14" s="2"/>
      <c r="C14"/>
    </row>
    <row r="15" spans="1:3" ht="14.25">
      <c r="A15" s="2"/>
    </row>
    <row r="16" spans="1:3" ht="15" thickBot="1">
      <c r="A16" s="2"/>
    </row>
    <row r="17" spans="1:3" ht="15" thickBot="1">
      <c r="A17"/>
      <c r="C17" s="2"/>
    </row>
    <row r="18" spans="1:3" ht="14.25">
      <c r="C18" s="2"/>
    </row>
    <row r="19" spans="1:3" ht="14.25">
      <c r="C19" s="2"/>
    </row>
    <row r="20" spans="1:3" ht="14.25">
      <c r="A20"/>
      <c r="C20" s="2"/>
    </row>
    <row r="21" spans="1:3" ht="14.25">
      <c r="A21"/>
      <c r="C21" s="2"/>
    </row>
    <row r="22" spans="1:3" ht="14.25">
      <c r="A22" s="2"/>
      <c r="C22" s="2"/>
    </row>
    <row r="23" spans="1:3" ht="14.25">
      <c r="A23" s="2"/>
      <c r="C23"/>
    </row>
    <row r="24" spans="1:3" ht="14.25">
      <c r="A24" s="2"/>
    </row>
    <row r="25" spans="1:3" ht="14.25">
      <c r="A25" s="2"/>
    </row>
    <row r="26" spans="1:3" ht="15" thickBot="1">
      <c r="A26" s="2"/>
      <c r="C26"/>
    </row>
    <row r="27" spans="1:3" ht="14.25">
      <c r="A27" s="2"/>
      <c r="C27" s="2"/>
    </row>
    <row r="28" spans="1:3" ht="14.25">
      <c r="A28" s="2"/>
      <c r="C28" s="2"/>
    </row>
    <row r="29" spans="1:3" ht="14.25">
      <c r="A29" s="2"/>
      <c r="C29" s="2"/>
    </row>
    <row r="30" spans="1:3" ht="14.25">
      <c r="A30" s="2"/>
      <c r="C30" s="2"/>
    </row>
    <row r="31" spans="1:3" ht="14.25">
      <c r="A31" s="2"/>
      <c r="C31" s="2"/>
    </row>
    <row r="32" spans="1:3" ht="14.25">
      <c r="A32" s="2"/>
      <c r="C32" s="2"/>
    </row>
    <row r="33" spans="1:3" ht="14.25">
      <c r="A33" s="2"/>
      <c r="C33" s="2"/>
    </row>
    <row r="34" spans="1:3" ht="14.25">
      <c r="A34" s="2"/>
      <c r="C34" s="2"/>
    </row>
    <row r="35" spans="1:3" ht="14.25">
      <c r="A35" s="2"/>
      <c r="C35" s="2"/>
    </row>
    <row r="36" spans="1:3" ht="14.25">
      <c r="A36" s="2"/>
      <c r="C36"/>
    </row>
    <row r="37" spans="1:3" ht="14.25">
      <c r="A37" s="2"/>
    </row>
    <row r="38" spans="1:3" ht="14.25">
      <c r="A38" s="2"/>
    </row>
    <row r="39" spans="1:3" ht="14.25">
      <c r="A39" s="2"/>
      <c r="C39"/>
    </row>
    <row r="40" spans="1:3" ht="14.25">
      <c r="A40" s="2"/>
      <c r="C40" s="2"/>
    </row>
    <row r="41" spans="1:3" ht="14.2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M. Tong hop</vt:lpstr>
      <vt:lpstr>21T4-KLB1, HK2</vt:lpstr>
      <vt:lpstr>19C1-CNM1</vt:lpstr>
      <vt:lpstr>Sheet1</vt:lpstr>
      <vt:lpstr>RL.Cá nhân</vt:lpstr>
      <vt:lpstr>Mai Hạ</vt:lpstr>
      <vt:lpstr>'RL.Cá nhân'!Print_Titles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LENOVO</cp:lastModifiedBy>
  <cp:lastPrinted>2022-02-11T01:30:58Z</cp:lastPrinted>
  <dcterms:created xsi:type="dcterms:W3CDTF">1999-12-31T18:49:42Z</dcterms:created>
  <dcterms:modified xsi:type="dcterms:W3CDTF">2022-08-04T07:04:06Z</dcterms:modified>
</cp:coreProperties>
</file>