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ớp chủ nhiệm\"/>
    </mc:Choice>
  </mc:AlternateContent>
  <bookViews>
    <workbookView xWindow="0" yWindow="0" windowWidth="15360" windowHeight="9996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Titles" localSheetId="0">'M. Tong hop'!$10:$11</definedName>
  </definedNames>
  <calcPr calcId="152511"/>
</workbook>
</file>

<file path=xl/calcChain.xml><?xml version="1.0" encoding="utf-8"?>
<calcChain xmlns="http://schemas.openxmlformats.org/spreadsheetml/2006/main">
  <c r="F47" i="25" l="1"/>
  <c r="F46" i="25"/>
  <c r="F45" i="25"/>
  <c r="F44" i="25"/>
  <c r="F43" i="25"/>
  <c r="F42" i="25"/>
  <c r="F41" i="25"/>
  <c r="F40" i="25"/>
  <c r="F39" i="25"/>
  <c r="F38" i="25"/>
  <c r="F37" i="25"/>
  <c r="F36" i="25"/>
  <c r="F35" i="25"/>
  <c r="F34" i="25"/>
  <c r="F33" i="25"/>
  <c r="F32" i="25"/>
  <c r="F31" i="25"/>
  <c r="F30" i="25"/>
  <c r="F29" i="25"/>
  <c r="F28" i="25"/>
  <c r="F27" i="25"/>
  <c r="F26" i="25"/>
  <c r="F25" i="25"/>
  <c r="F24" i="25"/>
  <c r="F23" i="25"/>
  <c r="F22" i="25"/>
  <c r="F21" i="25"/>
  <c r="F20" i="25"/>
  <c r="F19" i="25"/>
  <c r="F18" i="25"/>
  <c r="F17" i="25"/>
  <c r="F16" i="25"/>
  <c r="F15" i="25"/>
  <c r="F14" i="25"/>
  <c r="F13" i="25"/>
  <c r="F12" i="25"/>
  <c r="H13" i="25" l="1"/>
  <c r="H14" i="25"/>
  <c r="H15" i="25"/>
  <c r="H16" i="25"/>
  <c r="H17" i="25"/>
  <c r="H18" i="25"/>
  <c r="H19" i="25"/>
  <c r="H20" i="25"/>
  <c r="H21" i="25"/>
  <c r="H22" i="25"/>
  <c r="H23" i="25"/>
  <c r="H24" i="25"/>
  <c r="H25" i="25"/>
  <c r="H26" i="25"/>
  <c r="H27" i="25"/>
  <c r="H28" i="25"/>
  <c r="H29" i="25"/>
  <c r="H30" i="25"/>
  <c r="H31" i="25"/>
  <c r="H32" i="25"/>
  <c r="H33" i="25"/>
  <c r="H34" i="25"/>
  <c r="H35" i="25"/>
  <c r="H36" i="25"/>
  <c r="H37" i="25"/>
  <c r="H38" i="25"/>
  <c r="H39" i="25"/>
  <c r="H40" i="25"/>
  <c r="H41" i="25"/>
  <c r="H42" i="25"/>
  <c r="H43" i="25"/>
  <c r="H44" i="25"/>
  <c r="H45" i="25"/>
  <c r="H46" i="25"/>
  <c r="H47" i="25"/>
  <c r="H12" i="25" l="1"/>
  <c r="G56" i="25" l="1"/>
  <c r="H56" i="25" s="1"/>
  <c r="E56" i="25"/>
  <c r="F56" i="25" s="1"/>
  <c r="E51" i="25"/>
  <c r="F51" i="25" s="1"/>
  <c r="G51" i="25"/>
  <c r="H51" i="25" s="1"/>
  <c r="E52" i="25"/>
  <c r="F52" i="25" s="1"/>
  <c r="G52" i="25"/>
  <c r="H52" i="25" s="1"/>
  <c r="E53" i="25"/>
  <c r="F53" i="25" s="1"/>
  <c r="G53" i="25"/>
  <c r="H53" i="25" s="1"/>
  <c r="E54" i="25"/>
  <c r="F54" i="25" s="1"/>
  <c r="G54" i="25"/>
  <c r="H54" i="25" s="1"/>
  <c r="E55" i="25"/>
  <c r="F55" i="25" s="1"/>
  <c r="G55" i="25"/>
  <c r="H55" i="25" s="1"/>
</calcChain>
</file>

<file path=xl/sharedStrings.xml><?xml version="1.0" encoding="utf-8"?>
<sst xmlns="http://schemas.openxmlformats.org/spreadsheetml/2006/main" count="149" uniqueCount="135">
  <si>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</si>
  <si>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</si>
  <si>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</si>
  <si>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</si>
  <si>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</si>
  <si>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</si>
  <si>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</si>
  <si>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</si>
  <si>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</si>
  <si>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2020 - 2021</t>
    </r>
    <r>
      <rPr>
        <sz val="14"/>
        <rFont val="Times New Roman"/>
        <family val="1"/>
      </rPr>
      <t xml:space="preserve"> </t>
    </r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</si>
  <si>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</si>
  <si>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</si>
  <si>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</si>
  <si>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</si>
  <si>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</si>
  <si>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</si>
  <si>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</si>
  <si>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</si>
  <si>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</si>
  <si>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</si>
  <si>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</si>
  <si>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</si>
  <si>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</si>
  <si>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</si>
  <si>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</si>
  <si>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</si>
  <si>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</si>
  <si>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</si>
  <si>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20000101</t>
  </si>
  <si>
    <t>Nguyễn Dĩ</t>
  </si>
  <si>
    <t>Ân</t>
  </si>
  <si>
    <t>20000110</t>
  </si>
  <si>
    <t>Kim Gia</t>
  </si>
  <si>
    <t>Bảo</t>
  </si>
  <si>
    <t>20000769</t>
  </si>
  <si>
    <t>Nguyễn Minh</t>
  </si>
  <si>
    <t>20001020</t>
  </si>
  <si>
    <t>Trần Nguyễn Gia</t>
  </si>
  <si>
    <t>20000502</t>
  </si>
  <si>
    <t>Nguyễn Thành</t>
  </si>
  <si>
    <t>Danh</t>
  </si>
  <si>
    <t>20000962</t>
  </si>
  <si>
    <t>Sển Liên</t>
  </si>
  <si>
    <t>Đạt</t>
  </si>
  <si>
    <t>20000536</t>
  </si>
  <si>
    <t>Bạch Thái</t>
  </si>
  <si>
    <t>Dương</t>
  </si>
  <si>
    <t>20001046</t>
  </si>
  <si>
    <t>Nguyễn Đức</t>
  </si>
  <si>
    <t>Duy</t>
  </si>
  <si>
    <t>20000102</t>
  </si>
  <si>
    <t>Ngô Thanh</t>
  </si>
  <si>
    <t>Hải</t>
  </si>
  <si>
    <t>20000416</t>
  </si>
  <si>
    <t>Trần Thị Ngọc</t>
  </si>
  <si>
    <t>Hân</t>
  </si>
  <si>
    <t>20000722</t>
  </si>
  <si>
    <t>Đỗ Huy</t>
  </si>
  <si>
    <t>Hoàng</t>
  </si>
  <si>
    <t>20000677</t>
  </si>
  <si>
    <t>Nguyễn Tấn</t>
  </si>
  <si>
    <t>Hùng</t>
  </si>
  <si>
    <t>20000339</t>
  </si>
  <si>
    <t>Nguyễn Hoàng</t>
  </si>
  <si>
    <t>Hưng</t>
  </si>
  <si>
    <t>20001026</t>
  </si>
  <si>
    <t>Huỳnh Minh Sơn</t>
  </si>
  <si>
    <t>Khôi</t>
  </si>
  <si>
    <t>20000932</t>
  </si>
  <si>
    <t>Lê Tuấn</t>
  </si>
  <si>
    <t>Kiệt</t>
  </si>
  <si>
    <t>20000497</t>
  </si>
  <si>
    <t>Nguyễn Đỗ Khánh</t>
  </si>
  <si>
    <t>Linh</t>
  </si>
  <si>
    <t>20000457</t>
  </si>
  <si>
    <t>Lâm Bảo</t>
  </si>
  <si>
    <t>Long</t>
  </si>
  <si>
    <t>20000501</t>
  </si>
  <si>
    <t>Hoàng Phi</t>
  </si>
  <si>
    <t>20000151</t>
  </si>
  <si>
    <t>Nguyễn Lê</t>
  </si>
  <si>
    <t>Minh</t>
  </si>
  <si>
    <t>20000387</t>
  </si>
  <si>
    <t>Đinh Gia Bảo</t>
  </si>
  <si>
    <t>Nghi</t>
  </si>
  <si>
    <t>20000775</t>
  </si>
  <si>
    <t>Trần Thiện</t>
  </si>
  <si>
    <t>Nhân</t>
  </si>
  <si>
    <t>20000118</t>
  </si>
  <si>
    <t>Nguyễn Anh</t>
  </si>
  <si>
    <t>Quân</t>
  </si>
  <si>
    <t>20000197</t>
  </si>
  <si>
    <t>Lê Đình Quốc</t>
  </si>
  <si>
    <t>Quyền</t>
  </si>
  <si>
    <t>20000070</t>
  </si>
  <si>
    <t>Lê Minh</t>
  </si>
  <si>
    <t>Tài</t>
  </si>
  <si>
    <t>20000954</t>
  </si>
  <si>
    <t>Nguyễn Lê Quốc</t>
  </si>
  <si>
    <t>Thái</t>
  </si>
  <si>
    <t>20000072</t>
  </si>
  <si>
    <t>Thành</t>
  </si>
  <si>
    <t>20000478</t>
  </si>
  <si>
    <t>Trương Đạt</t>
  </si>
  <si>
    <t>20000598</t>
  </si>
  <si>
    <t>Trần Gia Lạc</t>
  </si>
  <si>
    <t>Thụy</t>
  </si>
  <si>
    <t>20000276</t>
  </si>
  <si>
    <t>Phạm Nguyễn Quốc</t>
  </si>
  <si>
    <t>Tính</t>
  </si>
  <si>
    <t>20000417</t>
  </si>
  <si>
    <t>Nguyễn Thị Ngọc</t>
  </si>
  <si>
    <t>Trang</t>
  </si>
  <si>
    <t>20000449</t>
  </si>
  <si>
    <t>Lê Văn</t>
  </si>
  <si>
    <t>Triệu</t>
  </si>
  <si>
    <t>20000642</t>
  </si>
  <si>
    <t>Phan Thị Ngọc</t>
  </si>
  <si>
    <t>Trúc</t>
  </si>
  <si>
    <t>20000184</t>
  </si>
  <si>
    <t>Mai Lê Đức</t>
  </si>
  <si>
    <t>Trung</t>
  </si>
  <si>
    <t>20000758</t>
  </si>
  <si>
    <t>Trường</t>
  </si>
  <si>
    <t>20000912</t>
  </si>
  <si>
    <t>Huỳnh Kim</t>
  </si>
  <si>
    <t>Vinh</t>
  </si>
  <si>
    <t>20000227</t>
  </si>
  <si>
    <t>Lương Triều</t>
  </si>
  <si>
    <t>Vỹ</t>
  </si>
  <si>
    <r>
      <t xml:space="preserve">Lớp: </t>
    </r>
    <r>
      <rPr>
        <b/>
        <sz val="14"/>
        <rFont val="Times New Roman"/>
        <family val="1"/>
      </rPr>
      <t>20T4-LTM1</t>
    </r>
    <r>
      <rPr>
        <sz val="14"/>
        <rFont val="Times New Roman"/>
        <family val="1"/>
      </rPr>
      <t xml:space="preserve">  Sĩ số:  </t>
    </r>
    <r>
      <rPr>
        <b/>
        <sz val="14"/>
        <rFont val="Times New Roman"/>
        <family val="1"/>
      </rPr>
      <t>36</t>
    </r>
    <r>
      <rPr>
        <sz val="14"/>
        <rFont val="Times New Roman"/>
        <family val="1"/>
      </rPr>
      <t xml:space="preserve">        Khoa: </t>
    </r>
    <r>
      <rPr>
        <b/>
        <sz val="14"/>
        <rFont val="Times New Roman"/>
        <family val="1"/>
      </rPr>
      <t>Công nghệ Thông tin</t>
    </r>
  </si>
  <si>
    <t>LPHT</t>
  </si>
  <si>
    <t>LPPT</t>
  </si>
  <si>
    <t>LT</t>
  </si>
  <si>
    <t>TP. Hồ Chí Minh, ngày 06 tháng 09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</si>
</sst>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9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9" fillId="0" borderId="0" xfId="0" applyFont="1" applyAlignment="1">
      <alignment vertical="justify"/>
    </xf>
    <xf numFmtId="0" fontId="14" fillId="0" borderId="2" xfId="0" applyFont="1" applyBorder="1" applyAlignment="1">
      <alignment horizontal="center" vertical="center" wrapText="1"/>
    </xf>
    <xf numFmtId="0" fontId="10" fillId="0" borderId="0" xfId="0" applyFont="1" applyAlignment="1"/>
    <xf numFmtId="0" fontId="19" fillId="0" borderId="0" xfId="0" applyFont="1" applyBorder="1" applyAlignment="1">
      <alignment horizontal="center"/>
    </xf>
    <xf numFmtId="4" fontId="21" fillId="2" borderId="2" xfId="0" applyNumberFormat="1" applyFont="1" applyFill="1" applyBorder="1" applyAlignment="1">
      <alignment horizontal="center" vertical="center"/>
    </xf>
    <xf numFmtId="2" fontId="9" fillId="0" borderId="2" xfId="0" applyNumberFormat="1" applyFont="1" applyBorder="1" applyAlignment="1">
      <alignment horizontal="right" vertical="center"/>
    </xf>
    <xf numFmtId="0" fontId="9" fillId="0" borderId="19" xfId="0" applyFont="1" applyBorder="1" applyAlignment="1">
      <alignment horizontal="center" vertical="center"/>
    </xf>
    <xf numFmtId="2" fontId="9" fillId="0" borderId="19" xfId="0" applyNumberFormat="1" applyFont="1" applyBorder="1" applyAlignment="1">
      <alignment horizontal="right" vertical="center"/>
    </xf>
    <xf numFmtId="2" fontId="9" fillId="0" borderId="0" xfId="0" applyNumberFormat="1" applyFont="1" applyBorder="1" applyAlignment="1">
      <alignment horizontal="right"/>
    </xf>
    <xf numFmtId="0" fontId="1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22" fillId="0" borderId="2" xfId="0" quotePrefix="1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2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2" name="Line 123"/>
        <xdr:cNvSpPr>
          <a:spLocks noChangeShapeType="1"/>
        </xdr:cNvSpPr>
      </xdr:nvSpPr>
      <xdr:spPr bwMode="auto">
        <a:xfrm>
          <a:off x="1209675" y="8763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/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tabSelected="1" view="pageBreakPreview" topLeftCell="A40" zoomScaleNormal="100" zoomScaleSheetLayoutView="100" workbookViewId="0">
      <selection activeCell="F61" sqref="F61"/>
    </sheetView>
  </sheetViews>
  <sheetFormatPr defaultColWidth="9" defaultRowHeight="13.8"/>
  <cols>
    <col min="1" max="1" width="5.109375" style="4" customWidth="1"/>
    <col min="2" max="2" width="10.6640625" style="4" customWidth="1"/>
    <col min="3" max="3" width="20.6640625" style="4" customWidth="1"/>
    <col min="4" max="4" width="7.6640625" style="27" customWidth="1"/>
    <col min="5" max="5" width="8.109375" style="4" customWidth="1"/>
    <col min="6" max="6" width="9.6640625" style="4" customWidth="1"/>
    <col min="7" max="7" width="8.109375" style="4" customWidth="1"/>
    <col min="8" max="8" width="9.6640625" style="4" customWidth="1"/>
    <col min="9" max="9" width="15.44140625" style="28" customWidth="1"/>
    <col min="10" max="16384" width="9" style="4"/>
  </cols>
  <sheetData>
    <row r="1" spans="1:20" ht="15" customHeight="1">
      <c r="A1" s="12"/>
      <c r="B1" s="12"/>
      <c r="C1" s="12"/>
      <c r="D1" s="25"/>
      <c r="E1" s="12"/>
      <c r="F1" s="12"/>
      <c r="G1" s="12"/>
      <c r="H1" s="12"/>
      <c r="I1" s="36" t="s">
        <v>2</v>
      </c>
    </row>
    <row r="2" spans="1:20" ht="17.100000000000001" customHeight="1">
      <c r="A2" s="66" t="s">
        <v>3</v>
      </c>
      <c r="B2" s="66"/>
      <c r="C2" s="66"/>
      <c r="D2" s="66"/>
      <c r="E2" s="67" t="s">
        <v>4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67" t="s">
        <v>5</v>
      </c>
      <c r="B3" s="67"/>
      <c r="C3" s="67"/>
      <c r="D3" s="67"/>
      <c r="E3" s="68" t="s">
        <v>6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67" t="s">
        <v>7</v>
      </c>
      <c r="B4" s="67"/>
      <c r="C4" s="67"/>
      <c r="D4" s="67"/>
      <c r="E4" s="38"/>
      <c r="F4" s="38"/>
      <c r="G4" s="38"/>
      <c r="H4" s="38"/>
      <c r="I4" s="3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4" customFormat="1" ht="12" customHeight="1">
      <c r="A5" s="44"/>
      <c r="B5" s="44"/>
      <c r="C5" s="44"/>
      <c r="D5" s="44"/>
      <c r="E5" s="13"/>
      <c r="I5" s="3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</row>
    <row r="6" spans="1:20" ht="24.9" customHeight="1">
      <c r="A6" s="45" t="s">
        <v>8</v>
      </c>
      <c r="B6" s="45"/>
      <c r="C6" s="45"/>
      <c r="D6" s="45"/>
      <c r="E6" s="45"/>
      <c r="F6" s="45"/>
      <c r="G6" s="45"/>
      <c r="H6" s="45"/>
      <c r="I6" s="4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5" t="s">
        <v>9</v>
      </c>
      <c r="B7" s="45"/>
      <c r="C7" s="45"/>
      <c r="D7" s="45"/>
      <c r="E7" s="45"/>
      <c r="F7" s="45"/>
      <c r="G7" s="45"/>
      <c r="H7" s="45"/>
      <c r="I7" s="4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s="7" customFormat="1" ht="18" customHeight="1">
      <c r="A8" s="46" t="s">
        <v>130</v>
      </c>
      <c r="B8" s="46"/>
      <c r="C8" s="46"/>
      <c r="D8" s="46"/>
      <c r="E8" s="46"/>
      <c r="F8" s="46"/>
      <c r="G8" s="46"/>
      <c r="H8" s="46"/>
      <c r="I8" s="46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24"/>
      <c r="E9" s="18"/>
      <c r="F9" s="18"/>
      <c r="G9" s="18"/>
      <c r="H9" s="18"/>
      <c r="I9" s="36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7" t="s">
        <v>0</v>
      </c>
      <c r="B10" s="47" t="s">
        <v>10</v>
      </c>
      <c r="C10" s="50" t="s">
        <v>11</v>
      </c>
      <c r="D10" s="51"/>
      <c r="E10" s="54" t="s">
        <v>12</v>
      </c>
      <c r="F10" s="55"/>
      <c r="G10" s="54" t="s">
        <v>13</v>
      </c>
      <c r="H10" s="55"/>
      <c r="I10" s="56" t="s">
        <v>1</v>
      </c>
    </row>
    <row r="11" spans="1:20" s="8" customFormat="1" ht="30" customHeight="1">
      <c r="A11" s="48"/>
      <c r="B11" s="49"/>
      <c r="C11" s="52"/>
      <c r="D11" s="53"/>
      <c r="E11" s="16" t="s">
        <v>14</v>
      </c>
      <c r="F11" s="16" t="s">
        <v>15</v>
      </c>
      <c r="G11" s="16" t="s">
        <v>14</v>
      </c>
      <c r="H11" s="16" t="s">
        <v>15</v>
      </c>
      <c r="I11" s="48"/>
    </row>
    <row r="12" spans="1:20" s="8" customFormat="1" ht="21.75" customHeight="1">
      <c r="A12" s="11">
        <v>1</v>
      </c>
      <c r="B12" s="29" t="s">
        <v>28</v>
      </c>
      <c r="C12" s="30" t="s">
        <v>29</v>
      </c>
      <c r="D12" s="31" t="s">
        <v>30</v>
      </c>
      <c r="E12" s="32">
        <v>40</v>
      </c>
      <c r="F12" s="19" t="str">
        <f>IF(AND(E12&gt;=90),"Xuất sắc",IF(AND(E12&gt;=80),"Tốt",IF(AND(E12&gt;=70),"Khá",IF(AND(E12&gt;=60),"TB",IF(AND(E12&gt;=50),"TB",IF(AND(E12&lt;50),IF(AND(E12&gt;0),"Yếu",IF(AND(E12=0),"Không XL"," "))))))))</f>
        <v>Yếu</v>
      </c>
      <c r="G12" s="32"/>
      <c r="H12" s="19" t="str">
        <f>IF(AND(G12&gt;=90),"Xuất sắc",IF(AND(G12&gt;=80),"Tốt",IF(AND(G12&gt;=70),"Khá",IF(AND(G12&gt;=60),"TB",IF(AND(G12&gt;=50),"TB",IF(AND(G12&lt;50),IF(AND(G12&gt;0),"Yếu",IF(AND(G12=0),"Không XL"," "))))))))</f>
        <v>Không XL</v>
      </c>
      <c r="I12" s="37"/>
    </row>
    <row r="13" spans="1:20" s="8" customFormat="1" ht="21.75" customHeight="1">
      <c r="A13" s="11">
        <v>2</v>
      </c>
      <c r="B13" s="29" t="s">
        <v>31</v>
      </c>
      <c r="C13" s="30" t="s">
        <v>32</v>
      </c>
      <c r="D13" s="31" t="s">
        <v>33</v>
      </c>
      <c r="E13" s="32">
        <v>66</v>
      </c>
      <c r="F13" s="19" t="str">
        <f t="shared" ref="F13:F47" si="0">IF(AND(E13&gt;=90),"Xuất sắc",IF(AND(E13&gt;=80),"Tốt",IF(AND(E13&gt;=70),"Khá",IF(AND(E13&gt;=60),"TB",IF(AND(E13&gt;=50),"TB",IF(AND(E13&lt;50),IF(AND(E13&gt;0),"Yếu",IF(AND(E13=0),"Không XL"," "))))))))</f>
        <v>TB</v>
      </c>
      <c r="G13" s="32"/>
      <c r="H13" s="19" t="str">
        <f t="shared" ref="H13:H47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37"/>
    </row>
    <row r="14" spans="1:20" s="8" customFormat="1" ht="21.75" customHeight="1">
      <c r="A14" s="11">
        <v>3</v>
      </c>
      <c r="B14" s="29" t="s">
        <v>34</v>
      </c>
      <c r="C14" s="30" t="s">
        <v>35</v>
      </c>
      <c r="D14" s="31" t="s">
        <v>33</v>
      </c>
      <c r="E14" s="32">
        <v>71</v>
      </c>
      <c r="F14" s="19" t="str">
        <f t="shared" si="0"/>
        <v>Khá</v>
      </c>
      <c r="G14" s="32"/>
      <c r="H14" s="19" t="str">
        <f t="shared" si="1"/>
        <v>Không XL</v>
      </c>
      <c r="I14" s="37"/>
    </row>
    <row r="15" spans="1:20" s="8" customFormat="1" ht="21.75" customHeight="1">
      <c r="A15" s="11">
        <v>4</v>
      </c>
      <c r="B15" s="29" t="s">
        <v>36</v>
      </c>
      <c r="C15" s="30" t="s">
        <v>37</v>
      </c>
      <c r="D15" s="31" t="s">
        <v>33</v>
      </c>
      <c r="E15" s="32">
        <v>67</v>
      </c>
      <c r="F15" s="19" t="str">
        <f t="shared" si="0"/>
        <v>TB</v>
      </c>
      <c r="G15" s="32"/>
      <c r="H15" s="19" t="str">
        <f t="shared" si="1"/>
        <v>Không XL</v>
      </c>
      <c r="I15" s="37"/>
    </row>
    <row r="16" spans="1:20" s="8" customFormat="1" ht="21.75" customHeight="1">
      <c r="A16" s="11">
        <v>5</v>
      </c>
      <c r="B16" s="29" t="s">
        <v>38</v>
      </c>
      <c r="C16" s="30" t="s">
        <v>39</v>
      </c>
      <c r="D16" s="31" t="s">
        <v>40</v>
      </c>
      <c r="E16" s="32">
        <v>66</v>
      </c>
      <c r="F16" s="19" t="str">
        <f t="shared" si="0"/>
        <v>TB</v>
      </c>
      <c r="G16" s="32"/>
      <c r="H16" s="19" t="str">
        <f t="shared" si="1"/>
        <v>Không XL</v>
      </c>
      <c r="I16" s="37"/>
    </row>
    <row r="17" spans="1:9" s="8" customFormat="1" ht="21.75" customHeight="1">
      <c r="A17" s="11">
        <v>6</v>
      </c>
      <c r="B17" s="29" t="s">
        <v>41</v>
      </c>
      <c r="C17" s="30" t="s">
        <v>42</v>
      </c>
      <c r="D17" s="31" t="s">
        <v>43</v>
      </c>
      <c r="E17" s="32">
        <v>67</v>
      </c>
      <c r="F17" s="19" t="str">
        <f t="shared" si="0"/>
        <v>TB</v>
      </c>
      <c r="G17" s="32"/>
      <c r="H17" s="19" t="str">
        <f t="shared" si="1"/>
        <v>Không XL</v>
      </c>
      <c r="I17" s="37"/>
    </row>
    <row r="18" spans="1:9" s="8" customFormat="1" ht="21.75" customHeight="1">
      <c r="A18" s="11">
        <v>7</v>
      </c>
      <c r="B18" s="29" t="s">
        <v>44</v>
      </c>
      <c r="C18" s="30" t="s">
        <v>45</v>
      </c>
      <c r="D18" s="31" t="s">
        <v>46</v>
      </c>
      <c r="E18" s="32">
        <v>47</v>
      </c>
      <c r="F18" s="19" t="str">
        <f t="shared" si="0"/>
        <v>Yếu</v>
      </c>
      <c r="G18" s="32"/>
      <c r="H18" s="19" t="str">
        <f t="shared" si="1"/>
        <v>Không XL</v>
      </c>
      <c r="I18" s="37"/>
    </row>
    <row r="19" spans="1:9" s="8" customFormat="1" ht="21.75" customHeight="1">
      <c r="A19" s="11">
        <v>8</v>
      </c>
      <c r="B19" s="29" t="s">
        <v>47</v>
      </c>
      <c r="C19" s="30" t="s">
        <v>48</v>
      </c>
      <c r="D19" s="31" t="s">
        <v>49</v>
      </c>
      <c r="E19" s="32">
        <v>75</v>
      </c>
      <c r="F19" s="19" t="str">
        <f t="shared" si="0"/>
        <v>Khá</v>
      </c>
      <c r="G19" s="32"/>
      <c r="H19" s="19" t="str">
        <f t="shared" si="1"/>
        <v>Không XL</v>
      </c>
      <c r="I19" s="37"/>
    </row>
    <row r="20" spans="1:9" s="8" customFormat="1" ht="21.75" customHeight="1">
      <c r="A20" s="11">
        <v>9</v>
      </c>
      <c r="B20" s="29" t="s">
        <v>50</v>
      </c>
      <c r="C20" s="30" t="s">
        <v>51</v>
      </c>
      <c r="D20" s="31" t="s">
        <v>52</v>
      </c>
      <c r="E20" s="32">
        <v>40</v>
      </c>
      <c r="F20" s="19" t="str">
        <f t="shared" si="0"/>
        <v>Yếu</v>
      </c>
      <c r="G20" s="32"/>
      <c r="H20" s="19" t="str">
        <f t="shared" si="1"/>
        <v>Không XL</v>
      </c>
      <c r="I20" s="37"/>
    </row>
    <row r="21" spans="1:9" s="8" customFormat="1" ht="21.75" customHeight="1">
      <c r="A21" s="11">
        <v>10</v>
      </c>
      <c r="B21" s="29" t="s">
        <v>53</v>
      </c>
      <c r="C21" s="30" t="s">
        <v>54</v>
      </c>
      <c r="D21" s="31" t="s">
        <v>55</v>
      </c>
      <c r="E21" s="32">
        <v>74</v>
      </c>
      <c r="F21" s="19" t="str">
        <f t="shared" si="0"/>
        <v>Khá</v>
      </c>
      <c r="G21" s="32"/>
      <c r="H21" s="19" t="str">
        <f t="shared" si="1"/>
        <v>Không XL</v>
      </c>
      <c r="I21" s="37"/>
    </row>
    <row r="22" spans="1:9" s="8" customFormat="1" ht="21.75" customHeight="1">
      <c r="A22" s="11">
        <v>11</v>
      </c>
      <c r="B22" s="29" t="s">
        <v>56</v>
      </c>
      <c r="C22" s="30" t="s">
        <v>57</v>
      </c>
      <c r="D22" s="31" t="s">
        <v>58</v>
      </c>
      <c r="E22" s="32">
        <v>68</v>
      </c>
      <c r="F22" s="19" t="str">
        <f t="shared" si="0"/>
        <v>TB</v>
      </c>
      <c r="G22" s="32"/>
      <c r="H22" s="19" t="str">
        <f t="shared" si="1"/>
        <v>Không XL</v>
      </c>
      <c r="I22" s="37"/>
    </row>
    <row r="23" spans="1:9" s="8" customFormat="1" ht="21.75" customHeight="1">
      <c r="A23" s="11">
        <v>12</v>
      </c>
      <c r="B23" s="29" t="s">
        <v>59</v>
      </c>
      <c r="C23" s="30" t="s">
        <v>60</v>
      </c>
      <c r="D23" s="31" t="s">
        <v>61</v>
      </c>
      <c r="E23" s="32">
        <v>60</v>
      </c>
      <c r="F23" s="19" t="str">
        <f t="shared" si="0"/>
        <v>TB</v>
      </c>
      <c r="G23" s="32"/>
      <c r="H23" s="19" t="str">
        <f t="shared" si="1"/>
        <v>Không XL</v>
      </c>
      <c r="I23" s="37"/>
    </row>
    <row r="24" spans="1:9" s="8" customFormat="1" ht="21.75" customHeight="1">
      <c r="A24" s="11">
        <v>13</v>
      </c>
      <c r="B24" s="29" t="s">
        <v>62</v>
      </c>
      <c r="C24" s="30" t="s">
        <v>63</v>
      </c>
      <c r="D24" s="31" t="s">
        <v>64</v>
      </c>
      <c r="E24" s="32">
        <v>70</v>
      </c>
      <c r="F24" s="19" t="str">
        <f t="shared" si="0"/>
        <v>Khá</v>
      </c>
      <c r="G24" s="32"/>
      <c r="H24" s="19" t="str">
        <f t="shared" si="1"/>
        <v>Không XL</v>
      </c>
      <c r="I24" s="37"/>
    </row>
    <row r="25" spans="1:9" s="8" customFormat="1" ht="21.75" customHeight="1">
      <c r="A25" s="11">
        <v>14</v>
      </c>
      <c r="B25" s="29" t="s">
        <v>65</v>
      </c>
      <c r="C25" s="30" t="s">
        <v>66</v>
      </c>
      <c r="D25" s="31" t="s">
        <v>67</v>
      </c>
      <c r="E25" s="32">
        <v>45</v>
      </c>
      <c r="F25" s="19" t="str">
        <f t="shared" si="0"/>
        <v>Yếu</v>
      </c>
      <c r="G25" s="32"/>
      <c r="H25" s="19" t="str">
        <f t="shared" si="1"/>
        <v>Không XL</v>
      </c>
      <c r="I25" s="37"/>
    </row>
    <row r="26" spans="1:9" s="8" customFormat="1" ht="21.75" customHeight="1">
      <c r="A26" s="11">
        <v>15</v>
      </c>
      <c r="B26" s="29" t="s">
        <v>68</v>
      </c>
      <c r="C26" s="30" t="s">
        <v>69</v>
      </c>
      <c r="D26" s="31" t="s">
        <v>70</v>
      </c>
      <c r="E26" s="32">
        <v>64</v>
      </c>
      <c r="F26" s="19" t="str">
        <f t="shared" si="0"/>
        <v>TB</v>
      </c>
      <c r="G26" s="32"/>
      <c r="H26" s="19" t="str">
        <f t="shared" si="1"/>
        <v>Không XL</v>
      </c>
      <c r="I26" s="37"/>
    </row>
    <row r="27" spans="1:9" s="8" customFormat="1" ht="21.75" customHeight="1">
      <c r="A27" s="11">
        <v>16</v>
      </c>
      <c r="B27" s="29" t="s">
        <v>71</v>
      </c>
      <c r="C27" s="30" t="s">
        <v>72</v>
      </c>
      <c r="D27" s="31" t="s">
        <v>73</v>
      </c>
      <c r="E27" s="32">
        <v>95</v>
      </c>
      <c r="F27" s="19" t="str">
        <f t="shared" si="0"/>
        <v>Xuất sắc</v>
      </c>
      <c r="G27" s="32"/>
      <c r="H27" s="19" t="str">
        <f t="shared" si="1"/>
        <v>Không XL</v>
      </c>
      <c r="I27" s="37" t="s">
        <v>132</v>
      </c>
    </row>
    <row r="28" spans="1:9" s="8" customFormat="1" ht="21.75" customHeight="1">
      <c r="A28" s="11">
        <v>17</v>
      </c>
      <c r="B28" s="29" t="s">
        <v>77</v>
      </c>
      <c r="C28" s="30" t="s">
        <v>78</v>
      </c>
      <c r="D28" s="31" t="s">
        <v>76</v>
      </c>
      <c r="E28" s="32">
        <v>70</v>
      </c>
      <c r="F28" s="19" t="str">
        <f t="shared" si="0"/>
        <v>Khá</v>
      </c>
      <c r="G28" s="32"/>
      <c r="H28" s="19" t="str">
        <f t="shared" si="1"/>
        <v>Không XL</v>
      </c>
      <c r="I28" s="37"/>
    </row>
    <row r="29" spans="1:9" s="8" customFormat="1" ht="21.75" customHeight="1">
      <c r="A29" s="11">
        <v>18</v>
      </c>
      <c r="B29" s="29" t="s">
        <v>74</v>
      </c>
      <c r="C29" s="30" t="s">
        <v>75</v>
      </c>
      <c r="D29" s="31" t="s">
        <v>76</v>
      </c>
      <c r="E29" s="32">
        <v>70</v>
      </c>
      <c r="F29" s="19" t="str">
        <f t="shared" si="0"/>
        <v>Khá</v>
      </c>
      <c r="G29" s="32"/>
      <c r="H29" s="19" t="str">
        <f t="shared" si="1"/>
        <v>Không XL</v>
      </c>
      <c r="I29" s="37"/>
    </row>
    <row r="30" spans="1:9" s="8" customFormat="1" ht="21.75" customHeight="1">
      <c r="A30" s="11">
        <v>19</v>
      </c>
      <c r="B30" s="29" t="s">
        <v>79</v>
      </c>
      <c r="C30" s="30" t="s">
        <v>80</v>
      </c>
      <c r="D30" s="31" t="s">
        <v>81</v>
      </c>
      <c r="E30" s="32">
        <v>50</v>
      </c>
      <c r="F30" s="19" t="str">
        <f t="shared" si="0"/>
        <v>TB</v>
      </c>
      <c r="G30" s="32"/>
      <c r="H30" s="19" t="str">
        <f t="shared" si="1"/>
        <v>Không XL</v>
      </c>
      <c r="I30" s="37"/>
    </row>
    <row r="31" spans="1:9" s="8" customFormat="1" ht="21.75" customHeight="1">
      <c r="A31" s="11">
        <v>20</v>
      </c>
      <c r="B31" s="29" t="s">
        <v>82</v>
      </c>
      <c r="C31" s="30" t="s">
        <v>83</v>
      </c>
      <c r="D31" s="31" t="s">
        <v>84</v>
      </c>
      <c r="E31" s="32">
        <v>83</v>
      </c>
      <c r="F31" s="19" t="str">
        <f t="shared" si="0"/>
        <v>Tốt</v>
      </c>
      <c r="G31" s="32"/>
      <c r="H31" s="19" t="str">
        <f t="shared" si="1"/>
        <v>Không XL</v>
      </c>
      <c r="I31" s="37"/>
    </row>
    <row r="32" spans="1:9" s="8" customFormat="1" ht="21.75" customHeight="1">
      <c r="A32" s="11">
        <v>21</v>
      </c>
      <c r="B32" s="29" t="s">
        <v>85</v>
      </c>
      <c r="C32" s="30" t="s">
        <v>86</v>
      </c>
      <c r="D32" s="31" t="s">
        <v>87</v>
      </c>
      <c r="E32" s="32">
        <v>53</v>
      </c>
      <c r="F32" s="19" t="str">
        <f t="shared" si="0"/>
        <v>TB</v>
      </c>
      <c r="G32" s="32"/>
      <c r="H32" s="19" t="str">
        <f t="shared" si="1"/>
        <v>Không XL</v>
      </c>
      <c r="I32" s="37"/>
    </row>
    <row r="33" spans="1:9" s="8" customFormat="1" ht="21.75" customHeight="1">
      <c r="A33" s="11">
        <v>22</v>
      </c>
      <c r="B33" s="29" t="s">
        <v>88</v>
      </c>
      <c r="C33" s="30" t="s">
        <v>89</v>
      </c>
      <c r="D33" s="31" t="s">
        <v>90</v>
      </c>
      <c r="E33" s="32">
        <v>65</v>
      </c>
      <c r="F33" s="19" t="str">
        <f t="shared" si="0"/>
        <v>TB</v>
      </c>
      <c r="G33" s="32"/>
      <c r="H33" s="19" t="str">
        <f t="shared" si="1"/>
        <v>Không XL</v>
      </c>
      <c r="I33" s="37"/>
    </row>
    <row r="34" spans="1:9" s="8" customFormat="1" ht="21.75" customHeight="1">
      <c r="A34" s="11">
        <v>23</v>
      </c>
      <c r="B34" s="29" t="s">
        <v>91</v>
      </c>
      <c r="C34" s="30" t="s">
        <v>92</v>
      </c>
      <c r="D34" s="31" t="s">
        <v>93</v>
      </c>
      <c r="E34" s="32">
        <v>56</v>
      </c>
      <c r="F34" s="19" t="str">
        <f t="shared" si="0"/>
        <v>TB</v>
      </c>
      <c r="G34" s="32"/>
      <c r="H34" s="19" t="str">
        <f t="shared" si="1"/>
        <v>Không XL</v>
      </c>
      <c r="I34" s="37"/>
    </row>
    <row r="35" spans="1:9" s="8" customFormat="1" ht="21.75" customHeight="1">
      <c r="A35" s="11">
        <v>24</v>
      </c>
      <c r="B35" s="29" t="s">
        <v>94</v>
      </c>
      <c r="C35" s="30" t="s">
        <v>95</v>
      </c>
      <c r="D35" s="31" t="s">
        <v>96</v>
      </c>
      <c r="E35" s="32">
        <v>85</v>
      </c>
      <c r="F35" s="19" t="str">
        <f t="shared" si="0"/>
        <v>Tốt</v>
      </c>
      <c r="G35" s="32"/>
      <c r="H35" s="19" t="str">
        <f t="shared" si="1"/>
        <v>Không XL</v>
      </c>
      <c r="I35" s="37"/>
    </row>
    <row r="36" spans="1:9" s="8" customFormat="1" ht="21.75" customHeight="1">
      <c r="A36" s="11">
        <v>25</v>
      </c>
      <c r="B36" s="29" t="s">
        <v>97</v>
      </c>
      <c r="C36" s="30" t="s">
        <v>98</v>
      </c>
      <c r="D36" s="31" t="s">
        <v>99</v>
      </c>
      <c r="E36" s="32">
        <v>60</v>
      </c>
      <c r="F36" s="19" t="str">
        <f t="shared" si="0"/>
        <v>TB</v>
      </c>
      <c r="G36" s="32"/>
      <c r="H36" s="19" t="str">
        <f t="shared" si="1"/>
        <v>Không XL</v>
      </c>
      <c r="I36" s="37"/>
    </row>
    <row r="37" spans="1:9" s="8" customFormat="1" ht="21.75" customHeight="1">
      <c r="A37" s="11">
        <v>26</v>
      </c>
      <c r="B37" s="29" t="s">
        <v>100</v>
      </c>
      <c r="C37" s="30" t="s">
        <v>48</v>
      </c>
      <c r="D37" s="31" t="s">
        <v>101</v>
      </c>
      <c r="E37" s="32">
        <v>55</v>
      </c>
      <c r="F37" s="19" t="str">
        <f t="shared" si="0"/>
        <v>TB</v>
      </c>
      <c r="G37" s="32"/>
      <c r="H37" s="19" t="str">
        <f t="shared" si="1"/>
        <v>Không XL</v>
      </c>
      <c r="I37" s="37"/>
    </row>
    <row r="38" spans="1:9" s="8" customFormat="1" ht="21.75" customHeight="1">
      <c r="A38" s="11">
        <v>27</v>
      </c>
      <c r="B38" s="29" t="s">
        <v>102</v>
      </c>
      <c r="C38" s="30" t="s">
        <v>103</v>
      </c>
      <c r="D38" s="31" t="s">
        <v>101</v>
      </c>
      <c r="E38" s="32">
        <v>85</v>
      </c>
      <c r="F38" s="19" t="str">
        <f t="shared" si="0"/>
        <v>Tốt</v>
      </c>
      <c r="G38" s="32"/>
      <c r="H38" s="19" t="str">
        <f t="shared" si="1"/>
        <v>Không XL</v>
      </c>
      <c r="I38" s="37"/>
    </row>
    <row r="39" spans="1:9" s="8" customFormat="1" ht="21.75" customHeight="1">
      <c r="A39" s="11">
        <v>28</v>
      </c>
      <c r="B39" s="29" t="s">
        <v>104</v>
      </c>
      <c r="C39" s="30" t="s">
        <v>105</v>
      </c>
      <c r="D39" s="31" t="s">
        <v>106</v>
      </c>
      <c r="E39" s="32">
        <v>92</v>
      </c>
      <c r="F39" s="19" t="str">
        <f t="shared" si="0"/>
        <v>Xuất sắc</v>
      </c>
      <c r="G39" s="32"/>
      <c r="H39" s="19" t="str">
        <f t="shared" si="1"/>
        <v>Không XL</v>
      </c>
      <c r="I39" s="37" t="s">
        <v>131</v>
      </c>
    </row>
    <row r="40" spans="1:9" s="8" customFormat="1" ht="21.75" customHeight="1">
      <c r="A40" s="11">
        <v>29</v>
      </c>
      <c r="B40" s="29" t="s">
        <v>107</v>
      </c>
      <c r="C40" s="30" t="s">
        <v>108</v>
      </c>
      <c r="D40" s="31" t="s">
        <v>109</v>
      </c>
      <c r="E40" s="32">
        <v>85</v>
      </c>
      <c r="F40" s="19" t="str">
        <f t="shared" si="0"/>
        <v>Tốt</v>
      </c>
      <c r="G40" s="32"/>
      <c r="H40" s="19" t="str">
        <f t="shared" si="1"/>
        <v>Không XL</v>
      </c>
      <c r="I40" s="37"/>
    </row>
    <row r="41" spans="1:9" s="8" customFormat="1" ht="21.75" customHeight="1">
      <c r="A41" s="11">
        <v>30</v>
      </c>
      <c r="B41" s="29" t="s">
        <v>110</v>
      </c>
      <c r="C41" s="30" t="s">
        <v>111</v>
      </c>
      <c r="D41" s="31" t="s">
        <v>112</v>
      </c>
      <c r="E41" s="32">
        <v>95</v>
      </c>
      <c r="F41" s="19" t="str">
        <f t="shared" si="0"/>
        <v>Xuất sắc</v>
      </c>
      <c r="G41" s="32"/>
      <c r="H41" s="19" t="str">
        <f t="shared" si="1"/>
        <v>Không XL</v>
      </c>
      <c r="I41" s="37" t="s">
        <v>133</v>
      </c>
    </row>
    <row r="42" spans="1:9" s="8" customFormat="1" ht="21.75" customHeight="1">
      <c r="A42" s="11">
        <v>31</v>
      </c>
      <c r="B42" s="29" t="s">
        <v>113</v>
      </c>
      <c r="C42" s="30" t="s">
        <v>114</v>
      </c>
      <c r="D42" s="31" t="s">
        <v>115</v>
      </c>
      <c r="E42" s="32">
        <v>73</v>
      </c>
      <c r="F42" s="19" t="str">
        <f t="shared" si="0"/>
        <v>Khá</v>
      </c>
      <c r="G42" s="32"/>
      <c r="H42" s="19" t="str">
        <f t="shared" si="1"/>
        <v>Không XL</v>
      </c>
      <c r="I42" s="37"/>
    </row>
    <row r="43" spans="1:9" s="8" customFormat="1" ht="21.75" customHeight="1">
      <c r="A43" s="11">
        <v>32</v>
      </c>
      <c r="B43" s="29" t="s">
        <v>116</v>
      </c>
      <c r="C43" s="30" t="s">
        <v>117</v>
      </c>
      <c r="D43" s="31" t="s">
        <v>118</v>
      </c>
      <c r="E43" s="32">
        <v>82</v>
      </c>
      <c r="F43" s="19" t="str">
        <f t="shared" si="0"/>
        <v>Tốt</v>
      </c>
      <c r="G43" s="32"/>
      <c r="H43" s="19" t="str">
        <f t="shared" si="1"/>
        <v>Không XL</v>
      </c>
      <c r="I43" s="37"/>
    </row>
    <row r="44" spans="1:9" s="8" customFormat="1" ht="21.75" customHeight="1">
      <c r="A44" s="11">
        <v>33</v>
      </c>
      <c r="B44" s="29" t="s">
        <v>119</v>
      </c>
      <c r="C44" s="30" t="s">
        <v>120</v>
      </c>
      <c r="D44" s="31" t="s">
        <v>121</v>
      </c>
      <c r="E44" s="32">
        <v>78</v>
      </c>
      <c r="F44" s="19" t="str">
        <f t="shared" si="0"/>
        <v>Khá</v>
      </c>
      <c r="G44" s="32"/>
      <c r="H44" s="19" t="str">
        <f t="shared" si="1"/>
        <v>Không XL</v>
      </c>
      <c r="I44" s="37"/>
    </row>
    <row r="45" spans="1:9" s="8" customFormat="1" ht="21.75" customHeight="1">
      <c r="A45" s="11">
        <v>34</v>
      </c>
      <c r="B45" s="29" t="s">
        <v>122</v>
      </c>
      <c r="C45" s="30" t="s">
        <v>60</v>
      </c>
      <c r="D45" s="31" t="s">
        <v>123</v>
      </c>
      <c r="E45" s="32">
        <v>75</v>
      </c>
      <c r="F45" s="19" t="str">
        <f t="shared" si="0"/>
        <v>Khá</v>
      </c>
      <c r="G45" s="32"/>
      <c r="H45" s="19" t="str">
        <f t="shared" si="1"/>
        <v>Không XL</v>
      </c>
      <c r="I45" s="37"/>
    </row>
    <row r="46" spans="1:9" s="8" customFormat="1" ht="21.75" customHeight="1">
      <c r="A46" s="11">
        <v>35</v>
      </c>
      <c r="B46" s="29" t="s">
        <v>124</v>
      </c>
      <c r="C46" s="30" t="s">
        <v>125</v>
      </c>
      <c r="D46" s="31" t="s">
        <v>126</v>
      </c>
      <c r="E46" s="32">
        <v>66</v>
      </c>
      <c r="F46" s="19" t="str">
        <f t="shared" si="0"/>
        <v>TB</v>
      </c>
      <c r="G46" s="32"/>
      <c r="H46" s="19" t="str">
        <f t="shared" si="1"/>
        <v>Không XL</v>
      </c>
      <c r="I46" s="37"/>
    </row>
    <row r="47" spans="1:9" s="8" customFormat="1" ht="21.75" customHeight="1">
      <c r="A47" s="11">
        <v>36</v>
      </c>
      <c r="B47" s="29" t="s">
        <v>127</v>
      </c>
      <c r="C47" s="30" t="s">
        <v>128</v>
      </c>
      <c r="D47" s="31" t="s">
        <v>129</v>
      </c>
      <c r="E47" s="32">
        <v>64</v>
      </c>
      <c r="F47" s="19" t="str">
        <f t="shared" si="0"/>
        <v>TB</v>
      </c>
      <c r="G47" s="32"/>
      <c r="H47" s="19" t="str">
        <f t="shared" si="1"/>
        <v>Không XL</v>
      </c>
      <c r="I47" s="37"/>
    </row>
    <row r="48" spans="1:9" ht="20.100000000000001" customHeight="1">
      <c r="A48" s="12"/>
      <c r="B48" s="12"/>
      <c r="C48" s="57" t="s">
        <v>16</v>
      </c>
      <c r="D48" s="57"/>
      <c r="E48" s="57"/>
      <c r="F48" s="57"/>
      <c r="G48" s="57"/>
      <c r="H48" s="57"/>
      <c r="I48" s="57"/>
    </row>
    <row r="49" spans="1:10" ht="18" customHeight="1">
      <c r="C49" s="58" t="s">
        <v>17</v>
      </c>
      <c r="D49" s="59"/>
      <c r="E49" s="62" t="s">
        <v>12</v>
      </c>
      <c r="F49" s="63"/>
      <c r="G49" s="62" t="s">
        <v>13</v>
      </c>
      <c r="H49" s="63"/>
      <c r="I49" s="64" t="s">
        <v>1</v>
      </c>
    </row>
    <row r="50" spans="1:10" s="8" customFormat="1" ht="18" customHeight="1">
      <c r="C50" s="60"/>
      <c r="D50" s="61"/>
      <c r="E50" s="16" t="s">
        <v>18</v>
      </c>
      <c r="F50" s="9" t="s">
        <v>19</v>
      </c>
      <c r="G50" s="16" t="s">
        <v>18</v>
      </c>
      <c r="H50" s="9" t="s">
        <v>19</v>
      </c>
      <c r="I50" s="65"/>
    </row>
    <row r="51" spans="1:10" ht="18" customHeight="1">
      <c r="C51" s="39" t="s">
        <v>20</v>
      </c>
      <c r="D51" s="40"/>
      <c r="E51" s="11">
        <f>COUNTIF(F12:F47,"Xuất sắc")</f>
        <v>3</v>
      </c>
      <c r="F51" s="20">
        <f>E51*100/$A$47</f>
        <v>8.3333333333333339</v>
      </c>
      <c r="G51" s="11">
        <f>COUNTIF(H12:H47,"Xuất sắc")</f>
        <v>0</v>
      </c>
      <c r="H51" s="20">
        <f>G51*100/$A$47</f>
        <v>0</v>
      </c>
      <c r="I51" s="34"/>
    </row>
    <row r="52" spans="1:10" ht="18" customHeight="1">
      <c r="C52" s="39" t="s">
        <v>21</v>
      </c>
      <c r="D52" s="40"/>
      <c r="E52" s="11">
        <f>COUNTIF(F12:F47,"Tốt")</f>
        <v>5</v>
      </c>
      <c r="F52" s="20">
        <f>E52*100/$A$47</f>
        <v>13.888888888888889</v>
      </c>
      <c r="G52" s="11">
        <f>COUNTIF(H12:H47,"Tốt")</f>
        <v>0</v>
      </c>
      <c r="H52" s="20">
        <f t="shared" ref="H52:H56" si="2">G52*100/$A$47</f>
        <v>0</v>
      </c>
      <c r="I52" s="34"/>
    </row>
    <row r="53" spans="1:10" ht="18" customHeight="1">
      <c r="C53" s="39" t="s">
        <v>22</v>
      </c>
      <c r="D53" s="40"/>
      <c r="E53" s="11">
        <f>COUNTIF(F12:F47,"Khá")</f>
        <v>9</v>
      </c>
      <c r="F53" s="20">
        <f t="shared" ref="F53:F56" si="3">E53*100/$A$47</f>
        <v>25</v>
      </c>
      <c r="G53" s="11">
        <f>COUNTIF(H12:H47,"Khá")</f>
        <v>0</v>
      </c>
      <c r="H53" s="20">
        <f t="shared" si="2"/>
        <v>0</v>
      </c>
      <c r="I53" s="34"/>
    </row>
    <row r="54" spans="1:10" ht="18" customHeight="1">
      <c r="C54" s="39" t="s">
        <v>23</v>
      </c>
      <c r="D54" s="40"/>
      <c r="E54" s="11">
        <f>COUNTIF(F12:F47,"TB")</f>
        <v>15</v>
      </c>
      <c r="F54" s="20">
        <f t="shared" si="3"/>
        <v>41.666666666666664</v>
      </c>
      <c r="G54" s="11">
        <f>COUNTIF(H12:H47,"TB")</f>
        <v>0</v>
      </c>
      <c r="H54" s="20">
        <f t="shared" si="2"/>
        <v>0</v>
      </c>
      <c r="I54" s="34"/>
    </row>
    <row r="55" spans="1:10" ht="18" customHeight="1">
      <c r="C55" s="39" t="s">
        <v>24</v>
      </c>
      <c r="D55" s="40"/>
      <c r="E55" s="11">
        <f>COUNTIF(F12:F47,"Yếu")</f>
        <v>4</v>
      </c>
      <c r="F55" s="20">
        <f t="shared" si="3"/>
        <v>11.111111111111111</v>
      </c>
      <c r="G55" s="11">
        <f>COUNTIF(H12:H47,"Yếu")</f>
        <v>0</v>
      </c>
      <c r="H55" s="20">
        <f t="shared" si="2"/>
        <v>0</v>
      </c>
      <c r="I55" s="34"/>
    </row>
    <row r="56" spans="1:10" ht="18" customHeight="1" thickBot="1">
      <c r="C56" s="41" t="s">
        <v>25</v>
      </c>
      <c r="D56" s="42"/>
      <c r="E56" s="21">
        <f>COUNTIF(F12:F47,"Không XL")</f>
        <v>0</v>
      </c>
      <c r="F56" s="22">
        <f t="shared" si="3"/>
        <v>0</v>
      </c>
      <c r="G56" s="21">
        <f>COUNTIF(H12:H47,"Không XL")</f>
        <v>36</v>
      </c>
      <c r="H56" s="22">
        <f t="shared" si="2"/>
        <v>100</v>
      </c>
      <c r="I56" s="35"/>
    </row>
    <row r="57" spans="1:10">
      <c r="C57" s="10"/>
      <c r="D57" s="26"/>
      <c r="F57" s="23"/>
    </row>
    <row r="58" spans="1:10" ht="18" customHeight="1">
      <c r="E58" s="43" t="s">
        <v>134</v>
      </c>
      <c r="F58" s="43"/>
      <c r="G58" s="43"/>
      <c r="H58" s="43"/>
      <c r="I58" s="43"/>
    </row>
    <row r="59" spans="1:10" ht="18" customHeight="1">
      <c r="A59" s="38" t="s">
        <v>26</v>
      </c>
      <c r="B59" s="38"/>
      <c r="C59" s="38"/>
      <c r="D59" s="38"/>
      <c r="E59" s="38"/>
      <c r="F59" s="38" t="s">
        <v>12</v>
      </c>
      <c r="G59" s="38"/>
      <c r="H59" s="38"/>
      <c r="I59" s="28" t="s">
        <v>27</v>
      </c>
      <c r="J59" s="17"/>
    </row>
    <row r="60" spans="1:10" ht="18" customHeight="1"/>
    <row r="61" spans="1:10" ht="18" customHeight="1"/>
    <row r="62" spans="1:10" ht="18" customHeight="1"/>
    <row r="63" spans="1:10" ht="18" customHeight="1">
      <c r="A63" s="4">
        <v>1</v>
      </c>
    </row>
  </sheetData>
  <mergeCells count="30">
    <mergeCell ref="A2:D2"/>
    <mergeCell ref="E2:I2"/>
    <mergeCell ref="A3:D3"/>
    <mergeCell ref="E3:I3"/>
    <mergeCell ref="A4:D4"/>
    <mergeCell ref="E4:I4"/>
    <mergeCell ref="C51:D51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C48:I48"/>
    <mergeCell ref="C49:D50"/>
    <mergeCell ref="E49:F49"/>
    <mergeCell ref="G49:H49"/>
    <mergeCell ref="I49:I50"/>
    <mergeCell ref="A59:E59"/>
    <mergeCell ref="F59:H59"/>
    <mergeCell ref="C52:D52"/>
    <mergeCell ref="C53:D53"/>
    <mergeCell ref="C54:D54"/>
    <mergeCell ref="C55:D55"/>
    <mergeCell ref="C56:D56"/>
    <mergeCell ref="E58:I58"/>
  </mergeCells>
  <conditionalFormatting sqref="H12:H47">
    <cfRule type="cellIs" dxfId="3" priority="7" stopIfTrue="1" operator="equal">
      <formula>"SVG"</formula>
    </cfRule>
    <cfRule type="cellIs" dxfId="2" priority="8" stopIfTrue="1" operator="equal">
      <formula>"SVXS"</formula>
    </cfRule>
  </conditionalFormatting>
  <conditionalFormatting sqref="F12:F47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31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1875" defaultRowHeight="13.2"/>
  <cols>
    <col min="1" max="1" width="23.44140625" style="1" customWidth="1"/>
    <col min="2" max="2" width="1" style="1" customWidth="1"/>
    <col min="3" max="3" width="25.33203125" style="1" customWidth="1"/>
    <col min="4" max="16384" width="7.21875" style="1"/>
  </cols>
  <sheetData>
    <row r="1" spans="1:3" ht="15">
      <c r="A1" s="2"/>
      <c r="C1" s="2"/>
    </row>
    <row r="2" spans="1:3" ht="15.6" thickBot="1">
      <c r="A2" s="2"/>
    </row>
    <row r="3" spans="1:3" ht="15.6" thickBot="1">
      <c r="A3" s="2"/>
      <c r="C3" s="2"/>
    </row>
    <row r="4" spans="1:3" ht="15">
      <c r="A4" s="2"/>
      <c r="C4" s="2"/>
    </row>
    <row r="5" spans="1:3" ht="15">
      <c r="C5" s="2"/>
    </row>
    <row r="6" spans="1:3" ht="15.6" thickBot="1">
      <c r="C6" s="2"/>
    </row>
    <row r="7" spans="1:3" ht="15">
      <c r="A7" s="2"/>
      <c r="C7" s="2"/>
    </row>
    <row r="8" spans="1:3" ht="15">
      <c r="A8" s="2"/>
      <c r="C8" s="2"/>
    </row>
    <row r="9" spans="1:3" ht="15">
      <c r="A9"/>
      <c r="C9" s="2"/>
    </row>
    <row r="10" spans="1:3" ht="15">
      <c r="A10" s="2"/>
      <c r="C10" s="2"/>
    </row>
    <row r="11" spans="1:3" ht="15.6" thickBot="1">
      <c r="A11"/>
      <c r="C11" s="2"/>
    </row>
    <row r="12" spans="1:3" ht="15">
      <c r="C12" s="2"/>
    </row>
    <row r="13" spans="1:3" ht="15.6" thickBot="1">
      <c r="C13" s="2"/>
    </row>
    <row r="14" spans="1:3" ht="15.6" thickBot="1">
      <c r="A14" s="2"/>
      <c r="C14"/>
    </row>
    <row r="15" spans="1:3" ht="15">
      <c r="A15" s="2"/>
    </row>
    <row r="16" spans="1:3" ht="15.6" thickBot="1">
      <c r="A16" s="2"/>
    </row>
    <row r="17" spans="1:3" ht="15.6" thickBot="1">
      <c r="A17"/>
      <c r="C17" s="2"/>
    </row>
    <row r="18" spans="1:3" ht="15">
      <c r="C18" s="2"/>
    </row>
    <row r="19" spans="1:3" ht="15">
      <c r="C19" s="2"/>
    </row>
    <row r="20" spans="1:3" ht="15">
      <c r="A20"/>
      <c r="C20" s="2"/>
    </row>
    <row r="21" spans="1:3" ht="15">
      <c r="A21"/>
      <c r="C21" s="2"/>
    </row>
    <row r="22" spans="1:3" ht="15">
      <c r="A22" s="2"/>
      <c r="C22" s="2"/>
    </row>
    <row r="23" spans="1:3" ht="15">
      <c r="A23" s="2"/>
      <c r="C23"/>
    </row>
    <row r="24" spans="1:3" ht="15">
      <c r="A24" s="2"/>
    </row>
    <row r="25" spans="1:3" ht="15">
      <c r="A25" s="2"/>
    </row>
    <row r="26" spans="1:3" ht="15.6" thickBot="1">
      <c r="A26" s="2"/>
      <c r="C26"/>
    </row>
    <row r="27" spans="1:3" ht="15">
      <c r="A27" s="2"/>
      <c r="C27" s="2"/>
    </row>
    <row r="28" spans="1:3" ht="15">
      <c r="A28" s="2"/>
      <c r="C28" s="2"/>
    </row>
    <row r="29" spans="1:3" ht="15">
      <c r="A29" s="2"/>
      <c r="C29" s="2"/>
    </row>
    <row r="30" spans="1:3" ht="15">
      <c r="A30" s="2"/>
      <c r="C30" s="2"/>
    </row>
    <row r="31" spans="1:3" ht="15">
      <c r="A31" s="2"/>
      <c r="C31" s="2"/>
    </row>
    <row r="32" spans="1:3" ht="15">
      <c r="A32" s="2"/>
      <c r="C32" s="2"/>
    </row>
    <row r="33" spans="1:3" ht="15">
      <c r="A33" s="2"/>
      <c r="C33" s="2"/>
    </row>
    <row r="34" spans="1:3" ht="15">
      <c r="A34" s="2"/>
      <c r="C34" s="2"/>
    </row>
    <row r="35" spans="1:3" ht="15">
      <c r="A35" s="2"/>
      <c r="C35" s="2"/>
    </row>
    <row r="36" spans="1:3" ht="15">
      <c r="A36" s="2"/>
      <c r="C36"/>
    </row>
    <row r="37" spans="1:3" ht="15">
      <c r="A37" s="2"/>
    </row>
    <row r="38" spans="1:3" ht="15">
      <c r="A38" s="2"/>
    </row>
    <row r="39" spans="1:3" ht="15">
      <c r="A39" s="2"/>
      <c r="C39"/>
    </row>
    <row r="40" spans="1:3" ht="15">
      <c r="A40" s="2"/>
      <c r="C40" s="2"/>
    </row>
    <row r="41" spans="1:3" ht="1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2022-06-05T02:34:27Z</cp:lastPrinted>
  <dcterms:created xsi:type="dcterms:W3CDTF">1999-12-31T18:49:42Z</dcterms:created>
  <dcterms:modified xsi:type="dcterms:W3CDTF">2022-09-07T16:13:09Z</dcterms:modified>
</cp:coreProperties>
</file>