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0" windowWidth="19440" windowHeight="6765"/>
  </bookViews>
  <sheets>
    <sheet name="Mẫu 1B" sheetId="1" r:id="rId1"/>
  </sheets>
  <definedNames>
    <definedName name="_xlnm.Print_Titles" localSheetId="0">'Mẫu 1B'!$12:$12</definedName>
  </definedNames>
  <calcPr calcId="144525"/>
</workbook>
</file>

<file path=xl/calcChain.xml><?xml version="1.0" encoding="utf-8"?>
<calcChain xmlns="http://schemas.openxmlformats.org/spreadsheetml/2006/main">
  <c r="F15" i="1" l="1"/>
  <c r="F46" i="1"/>
  <c r="O43" i="1"/>
  <c r="F43" i="1"/>
  <c r="O41" i="1"/>
  <c r="O39" i="1"/>
  <c r="F39" i="1"/>
  <c r="O37" i="1"/>
  <c r="F37" i="1"/>
  <c r="O35" i="1"/>
  <c r="F35" i="1"/>
  <c r="O33" i="1"/>
  <c r="F33" i="1"/>
  <c r="N32" i="1"/>
  <c r="E32" i="1"/>
  <c r="O28" i="1"/>
  <c r="N28" i="1"/>
  <c r="F28" i="1"/>
  <c r="E28" i="1"/>
  <c r="O25" i="1"/>
  <c r="N25" i="1"/>
  <c r="F25" i="1"/>
  <c r="E25" i="1"/>
  <c r="O19" i="1"/>
  <c r="N19" i="1"/>
  <c r="F19" i="1"/>
  <c r="E19" i="1"/>
  <c r="O15" i="1"/>
  <c r="N15" i="1"/>
  <c r="N14" i="1" s="1"/>
  <c r="E15" i="1"/>
  <c r="N46" i="1" l="1"/>
  <c r="E14" i="1"/>
  <c r="E53" i="1" s="1"/>
  <c r="E55" i="1" s="1"/>
  <c r="O32" i="1"/>
  <c r="O14" i="1"/>
  <c r="F14" i="1"/>
  <c r="F32" i="1"/>
  <c r="O46" i="1" l="1"/>
  <c r="F53" i="1"/>
  <c r="F55" i="1" s="1"/>
  <c r="E61" i="1" s="1"/>
  <c r="G61" i="1" s="1"/>
  <c r="F64" i="1"/>
  <c r="H64" i="1" s="1"/>
  <c r="F63" i="1"/>
  <c r="H63" i="1" s="1"/>
  <c r="F62" i="1"/>
  <c r="H62" i="1" s="1"/>
  <c r="F61" i="1"/>
  <c r="H61" i="1" s="1"/>
  <c r="E63" i="1" l="1"/>
  <c r="G63" i="1" s="1"/>
  <c r="E64" i="1"/>
  <c r="G64" i="1" s="1"/>
  <c r="E62" i="1"/>
  <c r="G62" i="1" s="1"/>
</calcChain>
</file>

<file path=xl/sharedStrings.xml><?xml version="1.0" encoding="utf-8"?>
<sst xmlns="http://schemas.openxmlformats.org/spreadsheetml/2006/main" count="179" uniqueCount="123">
  <si>
    <t>Mẫu 1 B</t>
  </si>
  <si>
    <t>Mẫu 02 B</t>
  </si>
  <si>
    <r>
      <rPr>
        <sz val="13"/>
        <rFont val="Times New Roman"/>
        <family val="1"/>
      </rPr>
      <t xml:space="preserve">UBND THÀNH PHỐ HỒ CHÍ MINH
</t>
    </r>
    <r>
      <rPr>
        <b/>
        <sz val="13"/>
        <rFont val="Times New Roman"/>
        <family val="1"/>
      </rPr>
      <t>TRƯỜNG CAO ĐẲNG LÝ TỰ TRỌNG
THÀNH PHỐ HỒ CHÍ MINH</t>
    </r>
  </si>
  <si>
    <t>CỘNG HÒA XÃ HỘI CHỦ NGHĨA VIỆT NAM
Độc lập - Tự do - Hạnh phúc</t>
  </si>
  <si>
    <t>ĐÁNH GIÁ VÀ ĐÓNG GÓP Ý KIẾN ĐỐI VỚI ĐỒNG NGHIỆP
Kỳ đánh giá:  Quý 4/2019</t>
  </si>
  <si>
    <t>Họ và tên người được đánh giá: LÂM VIẾT DŨNG</t>
  </si>
  <si>
    <t>Chức vụ: Trưởng phòng</t>
  </si>
  <si>
    <t>Đơn vị công tác: Phòng Tổ chức - Hành chính - Tổng hợp</t>
  </si>
  <si>
    <t>Mã số CBCCVC: 50800000104</t>
  </si>
  <si>
    <t>Stt</t>
  </si>
  <si>
    <t>Tiêu chí đánh giá</t>
  </si>
  <si>
    <t>Điểm tối đa</t>
  </si>
  <si>
    <t>Điểm CBCCVC tự chấm</t>
  </si>
  <si>
    <t>Điểm thực tế đạt được</t>
  </si>
  <si>
    <t>Ghi chú</t>
  </si>
  <si>
    <t>STT</t>
  </si>
  <si>
    <t>TIÊU CHÍ ĐÁNH GIÁ</t>
  </si>
  <si>
    <t>Điểm đồng nghiệp đánh giá</t>
  </si>
  <si>
    <t>GHI CHÚ</t>
  </si>
  <si>
    <t>(1)</t>
  </si>
  <si>
    <t>(2)</t>
  </si>
  <si>
    <t>(3)</t>
  </si>
  <si>
    <t>(4)</t>
  </si>
  <si>
    <t>(5)</t>
  </si>
  <si>
    <t>(6)</t>
  </si>
  <si>
    <t>I</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</si>
  <si>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</si>
  <si>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</si>
  <si>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</si>
  <si>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</si>
  <si>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1.2</t>
  </si>
  <si>
    <t>Đảm bảo ngày công kế hoạch. Nghỉ làm việc (kể cả có phép) 3 ngày liên tục hoặc từ 4 đến 5 ngày (-1đ); từ 6 đến 7 ngày (-2đ); nghỉ từ ngày thứ 8 trở lên, mỗi ngày (-0,5đ)</t>
  </si>
  <si>
    <t>1.3</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</si>
  <si>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</si>
  <si>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</si>
  <si>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</si>
  <si>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</si>
  <si>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</si>
  <si>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</si>
  <si>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</si>
  <si>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t>Không thực hiện báo cáo, xin ý kiến, xin phép bằng văn bản đúng thẩm quyền đơn vị phân công mỗi lần (-1đ)</t>
  </si>
  <si>
    <t>2.4</t>
  </si>
  <si>
    <t xml:space="preserve">Không chấp hành sự điều động, phân công thường xuyên và đột xuất của nhà trường, đơn vị; Không thực hiện hoặc không hoàn thành các báo cáo, nhiệm vụ được giao, mỗi lần (-1đ) </t>
  </si>
  <si>
    <t>2.5</t>
  </si>
  <si>
    <t>Thực hiện các báo cáo của đơn vị trễ hạn 02 lần (-1đ)</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</si>
  <si>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</si>
  <si>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</si>
  <si>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</si>
  <si>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</si>
  <si>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t>Có thái độ gây nhũng nhiễu, phiền hà, trục lợi cá nhân khi xử lý, giải quyết công việc. Vi phạm 1 lần (sau khi kết quả xác minh là sai phạm) (-1đ)</t>
  </si>
  <si>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</si>
  <si>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</si>
  <si>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</si>
  <si>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</si>
  <si>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</si>
  <si>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</si>
  <si>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</si>
  <si>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</si>
  <si>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r>
      <t>Tiêu chí 2: Năng lực và kỹ năng</t>
    </r>
    <r>
      <rPr>
        <i/>
        <sz val="13"/>
        <color indexed="30"/>
        <rFont val="Times New Roman"/>
        <family val="1"/>
      </rPr>
      <t/>
    </r>
  </si>
  <si>
    <t>Có năng lực tập hợp cán bộ, công chức, viên chức, xây dựng đơn vị/bộ phận đoàn kết, thống nhất</t>
  </si>
  <si>
    <t>Đôn đốc, chỉ đạo, động viên các thành viên trong đơn vị tham gia công tác đột xuất của Nhà trường, của đơn vị đạt kết quả (1đ)</t>
  </si>
  <si>
    <t>Chỉ đạo, điều hành, kiểm soát việc thực hiện nhiệm vụ của đơn vị/bộ phận đảm bảo kịp thời, không bỏ sót nhiệm vụ</t>
  </si>
  <si>
    <t>Đơn vị thực hiện nhiệm vụ được giao đúng quy trình, quy định, đúng hạn (1đ); vi phạm/không đúng hạn 01 lần (1đ); 2 lần trở lên (0đ).</t>
  </si>
  <si>
    <t>Báo cáo kịp thời, chính xác với lãnh đạo về tình hình, kết quả thực hiện nhiệm vụ được giao</t>
  </si>
  <si>
    <t>Xây dựng kế hoạch công tác quý, tổng kết đánh giá, báo cáo kết quả thực hiện cho thành viên Ban Giám hiệu được phân công phụ trách (2đ), không thực hiện (0đ)</t>
  </si>
  <si>
    <t>Phối hợp, tạo lập mối quan hệ tốt với cá nhân, tổ chức có liên quan trong thực hiện nhiệm vụ</t>
  </si>
  <si>
    <t>Đơn vị để xảy ra mâu thuẫn mất đoàn kết nội bộ (Khiếu kiện, khiếu nại do giải quyết không thỏa đáng các sự việc liên quan đến chuyên môn của đơn vị): 1 lần (1 đ); 2 lần trở lên (0đ)</t>
  </si>
  <si>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</si>
  <si>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</si>
  <si>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r>
      <t xml:space="preserve">Sáng tạo, cải tiến phương pháp làm việc, nâng cao hiệu quả công việc </t>
    </r>
    <r>
      <rPr>
        <i/>
        <sz val="13"/>
        <color indexed="10"/>
        <rFont val="Times New Roman"/>
        <family val="1"/>
      </rPr>
      <t>(tổng điểm tiêu chuẩn không vượt quá 5đ)</t>
    </r>
  </si>
  <si>
    <t>10.1</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</si>
  <si>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</si>
  <si>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10.2</t>
  </si>
  <si>
    <t xml:space="preserve">Tham gia nhiệm vụ đột xuất (không có trong kế hoạch): Báo cáo, hội nghị, sửa chữa, hỗ trợ, tham gia triển lãm cấp trường có chất lượng và hiệu quả (2đ); Không thực hiện (0đ) </t>
  </si>
  <si>
    <t>III</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</si>
  <si>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</si>
  <si>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TỔNG CỘNG (I+II)</t>
  </si>
  <si>
    <t>Hoàn thành từ 95% đến 100% công việc</t>
  </si>
  <si>
    <t>Hoàn thành từ 90% đến dưới 95% công việc</t>
  </si>
  <si>
    <t>Ý KIẾN ĐÓNG GÓP CỤ THỂ CỦA ĐỒNG NGHIỆP:</t>
  </si>
  <si>
    <t>Hoàn thành từ 80% đến dưới 90% công việc</t>
  </si>
  <si>
    <t>……………………………………………………………………………………………………………………………………………………………………………………………………………………………………………………………………………………………………………………………………………………………………………………………………………………………………………………………………………………………………………………………………………………………………………………………………………………………………………………………………………………………</t>
  </si>
  <si>
    <t>Hoàn thành từ 75% đến dưới 80% công việc</t>
  </si>
  <si>
    <t>Hoàn thành từ 70% đến dưới 75% công việc</t>
  </si>
  <si>
    <t>Tp.HCM, ngày…… tháng …… năm 2019</t>
  </si>
  <si>
    <t>Hoàn thành dưới 70%</t>
  </si>
  <si>
    <r>
      <t xml:space="preserve">NGƯỜI ĐÁNH GIÁ
</t>
    </r>
    <r>
      <rPr>
        <sz val="13"/>
        <color indexed="8"/>
        <rFont val="Times New Roman"/>
        <family val="1"/>
      </rPr>
      <t>(ký tên và ghi rõ học tên)</t>
    </r>
  </si>
  <si>
    <t>TỔNG CỘNG (I+II+III)</t>
  </si>
  <si>
    <t>Số điểm bị trừ bổ sung (nếu có)</t>
  </si>
  <si>
    <r>
      <t>TỔNG SỐ ĐIỂM CHÍNH THỨC (*)
(</t>
    </r>
    <r>
      <rPr>
        <i/>
        <sz val="13"/>
        <color indexed="8"/>
        <rFont val="Times New Roman"/>
        <family val="1"/>
      </rPr>
      <t>Tổng số điểm đạt được - Số điểm bị trừ bổ sung)</t>
    </r>
  </si>
  <si>
    <t xml:space="preserve">KẾT QUẢ TỰ PHÂN LOẠI: </t>
  </si>
  <si>
    <t>Tổng số điểm chính thức (*)</t>
  </si>
  <si>
    <r>
      <t xml:space="preserve">Kết quả phân loại
</t>
    </r>
    <r>
      <rPr>
        <i/>
        <sz val="12"/>
        <color indexed="8"/>
        <rFont val="Times New Roman"/>
        <family val="1"/>
      </rPr>
      <t>(đánh dấu X)</t>
    </r>
  </si>
  <si>
    <t>Phân loại mức độ hoàn thành nhiệm vụ</t>
  </si>
  <si>
    <t>Khung điểm</t>
  </si>
  <si>
    <t>Cá nhân tự chấm</t>
  </si>
  <si>
    <t>Người có thẩm quyền chấm</t>
  </si>
  <si>
    <t>Cá nhân tự xếp loại</t>
  </si>
  <si>
    <t>Người có thẩm quyền xếp loại</t>
  </si>
  <si>
    <t>Hoàn thành xuất sắc nhiệm vụ</t>
  </si>
  <si>
    <t>Từ 90 đến 100</t>
  </si>
  <si>
    <t xml:space="preserve">Hoàn thành tốt nhiệm vụ  </t>
  </si>
  <si>
    <t>Từ 75 đến dưới 90</t>
  </si>
  <si>
    <t>Hoàn thành nhiệm vụ (hoặc hoàn thành nhiệm vụ nhưng còn hạn chế về năng lực)</t>
  </si>
  <si>
    <t>Từ 50 đến dưới 75</t>
  </si>
  <si>
    <t>Không hoàn thành nhiệm vụ</t>
  </si>
  <si>
    <t>Dưới 50 điểm</t>
  </si>
  <si>
    <r>
      <t xml:space="preserve">NGƯỜI TỰ ĐÁNH GIÁ
</t>
    </r>
    <r>
      <rPr>
        <i/>
        <sz val="13"/>
        <rFont val="Times New Roman"/>
        <family val="1"/>
      </rPr>
      <t>(ký tên và ghi rõ họ tên)</t>
    </r>
  </si>
  <si>
    <t>Ý KIẾN NHẬN XÉT CỦA NGƯỜI CÓ THẨM QUYỀN ĐÁNH GIÁ:</t>
  </si>
  <si>
    <t>HIỆU TRƯỞNG</t>
  </si>
  <si>
    <t>……………………………………………………………………………………………………………………………………………………………………………………………………………………………………………………………………………………………………………………………………………………………………………………………………………………………………………………………………………………………………………………………………………………………………………………………………………….</t>
  </si>
  <si>
    <t>Họ và tên: Nguyễn Văn Chiến</t>
  </si>
  <si>
    <t xml:space="preserve">Chức vụ: Trưởng Trung tâm </t>
  </si>
  <si>
    <t>Đơn vị công tác: Trung tâm Quan hệ doanh nghiệp</t>
  </si>
  <si>
    <t>Mã số CBCCVC: 40800000177</t>
  </si>
  <si>
    <t xml:space="preserve">Nguyễn Văn Chiến </t>
  </si>
  <si>
    <r>
      <rPr>
        <sz val="12"/>
        <rFont val="Times New Roman"/>
        <family val="1"/>
      </rPr>
      <t xml:space="preserve">UBND THÀNH PHỐ HỒ CHÍ MINH
</t>
    </r>
    <r>
      <rPr>
        <b/>
        <sz val="12"/>
        <rFont val="Times New Roman"/>
        <family val="1"/>
      </rPr>
      <t>TRƯỜNG CAO ĐẲNG LÝ TỰ TRỌNG
THÀNH PHỐ HỒ CHÍ MINH</t>
    </r>
  </si>
  <si>
    <t>Tp.HCM, ngày…… tháng …… năm 2022</t>
  </si>
  <si>
    <t>BÁO CÁO TỰ ĐÁNH GIÁ KẾT QUẢ CÔNG TÁC CỦA CÁ NHÂN
Kỳ đánh giá: Quý 3/2022</t>
  </si>
  <si>
    <t>Tp.HCM, ngày 21 tháng 9 năm 2022</t>
  </si>
  <si>
    <t>Nghỉ phép ngày 05/8/2022</t>
  </si>
  <si>
    <t>Phản biện bài hội thảo 2022</t>
  </si>
  <si>
    <t xml:space="preserve"> Có sáng kiến kinh nghiệm, - Tham gia tư vấn tuyển sinh theo Kế hoạch số 501/KH-LTT-TĐ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</si>
</sst>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36" x14ac:knownFonts="1">
    <font>
      <sz val="11"/>
      <color theme="1"/>
      <name val="Calibri"/>
      <family val="2"/>
      <scheme val="minor"/>
    </font>
    <font>
      <sz val="12"/>
      <name val="Times New Roman"/>
      <family val="1"/>
    </font>
    <font>
      <b/>
      <i/>
      <sz val="10"/>
      <name val="Times New Roman"/>
      <family val="1"/>
    </font>
    <font>
      <b/>
      <i/>
      <sz val="12"/>
      <name val="Times New Roman"/>
      <family val="1"/>
    </font>
    <font>
      <b/>
      <sz val="13"/>
      <name val="Times New Roman"/>
      <family val="1"/>
    </font>
    <font>
      <sz val="13"/>
      <name val="Times New Roman"/>
      <family val="1"/>
    </font>
    <font>
      <b/>
      <sz val="12"/>
      <name val="Times New Roman"/>
      <family val="1"/>
    </font>
    <font>
      <b/>
      <sz val="13.5"/>
      <name val="Times New Roman"/>
      <family val="1"/>
    </font>
    <font>
      <b/>
      <sz val="14"/>
      <name val="Times New Roman"/>
      <family val="1"/>
    </font>
    <font>
      <b/>
      <sz val="14"/>
      <color indexed="8"/>
      <name val="Times New Roman"/>
      <family val="1"/>
    </font>
    <font>
      <b/>
      <sz val="13"/>
      <color indexed="8"/>
      <name val="Times New Roman"/>
      <family val="1"/>
    </font>
    <font>
      <b/>
      <sz val="12"/>
      <color indexed="8"/>
      <name val="Times New Roman"/>
      <family val="1"/>
    </font>
    <font>
      <i/>
      <sz val="9"/>
      <color indexed="8"/>
      <name val="Times New Roman"/>
      <family val="1"/>
    </font>
    <font>
      <b/>
      <sz val="13"/>
      <color rgb="FF0070C0"/>
      <name val="Times New Roman"/>
      <family val="1"/>
    </font>
    <font>
      <sz val="13"/>
      <color indexed="30"/>
      <name val="Times New Roman"/>
      <family val="1"/>
    </font>
    <font>
      <b/>
      <sz val="13"/>
      <color indexed="30"/>
      <name val="Times New Roman"/>
      <family val="1"/>
    </font>
    <font>
      <sz val="13"/>
      <color indexed="8"/>
      <name val="Times New Roman"/>
      <family val="1"/>
    </font>
    <font>
      <b/>
      <i/>
      <sz val="13"/>
      <color indexed="8"/>
      <name val="Times New Roman"/>
      <family val="1"/>
    </font>
    <font>
      <b/>
      <i/>
      <sz val="13"/>
      <color rgb="FF0070C0"/>
      <name val="Times New Roman"/>
      <family val="1"/>
    </font>
    <font>
      <sz val="11"/>
      <color theme="1"/>
      <name val="Times New Roman"/>
      <family val="1"/>
    </font>
    <font>
      <sz val="11"/>
      <color rgb="FFFF0000"/>
      <name val="Times New Roman"/>
      <family val="1"/>
    </font>
    <font>
      <i/>
      <sz val="13"/>
      <name val="Times New Roman"/>
      <family val="1"/>
    </font>
    <font>
      <sz val="13"/>
      <color rgb="FF0070C0"/>
      <name val="Times New Roman"/>
      <family val="1"/>
    </font>
    <font>
      <i/>
      <sz val="13"/>
      <color indexed="30"/>
      <name val="Times New Roman"/>
      <family val="1"/>
    </font>
    <font>
      <i/>
      <sz val="13"/>
      <color indexed="10"/>
      <name val="Times New Roman"/>
      <family val="1"/>
    </font>
    <font>
      <b/>
      <i/>
      <sz val="13"/>
      <color indexed="10"/>
      <name val="Times New Roman"/>
      <family val="1"/>
    </font>
    <font>
      <b/>
      <i/>
      <sz val="13"/>
      <name val="Times New Roman"/>
      <family val="1"/>
    </font>
    <font>
      <b/>
      <i/>
      <sz val="13"/>
      <color indexed="30"/>
      <name val="Times New Roman"/>
      <family val="1"/>
    </font>
    <font>
      <sz val="12"/>
      <color indexed="8"/>
      <name val="Times New Roman"/>
      <family val="1"/>
    </font>
    <font>
      <i/>
      <sz val="13"/>
      <color indexed="8"/>
      <name val="Times New Roman"/>
      <family val="1"/>
    </font>
    <font>
      <i/>
      <sz val="12"/>
      <color indexed="8"/>
      <name val="Times New Roman"/>
      <family val="1"/>
    </font>
    <font>
      <sz val="13"/>
      <color theme="0"/>
      <name val="Times New Roman"/>
      <family val="1"/>
    </font>
    <font>
      <i/>
      <sz val="12"/>
      <name val="Times New Roman"/>
      <family val="1"/>
    </font>
    <font>
      <sz val="11"/>
      <color indexed="8"/>
      <name val="Calibri"/>
      <family val="2"/>
      <charset val="163"/>
    </font>
    <font>
      <sz val="10"/>
      <name val="Arial"/>
      <family val="2"/>
    </font>
    <font>
      <sz val="12"/>
      <color theme="1"/>
      <name val="Times New Roman"/>
      <family val="1"/>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right/>
      <top/>
      <bottom style="thin">
        <color indexed="64"/>
      </bottom>
      <diagonal/>
    </border>
  </borders>
  <cellStyleXfs count="3">
    <xf numFmtId="0" fontId="0" fillId="0" borderId="0"/>
    <xf numFmtId="0" fontId="33" fillId="0" borderId="0"/>
    <xf numFmtId="0" fontId="34" fillId="0" borderId="0"/>
  </cellStyleXfs>
  <cellXfs count="135">
    <xf numFmtId="0" fontId="0" fillId="0" borderId="0" xfId="0"/>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2" fillId="0" borderId="0" xfId="0" applyFont="1" applyFill="1" applyAlignment="1" applyProtection="1">
      <alignment horizontal="center" vertical="center" wrapText="1"/>
      <protection locked="0"/>
    </xf>
    <xf numFmtId="0" fontId="1" fillId="0" borderId="0" xfId="0" applyFont="1" applyAlignment="1">
      <alignment horizontal="center" vertical="center" wrapText="1"/>
    </xf>
    <xf numFmtId="0" fontId="1"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Fill="1" applyAlignment="1" applyProtection="1">
      <alignment horizontal="center" vertical="center" wrapText="1"/>
      <protection locked="0"/>
    </xf>
    <xf numFmtId="0" fontId="7" fillId="0" borderId="0" xfId="0" applyFont="1" applyFill="1" applyAlignment="1" applyProtection="1">
      <alignment vertical="center" wrapText="1"/>
      <protection locked="0"/>
    </xf>
    <xf numFmtId="0" fontId="4" fillId="0" borderId="0" xfId="0" applyFont="1" applyAlignment="1">
      <alignment horizontal="center" vertical="center" wrapText="1"/>
    </xf>
    <xf numFmtId="0" fontId="7" fillId="0" borderId="0" xfId="0" applyFont="1" applyAlignment="1">
      <alignment vertical="center" wrapText="1"/>
    </xf>
    <xf numFmtId="0" fontId="6" fillId="0" borderId="0" xfId="0" applyFont="1" applyAlignment="1">
      <alignment horizontal="center" vertical="center" wrapText="1"/>
    </xf>
    <xf numFmtId="0" fontId="6" fillId="0" borderId="0" xfId="0" applyFont="1" applyFill="1" applyAlignment="1" applyProtection="1">
      <alignment horizontal="center" vertical="center" wrapText="1"/>
      <protection locked="0"/>
    </xf>
    <xf numFmtId="0" fontId="6" fillId="0" borderId="0" xfId="0" applyFont="1" applyFill="1" applyAlignment="1" applyProtection="1">
      <alignment horizontal="left" vertical="center"/>
      <protection locked="0"/>
    </xf>
    <xf numFmtId="0" fontId="6" fillId="0" borderId="0" xfId="0" applyFont="1" applyFill="1" applyAlignment="1" applyProtection="1">
      <alignment horizontal="left" vertical="center" wrapText="1"/>
      <protection locked="0"/>
    </xf>
    <xf numFmtId="0" fontId="6" fillId="0" borderId="0" xfId="0" applyFont="1" applyFill="1" applyAlignment="1" applyProtection="1">
      <alignment vertical="center" wrapText="1"/>
      <protection locked="0"/>
    </xf>
    <xf numFmtId="0" fontId="6" fillId="0" borderId="0" xfId="0" applyFont="1" applyAlignment="1">
      <alignment vertical="center"/>
    </xf>
    <xf numFmtId="0" fontId="10"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12" fillId="0" borderId="1" xfId="0" quotePrefix="1" applyFont="1" applyFill="1" applyBorder="1" applyAlignment="1" applyProtection="1">
      <alignment horizontal="center" vertical="center" wrapText="1"/>
      <protection locked="0"/>
    </xf>
    <xf numFmtId="0" fontId="13" fillId="0" borderId="1" xfId="0" applyFont="1" applyFill="1" applyBorder="1" applyAlignment="1" applyProtection="1">
      <alignment horizontal="center" vertical="center" wrapText="1"/>
    </xf>
    <xf numFmtId="164" fontId="13" fillId="0" borderId="1" xfId="0" applyNumberFormat="1" applyFont="1" applyFill="1" applyBorder="1" applyAlignment="1" applyProtection="1">
      <alignment horizontal="center" vertical="center" wrapText="1"/>
    </xf>
    <xf numFmtId="0" fontId="16" fillId="0" borderId="0" xfId="0" applyFont="1" applyFill="1" applyAlignment="1" applyProtection="1">
      <alignment horizontal="center" vertical="center" wrapText="1"/>
      <protection locked="0"/>
    </xf>
    <xf numFmtId="0" fontId="13" fillId="0" borderId="1" xfId="0" applyFont="1" applyBorder="1" applyAlignment="1">
      <alignment horizontal="center" vertical="center" wrapText="1"/>
    </xf>
    <xf numFmtId="0" fontId="16" fillId="0" borderId="1" xfId="0" applyFont="1" applyFill="1" applyBorder="1" applyAlignment="1" applyProtection="1">
      <alignment horizontal="center" vertical="center" wrapText="1"/>
      <protection locked="0"/>
    </xf>
    <xf numFmtId="0" fontId="16" fillId="0" borderId="0" xfId="0" applyFont="1" applyAlignment="1" applyProtection="1">
      <alignment horizontal="center" vertical="center" wrapText="1"/>
      <protection locked="0"/>
    </xf>
    <xf numFmtId="0" fontId="16" fillId="0" borderId="1" xfId="0" applyFont="1" applyBorder="1" applyAlignment="1">
      <alignment horizontal="center" vertical="center" wrapText="1"/>
    </xf>
    <xf numFmtId="0" fontId="16" fillId="0" borderId="1" xfId="0" applyFont="1" applyFill="1" applyBorder="1" applyAlignment="1" applyProtection="1">
      <alignment horizontal="center" vertical="center" wrapText="1"/>
    </xf>
    <xf numFmtId="164" fontId="13" fillId="0" borderId="1" xfId="0" applyNumberFormat="1" applyFont="1" applyFill="1" applyBorder="1" applyAlignment="1" applyProtection="1">
      <alignment horizontal="center" vertical="center" wrapText="1"/>
      <protection locked="0"/>
    </xf>
    <xf numFmtId="0" fontId="17" fillId="0" borderId="0" xfId="0" applyFont="1" applyAlignment="1" applyProtection="1">
      <alignment horizontal="center" vertical="center" wrapText="1"/>
      <protection locked="0"/>
    </xf>
    <xf numFmtId="0" fontId="17" fillId="0" borderId="1" xfId="0" applyFont="1" applyBorder="1" applyAlignment="1">
      <alignment horizontal="center" vertical="center" wrapText="1"/>
    </xf>
    <xf numFmtId="0" fontId="17" fillId="0" borderId="1" xfId="0" applyFont="1" applyFill="1" applyBorder="1" applyAlignment="1" applyProtection="1">
      <alignment horizontal="center" vertical="center" wrapText="1"/>
      <protection locked="0"/>
    </xf>
    <xf numFmtId="0" fontId="18"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19" fillId="0" borderId="1" xfId="0" applyFont="1" applyBorder="1" applyAlignment="1">
      <alignment vertical="center" wrapText="1"/>
    </xf>
    <xf numFmtId="0" fontId="20" fillId="0" borderId="1" xfId="0" applyFont="1" applyFill="1" applyBorder="1" applyAlignment="1">
      <alignment vertical="center" wrapText="1"/>
    </xf>
    <xf numFmtId="0" fontId="5" fillId="0" borderId="1" xfId="0" applyFont="1" applyBorder="1" applyAlignment="1">
      <alignment horizontal="center" vertical="center" wrapText="1"/>
    </xf>
    <xf numFmtId="0" fontId="22" fillId="0" borderId="1" xfId="0" applyFont="1" applyFill="1" applyBorder="1" applyAlignment="1" applyProtection="1">
      <alignment horizontal="center" vertical="center" wrapText="1"/>
      <protection locked="0"/>
    </xf>
    <xf numFmtId="164" fontId="5" fillId="0" borderId="1" xfId="0" applyNumberFormat="1" applyFont="1" applyFill="1" applyBorder="1" applyAlignment="1" applyProtection="1">
      <alignment horizontal="center" vertical="center" wrapText="1"/>
      <protection locked="0"/>
    </xf>
    <xf numFmtId="0" fontId="17" fillId="0" borderId="1" xfId="0" applyFont="1" applyFill="1" applyBorder="1" applyAlignment="1">
      <alignment horizontal="center" vertical="center" wrapText="1"/>
    </xf>
    <xf numFmtId="164" fontId="4" fillId="0" borderId="1" xfId="0" applyNumberFormat="1" applyFont="1" applyFill="1" applyBorder="1" applyAlignment="1" applyProtection="1">
      <alignment horizontal="center" vertical="center" wrapText="1"/>
      <protection locked="0"/>
    </xf>
    <xf numFmtId="0" fontId="26" fillId="0" borderId="1" xfId="0" applyFont="1" applyFill="1" applyBorder="1" applyAlignment="1">
      <alignment horizontal="center" vertical="center" wrapText="1"/>
    </xf>
    <xf numFmtId="0" fontId="10" fillId="0" borderId="5" xfId="0" applyFont="1" applyBorder="1" applyAlignment="1">
      <alignment horizontal="center" vertical="center" wrapText="1"/>
    </xf>
    <xf numFmtId="0" fontId="10" fillId="0" borderId="5" xfId="0" applyFont="1" applyFill="1" applyBorder="1" applyAlignment="1" applyProtection="1">
      <alignment horizontal="center" vertical="center" wrapText="1"/>
    </xf>
    <xf numFmtId="164" fontId="10" fillId="0" borderId="5" xfId="0" applyNumberFormat="1" applyFont="1" applyFill="1" applyBorder="1" applyAlignment="1" applyProtection="1">
      <alignment horizontal="center" vertical="center" wrapText="1"/>
    </xf>
    <xf numFmtId="0" fontId="28" fillId="0" borderId="0" xfId="0" applyFont="1" applyAlignment="1">
      <alignment horizontal="center" vertical="center" wrapText="1"/>
    </xf>
    <xf numFmtId="0" fontId="11" fillId="0" borderId="0" xfId="0" applyFont="1" applyBorder="1" applyAlignment="1">
      <alignment horizontal="left" vertical="center"/>
    </xf>
    <xf numFmtId="0" fontId="11" fillId="0" borderId="0" xfId="0" applyFont="1" applyBorder="1" applyAlignment="1">
      <alignment horizontal="left" vertical="center" wrapText="1"/>
    </xf>
    <xf numFmtId="0" fontId="10" fillId="0" borderId="0" xfId="0" applyFont="1" applyAlignment="1">
      <alignment horizontal="center" vertical="center" wrapText="1"/>
    </xf>
    <xf numFmtId="0" fontId="10" fillId="0" borderId="1" xfId="0" applyFont="1" applyFill="1" applyBorder="1" applyAlignment="1" applyProtection="1">
      <alignment horizontal="center" vertical="center" wrapText="1"/>
    </xf>
    <xf numFmtId="0" fontId="11" fillId="0" borderId="0" xfId="0" applyFont="1" applyBorder="1" applyAlignment="1">
      <alignment vertical="center" wrapText="1"/>
    </xf>
    <xf numFmtId="0" fontId="28" fillId="0" borderId="1" xfId="0" applyFont="1" applyFill="1" applyBorder="1" applyAlignment="1" applyProtection="1">
      <alignment horizontal="center" vertical="center" wrapText="1"/>
      <protection locked="0"/>
    </xf>
    <xf numFmtId="0" fontId="28" fillId="0" borderId="1" xfId="0" applyFont="1" applyFill="1" applyBorder="1" applyAlignment="1" applyProtection="1">
      <alignment horizontal="center" vertical="center" wrapText="1"/>
    </xf>
    <xf numFmtId="0" fontId="28" fillId="0" borderId="0" xfId="0" applyFont="1" applyBorder="1" applyAlignment="1">
      <alignment vertical="center" wrapText="1"/>
    </xf>
    <xf numFmtId="0" fontId="28" fillId="0" borderId="0" xfId="0" applyFont="1" applyFill="1" applyBorder="1" applyAlignment="1" applyProtection="1">
      <alignment horizontal="center" vertical="center" wrapText="1"/>
      <protection locked="0"/>
    </xf>
    <xf numFmtId="0" fontId="10" fillId="0" borderId="0" xfId="0" applyFont="1" applyFill="1" applyBorder="1" applyAlignment="1" applyProtection="1">
      <alignment horizontal="center" vertical="center" wrapText="1"/>
      <protection locked="0"/>
    </xf>
    <xf numFmtId="0" fontId="28" fillId="0" borderId="0" xfId="0" applyFont="1" applyFill="1" applyAlignment="1" applyProtection="1">
      <alignment horizontal="center" vertical="center" wrapText="1"/>
      <protection locked="0"/>
    </xf>
    <xf numFmtId="0" fontId="11" fillId="0" borderId="0" xfId="0" applyFont="1" applyFill="1" applyAlignment="1" applyProtection="1">
      <alignment horizontal="center" vertical="center" wrapText="1"/>
      <protection locked="0"/>
    </xf>
    <xf numFmtId="0" fontId="29" fillId="0" borderId="0" xfId="0" applyFont="1" applyAlignment="1">
      <alignment vertical="center" wrapText="1"/>
    </xf>
    <xf numFmtId="0" fontId="11" fillId="0" borderId="0" xfId="0" applyFont="1" applyFill="1" applyBorder="1" applyAlignment="1" applyProtection="1">
      <alignment horizontal="left" vertical="center" wrapText="1"/>
      <protection locked="0"/>
    </xf>
    <xf numFmtId="0" fontId="10" fillId="0" borderId="0" xfId="0" applyFont="1" applyAlignment="1">
      <alignment vertical="top" wrapText="1"/>
    </xf>
    <xf numFmtId="0" fontId="11" fillId="0" borderId="6" xfId="0" applyFont="1" applyFill="1" applyBorder="1" applyAlignment="1" applyProtection="1">
      <alignment horizontal="center" vertical="center" wrapText="1"/>
      <protection locked="0"/>
    </xf>
    <xf numFmtId="0" fontId="5" fillId="0" borderId="1" xfId="0" quotePrefix="1" applyFont="1" applyFill="1" applyBorder="1" applyAlignment="1" applyProtection="1">
      <alignment horizontal="center" vertical="center" wrapText="1"/>
      <protection locked="0"/>
    </xf>
    <xf numFmtId="0" fontId="5" fillId="0" borderId="1" xfId="0" quotePrefix="1" applyFont="1" applyFill="1" applyBorder="1" applyAlignment="1" applyProtection="1">
      <alignment horizontal="center" vertical="center" wrapText="1"/>
    </xf>
    <xf numFmtId="0" fontId="30" fillId="0" borderId="0" xfId="0" applyFont="1" applyFill="1" applyAlignment="1" applyProtection="1">
      <alignment horizontal="center" vertical="center" wrapText="1"/>
      <protection locked="0"/>
    </xf>
    <xf numFmtId="0" fontId="31" fillId="0" borderId="1" xfId="0" quotePrefix="1" applyFont="1" applyFill="1" applyBorder="1" applyAlignment="1" applyProtection="1">
      <alignment horizontal="center" vertical="center" wrapText="1"/>
    </xf>
    <xf numFmtId="0" fontId="32" fillId="0" borderId="0" xfId="0" applyFont="1" applyFill="1" applyAlignment="1" applyProtection="1">
      <alignment horizontal="center" vertical="center" wrapText="1"/>
      <protection locked="0"/>
    </xf>
    <xf numFmtId="0" fontId="21" fillId="0" borderId="0" xfId="0" applyFont="1" applyFill="1" applyAlignment="1" applyProtection="1">
      <alignment vertical="center" wrapText="1"/>
      <protection locked="0"/>
    </xf>
    <xf numFmtId="0" fontId="32" fillId="0" borderId="0" xfId="0" applyFont="1" applyFill="1" applyAlignment="1" applyProtection="1">
      <alignment vertical="center" wrapText="1"/>
      <protection locked="0"/>
    </xf>
    <xf numFmtId="0" fontId="32" fillId="0" borderId="0" xfId="0" applyFont="1" applyFill="1" applyAlignment="1" applyProtection="1">
      <alignment horizontal="left" vertical="center" wrapText="1"/>
      <protection locked="0"/>
    </xf>
    <xf numFmtId="0" fontId="4" fillId="0" borderId="0" xfId="0" applyFont="1" applyFill="1" applyAlignment="1" applyProtection="1">
      <alignment vertical="top" wrapText="1"/>
      <protection locked="0"/>
    </xf>
    <xf numFmtId="0" fontId="10" fillId="0" borderId="1" xfId="0" applyFont="1" applyFill="1" applyBorder="1" applyAlignment="1" applyProtection="1">
      <alignment horizontal="center" vertical="center" wrapText="1"/>
      <protection locked="0"/>
    </xf>
    <xf numFmtId="0" fontId="28" fillId="0" borderId="1" xfId="0" applyFont="1" applyFill="1" applyBorder="1" applyAlignment="1" applyProtection="1">
      <alignment horizontal="center" vertical="top" wrapText="1"/>
      <protection locked="0"/>
    </xf>
    <xf numFmtId="0" fontId="35" fillId="0" borderId="1" xfId="0" applyFont="1" applyBorder="1" applyAlignment="1">
      <alignment horizontal="justify" vertical="center"/>
    </xf>
    <xf numFmtId="0" fontId="6" fillId="0" borderId="0" xfId="0" applyFont="1" applyFill="1" applyAlignment="1" applyProtection="1">
      <alignment horizontal="center" vertical="center" wrapText="1"/>
      <protection locked="0"/>
    </xf>
    <xf numFmtId="0" fontId="6" fillId="0" borderId="7" xfId="0" applyFont="1" applyFill="1" applyBorder="1" applyAlignment="1" applyProtection="1">
      <alignment horizontal="center" vertical="center" wrapText="1"/>
      <protection locked="0"/>
    </xf>
    <xf numFmtId="0" fontId="4" fillId="0" borderId="2" xfId="0" applyFont="1" applyFill="1" applyBorder="1" applyAlignment="1" applyProtection="1">
      <alignment horizontal="justify" vertical="center" wrapText="1"/>
      <protection locked="0"/>
    </xf>
    <xf numFmtId="0" fontId="4" fillId="0" borderId="3" xfId="0" applyFont="1" applyFill="1" applyBorder="1" applyAlignment="1" applyProtection="1">
      <alignment horizontal="justify" vertical="center" wrapText="1"/>
      <protection locked="0"/>
    </xf>
    <xf numFmtId="0" fontId="4" fillId="0" borderId="4" xfId="0" applyFont="1" applyFill="1" applyBorder="1" applyAlignment="1" applyProtection="1">
      <alignment horizontal="justify" vertical="center" wrapText="1"/>
      <protection locked="0"/>
    </xf>
    <xf numFmtId="0" fontId="21" fillId="0" borderId="5" xfId="0" applyFont="1" applyFill="1" applyBorder="1" applyAlignment="1" applyProtection="1">
      <alignment horizontal="center" vertical="center" wrapText="1"/>
      <protection locked="0"/>
    </xf>
    <xf numFmtId="0" fontId="4" fillId="0" borderId="0" xfId="0" applyFont="1" applyFill="1" applyAlignment="1" applyProtection="1">
      <alignment horizontal="center" vertical="center" wrapText="1"/>
      <protection locked="0"/>
    </xf>
    <xf numFmtId="0" fontId="16" fillId="0" borderId="2" xfId="0" applyFont="1" applyFill="1" applyBorder="1" applyAlignment="1" applyProtection="1">
      <alignment horizontal="center" vertical="center" wrapText="1"/>
      <protection locked="0"/>
    </xf>
    <xf numFmtId="0" fontId="16" fillId="0" borderId="3" xfId="0" applyFont="1" applyFill="1" applyBorder="1" applyAlignment="1" applyProtection="1">
      <alignment horizontal="center" vertical="center" wrapText="1"/>
      <protection locked="0"/>
    </xf>
    <xf numFmtId="0" fontId="16" fillId="0" borderId="4" xfId="0" applyFont="1" applyFill="1" applyBorder="1" applyAlignment="1" applyProtection="1">
      <alignment horizontal="center" vertical="center" wrapText="1"/>
      <protection locked="0"/>
    </xf>
    <xf numFmtId="0" fontId="21" fillId="0" borderId="0" xfId="0" applyFont="1" applyFill="1" applyAlignment="1" applyProtection="1">
      <alignment horizontal="center" vertical="center" wrapText="1"/>
      <protection locked="0"/>
    </xf>
    <xf numFmtId="0" fontId="4" fillId="0" borderId="0" xfId="0" applyFont="1" applyFill="1" applyAlignment="1" applyProtection="1">
      <alignment horizontal="center" vertical="top" wrapText="1"/>
      <protection locked="0"/>
    </xf>
    <xf numFmtId="0" fontId="10" fillId="0" borderId="2" xfId="0" applyFont="1" applyFill="1" applyBorder="1" applyAlignment="1" applyProtection="1">
      <alignment horizontal="center" vertical="center" wrapText="1"/>
      <protection locked="0"/>
    </xf>
    <xf numFmtId="0" fontId="10" fillId="0" borderId="3" xfId="0" applyFont="1" applyFill="1" applyBorder="1" applyAlignment="1" applyProtection="1">
      <alignment horizontal="center" vertical="center" wrapText="1"/>
      <protection locked="0"/>
    </xf>
    <xf numFmtId="0" fontId="10" fillId="0" borderId="4" xfId="0" applyFont="1" applyFill="1" applyBorder="1" applyAlignment="1" applyProtection="1">
      <alignment horizontal="center" vertical="center" wrapText="1"/>
      <protection locked="0"/>
    </xf>
    <xf numFmtId="0" fontId="11" fillId="0" borderId="0" xfId="0" applyFont="1" applyFill="1" applyBorder="1" applyAlignment="1" applyProtection="1">
      <alignment horizontal="left" vertical="center" wrapText="1"/>
      <protection locked="0"/>
    </xf>
    <xf numFmtId="0" fontId="11" fillId="0" borderId="2" xfId="0" applyFont="1" applyFill="1" applyBorder="1" applyAlignment="1" applyProtection="1">
      <alignment horizontal="center" vertical="center" wrapText="1"/>
      <protection locked="0"/>
    </xf>
    <xf numFmtId="0" fontId="11" fillId="0" borderId="3" xfId="0" applyFont="1" applyFill="1" applyBorder="1" applyAlignment="1" applyProtection="1">
      <alignment horizontal="center" vertical="center" wrapText="1"/>
      <protection locked="0"/>
    </xf>
    <xf numFmtId="0" fontId="11" fillId="0" borderId="4"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16" fillId="0" borderId="2" xfId="0" applyFont="1" applyFill="1" applyBorder="1" applyAlignment="1" applyProtection="1">
      <alignment horizontal="justify" vertical="center" wrapText="1"/>
      <protection locked="0"/>
    </xf>
    <xf numFmtId="0" fontId="16" fillId="0" borderId="3" xfId="0" applyFont="1" applyFill="1" applyBorder="1" applyAlignment="1" applyProtection="1">
      <alignment horizontal="justify" vertical="center" wrapText="1"/>
      <protection locked="0"/>
    </xf>
    <xf numFmtId="0" fontId="16" fillId="0" borderId="4" xfId="0" applyFont="1" applyFill="1" applyBorder="1" applyAlignment="1" applyProtection="1">
      <alignment horizontal="justify" vertical="center" wrapText="1"/>
      <protection locked="0"/>
    </xf>
    <xf numFmtId="0" fontId="29" fillId="0" borderId="0" xfId="0" applyFont="1" applyAlignment="1">
      <alignment horizontal="center" vertical="center" wrapText="1"/>
    </xf>
    <xf numFmtId="0" fontId="10" fillId="0" borderId="0" xfId="0" applyFont="1" applyAlignment="1">
      <alignment horizontal="center" vertical="top" wrapText="1"/>
    </xf>
    <xf numFmtId="0" fontId="17" fillId="0" borderId="2" xfId="0" applyFont="1" applyFill="1" applyBorder="1" applyAlignment="1" applyProtection="1">
      <alignment horizontal="center" vertical="center" wrapText="1"/>
      <protection locked="0"/>
    </xf>
    <xf numFmtId="0" fontId="17" fillId="0" borderId="3" xfId="0" applyFont="1" applyFill="1" applyBorder="1" applyAlignment="1" applyProtection="1">
      <alignment horizontal="center" vertical="center" wrapText="1"/>
      <protection locked="0"/>
    </xf>
    <xf numFmtId="0" fontId="17" fillId="0" borderId="4" xfId="0" applyFont="1" applyFill="1" applyBorder="1" applyAlignment="1" applyProtection="1">
      <alignment horizontal="center" vertical="center" wrapText="1"/>
      <protection locked="0"/>
    </xf>
    <xf numFmtId="0" fontId="13" fillId="0" borderId="2" xfId="0" applyFont="1" applyFill="1" applyBorder="1" applyAlignment="1" applyProtection="1">
      <alignment horizontal="justify" vertical="center" wrapText="1"/>
      <protection locked="0"/>
    </xf>
    <xf numFmtId="0" fontId="13" fillId="0" borderId="3" xfId="0" applyFont="1" applyFill="1" applyBorder="1" applyAlignment="1" applyProtection="1">
      <alignment horizontal="justify" vertical="center" wrapText="1"/>
      <protection locked="0"/>
    </xf>
    <xf numFmtId="0" fontId="13" fillId="0" borderId="4" xfId="0" applyFont="1" applyFill="1" applyBorder="1" applyAlignment="1" applyProtection="1">
      <alignment horizontal="justify" vertical="center" wrapText="1"/>
      <protection locked="0"/>
    </xf>
    <xf numFmtId="0" fontId="4" fillId="0" borderId="2" xfId="0" applyFont="1" applyFill="1" applyBorder="1" applyAlignment="1" applyProtection="1">
      <alignment horizontal="center" vertical="center" wrapText="1"/>
      <protection locked="0"/>
    </xf>
    <xf numFmtId="0" fontId="4" fillId="0" borderId="3" xfId="0" applyFont="1" applyFill="1" applyBorder="1" applyAlignment="1" applyProtection="1">
      <alignment horizontal="center" vertical="center" wrapText="1"/>
      <protection locked="0"/>
    </xf>
    <xf numFmtId="0" fontId="4" fillId="0" borderId="4" xfId="0" applyFont="1" applyFill="1" applyBorder="1" applyAlignment="1" applyProtection="1">
      <alignment horizontal="center" vertical="center" wrapText="1"/>
      <protection locked="0"/>
    </xf>
    <xf numFmtId="0" fontId="10" fillId="0" borderId="5" xfId="0" applyFont="1" applyBorder="1" applyAlignment="1">
      <alignment horizontal="center" vertical="center" wrapText="1"/>
    </xf>
    <xf numFmtId="0" fontId="5" fillId="0" borderId="2" xfId="0" applyFont="1" applyFill="1" applyBorder="1" applyAlignment="1" applyProtection="1">
      <alignment horizontal="justify" vertical="center" wrapText="1"/>
      <protection locked="0"/>
    </xf>
    <xf numFmtId="0" fontId="5" fillId="0" borderId="3" xfId="0" applyFont="1" applyFill="1" applyBorder="1" applyAlignment="1" applyProtection="1">
      <alignment horizontal="justify" vertical="center" wrapText="1"/>
      <protection locked="0"/>
    </xf>
    <xf numFmtId="0" fontId="5" fillId="0" borderId="4" xfId="0" applyFont="1" applyFill="1" applyBorder="1" applyAlignment="1" applyProtection="1">
      <alignment horizontal="justify" vertical="center" wrapText="1"/>
      <protection locked="0"/>
    </xf>
    <xf numFmtId="0" fontId="28" fillId="0" borderId="0" xfId="0" applyFont="1" applyBorder="1" applyAlignment="1">
      <alignment horizontal="center" vertical="center" wrapText="1"/>
    </xf>
    <xf numFmtId="0" fontId="5" fillId="0" borderId="1" xfId="0" applyFont="1" applyFill="1" applyBorder="1" applyAlignment="1" applyProtection="1">
      <alignment horizontal="justify" vertical="center" wrapText="1"/>
      <protection locked="0"/>
    </xf>
    <xf numFmtId="0" fontId="13" fillId="0" borderId="2" xfId="0" applyFont="1" applyFill="1" applyBorder="1" applyAlignment="1" applyProtection="1">
      <alignment horizontal="left" vertical="center" wrapText="1"/>
      <protection locked="0"/>
    </xf>
    <xf numFmtId="0" fontId="13" fillId="0" borderId="3" xfId="0" applyFont="1" applyFill="1" applyBorder="1" applyAlignment="1" applyProtection="1">
      <alignment horizontal="left" vertical="center" wrapText="1"/>
      <protection locked="0"/>
    </xf>
    <xf numFmtId="0" fontId="13" fillId="0" borderId="4" xfId="0" applyFont="1" applyFill="1" applyBorder="1" applyAlignment="1" applyProtection="1">
      <alignment horizontal="left" vertical="center" wrapText="1"/>
      <protection locked="0"/>
    </xf>
    <xf numFmtId="0" fontId="13" fillId="0" borderId="1" xfId="0" applyFont="1" applyFill="1" applyBorder="1" applyAlignment="1" applyProtection="1">
      <alignment horizontal="justify" vertical="center" wrapText="1"/>
      <protection locked="0"/>
    </xf>
    <xf numFmtId="0" fontId="12" fillId="0" borderId="2" xfId="0" quotePrefix="1" applyFont="1" applyFill="1" applyBorder="1" applyAlignment="1" applyProtection="1">
      <alignment horizontal="center" vertical="center" wrapText="1"/>
      <protection locked="0"/>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10" fillId="0" borderId="1" xfId="0" applyFont="1" applyFill="1" applyBorder="1" applyAlignment="1" applyProtection="1">
      <alignment horizontal="center" vertical="center" wrapText="1"/>
      <protection locked="0"/>
    </xf>
    <xf numFmtId="0" fontId="8" fillId="0" borderId="0" xfId="0" quotePrefix="1" applyFont="1" applyAlignment="1">
      <alignment horizontal="center" vertical="center" wrapText="1"/>
    </xf>
    <xf numFmtId="0" fontId="9" fillId="0" borderId="0" xfId="0" quotePrefix="1" applyFont="1" applyFill="1" applyAlignment="1" applyProtection="1">
      <alignment horizontal="center" vertical="center" wrapText="1"/>
      <protection locked="0"/>
    </xf>
    <xf numFmtId="0" fontId="6" fillId="0" borderId="0" xfId="0" applyFont="1" applyAlignment="1">
      <alignment horizontal="justify" vertical="center" wrapText="1"/>
    </xf>
    <xf numFmtId="0" fontId="6" fillId="0" borderId="0" xfId="0" applyFont="1" applyFill="1" applyAlignment="1" applyProtection="1">
      <alignment horizontal="left" vertical="center" wrapText="1"/>
      <protection locked="0"/>
    </xf>
    <xf numFmtId="0" fontId="6" fillId="0" borderId="0" xfId="0" applyFont="1" applyFill="1" applyAlignment="1" applyProtection="1">
      <alignment horizontal="center" vertical="top" wrapText="1"/>
      <protection locked="0"/>
    </xf>
    <xf numFmtId="0" fontId="4" fillId="0" borderId="0" xfId="0" applyFont="1" applyAlignment="1">
      <alignment horizontal="center" vertical="top" wrapText="1"/>
    </xf>
    <xf numFmtId="0" fontId="6" fillId="0" borderId="0" xfId="0" applyFont="1" applyAlignment="1">
      <alignment horizontal="center" vertical="top" wrapText="1"/>
    </xf>
    <xf numFmtId="0" fontId="4" fillId="0" borderId="0" xfId="0" applyFont="1" applyAlignment="1">
      <alignment horizontal="center" vertical="center" wrapText="1"/>
    </xf>
    <xf numFmtId="0" fontId="6" fillId="0" borderId="0" xfId="0" applyFont="1" applyFill="1" applyAlignment="1" applyProtection="1">
      <alignment horizontal="justify" vertical="center" wrapText="1"/>
      <protection locked="0"/>
    </xf>
  </cellXfs>
  <cellStyles count="3">
    <cellStyle name="Normal" xfId="0" builtinId="0"/>
    <cellStyle name="Normal 2" xfId="1"/>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10</xdr:col>
      <xdr:colOff>759037</xdr:colOff>
      <xdr:row>2</xdr:row>
      <xdr:rowOff>31749</xdr:rowOff>
    </xdr:from>
    <xdr:to>
      <xdr:col>10</xdr:col>
      <xdr:colOff>1556210</xdr:colOff>
      <xdr:row>2</xdr:row>
      <xdr:rowOff>31750</xdr:rowOff>
    </xdr:to>
    <xdr:cxnSp macro="">
      <xdr:nvCxnSpPr>
        <xdr:cNvPr id="2" name="Straight Connector 1"/>
        <xdr:cNvCxnSpPr/>
      </xdr:nvCxnSpPr>
      <xdr:spPr>
        <a:xfrm flipV="1">
          <a:off x="6629400" y="965199"/>
          <a:ext cx="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266289</xdr:colOff>
      <xdr:row>0</xdr:row>
      <xdr:rowOff>0</xdr:rowOff>
    </xdr:from>
    <xdr:to>
      <xdr:col>15</xdr:col>
      <xdr:colOff>265998</xdr:colOff>
      <xdr:row>0</xdr:row>
      <xdr:rowOff>0</xdr:rowOff>
    </xdr:to>
    <xdr:cxnSp macro="">
      <xdr:nvCxnSpPr>
        <xdr:cNvPr id="3" name="Straight Connector 2"/>
        <xdr:cNvCxnSpPr/>
      </xdr:nvCxnSpPr>
      <xdr:spPr>
        <a:xfrm>
          <a:off x="6629400" y="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582756</xdr:colOff>
      <xdr:row>1</xdr:row>
      <xdr:rowOff>630382</xdr:rowOff>
    </xdr:from>
    <xdr:to>
      <xdr:col>1</xdr:col>
      <xdr:colOff>1525731</xdr:colOff>
      <xdr:row>1</xdr:row>
      <xdr:rowOff>630382</xdr:rowOff>
    </xdr:to>
    <xdr:cxnSp macro="">
      <xdr:nvCxnSpPr>
        <xdr:cNvPr id="4" name="Straight Connector 3"/>
        <xdr:cNvCxnSpPr/>
      </xdr:nvCxnSpPr>
      <xdr:spPr>
        <a:xfrm>
          <a:off x="944706" y="811357"/>
          <a:ext cx="9429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200025</xdr:colOff>
      <xdr:row>1</xdr:row>
      <xdr:rowOff>438150</xdr:rowOff>
    </xdr:from>
    <xdr:to>
      <xdr:col>6</xdr:col>
      <xdr:colOff>628650</xdr:colOff>
      <xdr:row>1</xdr:row>
      <xdr:rowOff>438151</xdr:rowOff>
    </xdr:to>
    <xdr:cxnSp macro="">
      <xdr:nvCxnSpPr>
        <xdr:cNvPr id="5" name="Straight Connector 4"/>
        <xdr:cNvCxnSpPr/>
      </xdr:nvCxnSpPr>
      <xdr:spPr>
        <a:xfrm flipV="1">
          <a:off x="3743325" y="619125"/>
          <a:ext cx="18478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S77"/>
  <sheetViews>
    <sheetView tabSelected="1" topLeftCell="A61" zoomScaleNormal="100" workbookViewId="0">
      <selection activeCell="W60" sqref="W60"/>
    </sheetView>
  </sheetViews>
  <sheetFormatPr defaultColWidth="9.140625" defaultRowHeight="15.75" x14ac:dyDescent="0.25"/>
  <cols>
    <col min="1" max="1" width="5.42578125" style="1" customWidth="1"/>
    <col min="2" max="2" width="27.140625" style="2" customWidth="1"/>
    <col min="3" max="3" width="11" style="1" customWidth="1"/>
    <col min="4" max="4" width="10.5703125" style="1" customWidth="1"/>
    <col min="5" max="5" width="10" style="1" customWidth="1"/>
    <col min="6" max="6" width="10.5703125" style="1" customWidth="1"/>
    <col min="7" max="7" width="10.140625" style="1" customWidth="1"/>
    <col min="8" max="8" width="14" style="1" customWidth="1"/>
    <col min="9" max="9" width="2.85546875" style="1" customWidth="1"/>
    <col min="10" max="10" width="7.140625" style="1" hidden="1" customWidth="1"/>
    <col min="11" max="11" width="28.28515625" style="1" hidden="1" customWidth="1"/>
    <col min="12" max="12" width="13.5703125" style="1" hidden="1" customWidth="1"/>
    <col min="13" max="13" width="10.5703125" style="1" hidden="1" customWidth="1"/>
    <col min="14" max="14" width="11" style="1" hidden="1" customWidth="1"/>
    <col min="15" max="15" width="13.7109375" style="1" hidden="1" customWidth="1"/>
    <col min="16" max="16" width="17.85546875" style="1" hidden="1" customWidth="1"/>
    <col min="17" max="16384" width="9.140625" style="1"/>
  </cols>
  <sheetData>
    <row r="1" spans="1:16" ht="14.25" customHeight="1" x14ac:dyDescent="0.25">
      <c r="H1" s="3" t="s">
        <v>0</v>
      </c>
      <c r="J1" s="4"/>
      <c r="K1" s="5"/>
      <c r="L1" s="4"/>
      <c r="M1" s="4"/>
      <c r="N1" s="4"/>
      <c r="O1" s="4"/>
      <c r="P1" s="6" t="s">
        <v>1</v>
      </c>
    </row>
    <row r="2" spans="1:16" s="7" customFormat="1" ht="59.25" customHeight="1" x14ac:dyDescent="0.25">
      <c r="A2" s="130" t="s">
        <v>116</v>
      </c>
      <c r="B2" s="130"/>
      <c r="C2" s="130"/>
      <c r="D2" s="89" t="s">
        <v>3</v>
      </c>
      <c r="E2" s="89"/>
      <c r="F2" s="89"/>
      <c r="G2" s="89"/>
      <c r="H2" s="89"/>
      <c r="J2" s="131" t="s">
        <v>2</v>
      </c>
      <c r="K2" s="131"/>
      <c r="L2" s="131"/>
      <c r="M2" s="132" t="s">
        <v>3</v>
      </c>
      <c r="N2" s="132"/>
      <c r="O2" s="132"/>
      <c r="P2" s="132"/>
    </row>
    <row r="3" spans="1:16" s="7" customFormat="1" ht="8.25" customHeight="1" x14ac:dyDescent="0.25">
      <c r="A3" s="84"/>
      <c r="B3" s="84"/>
      <c r="D3" s="8"/>
      <c r="E3" s="8"/>
      <c r="F3" s="8"/>
      <c r="G3" s="8"/>
      <c r="H3" s="8"/>
      <c r="J3" s="133"/>
      <c r="K3" s="133"/>
      <c r="L3" s="9"/>
      <c r="M3" s="10"/>
      <c r="N3" s="10"/>
      <c r="O3" s="10"/>
      <c r="P3" s="10"/>
    </row>
    <row r="4" spans="1:16" ht="7.15" customHeight="1" x14ac:dyDescent="0.25">
      <c r="B4" s="1"/>
      <c r="J4" s="126"/>
      <c r="K4" s="126"/>
      <c r="L4" s="126"/>
      <c r="M4" s="126"/>
      <c r="N4" s="126"/>
      <c r="O4" s="126"/>
      <c r="P4" s="126"/>
    </row>
    <row r="5" spans="1:16" ht="39.950000000000003" customHeight="1" x14ac:dyDescent="0.25">
      <c r="A5" s="127" t="s">
        <v>118</v>
      </c>
      <c r="B5" s="127"/>
      <c r="C5" s="127"/>
      <c r="D5" s="127"/>
      <c r="E5" s="127"/>
      <c r="F5" s="127"/>
      <c r="G5" s="127"/>
      <c r="H5" s="127"/>
      <c r="J5" s="11"/>
      <c r="K5" s="126" t="s">
        <v>4</v>
      </c>
      <c r="L5" s="126"/>
      <c r="M5" s="126"/>
      <c r="N5" s="126"/>
      <c r="O5" s="126"/>
      <c r="P5" s="126"/>
    </row>
    <row r="6" spans="1:16" ht="6" customHeight="1" x14ac:dyDescent="0.25">
      <c r="J6" s="11"/>
      <c r="K6" s="128"/>
      <c r="L6" s="128"/>
      <c r="M6" s="128"/>
      <c r="N6" s="128"/>
      <c r="O6" s="128"/>
      <c r="P6" s="128"/>
    </row>
    <row r="7" spans="1:16" s="12" customFormat="1" ht="21.75" customHeight="1" x14ac:dyDescent="0.25">
      <c r="B7" s="129" t="s">
        <v>111</v>
      </c>
      <c r="C7" s="129"/>
      <c r="D7" s="129"/>
      <c r="E7" s="129"/>
      <c r="F7" s="129"/>
      <c r="G7" s="129"/>
      <c r="H7" s="129"/>
      <c r="J7" s="11"/>
      <c r="K7" s="128" t="s">
        <v>5</v>
      </c>
      <c r="L7" s="128"/>
      <c r="M7" s="128"/>
      <c r="N7" s="128"/>
      <c r="O7" s="128"/>
      <c r="P7" s="128"/>
    </row>
    <row r="8" spans="1:16" s="12" customFormat="1" ht="21.75" customHeight="1" x14ac:dyDescent="0.25">
      <c r="B8" s="129" t="s">
        <v>112</v>
      </c>
      <c r="C8" s="129"/>
      <c r="D8" s="129"/>
      <c r="E8" s="129"/>
      <c r="F8" s="129"/>
      <c r="G8" s="129"/>
      <c r="H8" s="129"/>
      <c r="J8" s="11"/>
      <c r="K8" s="128" t="s">
        <v>6</v>
      </c>
      <c r="L8" s="128"/>
      <c r="M8" s="128"/>
      <c r="N8" s="128"/>
      <c r="O8" s="128"/>
      <c r="P8" s="128"/>
    </row>
    <row r="9" spans="1:16" s="12" customFormat="1" ht="21.75" customHeight="1" x14ac:dyDescent="0.25">
      <c r="B9" s="129" t="s">
        <v>113</v>
      </c>
      <c r="C9" s="129"/>
      <c r="D9" s="129"/>
      <c r="E9" s="129"/>
      <c r="F9" s="129"/>
      <c r="G9" s="129"/>
      <c r="H9" s="129"/>
      <c r="J9" s="4"/>
      <c r="K9" s="134" t="s">
        <v>7</v>
      </c>
      <c r="L9" s="134"/>
      <c r="M9" s="134"/>
      <c r="N9" s="134"/>
      <c r="O9" s="134"/>
      <c r="P9" s="134"/>
    </row>
    <row r="10" spans="1:16" s="12" customFormat="1" ht="21.75" customHeight="1" x14ac:dyDescent="0.25">
      <c r="B10" s="13" t="s">
        <v>114</v>
      </c>
      <c r="C10" s="14"/>
      <c r="D10" s="14"/>
      <c r="E10" s="14"/>
      <c r="F10" s="14"/>
      <c r="G10" s="15"/>
      <c r="H10" s="15"/>
      <c r="K10" s="16" t="s">
        <v>8</v>
      </c>
    </row>
    <row r="11" spans="1:16" s="12" customFormat="1" ht="7.5" customHeight="1" x14ac:dyDescent="0.25">
      <c r="B11" s="13"/>
      <c r="C11" s="14"/>
      <c r="D11" s="14"/>
      <c r="E11" s="14"/>
      <c r="F11" s="14"/>
      <c r="G11" s="14"/>
      <c r="H11" s="14"/>
      <c r="K11" s="16"/>
    </row>
    <row r="12" spans="1:16" s="19" customFormat="1" ht="62.25" customHeight="1" x14ac:dyDescent="0.25">
      <c r="A12" s="17" t="s">
        <v>9</v>
      </c>
      <c r="B12" s="125" t="s">
        <v>10</v>
      </c>
      <c r="C12" s="125"/>
      <c r="D12" s="125"/>
      <c r="E12" s="17" t="s">
        <v>11</v>
      </c>
      <c r="F12" s="18" t="s">
        <v>12</v>
      </c>
      <c r="G12" s="18" t="s">
        <v>13</v>
      </c>
      <c r="H12" s="17" t="s">
        <v>14</v>
      </c>
      <c r="J12" s="17" t="s">
        <v>15</v>
      </c>
      <c r="K12" s="125" t="s">
        <v>16</v>
      </c>
      <c r="L12" s="125"/>
      <c r="M12" s="125"/>
      <c r="N12" s="20" t="s">
        <v>11</v>
      </c>
      <c r="O12" s="21" t="s">
        <v>17</v>
      </c>
      <c r="P12" s="17" t="s">
        <v>18</v>
      </c>
    </row>
    <row r="13" spans="1:16" s="19" customFormat="1" ht="18.75" customHeight="1" x14ac:dyDescent="0.25">
      <c r="A13" s="22" t="s">
        <v>19</v>
      </c>
      <c r="B13" s="122" t="s">
        <v>20</v>
      </c>
      <c r="C13" s="123"/>
      <c r="D13" s="124"/>
      <c r="E13" s="22" t="s">
        <v>21</v>
      </c>
      <c r="F13" s="22" t="s">
        <v>22</v>
      </c>
      <c r="G13" s="22" t="s">
        <v>23</v>
      </c>
      <c r="H13" s="22" t="s">
        <v>24</v>
      </c>
      <c r="J13" s="22" t="s">
        <v>19</v>
      </c>
      <c r="K13" s="122" t="s">
        <v>20</v>
      </c>
      <c r="L13" s="123"/>
      <c r="M13" s="124"/>
      <c r="N13" s="22" t="s">
        <v>21</v>
      </c>
      <c r="O13" s="22" t="s">
        <v>22</v>
      </c>
      <c r="P13" s="22" t="s">
        <v>23</v>
      </c>
    </row>
    <row r="14" spans="1:16" s="25" customFormat="1" ht="86.25" customHeight="1" x14ac:dyDescent="0.25">
      <c r="A14" s="17" t="s">
        <v>25</v>
      </c>
      <c r="B14" s="121" t="s">
        <v>26</v>
      </c>
      <c r="C14" s="121"/>
      <c r="D14" s="121"/>
      <c r="E14" s="23">
        <f>E15+E19+E25+E28</f>
        <v>20</v>
      </c>
      <c r="F14" s="24">
        <f>ROUND(F15+F19+F25+F28,1)</f>
        <v>18</v>
      </c>
      <c r="G14" s="24"/>
      <c r="H14" s="17"/>
      <c r="J14" s="17" t="s">
        <v>25</v>
      </c>
      <c r="K14" s="121" t="s">
        <v>26</v>
      </c>
      <c r="L14" s="121"/>
      <c r="M14" s="121"/>
      <c r="N14" s="23">
        <f>N15+N19+N25+N28</f>
        <v>20</v>
      </c>
      <c r="O14" s="24">
        <f>ROUND(O15+O19+O25+O28,1)</f>
        <v>20</v>
      </c>
      <c r="P14" s="26"/>
    </row>
    <row r="15" spans="1:16" s="28" customFormat="1" ht="29.25" customHeight="1" x14ac:dyDescent="0.25">
      <c r="A15" s="27">
        <v>1</v>
      </c>
      <c r="B15" s="121" t="s">
        <v>27</v>
      </c>
      <c r="C15" s="121"/>
      <c r="D15" s="121"/>
      <c r="E15" s="23">
        <f>5-(E16+E17+E18)</f>
        <v>5</v>
      </c>
      <c r="F15" s="23">
        <f>5-(F16+F17+F18)</f>
        <v>4</v>
      </c>
      <c r="G15" s="24"/>
      <c r="H15" s="27"/>
      <c r="J15" s="27">
        <v>1</v>
      </c>
      <c r="K15" s="121" t="s">
        <v>27</v>
      </c>
      <c r="L15" s="121"/>
      <c r="M15" s="121"/>
      <c r="N15" s="23">
        <f>5-(N16+N17+N18)</f>
        <v>5</v>
      </c>
      <c r="O15" s="24">
        <f>ROUND(5-(O16+O17+O18),1)</f>
        <v>5</v>
      </c>
      <c r="P15" s="29"/>
    </row>
    <row r="16" spans="1:16" s="32" customFormat="1" ht="123" customHeight="1" x14ac:dyDescent="0.25">
      <c r="A16" s="27" t="s">
        <v>28</v>
      </c>
      <c r="B16" s="113" t="s">
        <v>29</v>
      </c>
      <c r="C16" s="114"/>
      <c r="D16" s="115"/>
      <c r="E16" s="30"/>
      <c r="F16" s="31"/>
      <c r="G16" s="31"/>
      <c r="H16" s="27"/>
      <c r="J16" s="27" t="s">
        <v>28</v>
      </c>
      <c r="K16" s="113" t="s">
        <v>29</v>
      </c>
      <c r="L16" s="114"/>
      <c r="M16" s="115"/>
      <c r="N16" s="30"/>
      <c r="O16" s="31"/>
      <c r="P16" s="33"/>
    </row>
    <row r="17" spans="1:16" s="32" customFormat="1" ht="78.75" customHeight="1" x14ac:dyDescent="0.25">
      <c r="A17" s="27" t="s">
        <v>30</v>
      </c>
      <c r="B17" s="113" t="s">
        <v>31</v>
      </c>
      <c r="C17" s="114"/>
      <c r="D17" s="115"/>
      <c r="E17" s="30"/>
      <c r="F17" s="31">
        <v>1</v>
      </c>
      <c r="G17" s="31"/>
      <c r="H17" s="36" t="s">
        <v>120</v>
      </c>
      <c r="J17" s="27" t="s">
        <v>30</v>
      </c>
      <c r="K17" s="113" t="s">
        <v>31</v>
      </c>
      <c r="L17" s="114"/>
      <c r="M17" s="115"/>
      <c r="N17" s="30"/>
      <c r="O17" s="31"/>
      <c r="P17" s="33"/>
    </row>
    <row r="18" spans="1:16" s="32" customFormat="1" ht="84.75" customHeight="1" x14ac:dyDescent="0.25">
      <c r="A18" s="27" t="s">
        <v>32</v>
      </c>
      <c r="B18" s="113" t="s">
        <v>33</v>
      </c>
      <c r="C18" s="114"/>
      <c r="D18" s="115"/>
      <c r="E18" s="30"/>
      <c r="F18" s="31"/>
      <c r="G18" s="31"/>
      <c r="H18" s="34"/>
      <c r="J18" s="27" t="s">
        <v>32</v>
      </c>
      <c r="K18" s="113" t="s">
        <v>33</v>
      </c>
      <c r="L18" s="114"/>
      <c r="M18" s="115"/>
      <c r="N18" s="30"/>
      <c r="O18" s="31"/>
      <c r="P18" s="33"/>
    </row>
    <row r="19" spans="1:16" s="32" customFormat="1" ht="54.75" customHeight="1" x14ac:dyDescent="0.25">
      <c r="A19" s="27">
        <v>2</v>
      </c>
      <c r="B19" s="106" t="s">
        <v>34</v>
      </c>
      <c r="C19" s="107"/>
      <c r="D19" s="108"/>
      <c r="E19" s="23">
        <f>6-(E20+E21+E22+E23+E24)</f>
        <v>6</v>
      </c>
      <c r="F19" s="24">
        <f>ROUND(6-(F20+F21+F22+F23+F24),1)</f>
        <v>5</v>
      </c>
      <c r="G19" s="24"/>
      <c r="H19" s="35"/>
      <c r="J19" s="27">
        <v>2</v>
      </c>
      <c r="K19" s="106" t="s">
        <v>34</v>
      </c>
      <c r="L19" s="107"/>
      <c r="M19" s="108"/>
      <c r="N19" s="23">
        <f>6-(N20+N21+N22+N23+N24)</f>
        <v>6</v>
      </c>
      <c r="O19" s="24">
        <f>ROUND(6-(O20+O21+O22+O23+O24),1)</f>
        <v>6</v>
      </c>
      <c r="P19" s="33"/>
    </row>
    <row r="20" spans="1:16" s="32" customFormat="1" ht="40.5" customHeight="1" x14ac:dyDescent="0.25">
      <c r="A20" s="36" t="s">
        <v>35</v>
      </c>
      <c r="B20" s="113" t="s">
        <v>36</v>
      </c>
      <c r="C20" s="114"/>
      <c r="D20" s="115"/>
      <c r="E20" s="37"/>
      <c r="F20" s="31"/>
      <c r="G20" s="31"/>
      <c r="H20" s="34"/>
      <c r="J20" s="36" t="s">
        <v>35</v>
      </c>
      <c r="K20" s="113" t="s">
        <v>36</v>
      </c>
      <c r="L20" s="114"/>
      <c r="M20" s="115"/>
      <c r="N20" s="37"/>
      <c r="O20" s="31"/>
      <c r="P20" s="38"/>
    </row>
    <row r="21" spans="1:16" s="32" customFormat="1" ht="53.25" customHeight="1" x14ac:dyDescent="0.25">
      <c r="A21" s="36" t="s">
        <v>37</v>
      </c>
      <c r="B21" s="113" t="s">
        <v>38</v>
      </c>
      <c r="C21" s="114"/>
      <c r="D21" s="115"/>
      <c r="E21" s="37"/>
      <c r="F21" s="31"/>
      <c r="G21" s="31"/>
      <c r="H21" s="34"/>
      <c r="J21" s="36" t="s">
        <v>37</v>
      </c>
      <c r="K21" s="113" t="s">
        <v>38</v>
      </c>
      <c r="L21" s="114"/>
      <c r="M21" s="115"/>
      <c r="N21" s="37"/>
      <c r="O21" s="31"/>
      <c r="P21" s="39"/>
    </row>
    <row r="22" spans="1:16" s="32" customFormat="1" ht="51.95" customHeight="1" x14ac:dyDescent="0.25">
      <c r="A22" s="27" t="s">
        <v>39</v>
      </c>
      <c r="B22" s="113" t="s">
        <v>40</v>
      </c>
      <c r="C22" s="114"/>
      <c r="D22" s="115"/>
      <c r="E22" s="30"/>
      <c r="F22" s="31"/>
      <c r="G22" s="31"/>
      <c r="H22" s="34"/>
      <c r="J22" s="27" t="s">
        <v>39</v>
      </c>
      <c r="K22" s="113" t="s">
        <v>40</v>
      </c>
      <c r="L22" s="114"/>
      <c r="M22" s="115"/>
      <c r="N22" s="30"/>
      <c r="O22" s="31"/>
      <c r="P22" s="39"/>
    </row>
    <row r="23" spans="1:16" s="32" customFormat="1" ht="69.95" customHeight="1" x14ac:dyDescent="0.25">
      <c r="A23" s="27" t="s">
        <v>41</v>
      </c>
      <c r="B23" s="113" t="s">
        <v>42</v>
      </c>
      <c r="C23" s="114"/>
      <c r="D23" s="115"/>
      <c r="E23" s="30"/>
      <c r="F23" s="31"/>
      <c r="G23" s="31"/>
      <c r="H23" s="34"/>
      <c r="J23" s="27" t="s">
        <v>41</v>
      </c>
      <c r="K23" s="113" t="s">
        <v>42</v>
      </c>
      <c r="L23" s="114"/>
      <c r="M23" s="115"/>
      <c r="N23" s="30"/>
      <c r="O23" s="31"/>
      <c r="P23" s="33"/>
    </row>
    <row r="24" spans="1:16" s="25" customFormat="1" ht="42" customHeight="1" x14ac:dyDescent="0.25">
      <c r="A24" s="27" t="s">
        <v>43</v>
      </c>
      <c r="B24" s="113" t="s">
        <v>44</v>
      </c>
      <c r="C24" s="114"/>
      <c r="D24" s="115"/>
      <c r="E24" s="30"/>
      <c r="F24" s="31">
        <v>1</v>
      </c>
      <c r="G24" s="31"/>
      <c r="H24" s="27"/>
      <c r="J24" s="27" t="s">
        <v>43</v>
      </c>
      <c r="K24" s="113" t="s">
        <v>44</v>
      </c>
      <c r="L24" s="114"/>
      <c r="M24" s="115"/>
      <c r="N24" s="30"/>
      <c r="O24" s="31"/>
      <c r="P24" s="26"/>
    </row>
    <row r="25" spans="1:16" s="32" customFormat="1" ht="56.25" customHeight="1" x14ac:dyDescent="0.25">
      <c r="A25" s="27">
        <v>3</v>
      </c>
      <c r="B25" s="106" t="s">
        <v>45</v>
      </c>
      <c r="C25" s="107"/>
      <c r="D25" s="108"/>
      <c r="E25" s="23">
        <f>5-(E26+E27)</f>
        <v>5</v>
      </c>
      <c r="F25" s="24">
        <f>ROUND(5-(F26+F27),1)</f>
        <v>5</v>
      </c>
      <c r="G25" s="24"/>
      <c r="H25" s="27"/>
      <c r="J25" s="27">
        <v>3</v>
      </c>
      <c r="K25" s="106" t="s">
        <v>45</v>
      </c>
      <c r="L25" s="107"/>
      <c r="M25" s="108"/>
      <c r="N25" s="23">
        <f>5-(N26+N27)</f>
        <v>5</v>
      </c>
      <c r="O25" s="24">
        <f>ROUND(5-(O26+O27),1)</f>
        <v>5</v>
      </c>
      <c r="P25" s="40"/>
    </row>
    <row r="26" spans="1:16" s="32" customFormat="1" ht="97.5" customHeight="1" x14ac:dyDescent="0.25">
      <c r="A26" s="27" t="s">
        <v>46</v>
      </c>
      <c r="B26" s="113" t="s">
        <v>47</v>
      </c>
      <c r="C26" s="114"/>
      <c r="D26" s="115"/>
      <c r="E26" s="30"/>
      <c r="F26" s="36"/>
      <c r="G26" s="36"/>
      <c r="H26" s="27"/>
      <c r="J26" s="27" t="s">
        <v>46</v>
      </c>
      <c r="K26" s="113" t="s">
        <v>47</v>
      </c>
      <c r="L26" s="114"/>
      <c r="M26" s="115"/>
      <c r="N26" s="30"/>
      <c r="O26" s="36"/>
      <c r="P26" s="33"/>
    </row>
    <row r="27" spans="1:16" s="32" customFormat="1" ht="57" customHeight="1" x14ac:dyDescent="0.25">
      <c r="A27" s="27" t="s">
        <v>48</v>
      </c>
      <c r="B27" s="113" t="s">
        <v>49</v>
      </c>
      <c r="C27" s="114"/>
      <c r="D27" s="115"/>
      <c r="E27" s="30"/>
      <c r="F27" s="36"/>
      <c r="G27" s="36"/>
      <c r="H27" s="34"/>
      <c r="J27" s="27" t="s">
        <v>48</v>
      </c>
      <c r="K27" s="113" t="s">
        <v>49</v>
      </c>
      <c r="L27" s="114"/>
      <c r="M27" s="115"/>
      <c r="N27" s="30"/>
      <c r="O27" s="36"/>
      <c r="P27" s="33"/>
    </row>
    <row r="28" spans="1:16" s="32" customFormat="1" ht="156" customHeight="1" x14ac:dyDescent="0.25">
      <c r="A28" s="41">
        <v>4</v>
      </c>
      <c r="B28" s="106" t="s">
        <v>50</v>
      </c>
      <c r="C28" s="107"/>
      <c r="D28" s="108"/>
      <c r="E28" s="23">
        <f>4-(E29+E30+E31)</f>
        <v>4</v>
      </c>
      <c r="F28" s="24">
        <f>ROUND(4-(F29+F30+F31),1)</f>
        <v>4</v>
      </c>
      <c r="G28" s="24"/>
      <c r="H28" s="35"/>
      <c r="J28" s="41">
        <v>4</v>
      </c>
      <c r="K28" s="106" t="s">
        <v>50</v>
      </c>
      <c r="L28" s="107"/>
      <c r="M28" s="108"/>
      <c r="N28" s="23">
        <f>4-(N29+N30+N31)</f>
        <v>4</v>
      </c>
      <c r="O28" s="24">
        <f>ROUND(4-(O29+O30+O31),1)</f>
        <v>4</v>
      </c>
      <c r="P28" s="33"/>
    </row>
    <row r="29" spans="1:16" s="32" customFormat="1" ht="54" customHeight="1" x14ac:dyDescent="0.25">
      <c r="A29" s="27" t="s">
        <v>51</v>
      </c>
      <c r="B29" s="113" t="s">
        <v>52</v>
      </c>
      <c r="C29" s="114"/>
      <c r="D29" s="115"/>
      <c r="E29" s="30"/>
      <c r="F29" s="36"/>
      <c r="G29" s="36"/>
      <c r="H29" s="34"/>
      <c r="J29" s="27" t="s">
        <v>51</v>
      </c>
      <c r="K29" s="113" t="s">
        <v>52</v>
      </c>
      <c r="L29" s="114"/>
      <c r="M29" s="115"/>
      <c r="N29" s="30"/>
      <c r="O29" s="36"/>
      <c r="P29" s="40"/>
    </row>
    <row r="30" spans="1:16" s="32" customFormat="1" ht="51.4" customHeight="1" x14ac:dyDescent="0.25">
      <c r="A30" s="27" t="s">
        <v>53</v>
      </c>
      <c r="B30" s="113" t="s">
        <v>54</v>
      </c>
      <c r="C30" s="114"/>
      <c r="D30" s="115"/>
      <c r="E30" s="30"/>
      <c r="F30" s="36"/>
      <c r="G30" s="36"/>
      <c r="H30" s="34"/>
      <c r="J30" s="27" t="s">
        <v>53</v>
      </c>
      <c r="K30" s="113" t="s">
        <v>54</v>
      </c>
      <c r="L30" s="114"/>
      <c r="M30" s="115"/>
      <c r="N30" s="30"/>
      <c r="O30" s="36"/>
      <c r="P30" s="33"/>
    </row>
    <row r="31" spans="1:16" s="32" customFormat="1" ht="52.5" customHeight="1" x14ac:dyDescent="0.25">
      <c r="A31" s="27" t="s">
        <v>55</v>
      </c>
      <c r="B31" s="113" t="s">
        <v>56</v>
      </c>
      <c r="C31" s="114"/>
      <c r="D31" s="115"/>
      <c r="E31" s="30"/>
      <c r="F31" s="36"/>
      <c r="G31" s="36"/>
      <c r="H31" s="34"/>
      <c r="J31" s="27" t="s">
        <v>55</v>
      </c>
      <c r="K31" s="113" t="s">
        <v>56</v>
      </c>
      <c r="L31" s="114"/>
      <c r="M31" s="115"/>
      <c r="N31" s="30"/>
      <c r="O31" s="36"/>
      <c r="P31" s="33"/>
    </row>
    <row r="32" spans="1:16" s="19" customFormat="1" ht="31.5" customHeight="1" x14ac:dyDescent="0.25">
      <c r="A32" s="17" t="s">
        <v>57</v>
      </c>
      <c r="B32" s="118" t="s">
        <v>58</v>
      </c>
      <c r="C32" s="119"/>
      <c r="D32" s="120"/>
      <c r="E32" s="23">
        <f>E33+E35+E37+E39+E41+E43</f>
        <v>20</v>
      </c>
      <c r="F32" s="24">
        <f>ROUND(F33+F35+F37+F39+F41+F43,1)</f>
        <v>17</v>
      </c>
      <c r="G32" s="24"/>
      <c r="H32" s="75"/>
      <c r="J32" s="17" t="s">
        <v>57</v>
      </c>
      <c r="K32" s="118" t="s">
        <v>58</v>
      </c>
      <c r="L32" s="119"/>
      <c r="M32" s="120"/>
      <c r="N32" s="23">
        <f>N33+N35+N37+N39+N41+N43</f>
        <v>20</v>
      </c>
      <c r="O32" s="24">
        <f>ROUND(O33+O35+O37+O39+O41+O43,1)</f>
        <v>18</v>
      </c>
      <c r="P32" s="26"/>
    </row>
    <row r="33" spans="1:16" s="25" customFormat="1" ht="49.5" customHeight="1" x14ac:dyDescent="0.25">
      <c r="A33" s="27">
        <v>5</v>
      </c>
      <c r="B33" s="121" t="s">
        <v>59</v>
      </c>
      <c r="C33" s="121"/>
      <c r="D33" s="121"/>
      <c r="E33" s="23">
        <v>1</v>
      </c>
      <c r="F33" s="24">
        <f>IF(F34&gt;1,"1",F34)</f>
        <v>1</v>
      </c>
      <c r="G33" s="24"/>
      <c r="H33" s="27"/>
      <c r="J33" s="27">
        <v>5</v>
      </c>
      <c r="K33" s="121" t="s">
        <v>59</v>
      </c>
      <c r="L33" s="121"/>
      <c r="M33" s="121"/>
      <c r="N33" s="23">
        <v>1</v>
      </c>
      <c r="O33" s="24">
        <f>IF(O34&gt;1,"1",O34)</f>
        <v>1</v>
      </c>
      <c r="P33" s="26"/>
    </row>
    <row r="34" spans="1:16" s="28" customFormat="1" ht="55.7" customHeight="1" x14ac:dyDescent="0.25">
      <c r="A34" s="27"/>
      <c r="B34" s="117" t="s">
        <v>60</v>
      </c>
      <c r="C34" s="117"/>
      <c r="D34" s="117"/>
      <c r="E34" s="23"/>
      <c r="F34" s="31">
        <v>1</v>
      </c>
      <c r="G34" s="42"/>
      <c r="H34" s="27"/>
      <c r="J34" s="27"/>
      <c r="K34" s="117" t="s">
        <v>60</v>
      </c>
      <c r="L34" s="117"/>
      <c r="M34" s="117"/>
      <c r="N34" s="23"/>
      <c r="O34" s="42">
        <v>1</v>
      </c>
      <c r="P34" s="33"/>
    </row>
    <row r="35" spans="1:16" s="28" customFormat="1" ht="57.75" customHeight="1" x14ac:dyDescent="0.25">
      <c r="A35" s="27">
        <v>6</v>
      </c>
      <c r="B35" s="106" t="s">
        <v>61</v>
      </c>
      <c r="C35" s="107"/>
      <c r="D35" s="108"/>
      <c r="E35" s="23">
        <v>2</v>
      </c>
      <c r="F35" s="24">
        <f>IF(F36&gt;2,"2",F36)</f>
        <v>1</v>
      </c>
      <c r="G35" s="24"/>
      <c r="H35" s="27"/>
      <c r="J35" s="27">
        <v>6</v>
      </c>
      <c r="K35" s="106" t="s">
        <v>61</v>
      </c>
      <c r="L35" s="107"/>
      <c r="M35" s="108"/>
      <c r="N35" s="23">
        <v>2</v>
      </c>
      <c r="O35" s="24">
        <f>IF(O36&gt;2,"2",O36)</f>
        <v>2</v>
      </c>
      <c r="P35" s="43"/>
    </row>
    <row r="36" spans="1:16" s="28" customFormat="1" ht="55.7" customHeight="1" x14ac:dyDescent="0.25">
      <c r="A36" s="27"/>
      <c r="B36" s="98" t="s">
        <v>62</v>
      </c>
      <c r="C36" s="99"/>
      <c r="D36" s="100"/>
      <c r="E36" s="23"/>
      <c r="F36" s="31">
        <v>1</v>
      </c>
      <c r="G36" s="42"/>
      <c r="H36" s="27"/>
      <c r="J36" s="27"/>
      <c r="K36" s="98" t="s">
        <v>62</v>
      </c>
      <c r="L36" s="99"/>
      <c r="M36" s="100"/>
      <c r="N36" s="23"/>
      <c r="O36" s="42">
        <v>2</v>
      </c>
      <c r="P36" s="33"/>
    </row>
    <row r="37" spans="1:16" s="32" customFormat="1" ht="51.95" customHeight="1" x14ac:dyDescent="0.25">
      <c r="A37" s="27">
        <v>7</v>
      </c>
      <c r="B37" s="106" t="s">
        <v>63</v>
      </c>
      <c r="C37" s="107"/>
      <c r="D37" s="108"/>
      <c r="E37" s="23">
        <v>2</v>
      </c>
      <c r="F37" s="24">
        <f>IF(F38&gt;2,"2",F38)</f>
        <v>2</v>
      </c>
      <c r="G37" s="24"/>
      <c r="H37" s="27"/>
      <c r="J37" s="27">
        <v>7</v>
      </c>
      <c r="K37" s="106" t="s">
        <v>63</v>
      </c>
      <c r="L37" s="107"/>
      <c r="M37" s="108"/>
      <c r="N37" s="23">
        <v>2</v>
      </c>
      <c r="O37" s="24">
        <f>IF(O38&gt;2,"2",O38)</f>
        <v>2</v>
      </c>
      <c r="P37" s="26"/>
    </row>
    <row r="38" spans="1:16" s="25" customFormat="1" ht="66.75" customHeight="1" x14ac:dyDescent="0.25">
      <c r="A38" s="27"/>
      <c r="B38" s="113" t="s">
        <v>64</v>
      </c>
      <c r="C38" s="114"/>
      <c r="D38" s="115"/>
      <c r="E38" s="23"/>
      <c r="F38" s="42">
        <v>2</v>
      </c>
      <c r="G38" s="42"/>
      <c r="H38" s="27"/>
      <c r="J38" s="27"/>
      <c r="K38" s="113" t="s">
        <v>64</v>
      </c>
      <c r="L38" s="114"/>
      <c r="M38" s="115"/>
      <c r="N38" s="23"/>
      <c r="O38" s="42">
        <v>2</v>
      </c>
      <c r="P38" s="33"/>
    </row>
    <row r="39" spans="1:16" s="32" customFormat="1" ht="52.5" customHeight="1" x14ac:dyDescent="0.25">
      <c r="A39" s="27">
        <v>8</v>
      </c>
      <c r="B39" s="106" t="s">
        <v>65</v>
      </c>
      <c r="C39" s="107"/>
      <c r="D39" s="108"/>
      <c r="E39" s="23">
        <v>2</v>
      </c>
      <c r="F39" s="24">
        <f>IF(F40&gt;2,"2",F40)</f>
        <v>2</v>
      </c>
      <c r="G39" s="24"/>
      <c r="H39" s="27"/>
      <c r="J39" s="27">
        <v>8</v>
      </c>
      <c r="K39" s="106" t="s">
        <v>65</v>
      </c>
      <c r="L39" s="107"/>
      <c r="M39" s="108"/>
      <c r="N39" s="23">
        <v>2</v>
      </c>
      <c r="O39" s="24">
        <f>IF(O40&gt;2,"2",O40)</f>
        <v>2</v>
      </c>
      <c r="P39" s="33"/>
    </row>
    <row r="40" spans="1:16" s="32" customFormat="1" ht="71.25" customHeight="1" x14ac:dyDescent="0.25">
      <c r="A40" s="27"/>
      <c r="B40" s="113" t="s">
        <v>66</v>
      </c>
      <c r="C40" s="114"/>
      <c r="D40" s="115"/>
      <c r="E40" s="23"/>
      <c r="F40" s="42">
        <v>2</v>
      </c>
      <c r="G40" s="42"/>
      <c r="H40" s="27"/>
      <c r="J40" s="27"/>
      <c r="K40" s="113" t="s">
        <v>66</v>
      </c>
      <c r="L40" s="114"/>
      <c r="M40" s="115"/>
      <c r="N40" s="23"/>
      <c r="O40" s="42">
        <v>2</v>
      </c>
      <c r="P40" s="33"/>
    </row>
    <row r="41" spans="1:16" s="32" customFormat="1" ht="123.75" customHeight="1" x14ac:dyDescent="0.25">
      <c r="A41" s="27">
        <v>9</v>
      </c>
      <c r="B41" s="106" t="s">
        <v>67</v>
      </c>
      <c r="C41" s="107"/>
      <c r="D41" s="108"/>
      <c r="E41" s="23">
        <v>8</v>
      </c>
      <c r="F41" s="24">
        <v>8</v>
      </c>
      <c r="G41" s="24"/>
      <c r="H41" s="27"/>
      <c r="J41" s="27">
        <v>9</v>
      </c>
      <c r="K41" s="106" t="s">
        <v>67</v>
      </c>
      <c r="L41" s="107"/>
      <c r="M41" s="108"/>
      <c r="N41" s="23">
        <v>8</v>
      </c>
      <c r="O41" s="24" t="str">
        <f>IF(O42&gt;=8,"8",IF(O42&lt;8,"0"))</f>
        <v>8</v>
      </c>
      <c r="P41" s="33"/>
    </row>
    <row r="42" spans="1:16" s="32" customFormat="1" ht="175.5" customHeight="1" x14ac:dyDescent="0.25">
      <c r="A42" s="27"/>
      <c r="B42" s="113" t="s">
        <v>68</v>
      </c>
      <c r="C42" s="114"/>
      <c r="D42" s="115"/>
      <c r="E42" s="23"/>
      <c r="F42" s="24">
        <v>8</v>
      </c>
      <c r="G42" s="42"/>
      <c r="H42" s="27"/>
      <c r="J42" s="27"/>
      <c r="K42" s="113" t="s">
        <v>68</v>
      </c>
      <c r="L42" s="114"/>
      <c r="M42" s="115"/>
      <c r="N42" s="23"/>
      <c r="O42" s="42">
        <v>8</v>
      </c>
      <c r="P42" s="43"/>
    </row>
    <row r="43" spans="1:16" s="32" customFormat="1" ht="56.25" customHeight="1" x14ac:dyDescent="0.25">
      <c r="A43" s="27">
        <v>10</v>
      </c>
      <c r="B43" s="106" t="s">
        <v>69</v>
      </c>
      <c r="C43" s="107"/>
      <c r="D43" s="108"/>
      <c r="E43" s="23">
        <v>5</v>
      </c>
      <c r="F43" s="44">
        <f>ROUND(IF((F44+F45)&gt;5,"5",(F44+F45)),1)</f>
        <v>3</v>
      </c>
      <c r="G43" s="44"/>
      <c r="H43" s="27"/>
      <c r="J43" s="27">
        <v>10</v>
      </c>
      <c r="K43" s="106" t="s">
        <v>69</v>
      </c>
      <c r="L43" s="107"/>
      <c r="M43" s="108"/>
      <c r="N43" s="23">
        <v>5</v>
      </c>
      <c r="O43" s="42">
        <f>ROUND(IF((O44+O45)&gt;5,"5",(O44+O45)),1)</f>
        <v>3</v>
      </c>
      <c r="P43" s="26"/>
    </row>
    <row r="44" spans="1:16" s="25" customFormat="1" ht="115.5" customHeight="1" x14ac:dyDescent="0.25">
      <c r="A44" s="27" t="s">
        <v>70</v>
      </c>
      <c r="B44" s="113" t="s">
        <v>71</v>
      </c>
      <c r="C44" s="114"/>
      <c r="D44" s="115"/>
      <c r="E44" s="23"/>
      <c r="F44" s="24">
        <v>2</v>
      </c>
      <c r="G44" s="24"/>
      <c r="H44" s="76" t="s">
        <v>122</v>
      </c>
      <c r="J44" s="27" t="s">
        <v>70</v>
      </c>
      <c r="K44" s="113" t="s">
        <v>71</v>
      </c>
      <c r="L44" s="114"/>
      <c r="M44" s="115"/>
      <c r="N44" s="23"/>
      <c r="O44" s="24">
        <v>3</v>
      </c>
      <c r="P44" s="33"/>
    </row>
    <row r="45" spans="1:16" s="28" customFormat="1" ht="66.75" customHeight="1" x14ac:dyDescent="0.25">
      <c r="A45" s="27" t="s">
        <v>72</v>
      </c>
      <c r="B45" s="113" t="s">
        <v>73</v>
      </c>
      <c r="C45" s="114"/>
      <c r="D45" s="115"/>
      <c r="E45" s="23"/>
      <c r="F45" s="31">
        <v>1</v>
      </c>
      <c r="G45" s="42"/>
      <c r="H45" s="77" t="s">
        <v>121</v>
      </c>
      <c r="J45" s="27" t="s">
        <v>72</v>
      </c>
      <c r="K45" s="113" t="s">
        <v>73</v>
      </c>
      <c r="L45" s="114"/>
      <c r="M45" s="115"/>
      <c r="N45" s="23"/>
      <c r="O45" s="42"/>
      <c r="P45" s="45"/>
    </row>
    <row r="46" spans="1:16" s="32" customFormat="1" ht="54.75" customHeight="1" x14ac:dyDescent="0.25">
      <c r="A46" s="17" t="s">
        <v>74</v>
      </c>
      <c r="B46" s="106" t="s">
        <v>75</v>
      </c>
      <c r="C46" s="107"/>
      <c r="D46" s="108"/>
      <c r="E46" s="23">
        <v>60</v>
      </c>
      <c r="F46" s="42">
        <f>SUM(F47:F52)</f>
        <v>60</v>
      </c>
      <c r="G46" s="42"/>
      <c r="H46" s="55"/>
      <c r="J46" s="27"/>
      <c r="K46" s="109" t="s">
        <v>76</v>
      </c>
      <c r="L46" s="110"/>
      <c r="M46" s="111"/>
      <c r="N46" s="23">
        <f>N14+N32</f>
        <v>40</v>
      </c>
      <c r="O46" s="23">
        <f>O14+O32</f>
        <v>38</v>
      </c>
      <c r="P46" s="33"/>
    </row>
    <row r="47" spans="1:16" s="32" customFormat="1" ht="41.25" customHeight="1" x14ac:dyDescent="0.25">
      <c r="A47" s="27"/>
      <c r="B47" s="98" t="s">
        <v>77</v>
      </c>
      <c r="C47" s="99"/>
      <c r="D47" s="100"/>
      <c r="E47" s="30">
        <v>60</v>
      </c>
      <c r="F47" s="24">
        <v>60</v>
      </c>
      <c r="G47" s="24"/>
      <c r="H47" s="75"/>
      <c r="J47" s="46"/>
      <c r="K47" s="112"/>
      <c r="L47" s="112"/>
      <c r="M47" s="112"/>
      <c r="N47" s="47"/>
      <c r="O47" s="48"/>
      <c r="P47" s="46"/>
    </row>
    <row r="48" spans="1:16" s="32" customFormat="1" ht="41.25" customHeight="1" x14ac:dyDescent="0.25">
      <c r="A48" s="27"/>
      <c r="B48" s="113" t="s">
        <v>78</v>
      </c>
      <c r="C48" s="114"/>
      <c r="D48" s="115"/>
      <c r="E48" s="37">
        <v>50</v>
      </c>
      <c r="F48" s="27"/>
      <c r="G48" s="30"/>
      <c r="H48" s="27"/>
      <c r="J48" s="49"/>
      <c r="K48" s="50" t="s">
        <v>79</v>
      </c>
      <c r="L48" s="51"/>
      <c r="M48" s="51"/>
      <c r="N48" s="51"/>
      <c r="O48" s="49"/>
      <c r="P48" s="49"/>
    </row>
    <row r="49" spans="1:19" s="19" customFormat="1" ht="41.25" customHeight="1" x14ac:dyDescent="0.25">
      <c r="A49" s="27"/>
      <c r="B49" s="98" t="s">
        <v>80</v>
      </c>
      <c r="C49" s="99"/>
      <c r="D49" s="100"/>
      <c r="E49" s="30">
        <v>40</v>
      </c>
      <c r="F49" s="27"/>
      <c r="G49" s="30"/>
      <c r="H49" s="27"/>
      <c r="J49" s="116" t="s">
        <v>81</v>
      </c>
      <c r="K49" s="116"/>
      <c r="L49" s="116"/>
      <c r="M49" s="116"/>
      <c r="N49" s="116"/>
      <c r="O49" s="116"/>
      <c r="P49" s="116"/>
    </row>
    <row r="50" spans="1:19" s="25" customFormat="1" ht="41.25" customHeight="1" x14ac:dyDescent="0.25">
      <c r="A50" s="27"/>
      <c r="B50" s="98" t="s">
        <v>82</v>
      </c>
      <c r="C50" s="99"/>
      <c r="D50" s="100"/>
      <c r="E50" s="30">
        <v>30</v>
      </c>
      <c r="F50" s="27"/>
      <c r="G50" s="30"/>
      <c r="H50" s="27"/>
      <c r="J50" s="116"/>
      <c r="K50" s="116"/>
      <c r="L50" s="116"/>
      <c r="M50" s="116"/>
      <c r="N50" s="116"/>
      <c r="O50" s="116"/>
      <c r="P50" s="116"/>
    </row>
    <row r="51" spans="1:19" s="25" customFormat="1" ht="41.25" customHeight="1" x14ac:dyDescent="0.25">
      <c r="A51" s="27"/>
      <c r="B51" s="98" t="s">
        <v>83</v>
      </c>
      <c r="C51" s="99"/>
      <c r="D51" s="100"/>
      <c r="E51" s="30">
        <v>20</v>
      </c>
      <c r="F51" s="27"/>
      <c r="G51" s="30"/>
      <c r="H51" s="27"/>
      <c r="M51" s="101" t="s">
        <v>84</v>
      </c>
      <c r="N51" s="101"/>
      <c r="O51" s="101"/>
      <c r="P51" s="101"/>
    </row>
    <row r="52" spans="1:19" s="25" customFormat="1" ht="41.25" customHeight="1" x14ac:dyDescent="0.25">
      <c r="A52" s="27"/>
      <c r="B52" s="98" t="s">
        <v>85</v>
      </c>
      <c r="C52" s="99"/>
      <c r="D52" s="100"/>
      <c r="E52" s="30">
        <v>0</v>
      </c>
      <c r="F52" s="27"/>
      <c r="G52" s="30"/>
      <c r="H52" s="27"/>
      <c r="J52" s="52"/>
      <c r="K52" s="52"/>
      <c r="L52" s="52"/>
      <c r="M52" s="102" t="s">
        <v>86</v>
      </c>
      <c r="N52" s="102"/>
      <c r="O52" s="102"/>
      <c r="P52" s="102"/>
    </row>
    <row r="53" spans="1:19" s="25" customFormat="1" ht="36" customHeight="1" x14ac:dyDescent="0.25">
      <c r="A53" s="17"/>
      <c r="B53" s="90" t="s">
        <v>87</v>
      </c>
      <c r="C53" s="91"/>
      <c r="D53" s="92"/>
      <c r="E53" s="53">
        <f>E14+E32+E46</f>
        <v>100</v>
      </c>
      <c r="F53" s="27">
        <f>F14+F32+F46</f>
        <v>95</v>
      </c>
      <c r="G53" s="27"/>
      <c r="H53" s="27"/>
      <c r="J53" s="49"/>
      <c r="K53" s="54"/>
      <c r="L53" s="54"/>
    </row>
    <row r="54" spans="1:19" s="25" customFormat="1" ht="27.2" customHeight="1" x14ac:dyDescent="0.25">
      <c r="A54" s="55"/>
      <c r="B54" s="103" t="s">
        <v>88</v>
      </c>
      <c r="C54" s="104"/>
      <c r="D54" s="105"/>
      <c r="E54" s="56"/>
      <c r="F54" s="53"/>
      <c r="G54" s="53"/>
      <c r="H54" s="75"/>
      <c r="J54" s="57"/>
      <c r="K54" s="57"/>
      <c r="L54" s="57"/>
      <c r="M54" s="57"/>
      <c r="N54" s="57"/>
      <c r="O54" s="57"/>
      <c r="P54" s="57"/>
    </row>
    <row r="55" spans="1:19" s="25" customFormat="1" ht="54" customHeight="1" x14ac:dyDescent="0.25">
      <c r="A55" s="55"/>
      <c r="B55" s="90" t="s">
        <v>89</v>
      </c>
      <c r="C55" s="91"/>
      <c r="D55" s="92"/>
      <c r="E55" s="53">
        <f>E53-E54</f>
        <v>100</v>
      </c>
      <c r="F55" s="55">
        <f>ROUND(F53-F54,1)</f>
        <v>95</v>
      </c>
      <c r="G55" s="55"/>
      <c r="H55" s="55"/>
      <c r="J55" s="57"/>
      <c r="K55" s="57"/>
      <c r="L55" s="57"/>
      <c r="M55" s="57"/>
      <c r="N55" s="57"/>
      <c r="O55" s="57"/>
      <c r="P55" s="57"/>
    </row>
    <row r="56" spans="1:19" s="60" customFormat="1" ht="10.5" customHeight="1" x14ac:dyDescent="0.25">
      <c r="A56" s="58"/>
      <c r="B56" s="59"/>
      <c r="C56" s="59"/>
      <c r="D56" s="59"/>
      <c r="E56" s="58"/>
      <c r="F56" s="58"/>
      <c r="G56" s="58"/>
      <c r="H56" s="58"/>
      <c r="J56" s="61"/>
      <c r="K56" s="61"/>
      <c r="L56" s="61"/>
      <c r="M56" s="61"/>
      <c r="N56" s="61"/>
      <c r="O56" s="61"/>
      <c r="P56" s="61"/>
    </row>
    <row r="57" spans="1:19" s="60" customFormat="1" ht="20.25" customHeight="1" x14ac:dyDescent="0.25">
      <c r="B57" s="93" t="s">
        <v>90</v>
      </c>
      <c r="C57" s="93"/>
      <c r="D57" s="93"/>
      <c r="M57" s="62"/>
      <c r="N57" s="62"/>
      <c r="O57" s="62"/>
      <c r="P57" s="62"/>
    </row>
    <row r="58" spans="1:19" s="60" customFormat="1" ht="6.75" customHeight="1" x14ac:dyDescent="0.25">
      <c r="B58" s="63"/>
      <c r="C58" s="63"/>
      <c r="D58" s="63"/>
      <c r="M58" s="62"/>
      <c r="N58" s="62"/>
      <c r="O58" s="62"/>
      <c r="P58" s="62"/>
    </row>
    <row r="59" spans="1:19" s="61" customFormat="1" ht="35.25" customHeight="1" x14ac:dyDescent="0.25">
      <c r="A59" s="94"/>
      <c r="B59" s="95"/>
      <c r="C59" s="96"/>
      <c r="D59" s="18"/>
      <c r="E59" s="97" t="s">
        <v>91</v>
      </c>
      <c r="F59" s="97"/>
      <c r="G59" s="94" t="s">
        <v>92</v>
      </c>
      <c r="H59" s="96"/>
      <c r="J59" s="60"/>
      <c r="K59" s="60"/>
      <c r="L59" s="60"/>
      <c r="M59" s="64"/>
      <c r="N59" s="64"/>
      <c r="O59" s="64"/>
      <c r="P59" s="64"/>
    </row>
    <row r="60" spans="1:19" s="60" customFormat="1" ht="63" customHeight="1" x14ac:dyDescent="0.25">
      <c r="A60" s="94" t="s">
        <v>93</v>
      </c>
      <c r="B60" s="95"/>
      <c r="C60" s="96"/>
      <c r="D60" s="65" t="s">
        <v>94</v>
      </c>
      <c r="E60" s="18" t="s">
        <v>95</v>
      </c>
      <c r="F60" s="18" t="s">
        <v>96</v>
      </c>
      <c r="G60" s="18" t="s">
        <v>97</v>
      </c>
      <c r="H60" s="18" t="s">
        <v>98</v>
      </c>
      <c r="S60" s="61"/>
    </row>
    <row r="61" spans="1:19" s="60" customFormat="1" ht="33.200000000000003" customHeight="1" x14ac:dyDescent="0.25">
      <c r="A61" s="85" t="s">
        <v>99</v>
      </c>
      <c r="B61" s="86"/>
      <c r="C61" s="87"/>
      <c r="D61" s="27" t="s">
        <v>100</v>
      </c>
      <c r="E61" s="27">
        <f>IF(AND(90&lt;=F55,F55&lt;100),F55,"")</f>
        <v>95</v>
      </c>
      <c r="F61" s="37" t="str">
        <f>IF(AND(90&lt;=G55,G55&lt;=100),G55,"")</f>
        <v/>
      </c>
      <c r="G61" s="66" t="str">
        <f t="shared" ref="G61:G64" si="0">IF(ISNUMBER(E61)=TRUE,"X","")</f>
        <v>X</v>
      </c>
      <c r="H61" s="67" t="str">
        <f>IF(ISNUMBER(F61)=TRUE,"X","")</f>
        <v/>
      </c>
    </row>
    <row r="62" spans="1:19" s="60" customFormat="1" ht="49.5" x14ac:dyDescent="0.25">
      <c r="A62" s="85" t="s">
        <v>101</v>
      </c>
      <c r="B62" s="86"/>
      <c r="C62" s="87"/>
      <c r="D62" s="27" t="s">
        <v>102</v>
      </c>
      <c r="E62" s="27" t="str">
        <f>IF(AND(75&lt;=F55,F55&lt;90),F55,"")</f>
        <v/>
      </c>
      <c r="F62" s="27" t="str">
        <f>IF(AND(75&lt;=G55,G55&lt;90),G55,"")</f>
        <v/>
      </c>
      <c r="G62" s="66" t="str">
        <f t="shared" si="0"/>
        <v/>
      </c>
      <c r="H62" s="67" t="str">
        <f>IF(ISNUMBER(F62)=TRUE,"X","")</f>
        <v/>
      </c>
    </row>
    <row r="63" spans="1:19" s="60" customFormat="1" ht="49.5" x14ac:dyDescent="0.25">
      <c r="A63" s="85" t="s">
        <v>103</v>
      </c>
      <c r="B63" s="86"/>
      <c r="C63" s="87"/>
      <c r="D63" s="27" t="s">
        <v>104</v>
      </c>
      <c r="E63" s="27" t="str">
        <f>IF(AND(50&lt;=F55,F55&lt;75),F55,"")</f>
        <v/>
      </c>
      <c r="F63" s="27" t="str">
        <f>IF(AND(50&lt;=G55,G55&lt;75),G55,"")</f>
        <v/>
      </c>
      <c r="G63" s="66" t="str">
        <f t="shared" si="0"/>
        <v/>
      </c>
      <c r="H63" s="67" t="str">
        <f>IF(ISNUMBER(F63)=TRUE,"X","")</f>
        <v/>
      </c>
      <c r="J63" s="68"/>
      <c r="K63" s="68"/>
      <c r="L63" s="68"/>
      <c r="M63" s="68"/>
      <c r="N63" s="68"/>
      <c r="O63" s="68"/>
      <c r="P63" s="68"/>
    </row>
    <row r="64" spans="1:19" s="60" customFormat="1" ht="33" x14ac:dyDescent="0.25">
      <c r="A64" s="85" t="s">
        <v>105</v>
      </c>
      <c r="B64" s="86"/>
      <c r="C64" s="87"/>
      <c r="D64" s="27" t="s">
        <v>106</v>
      </c>
      <c r="E64" s="27" t="str">
        <f>IF(AND(0&lt;F55,F55&lt;50),F55,"")</f>
        <v/>
      </c>
      <c r="F64" s="27" t="str">
        <f>IF(AND(0&lt;G55,G55&lt;50),G55,"")</f>
        <v/>
      </c>
      <c r="G64" s="66" t="str">
        <f t="shared" si="0"/>
        <v/>
      </c>
      <c r="H64" s="69" t="str">
        <f>IF(ISNUMBER(F64)=TRUE,"X","")</f>
        <v/>
      </c>
      <c r="J64" s="19"/>
      <c r="K64" s="19"/>
      <c r="L64" s="19"/>
      <c r="M64" s="19"/>
      <c r="N64" s="19"/>
      <c r="O64" s="19"/>
      <c r="P64" s="19"/>
    </row>
    <row r="65" spans="1:19" s="70" customFormat="1" ht="10.5" customHeight="1" x14ac:dyDescent="0.25">
      <c r="A65" s="1"/>
      <c r="B65" s="2"/>
      <c r="C65" s="1"/>
      <c r="D65" s="1"/>
      <c r="E65" s="1"/>
      <c r="F65" s="1"/>
      <c r="G65" s="1"/>
      <c r="H65" s="1"/>
      <c r="J65" s="1"/>
      <c r="K65" s="1"/>
      <c r="L65" s="1"/>
      <c r="M65" s="1"/>
      <c r="N65" s="1"/>
      <c r="O65" s="1"/>
      <c r="P65" s="1"/>
      <c r="S65" s="60"/>
    </row>
    <row r="66" spans="1:19" s="7" customFormat="1" ht="21" customHeight="1" x14ac:dyDescent="0.25">
      <c r="A66" s="70"/>
      <c r="B66" s="71"/>
      <c r="C66" s="70"/>
      <c r="D66" s="88" t="s">
        <v>119</v>
      </c>
      <c r="E66" s="88"/>
      <c r="F66" s="88"/>
      <c r="G66" s="88"/>
      <c r="H66" s="88"/>
      <c r="J66" s="1"/>
      <c r="K66" s="1"/>
      <c r="L66" s="1"/>
      <c r="M66" s="1"/>
      <c r="N66" s="1"/>
      <c r="O66" s="1"/>
      <c r="P66" s="1"/>
      <c r="S66" s="70"/>
    </row>
    <row r="67" spans="1:19" ht="16.5" customHeight="1" x14ac:dyDescent="0.25">
      <c r="A67" s="7"/>
      <c r="B67" s="7"/>
      <c r="C67" s="7"/>
      <c r="D67" s="89" t="s">
        <v>107</v>
      </c>
      <c r="E67" s="89"/>
      <c r="F67" s="89"/>
      <c r="G67" s="89"/>
      <c r="H67" s="89"/>
      <c r="S67" s="7"/>
    </row>
    <row r="68" spans="1:19" x14ac:dyDescent="0.25">
      <c r="D68" s="72"/>
      <c r="E68" s="72"/>
      <c r="F68" s="72"/>
      <c r="G68" s="72"/>
      <c r="H68" s="72"/>
    </row>
    <row r="69" spans="1:19" x14ac:dyDescent="0.25">
      <c r="D69" s="72"/>
      <c r="E69" s="72"/>
      <c r="F69" s="72"/>
      <c r="G69" s="72"/>
      <c r="H69" s="72"/>
    </row>
    <row r="70" spans="1:19" ht="15.75" customHeight="1" x14ac:dyDescent="0.25"/>
    <row r="71" spans="1:19" ht="8.25" customHeight="1" x14ac:dyDescent="0.25"/>
    <row r="72" spans="1:19" ht="16.5" customHeight="1" x14ac:dyDescent="0.25">
      <c r="D72" s="84" t="s">
        <v>115</v>
      </c>
      <c r="E72" s="84"/>
      <c r="F72" s="84"/>
      <c r="G72" s="84"/>
      <c r="H72" s="84"/>
    </row>
    <row r="73" spans="1:19" ht="10.5" customHeight="1" x14ac:dyDescent="0.25">
      <c r="D73" s="78"/>
      <c r="E73" s="78"/>
      <c r="F73" s="78"/>
      <c r="G73" s="78"/>
      <c r="H73" s="78"/>
    </row>
    <row r="74" spans="1:19" ht="28.5" customHeight="1" x14ac:dyDescent="0.25">
      <c r="B74" s="79" t="s">
        <v>108</v>
      </c>
      <c r="C74" s="79"/>
      <c r="D74" s="79"/>
      <c r="E74" s="79"/>
      <c r="F74" s="79"/>
      <c r="G74" s="79"/>
      <c r="H74" s="79"/>
    </row>
    <row r="75" spans="1:19" ht="104.25" customHeight="1" x14ac:dyDescent="0.25">
      <c r="B75" s="80" t="s">
        <v>110</v>
      </c>
      <c r="C75" s="81"/>
      <c r="D75" s="81"/>
      <c r="E75" s="81"/>
      <c r="F75" s="81"/>
      <c r="G75" s="81"/>
      <c r="H75" s="82"/>
    </row>
    <row r="76" spans="1:19" ht="20.25" customHeight="1" x14ac:dyDescent="0.25">
      <c r="B76" s="73"/>
      <c r="D76" s="83" t="s">
        <v>117</v>
      </c>
      <c r="E76" s="83"/>
      <c r="F76" s="83"/>
      <c r="G76" s="83"/>
      <c r="H76" s="83"/>
    </row>
    <row r="77" spans="1:19" ht="16.5" customHeight="1" x14ac:dyDescent="0.25">
      <c r="B77" s="74"/>
      <c r="D77" s="84" t="s">
        <v>109</v>
      </c>
      <c r="E77" s="84"/>
      <c r="F77" s="84"/>
      <c r="G77" s="84"/>
      <c r="H77" s="84"/>
    </row>
  </sheetData>
  <sheetProtection formatCells="0" formatColumns="0" formatRows="0" insertColumns="0" insertRows="0" insertHyperlinks="0" deleteColumns="0" deleteRows="0" sort="0" autoFilter="0" pivotTables="0"/>
  <mergeCells count="116">
    <mergeCell ref="A2:C2"/>
    <mergeCell ref="D2:H2"/>
    <mergeCell ref="J2:L2"/>
    <mergeCell ref="M2:P2"/>
    <mergeCell ref="A3:B3"/>
    <mergeCell ref="J3:K3"/>
    <mergeCell ref="B8:H8"/>
    <mergeCell ref="K8:P8"/>
    <mergeCell ref="B9:H9"/>
    <mergeCell ref="K9:P9"/>
    <mergeCell ref="B12:D12"/>
    <mergeCell ref="K12:M12"/>
    <mergeCell ref="J4:P4"/>
    <mergeCell ref="A5:H5"/>
    <mergeCell ref="K5:P5"/>
    <mergeCell ref="K6:P6"/>
    <mergeCell ref="B7:H7"/>
    <mergeCell ref="K7:P7"/>
    <mergeCell ref="B16:D16"/>
    <mergeCell ref="K16:M16"/>
    <mergeCell ref="B17:D17"/>
    <mergeCell ref="K17:M17"/>
    <mergeCell ref="B18:D18"/>
    <mergeCell ref="K18:M18"/>
    <mergeCell ref="B13:D13"/>
    <mergeCell ref="K13:M13"/>
    <mergeCell ref="B14:D14"/>
    <mergeCell ref="K14:M14"/>
    <mergeCell ref="B15:D15"/>
    <mergeCell ref="K15:M15"/>
    <mergeCell ref="B22:D22"/>
    <mergeCell ref="K22:M22"/>
    <mergeCell ref="B23:D23"/>
    <mergeCell ref="K23:M23"/>
    <mergeCell ref="B24:D24"/>
    <mergeCell ref="K24:M24"/>
    <mergeCell ref="B19:D19"/>
    <mergeCell ref="K19:M19"/>
    <mergeCell ref="B20:D20"/>
    <mergeCell ref="K20:M20"/>
    <mergeCell ref="B21:D21"/>
    <mergeCell ref="K21:M21"/>
    <mergeCell ref="B28:D28"/>
    <mergeCell ref="K28:M28"/>
    <mergeCell ref="B29:D29"/>
    <mergeCell ref="K29:M29"/>
    <mergeCell ref="B30:D30"/>
    <mergeCell ref="K30:M30"/>
    <mergeCell ref="B25:D25"/>
    <mergeCell ref="K25:M25"/>
    <mergeCell ref="B26:D26"/>
    <mergeCell ref="K26:M26"/>
    <mergeCell ref="B27:D27"/>
    <mergeCell ref="K27:M27"/>
    <mergeCell ref="B34:D34"/>
    <mergeCell ref="K34:M34"/>
    <mergeCell ref="B35:D35"/>
    <mergeCell ref="K35:M35"/>
    <mergeCell ref="B36:D36"/>
    <mergeCell ref="K36:M36"/>
    <mergeCell ref="B31:D31"/>
    <mergeCell ref="K31:M31"/>
    <mergeCell ref="B32:D32"/>
    <mergeCell ref="K32:M32"/>
    <mergeCell ref="B33:D33"/>
    <mergeCell ref="K33:M33"/>
    <mergeCell ref="B40:D40"/>
    <mergeCell ref="K40:M40"/>
    <mergeCell ref="B41:D41"/>
    <mergeCell ref="K41:M41"/>
    <mergeCell ref="B42:D42"/>
    <mergeCell ref="K42:M42"/>
    <mergeCell ref="B37:D37"/>
    <mergeCell ref="K37:M37"/>
    <mergeCell ref="B38:D38"/>
    <mergeCell ref="K38:M38"/>
    <mergeCell ref="B39:D39"/>
    <mergeCell ref="K39:M39"/>
    <mergeCell ref="B46:D46"/>
    <mergeCell ref="K46:M46"/>
    <mergeCell ref="B47:D47"/>
    <mergeCell ref="K47:M47"/>
    <mergeCell ref="B48:D48"/>
    <mergeCell ref="B49:D49"/>
    <mergeCell ref="J49:P50"/>
    <mergeCell ref="B50:D50"/>
    <mergeCell ref="B43:D43"/>
    <mergeCell ref="K43:M43"/>
    <mergeCell ref="B44:D44"/>
    <mergeCell ref="K44:M44"/>
    <mergeCell ref="B45:D45"/>
    <mergeCell ref="K45:M45"/>
    <mergeCell ref="B55:D55"/>
    <mergeCell ref="B57:D57"/>
    <mergeCell ref="A59:C59"/>
    <mergeCell ref="E59:F59"/>
    <mergeCell ref="G59:H59"/>
    <mergeCell ref="A60:C60"/>
    <mergeCell ref="B51:D51"/>
    <mergeCell ref="M51:P51"/>
    <mergeCell ref="B52:D52"/>
    <mergeCell ref="M52:P52"/>
    <mergeCell ref="B53:D53"/>
    <mergeCell ref="B54:D54"/>
    <mergeCell ref="D73:H73"/>
    <mergeCell ref="B74:H74"/>
    <mergeCell ref="B75:H75"/>
    <mergeCell ref="D76:H76"/>
    <mergeCell ref="D77:H77"/>
    <mergeCell ref="A61:C61"/>
    <mergeCell ref="A62:C62"/>
    <mergeCell ref="A63:C63"/>
    <mergeCell ref="A64:C64"/>
    <mergeCell ref="D66:H66"/>
    <mergeCell ref="D67:H67"/>
    <mergeCell ref="D72:H72"/>
  </mergeCells>
  <printOptions horizontalCentered="1"/>
  <pageMargins left="0.25" right="0.25" top="0.35" bottom="0.39" header="0.17" footer="0.19"/>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Mẫu 1B</vt:lpstr>
      <vt:lpstr>'Mẫu 1B'!Print_Titles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Oanh</dc:creator>
  <cp:lastModifiedBy>AChien</cp:lastModifiedBy>
  <cp:lastPrinted>2022-09-21T07:15:11Z</cp:lastPrinted>
  <dcterms:created xsi:type="dcterms:W3CDTF">2020-09-24T06:51:30Z</dcterms:created>
  <dcterms:modified xsi:type="dcterms:W3CDTF">2022-09-21T07:15:48Z</dcterms:modified>
</cp:coreProperties>
</file>