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17010" windowHeight="7995" activeTab="1"/>
  </bookViews>
  <sheets>
    <sheet name="LLCT 2021-2022" sheetId="1" r:id="rId1"/>
    <sheet name="LLCT 2021-2022 (2)" sheetId="2" r:id="rId2"/>
  </sheets>
  <definedNames>
    <definedName name="_xlnm._FilterDatabase" localSheetId="0" hidden="1">'LLCT 2021-2022'!$B$8:$L$25</definedName>
    <definedName name="_xlnm._FilterDatabase" localSheetId="1" hidden="1">'LLCT 2021-2022 (2)'!$B$8:$L$25</definedName>
    <definedName name="_xlnm.Print_Titles" localSheetId="0">'LLCT 2021-2022'!$8:$8</definedName>
    <definedName name="_xlnm.Print_Titles" localSheetId="1">'LLCT 2021-2022 (2)'!$8:$8</definedName>
  </definedNames>
  <calcPr calcId="144525"/>
</workbook>
</file>

<file path=xl/calcChain.xml><?xml version="1.0" encoding="utf-8"?>
<calcChain xmlns="http://schemas.openxmlformats.org/spreadsheetml/2006/main">
  <c r="R11" i="2" l="1"/>
  <c r="AL11" i="2" s="1"/>
  <c r="R12" i="2"/>
  <c r="R13" i="2"/>
  <c r="AL13" i="2" s="1"/>
  <c r="R14" i="2"/>
  <c r="R15" i="2"/>
  <c r="R16" i="2"/>
  <c r="R17" i="2"/>
  <c r="AL17" i="2" s="1"/>
  <c r="R18" i="2"/>
  <c r="R19" i="2"/>
  <c r="R20" i="2"/>
  <c r="R21" i="2"/>
  <c r="R22" i="2"/>
  <c r="R23" i="2"/>
  <c r="R24" i="2"/>
  <c r="R25" i="2"/>
  <c r="R10" i="2"/>
  <c r="AL10" i="2" s="1"/>
  <c r="AM17" i="2"/>
  <c r="AL20" i="2"/>
  <c r="AL21" i="2"/>
  <c r="AL22" i="2"/>
  <c r="AL23" i="2"/>
  <c r="AL24" i="2"/>
  <c r="AL25" i="2"/>
  <c r="AL12" i="2"/>
  <c r="AL14" i="2"/>
  <c r="AL15" i="2"/>
  <c r="AL16" i="2"/>
  <c r="AL18" i="2"/>
  <c r="AL19" i="2"/>
  <c r="AJ11" i="2" l="1"/>
  <c r="AJ12" i="2"/>
  <c r="AJ13" i="2"/>
  <c r="AJ14" i="2"/>
  <c r="AJ15" i="2"/>
  <c r="AJ16" i="2"/>
  <c r="AJ17" i="2"/>
  <c r="AJ18" i="2"/>
  <c r="AJ19" i="2"/>
  <c r="AJ20" i="2"/>
  <c r="AJ21" i="2"/>
  <c r="AJ22" i="2"/>
  <c r="AJ23" i="2"/>
  <c r="AJ24" i="2"/>
  <c r="AJ25" i="2"/>
  <c r="AJ10" i="2"/>
  <c r="H25" i="2"/>
  <c r="J25" i="2" s="1"/>
  <c r="G25" i="2"/>
  <c r="H24" i="2"/>
  <c r="J24" i="2" s="1"/>
  <c r="G24" i="2"/>
  <c r="H23" i="2"/>
  <c r="J23" i="2" s="1"/>
  <c r="G23" i="2"/>
  <c r="J22" i="2"/>
  <c r="H22" i="2"/>
  <c r="G22" i="2"/>
  <c r="H21" i="2"/>
  <c r="J21" i="2" s="1"/>
  <c r="G21" i="2"/>
  <c r="H20" i="2"/>
  <c r="J20" i="2" s="1"/>
  <c r="G20" i="2"/>
  <c r="I19" i="2"/>
  <c r="J19" i="2" s="1"/>
  <c r="H19" i="2"/>
  <c r="G19" i="2"/>
  <c r="H18" i="2"/>
  <c r="J18" i="2" s="1"/>
  <c r="G18" i="2"/>
  <c r="H17" i="2"/>
  <c r="J17" i="2" s="1"/>
  <c r="G17" i="2"/>
  <c r="H16" i="2"/>
  <c r="J16" i="2" s="1"/>
  <c r="G16" i="2"/>
  <c r="J15" i="2"/>
  <c r="H15" i="2"/>
  <c r="G15" i="2"/>
  <c r="F15" i="2"/>
  <c r="J14" i="2"/>
  <c r="H14" i="2"/>
  <c r="G14" i="2"/>
  <c r="H13" i="2"/>
  <c r="J13" i="2" s="1"/>
  <c r="G13" i="2"/>
  <c r="E13" i="2"/>
  <c r="H12" i="2"/>
  <c r="J12" i="2" s="1"/>
  <c r="G12" i="2"/>
  <c r="E12" i="2"/>
  <c r="H11" i="2"/>
  <c r="J11" i="2" s="1"/>
  <c r="G11" i="2"/>
  <c r="E11" i="2"/>
  <c r="H10" i="2"/>
  <c r="J10" i="2" s="1"/>
  <c r="G10" i="2"/>
  <c r="E10" i="2"/>
  <c r="H25" i="1" l="1"/>
  <c r="J25" i="1" s="1"/>
  <c r="G25" i="1"/>
  <c r="J24" i="1"/>
  <c r="H24" i="1"/>
  <c r="G24" i="1"/>
  <c r="H23" i="1"/>
  <c r="J23" i="1" s="1"/>
  <c r="G23" i="1"/>
  <c r="H22" i="1"/>
  <c r="J22" i="1" s="1"/>
  <c r="G22" i="1"/>
  <c r="H21" i="1"/>
  <c r="J21" i="1" s="1"/>
  <c r="G21" i="1"/>
  <c r="J20" i="1"/>
  <c r="H20" i="1"/>
  <c r="G20" i="1"/>
  <c r="I19" i="1"/>
  <c r="J19" i="1" s="1"/>
  <c r="H19" i="1"/>
  <c r="G19" i="1"/>
  <c r="H18" i="1"/>
  <c r="J18" i="1" s="1"/>
  <c r="G18" i="1"/>
  <c r="H17" i="1"/>
  <c r="J17" i="1" s="1"/>
  <c r="G17" i="1"/>
  <c r="H16" i="1"/>
  <c r="J16" i="1" s="1"/>
  <c r="G16" i="1"/>
  <c r="J15" i="1"/>
  <c r="H15" i="1"/>
  <c r="F15" i="1"/>
  <c r="G15" i="1" s="1"/>
  <c r="J14" i="1"/>
  <c r="H14" i="1"/>
  <c r="G14" i="1"/>
  <c r="H13" i="1"/>
  <c r="J13" i="1" s="1"/>
  <c r="G13" i="1"/>
  <c r="E13" i="1"/>
  <c r="H12" i="1"/>
  <c r="J12" i="1" s="1"/>
  <c r="G12" i="1"/>
  <c r="E12" i="1"/>
  <c r="H11" i="1"/>
  <c r="J11" i="1" s="1"/>
  <c r="G11" i="1"/>
  <c r="E11" i="1"/>
  <c r="H10" i="1"/>
  <c r="J10" i="1" s="1"/>
  <c r="G10" i="1"/>
  <c r="E10" i="1"/>
</calcChain>
</file>

<file path=xl/comments1.xml><?xml version="1.0" encoding="utf-8"?>
<comments xmlns="http://schemas.openxmlformats.org/spreadsheetml/2006/main">
  <authors>
    <author>LLCT2</author>
    <author>LaptopA</author>
  </authors>
  <commentList>
    <comment ref="AF17" authorId="0">
      <text>
        <r>
          <rPr>
            <b/>
            <sz val="9"/>
            <color indexed="81"/>
            <rFont val="Tahoma"/>
            <family val="2"/>
          </rPr>
          <t>LLCT2:</t>
        </r>
        <r>
          <rPr>
            <sz val="9"/>
            <color indexed="81"/>
            <rFont val="Tahoma"/>
            <family val="2"/>
          </rPr>
          <t xml:space="preserve">
LỚP 21T4-LTM1 (CÔ QUYÊN CNTT
_THAY CÔ THU HỒNG: 5 TIẾT</t>
        </r>
      </text>
    </comment>
    <comment ref="AC20" authorId="1">
      <text>
        <r>
          <rPr>
            <b/>
            <sz val="9"/>
            <color indexed="81"/>
            <rFont val="Tahoma"/>
            <family val="2"/>
          </rPr>
          <t>LaptopA:</t>
        </r>
        <r>
          <rPr>
            <sz val="9"/>
            <color indexed="81"/>
            <rFont val="Tahoma"/>
            <family val="2"/>
          </rPr>
          <t xml:space="preserve">
Thiếu 2 tiết</t>
        </r>
      </text>
    </comment>
    <comment ref="U22" authorId="1">
      <text>
        <r>
          <rPr>
            <b/>
            <sz val="9"/>
            <color indexed="81"/>
            <rFont val="Tahoma"/>
            <family val="2"/>
          </rPr>
          <t>LaptopA: XONG ĐI TTTN TÍNH 1 HỌC KỲ HỎI THẦY TẤN???</t>
        </r>
      </text>
    </comment>
  </commentList>
</comments>
</file>

<file path=xl/sharedStrings.xml><?xml version="1.0" encoding="utf-8"?>
<sst xmlns="http://schemas.openxmlformats.org/spreadsheetml/2006/main" count="169" uniqueCount="76">
  <si>
    <t>UBND THÀNH PHỐ HỒ CHÍ MINH</t>
  </si>
  <si>
    <t>CỘNG HÒA XÃ HỘI CHỦ NGHĨA VIỆT NAM</t>
  </si>
  <si>
    <t xml:space="preserve">TRƯỜNG CAO ĐẲNG LÝ TỰ TRỌNG </t>
  </si>
  <si>
    <t>Độc lập - Tự do - Hạnh phúc</t>
  </si>
  <si>
    <t>THÀNH PHỐ HỒ CHÍ MINH</t>
  </si>
  <si>
    <t>BẢNG TỔNG HỢP KHỐI LƯỢNG KIÊM NHIỆM CỦA GIẢNG VIÊN NĂM HỌC 2021-2022</t>
  </si>
  <si>
    <t>KHOA : LÝ LUẬN CHÍNH TRỊ</t>
  </si>
  <si>
    <t>STT</t>
  </si>
  <si>
    <t>HỌ VÀ TÊN</t>
  </si>
  <si>
    <t>Khối lượng chuẩn (giờ)</t>
  </si>
  <si>
    <t>Khối lượng kiêm nhiệm (giờ)</t>
  </si>
  <si>
    <t>Khối lượng giảm (giờ)</t>
  </si>
  <si>
    <t>Khối lượng chuẩn còn lại</t>
  </si>
  <si>
    <t>Khối lượng học tập, bồi dưỡng, đào tạo (160 giờ)</t>
  </si>
  <si>
    <t>Ghi chú</t>
  </si>
  <si>
    <t>KL Học tập, BD chuẩn</t>
  </si>
  <si>
    <t>KL Học tập, BD chuẩn giảm</t>
  </si>
  <si>
    <t>KL Học tập, BD chuẩn còn lại</t>
  </si>
  <si>
    <t>KL Học tập, bồi dưỡng, đào tạo</t>
  </si>
  <si>
    <t>Nguyễn Ngọc</t>
  </si>
  <si>
    <t>Quỳnh</t>
  </si>
  <si>
    <t>Phó Trưởng khoa, Phụ trách khoa (30%)</t>
  </si>
  <si>
    <t>Lê Thị Hồng</t>
  </si>
  <si>
    <t>Vân</t>
  </si>
  <si>
    <t>Phó trưởng khoa (20%)</t>
  </si>
  <si>
    <t>Phan Thị Thùy</t>
  </si>
  <si>
    <t>Trang</t>
  </si>
  <si>
    <t>Tổ trưởng bộ môn (15%)</t>
  </si>
  <si>
    <t>Đặng Thị Nhật</t>
  </si>
  <si>
    <t>Minh</t>
  </si>
  <si>
    <t>UV BCHCĐ, Tổ trưởng BM (15%)</t>
  </si>
  <si>
    <t>Đinh Thị</t>
  </si>
  <si>
    <t>Huyên</t>
  </si>
  <si>
    <t>Hoàng Thị</t>
  </si>
  <si>
    <t>Nghỉ thai sản từ 22/3/2021 đến 21/9/2021 (2 tuần), nuôi con nhỏ dưới 12 tháng tuổi đến 21/03/2022 (23 tuần)</t>
  </si>
  <si>
    <t>Trần Thị Hồng</t>
  </si>
  <si>
    <t>Thu</t>
  </si>
  <si>
    <t>Đỗ Thị</t>
  </si>
  <si>
    <t>Thơm</t>
  </si>
  <si>
    <t>Trần Văn</t>
  </si>
  <si>
    <t>Lượng</t>
  </si>
  <si>
    <t>Bùi Thành</t>
  </si>
  <si>
    <t>Dũng</t>
  </si>
  <si>
    <t>Từ ngày 01/12/2021 đến 15/12/2021 tham gia khóa huấn luyện, kiểm tra sẵn sàng động viên năm 2021</t>
  </si>
  <si>
    <t>Nguyễn Thị</t>
  </si>
  <si>
    <t>Dinh</t>
  </si>
  <si>
    <t>Phạm Thị</t>
  </si>
  <si>
    <t>Vinh</t>
  </si>
  <si>
    <t>Tổ trưởng CĐ</t>
  </si>
  <si>
    <t>Cao Thị Hồng</t>
  </si>
  <si>
    <t>Thắm</t>
  </si>
  <si>
    <t>Lê Thị Mai</t>
  </si>
  <si>
    <t>Hường</t>
  </si>
  <si>
    <t>Nguyễn Anh</t>
  </si>
  <si>
    <t>Kiệt</t>
  </si>
  <si>
    <t>Ngát</t>
  </si>
  <si>
    <t>Tp. HCM, ngày 03 tháng 8 năm 2022</t>
  </si>
  <si>
    <t>TRƯỞNG KHOA</t>
  </si>
  <si>
    <t>TRƯỞNG PHÒNG TC-HC-TH</t>
  </si>
  <si>
    <t>SHCN</t>
  </si>
  <si>
    <t>20C2</t>
  </si>
  <si>
    <t>20T4</t>
  </si>
  <si>
    <t>20C1</t>
  </si>
  <si>
    <t>19C1</t>
  </si>
  <si>
    <t>20T2</t>
  </si>
  <si>
    <t>TỔNG</t>
  </si>
  <si>
    <t>HK2/20-21</t>
  </si>
  <si>
    <t>21T4</t>
  </si>
  <si>
    <t>19T4</t>
  </si>
  <si>
    <t>21C1</t>
  </si>
  <si>
    <t xml:space="preserve">10,1 </t>
  </si>
  <si>
    <t>OK</t>
  </si>
  <si>
    <t>HK1/21-22</t>
  </si>
  <si>
    <t>HK2/21-22</t>
  </si>
  <si>
    <t>Thiếu 1 tiết</t>
  </si>
  <si>
    <t>1+2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</si>
</sst>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#,##0.0"/>
  </numFmts>
  <fonts count="43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sz val="12"/>
      <color theme="1"/>
      <name val="Times New Roman"/>
      <family val="1"/>
    </font>
    <font>
      <b/>
      <sz val="13"/>
      <color indexed="8"/>
      <name val="Times New Roman"/>
      <family val="1"/>
    </font>
    <font>
      <sz val="13"/>
      <color theme="1"/>
      <name val="Times New Roman"/>
      <family val="1"/>
    </font>
    <font>
      <b/>
      <sz val="16"/>
      <name val="Times New Roman"/>
      <family val="1"/>
    </font>
    <font>
      <sz val="13"/>
      <color indexed="8"/>
      <name val="Times New Roman"/>
      <family val="1"/>
    </font>
    <font>
      <b/>
      <sz val="13"/>
      <name val="Times New Roman"/>
      <family val="1"/>
    </font>
    <font>
      <b/>
      <sz val="10"/>
      <name val="Times New Roman"/>
      <family val="1"/>
    </font>
    <font>
      <b/>
      <sz val="12"/>
      <name val="Times New Roman"/>
      <family val="1"/>
    </font>
    <font>
      <sz val="13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b/>
      <i/>
      <sz val="12"/>
      <color indexed="8"/>
      <name val="Times New Roman"/>
      <family val="1"/>
    </font>
    <font>
      <b/>
      <i/>
      <sz val="13"/>
      <color indexed="8"/>
      <name val="Times New Roman"/>
      <family val="1"/>
    </font>
    <font>
      <b/>
      <sz val="13"/>
      <color theme="1"/>
      <name val="Times New Roman"/>
      <family val="1"/>
    </font>
    <font>
      <sz val="10"/>
      <name val="Arial"/>
      <family val="2"/>
    </font>
    <font>
      <sz val="10"/>
      <name val="Tahoma"/>
    </font>
    <font>
      <sz val="10"/>
      <name val="Tahoma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3"/>
      <color rgb="FFFF0000"/>
      <name val="Times New Roman"/>
      <family val="1"/>
    </font>
    <font>
      <b/>
      <sz val="13"/>
      <color rgb="FFFF0000"/>
      <name val="Times New Roman"/>
      <family val="1"/>
    </font>
    <font>
      <b/>
      <sz val="12"/>
      <color rgb="FFFF0000"/>
      <name val="Times New Roman"/>
      <family val="1"/>
    </font>
    <font>
      <b/>
      <i/>
      <sz val="13"/>
      <color rgb="FFFF0000"/>
      <name val="Times New Roman"/>
      <family val="1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/>
      <right/>
      <top/>
      <bottom style="thin">
        <color indexed="64"/>
      </bottom>
      <diagonal/>
    </border>
  </borders>
  <cellStyleXfs count="45">
    <xf numFmtId="0" fontId="0" fillId="0" borderId="0"/>
    <xf numFmtId="0" fontId="17" fillId="0" borderId="0"/>
    <xf numFmtId="0" fontId="17" fillId="0" borderId="0"/>
    <xf numFmtId="0" fontId="18" fillId="0" borderId="0"/>
    <xf numFmtId="0" fontId="20" fillId="2" borderId="0" applyNumberFormat="0" applyBorder="0" applyAlignment="0" applyProtection="0"/>
    <xf numFmtId="0" fontId="20" fillId="3" borderId="0" applyNumberFormat="0" applyBorder="0" applyAlignment="0" applyProtection="0"/>
    <xf numFmtId="0" fontId="20" fillId="4" borderId="0" applyNumberFormat="0" applyBorder="0" applyAlignment="0" applyProtection="0"/>
    <xf numFmtId="0" fontId="20" fillId="5" borderId="0" applyNumberFormat="0" applyBorder="0" applyAlignment="0" applyProtection="0"/>
    <xf numFmtId="0" fontId="20" fillId="6" borderId="0" applyNumberFormat="0" applyBorder="0" applyAlignment="0" applyProtection="0"/>
    <xf numFmtId="0" fontId="20" fillId="7" borderId="0" applyNumberFormat="0" applyBorder="0" applyAlignment="0" applyProtection="0"/>
    <xf numFmtId="0" fontId="20" fillId="8" borderId="0" applyNumberFormat="0" applyBorder="0" applyAlignment="0" applyProtection="0"/>
    <xf numFmtId="0" fontId="20" fillId="9" borderId="0" applyNumberFormat="0" applyBorder="0" applyAlignment="0" applyProtection="0"/>
    <xf numFmtId="0" fontId="20" fillId="10" borderId="0" applyNumberFormat="0" applyBorder="0" applyAlignment="0" applyProtection="0"/>
    <xf numFmtId="0" fontId="20" fillId="5" borderId="0" applyNumberFormat="0" applyBorder="0" applyAlignment="0" applyProtection="0"/>
    <xf numFmtId="0" fontId="20" fillId="8" borderId="0" applyNumberFormat="0" applyBorder="0" applyAlignment="0" applyProtection="0"/>
    <xf numFmtId="0" fontId="20" fillId="11" borderId="0" applyNumberFormat="0" applyBorder="0" applyAlignment="0" applyProtection="0"/>
    <xf numFmtId="0" fontId="21" fillId="12" borderId="0" applyNumberFormat="0" applyBorder="0" applyAlignment="0" applyProtection="0"/>
    <xf numFmtId="0" fontId="21" fillId="9" borderId="0" applyNumberFormat="0" applyBorder="0" applyAlignment="0" applyProtection="0"/>
    <xf numFmtId="0" fontId="21" fillId="10" borderId="0" applyNumberFormat="0" applyBorder="0" applyAlignment="0" applyProtection="0"/>
    <xf numFmtId="0" fontId="21" fillId="13" borderId="0" applyNumberFormat="0" applyBorder="0" applyAlignment="0" applyProtection="0"/>
    <xf numFmtId="0" fontId="21" fillId="14" borderId="0" applyNumberFormat="0" applyBorder="0" applyAlignment="0" applyProtection="0"/>
    <xf numFmtId="0" fontId="21" fillId="15" borderId="0" applyNumberFormat="0" applyBorder="0" applyAlignment="0" applyProtection="0"/>
    <xf numFmtId="0" fontId="21" fillId="16" borderId="0" applyNumberFormat="0" applyBorder="0" applyAlignment="0" applyProtection="0"/>
    <xf numFmtId="0" fontId="21" fillId="17" borderId="0" applyNumberFormat="0" applyBorder="0" applyAlignment="0" applyProtection="0"/>
    <xf numFmtId="0" fontId="21" fillId="18" borderId="0" applyNumberFormat="0" applyBorder="0" applyAlignment="0" applyProtection="0"/>
    <xf numFmtId="0" fontId="21" fillId="13" borderId="0" applyNumberFormat="0" applyBorder="0" applyAlignment="0" applyProtection="0"/>
    <xf numFmtId="0" fontId="21" fillId="14" borderId="0" applyNumberFormat="0" applyBorder="0" applyAlignment="0" applyProtection="0"/>
    <xf numFmtId="0" fontId="21" fillId="19" borderId="0" applyNumberFormat="0" applyBorder="0" applyAlignment="0" applyProtection="0"/>
    <xf numFmtId="0" fontId="22" fillId="3" borderId="0" applyNumberFormat="0" applyBorder="0" applyAlignment="0" applyProtection="0"/>
    <xf numFmtId="0" fontId="23" fillId="20" borderId="11" applyNumberFormat="0" applyAlignment="0" applyProtection="0"/>
    <xf numFmtId="0" fontId="24" fillId="21" borderId="12" applyNumberFormat="0" applyAlignment="0" applyProtection="0"/>
    <xf numFmtId="0" fontId="25" fillId="0" borderId="0" applyNumberFormat="0" applyFill="0" applyBorder="0" applyAlignment="0" applyProtection="0"/>
    <xf numFmtId="0" fontId="26" fillId="4" borderId="0" applyNumberFormat="0" applyBorder="0" applyAlignment="0" applyProtection="0"/>
    <xf numFmtId="0" fontId="27" fillId="0" borderId="13" applyNumberFormat="0" applyFill="0" applyAlignment="0" applyProtection="0"/>
    <xf numFmtId="0" fontId="28" fillId="0" borderId="14" applyNumberFormat="0" applyFill="0" applyAlignment="0" applyProtection="0"/>
    <xf numFmtId="0" fontId="29" fillId="0" borderId="15" applyNumberFormat="0" applyFill="0" applyAlignment="0" applyProtection="0"/>
    <xf numFmtId="0" fontId="29" fillId="0" borderId="0" applyNumberFormat="0" applyFill="0" applyBorder="0" applyAlignment="0" applyProtection="0"/>
    <xf numFmtId="0" fontId="30" fillId="7" borderId="11" applyNumberFormat="0" applyAlignment="0" applyProtection="0"/>
    <xf numFmtId="0" fontId="31" fillId="0" borderId="16" applyNumberFormat="0" applyFill="0" applyAlignment="0" applyProtection="0"/>
    <xf numFmtId="0" fontId="32" fillId="22" borderId="0" applyNumberFormat="0" applyBorder="0" applyAlignment="0" applyProtection="0"/>
    <xf numFmtId="0" fontId="19" fillId="23" borderId="17" applyNumberFormat="0" applyFont="0" applyAlignment="0" applyProtection="0"/>
    <xf numFmtId="0" fontId="33" fillId="20" borderId="18" applyNumberFormat="0" applyAlignment="0" applyProtection="0"/>
    <xf numFmtId="0" fontId="34" fillId="0" borderId="0" applyNumberFormat="0" applyFill="0" applyBorder="0" applyAlignment="0" applyProtection="0"/>
    <xf numFmtId="0" fontId="35" fillId="0" borderId="19" applyNumberFormat="0" applyFill="0" applyAlignment="0" applyProtection="0"/>
    <xf numFmtId="0" fontId="36" fillId="0" borderId="0" applyNumberFormat="0" applyFill="0" applyBorder="0" applyAlignment="0" applyProtection="0"/>
  </cellStyleXfs>
  <cellXfs count="89">
    <xf numFmtId="0" fontId="0" fillId="0" borderId="0" xfId="0"/>
    <xf numFmtId="0" fontId="2" fillId="0" borderId="0" xfId="0" quotePrefix="1" applyFont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4" fillId="0" borderId="0" xfId="0" quotePrefix="1" applyFont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7" fillId="0" borderId="0" xfId="0" applyFont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horizontal="left" vertical="center" wrapText="1"/>
    </xf>
    <xf numFmtId="0" fontId="7" fillId="0" borderId="0" xfId="0" applyFont="1" applyAlignment="1">
      <alignment horizontal="justify" vertical="center" wrapText="1"/>
    </xf>
    <xf numFmtId="0" fontId="1" fillId="0" borderId="0" xfId="0" applyFont="1" applyAlignment="1">
      <alignment horizontal="justify" vertical="center" wrapText="1"/>
    </xf>
    <xf numFmtId="0" fontId="9" fillId="0" borderId="10" xfId="0" applyFont="1" applyFill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4" xfId="0" applyFont="1" applyBorder="1" applyAlignment="1">
      <alignment vertical="center" wrapText="1"/>
    </xf>
    <xf numFmtId="0" fontId="7" fillId="0" borderId="6" xfId="0" applyFont="1" applyBorder="1" applyAlignment="1">
      <alignment horizontal="justify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center" vertical="center" wrapText="1"/>
    </xf>
    <xf numFmtId="0" fontId="1" fillId="0" borderId="10" xfId="0" applyFont="1" applyBorder="1" applyAlignment="1">
      <alignment vertical="center" wrapText="1"/>
    </xf>
    <xf numFmtId="0" fontId="4" fillId="0" borderId="0" xfId="0" applyFont="1" applyAlignment="1">
      <alignment horizontal="center" vertical="center" wrapText="1"/>
    </xf>
    <xf numFmtId="0" fontId="5" fillId="0" borderId="6" xfId="0" applyFont="1" applyFill="1" applyBorder="1" applyAlignment="1">
      <alignment horizontal="justify" vertical="center" wrapText="1"/>
    </xf>
    <xf numFmtId="164" fontId="11" fillId="0" borderId="4" xfId="0" applyNumberFormat="1" applyFont="1" applyFill="1" applyBorder="1" applyAlignment="1">
      <alignment horizontal="center" vertical="center" wrapText="1"/>
    </xf>
    <xf numFmtId="0" fontId="12" fillId="0" borderId="10" xfId="0" applyFont="1" applyBorder="1" applyAlignment="1">
      <alignment vertical="center" wrapText="1"/>
    </xf>
    <xf numFmtId="0" fontId="7" fillId="0" borderId="4" xfId="0" applyFont="1" applyFill="1" applyBorder="1" applyAlignment="1">
      <alignment vertical="center" wrapText="1"/>
    </xf>
    <xf numFmtId="0" fontId="12" fillId="0" borderId="10" xfId="0" applyFont="1" applyFill="1" applyBorder="1" applyAlignment="1">
      <alignment horizontal="justify" vertical="center" wrapText="1"/>
    </xf>
    <xf numFmtId="164" fontId="7" fillId="0" borderId="4" xfId="0" applyNumberFormat="1" applyFont="1" applyFill="1" applyBorder="1" applyAlignment="1">
      <alignment horizontal="center" vertical="center" wrapText="1"/>
    </xf>
    <xf numFmtId="0" fontId="2" fillId="0" borderId="10" xfId="0" applyFont="1" applyBorder="1" applyAlignment="1">
      <alignment vertical="center" wrapText="1"/>
    </xf>
    <xf numFmtId="0" fontId="13" fillId="0" borderId="10" xfId="0" applyFont="1" applyBorder="1" applyAlignment="1">
      <alignment horizontal="justify" vertical="center" wrapText="1"/>
    </xf>
    <xf numFmtId="0" fontId="12" fillId="0" borderId="10" xfId="0" applyFont="1" applyBorder="1" applyAlignment="1">
      <alignment horizontal="justify" vertical="center" wrapText="1"/>
    </xf>
    <xf numFmtId="1" fontId="7" fillId="0" borderId="4" xfId="0" applyNumberFormat="1" applyFont="1" applyFill="1" applyBorder="1" applyAlignment="1" applyProtection="1">
      <alignment horizontal="center" vertical="center" wrapText="1"/>
    </xf>
    <xf numFmtId="0" fontId="14" fillId="0" borderId="10" xfId="0" applyFont="1" applyBorder="1" applyAlignment="1">
      <alignment vertical="center" wrapText="1"/>
    </xf>
    <xf numFmtId="0" fontId="15" fillId="0" borderId="0" xfId="0" applyFont="1" applyAlignment="1">
      <alignment horizontal="center" vertical="center" wrapText="1"/>
    </xf>
    <xf numFmtId="0" fontId="5" fillId="0" borderId="0" xfId="0" applyFont="1" applyAlignment="1">
      <alignment horizontal="justify" vertical="center"/>
    </xf>
    <xf numFmtId="165" fontId="5" fillId="0" borderId="0" xfId="0" applyNumberFormat="1" applyFont="1" applyAlignment="1">
      <alignment vertical="center"/>
    </xf>
    <xf numFmtId="0" fontId="3" fillId="0" borderId="0" xfId="0" applyFont="1" applyAlignment="1">
      <alignment horizontal="justify" vertical="center"/>
    </xf>
    <xf numFmtId="0" fontId="2" fillId="0" borderId="0" xfId="0" quotePrefix="1" applyFont="1" applyAlignment="1">
      <alignment horizontal="center" vertical="center" wrapText="1"/>
    </xf>
    <xf numFmtId="0" fontId="7" fillId="0" borderId="10" xfId="0" applyFont="1" applyFill="1" applyBorder="1" applyAlignment="1">
      <alignment horizontal="center" vertical="center" wrapText="1"/>
    </xf>
    <xf numFmtId="0" fontId="15" fillId="0" borderId="10" xfId="0" applyFont="1" applyBorder="1" applyAlignment="1">
      <alignment horizontal="center" vertical="center" wrapText="1"/>
    </xf>
    <xf numFmtId="0" fontId="40" fillId="24" borderId="10" xfId="0" applyFont="1" applyFill="1" applyBorder="1" applyAlignment="1">
      <alignment horizontal="center" vertical="center" wrapText="1"/>
    </xf>
    <xf numFmtId="0" fontId="1" fillId="24" borderId="10" xfId="0" applyFont="1" applyFill="1" applyBorder="1" applyAlignment="1">
      <alignment vertical="center" wrapText="1"/>
    </xf>
    <xf numFmtId="1" fontId="7" fillId="24" borderId="4" xfId="0" applyNumberFormat="1" applyFont="1" applyFill="1" applyBorder="1" applyAlignment="1" applyProtection="1">
      <alignment horizontal="center" vertical="center" wrapText="1"/>
    </xf>
    <xf numFmtId="164" fontId="7" fillId="24" borderId="4" xfId="0" applyNumberFormat="1" applyFont="1" applyFill="1" applyBorder="1" applyAlignment="1">
      <alignment horizontal="center" vertical="center" wrapText="1"/>
    </xf>
    <xf numFmtId="0" fontId="5" fillId="24" borderId="6" xfId="0" applyFont="1" applyFill="1" applyBorder="1" applyAlignment="1">
      <alignment horizontal="justify" vertical="center" wrapText="1"/>
    </xf>
    <xf numFmtId="0" fontId="7" fillId="24" borderId="4" xfId="0" applyFont="1" applyFill="1" applyBorder="1" applyAlignment="1">
      <alignment vertical="center" wrapText="1"/>
    </xf>
    <xf numFmtId="0" fontId="7" fillId="24" borderId="10" xfId="0" applyFont="1" applyFill="1" applyBorder="1" applyAlignment="1">
      <alignment horizontal="center" vertical="center" wrapText="1"/>
    </xf>
    <xf numFmtId="0" fontId="40" fillId="0" borderId="10" xfId="0" applyFont="1" applyBorder="1" applyAlignment="1">
      <alignment horizontal="center" vertical="center" wrapText="1"/>
    </xf>
    <xf numFmtId="0" fontId="40" fillId="0" borderId="10" xfId="0" applyFont="1" applyBorder="1" applyAlignment="1">
      <alignment horizontal="center" vertical="center" wrapText="1"/>
    </xf>
    <xf numFmtId="0" fontId="39" fillId="0" borderId="0" xfId="0" applyFont="1" applyAlignment="1">
      <alignment vertical="center" wrapText="1"/>
    </xf>
    <xf numFmtId="0" fontId="39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10" fillId="0" borderId="10" xfId="3" applyFont="1" applyBorder="1" applyAlignment="1">
      <alignment horizontal="center" vertical="center" wrapText="1"/>
    </xf>
    <xf numFmtId="0" fontId="10" fillId="0" borderId="20" xfId="3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justify" vertical="center" wrapText="1"/>
    </xf>
    <xf numFmtId="0" fontId="4" fillId="0" borderId="10" xfId="0" applyFont="1" applyBorder="1" applyAlignment="1">
      <alignment horizontal="center" vertical="center" wrapText="1"/>
    </xf>
    <xf numFmtId="0" fontId="7" fillId="0" borderId="10" xfId="0" applyFont="1" applyBorder="1" applyAlignment="1">
      <alignment vertical="center" wrapText="1"/>
    </xf>
    <xf numFmtId="0" fontId="7" fillId="24" borderId="4" xfId="0" applyFont="1" applyFill="1" applyBorder="1" applyAlignment="1">
      <alignment horizontal="center" vertical="center" wrapText="1"/>
    </xf>
    <xf numFmtId="0" fontId="4" fillId="24" borderId="10" xfId="0" applyFont="1" applyFill="1" applyBorder="1" applyAlignment="1">
      <alignment horizontal="center" vertical="center" wrapText="1"/>
    </xf>
    <xf numFmtId="0" fontId="7" fillId="24" borderId="0" xfId="0" applyFont="1" applyFill="1" applyAlignment="1">
      <alignment horizontal="center" vertical="center" wrapText="1"/>
    </xf>
    <xf numFmtId="0" fontId="7" fillId="24" borderId="6" xfId="0" applyFont="1" applyFill="1" applyBorder="1" applyAlignment="1">
      <alignment horizontal="justify" vertical="center" wrapText="1"/>
    </xf>
    <xf numFmtId="0" fontId="2" fillId="24" borderId="10" xfId="0" applyFont="1" applyFill="1" applyBorder="1" applyAlignment="1">
      <alignment vertical="center" wrapText="1"/>
    </xf>
    <xf numFmtId="0" fontId="4" fillId="24" borderId="0" xfId="0" applyFont="1" applyFill="1" applyAlignment="1">
      <alignment horizontal="center" vertical="center" wrapText="1"/>
    </xf>
    <xf numFmtId="0" fontId="11" fillId="24" borderId="4" xfId="0" applyFont="1" applyFill="1" applyBorder="1" applyAlignment="1">
      <alignment horizontal="center" vertical="center" wrapText="1"/>
    </xf>
    <xf numFmtId="164" fontId="11" fillId="24" borderId="4" xfId="0" applyNumberFormat="1" applyFont="1" applyFill="1" applyBorder="1" applyAlignment="1">
      <alignment horizontal="center" vertical="center" wrapText="1"/>
    </xf>
    <xf numFmtId="0" fontId="12" fillId="24" borderId="10" xfId="0" applyFont="1" applyFill="1" applyBorder="1" applyAlignment="1">
      <alignment vertical="center" wrapText="1"/>
    </xf>
    <xf numFmtId="0" fontId="39" fillId="24" borderId="10" xfId="0" applyFont="1" applyFill="1" applyBorder="1" applyAlignment="1">
      <alignment horizontal="center" vertical="center" wrapText="1"/>
    </xf>
    <xf numFmtId="0" fontId="6" fillId="0" borderId="0" xfId="0" quotePrefix="1" applyFont="1" applyAlignment="1">
      <alignment horizontal="center" vertical="center" wrapText="1"/>
    </xf>
    <xf numFmtId="0" fontId="1" fillId="0" borderId="0" xfId="0" quotePrefix="1" applyFont="1" applyAlignment="1">
      <alignment horizontal="center" vertical="center" wrapText="1"/>
    </xf>
    <xf numFmtId="0" fontId="2" fillId="0" borderId="0" xfId="0" quotePrefix="1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8" fillId="0" borderId="7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8" fillId="0" borderId="8" xfId="0" applyFont="1" applyFill="1" applyBorder="1" applyAlignment="1">
      <alignment horizontal="center" vertical="center" wrapText="1"/>
    </xf>
    <xf numFmtId="0" fontId="8" fillId="0" borderId="9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7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7" xfId="0" applyFont="1" applyFill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0" fillId="0" borderId="10" xfId="0" applyFont="1" applyBorder="1" applyAlignment="1">
      <alignment horizontal="center" vertical="center" wrapText="1"/>
    </xf>
    <xf numFmtId="0" fontId="41" fillId="0" borderId="20" xfId="3" applyFont="1" applyBorder="1" applyAlignment="1">
      <alignment horizontal="center" vertical="center" wrapText="1"/>
    </xf>
    <xf numFmtId="0" fontId="42" fillId="0" borderId="10" xfId="0" applyFont="1" applyBorder="1" applyAlignment="1">
      <alignment horizontal="center" vertical="center" wrapText="1"/>
    </xf>
    <xf numFmtId="0" fontId="40" fillId="25" borderId="10" xfId="0" applyFont="1" applyFill="1" applyBorder="1" applyAlignment="1">
      <alignment horizontal="center" vertical="center" wrapText="1"/>
    </xf>
  </cellXfs>
  <cellStyles count="45">
    <cellStyle name="20% - Accent1 2" xfId="4"/>
    <cellStyle name="20% - Accent2 2" xfId="5"/>
    <cellStyle name="20% - Accent3 2" xfId="6"/>
    <cellStyle name="20% - Accent4 2" xfId="7"/>
    <cellStyle name="20% - Accent5 2" xfId="8"/>
    <cellStyle name="20% - Accent6 2" xfId="9"/>
    <cellStyle name="40% - Accent1 2" xfId="10"/>
    <cellStyle name="40% - Accent2 2" xfId="11"/>
    <cellStyle name="40% - Accent3 2" xfId="12"/>
    <cellStyle name="40% - Accent4 2" xfId="13"/>
    <cellStyle name="40% - Accent5 2" xfId="14"/>
    <cellStyle name="40% - Accent6 2" xfId="15"/>
    <cellStyle name="60% - Accent1 2" xfId="16"/>
    <cellStyle name="60% - Accent2 2" xfId="17"/>
    <cellStyle name="60% - Accent3 2" xfId="18"/>
    <cellStyle name="60% - Accent4 2" xfId="19"/>
    <cellStyle name="60% - Accent5 2" xfId="20"/>
    <cellStyle name="60% - Accent6 2" xfId="21"/>
    <cellStyle name="Accent1 2" xfId="22"/>
    <cellStyle name="Accent2 2" xfId="23"/>
    <cellStyle name="Accent3 2" xfId="24"/>
    <cellStyle name="Accent4 2" xfId="25"/>
    <cellStyle name="Accent5 2" xfId="26"/>
    <cellStyle name="Accent6 2" xfId="27"/>
    <cellStyle name="Bad 2" xfId="28"/>
    <cellStyle name="Calculation 2" xfId="29"/>
    <cellStyle name="Check Cell 2" xfId="30"/>
    <cellStyle name="Explanatory Text 2" xfId="31"/>
    <cellStyle name="Good 2" xfId="32"/>
    <cellStyle name="Heading 1 2" xfId="33"/>
    <cellStyle name="Heading 2 2" xfId="34"/>
    <cellStyle name="Heading 3 2" xfId="35"/>
    <cellStyle name="Heading 4 2" xfId="36"/>
    <cellStyle name="Input 2" xfId="37"/>
    <cellStyle name="Linked Cell 2" xfId="38"/>
    <cellStyle name="Neutral 2" xfId="39"/>
    <cellStyle name="Normal" xfId="0" builtinId="0"/>
    <cellStyle name="Normal 2" xfId="1"/>
    <cellStyle name="Normal 3" xfId="2"/>
    <cellStyle name="Normal 4" xfId="3"/>
    <cellStyle name="Note 2" xfId="40"/>
    <cellStyle name="Output 2" xfId="41"/>
    <cellStyle name="Title 2" xfId="42"/>
    <cellStyle name="Total 2" xfId="43"/>
    <cellStyle name="Warning Text 2" xfId="4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790575</xdr:colOff>
      <xdr:row>3</xdr:row>
      <xdr:rowOff>9525</xdr:rowOff>
    </xdr:from>
    <xdr:to>
      <xdr:col>2</xdr:col>
      <xdr:colOff>266700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1123950" y="628650"/>
          <a:ext cx="9429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238125</xdr:colOff>
      <xdr:row>1</xdr:row>
      <xdr:rowOff>247650</xdr:rowOff>
    </xdr:from>
    <xdr:to>
      <xdr:col>9</xdr:col>
      <xdr:colOff>504825</xdr:colOff>
      <xdr:row>1</xdr:row>
      <xdr:rowOff>247650</xdr:rowOff>
    </xdr:to>
    <xdr:cxnSp macro="">
      <xdr:nvCxnSpPr>
        <xdr:cNvPr id="3" name="Straight Connector 2"/>
        <xdr:cNvCxnSpPr/>
      </xdr:nvCxnSpPr>
      <xdr:spPr>
        <a:xfrm>
          <a:off x="5905500" y="409575"/>
          <a:ext cx="18097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790575</xdr:colOff>
      <xdr:row>3</xdr:row>
      <xdr:rowOff>9525</xdr:rowOff>
    </xdr:from>
    <xdr:to>
      <xdr:col>2</xdr:col>
      <xdr:colOff>266700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1133475" y="619125"/>
          <a:ext cx="98488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238125</xdr:colOff>
      <xdr:row>1</xdr:row>
      <xdr:rowOff>247650</xdr:rowOff>
    </xdr:from>
    <xdr:to>
      <xdr:col>9</xdr:col>
      <xdr:colOff>504825</xdr:colOff>
      <xdr:row>1</xdr:row>
      <xdr:rowOff>247650</xdr:rowOff>
    </xdr:to>
    <xdr:cxnSp macro="">
      <xdr:nvCxnSpPr>
        <xdr:cNvPr id="3" name="Straight Connector 2"/>
        <xdr:cNvCxnSpPr/>
      </xdr:nvCxnSpPr>
      <xdr:spPr>
        <a:xfrm>
          <a:off x="6067425" y="400050"/>
          <a:ext cx="185166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M29"/>
  <sheetViews>
    <sheetView topLeftCell="A16" zoomScaleNormal="100" workbookViewId="0">
      <selection activeCell="M21" sqref="M21"/>
    </sheetView>
  </sheetViews>
  <sheetFormatPr defaultColWidth="9.140625" defaultRowHeight="16.5" x14ac:dyDescent="0.25"/>
  <cols>
    <col min="1" max="1" width="5" style="4" customWidth="1"/>
    <col min="2" max="2" width="22" style="4" customWidth="1"/>
    <col min="3" max="3" width="11.5703125" style="30" customWidth="1"/>
    <col min="4" max="4" width="11.85546875" style="4" customWidth="1"/>
    <col min="5" max="5" width="11.42578125" style="4" customWidth="1"/>
    <col min="6" max="10" width="11.5703125" style="4" customWidth="1"/>
    <col min="11" max="11" width="12.28515625" style="4" customWidth="1"/>
    <col min="12" max="12" width="25.42578125" style="32" customWidth="1"/>
    <col min="13" max="13" width="13.42578125" style="4" customWidth="1"/>
    <col min="14" max="14" width="28.140625" style="4" customWidth="1"/>
    <col min="15" max="15" width="20.140625" style="4" customWidth="1"/>
    <col min="16" max="16" width="30.140625" style="4" customWidth="1"/>
    <col min="17" max="17" width="15.7109375" style="4" bestFit="1" customWidth="1"/>
    <col min="18" max="18" width="11.42578125" style="4" customWidth="1"/>
    <col min="19" max="19" width="11" style="4" customWidth="1"/>
    <col min="20" max="20" width="14.85546875" style="4" bestFit="1" customWidth="1"/>
    <col min="21" max="21" width="9.5703125" style="4" bestFit="1" customWidth="1"/>
    <col min="22" max="16384" width="9.140625" style="4"/>
  </cols>
  <sheetData>
    <row r="1" spans="1:13" s="2" customFormat="1" ht="15.75" x14ac:dyDescent="0.25">
      <c r="A1" s="65" t="s">
        <v>0</v>
      </c>
      <c r="B1" s="65"/>
      <c r="C1" s="65"/>
      <c r="D1" s="65"/>
      <c r="E1" s="1"/>
      <c r="F1" s="1"/>
      <c r="G1" s="66" t="s">
        <v>1</v>
      </c>
      <c r="H1" s="66"/>
      <c r="I1" s="66"/>
      <c r="J1" s="66"/>
      <c r="K1" s="66"/>
      <c r="L1" s="1"/>
    </row>
    <row r="2" spans="1:13" s="2" customFormat="1" ht="16.5" customHeight="1" x14ac:dyDescent="0.25">
      <c r="A2" s="66" t="s">
        <v>2</v>
      </c>
      <c r="B2" s="66"/>
      <c r="C2" s="66"/>
      <c r="D2" s="66"/>
      <c r="E2" s="1"/>
      <c r="F2" s="1"/>
      <c r="G2" s="66" t="s">
        <v>3</v>
      </c>
      <c r="H2" s="66"/>
      <c r="I2" s="66"/>
      <c r="J2" s="66"/>
      <c r="K2" s="66"/>
      <c r="L2" s="1"/>
    </row>
    <row r="3" spans="1:13" s="2" customFormat="1" ht="16.5" customHeight="1" x14ac:dyDescent="0.25">
      <c r="A3" s="66" t="s">
        <v>4</v>
      </c>
      <c r="B3" s="66"/>
      <c r="C3" s="66"/>
      <c r="D3" s="66"/>
      <c r="E3" s="1"/>
      <c r="F3" s="1"/>
      <c r="G3" s="1"/>
      <c r="H3" s="1"/>
      <c r="I3" s="1"/>
      <c r="J3" s="1"/>
      <c r="K3" s="1"/>
      <c r="L3" s="1"/>
    </row>
    <row r="4" spans="1:13" x14ac:dyDescent="0.2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1"/>
    </row>
    <row r="5" spans="1:13" s="5" customFormat="1" ht="20.25" x14ac:dyDescent="0.25">
      <c r="A5" s="64" t="s">
        <v>5</v>
      </c>
      <c r="B5" s="64"/>
      <c r="C5" s="64"/>
      <c r="D5" s="64"/>
      <c r="E5" s="64"/>
      <c r="F5" s="64"/>
      <c r="G5" s="64"/>
      <c r="H5" s="64"/>
      <c r="I5" s="64"/>
      <c r="J5" s="64"/>
      <c r="K5" s="64"/>
      <c r="L5" s="64"/>
    </row>
    <row r="6" spans="1:13" s="5" customFormat="1" ht="19.5" customHeight="1" x14ac:dyDescent="0.25">
      <c r="A6" s="64" t="s">
        <v>6</v>
      </c>
      <c r="B6" s="64"/>
      <c r="C6" s="64"/>
      <c r="D6" s="64"/>
      <c r="E6" s="64"/>
      <c r="F6" s="64"/>
      <c r="G6" s="64"/>
      <c r="H6" s="64"/>
      <c r="I6" s="64"/>
      <c r="J6" s="64"/>
      <c r="K6" s="64"/>
      <c r="L6" s="64"/>
    </row>
    <row r="7" spans="1:13" s="5" customFormat="1" ht="19.5" customHeight="1" x14ac:dyDescent="0.25">
      <c r="A7" s="6"/>
      <c r="B7" s="7"/>
      <c r="C7" s="8"/>
      <c r="D7" s="6"/>
      <c r="E7" s="6"/>
      <c r="F7" s="6"/>
      <c r="G7" s="6"/>
      <c r="H7" s="6"/>
      <c r="I7" s="6"/>
      <c r="J7" s="6"/>
      <c r="K7" s="6"/>
      <c r="L7" s="9"/>
    </row>
    <row r="8" spans="1:13" s="5" customFormat="1" ht="18" customHeight="1" x14ac:dyDescent="0.25">
      <c r="A8" s="69" t="s">
        <v>7</v>
      </c>
      <c r="B8" s="71" t="s">
        <v>8</v>
      </c>
      <c r="C8" s="72"/>
      <c r="D8" s="75" t="s">
        <v>9</v>
      </c>
      <c r="E8" s="75" t="s">
        <v>10</v>
      </c>
      <c r="F8" s="75" t="s">
        <v>11</v>
      </c>
      <c r="G8" s="75" t="s">
        <v>12</v>
      </c>
      <c r="H8" s="77" t="s">
        <v>13</v>
      </c>
      <c r="I8" s="78"/>
      <c r="J8" s="78"/>
      <c r="K8" s="79"/>
      <c r="L8" s="80" t="s">
        <v>14</v>
      </c>
    </row>
    <row r="9" spans="1:13" s="5" customFormat="1" ht="43.5" customHeight="1" x14ac:dyDescent="0.25">
      <c r="A9" s="70"/>
      <c r="B9" s="73"/>
      <c r="C9" s="74"/>
      <c r="D9" s="76"/>
      <c r="E9" s="76"/>
      <c r="F9" s="76"/>
      <c r="G9" s="76"/>
      <c r="H9" s="10" t="s">
        <v>15</v>
      </c>
      <c r="I9" s="10" t="s">
        <v>16</v>
      </c>
      <c r="J9" s="10" t="s">
        <v>17</v>
      </c>
      <c r="K9" s="10" t="s">
        <v>18</v>
      </c>
      <c r="L9" s="81"/>
      <c r="M9" s="5" t="s">
        <v>59</v>
      </c>
    </row>
    <row r="10" spans="1:13" s="17" customFormat="1" ht="30" customHeight="1" x14ac:dyDescent="0.25">
      <c r="A10" s="11">
        <v>1</v>
      </c>
      <c r="B10" s="12" t="s">
        <v>19</v>
      </c>
      <c r="C10" s="13" t="s">
        <v>20</v>
      </c>
      <c r="D10" s="14">
        <v>450</v>
      </c>
      <c r="E10" s="15">
        <f>D10*0.3</f>
        <v>135</v>
      </c>
      <c r="F10" s="14"/>
      <c r="G10" s="14">
        <f t="shared" ref="G10:G25" si="0">ROUND(D10-F10,1)</f>
        <v>450</v>
      </c>
      <c r="H10" s="14">
        <f t="shared" ref="H10:H25" si="1">ROUND(160/2.84,0)</f>
        <v>56</v>
      </c>
      <c r="I10" s="14"/>
      <c r="J10" s="14">
        <f t="shared" ref="J10:J25" si="2">ROUND(H10-I10,1)</f>
        <v>56</v>
      </c>
      <c r="K10" s="14"/>
      <c r="L10" s="16" t="s">
        <v>21</v>
      </c>
    </row>
    <row r="11" spans="1:13" s="17" customFormat="1" ht="24.95" customHeight="1" x14ac:dyDescent="0.25">
      <c r="A11" s="11">
        <v>2</v>
      </c>
      <c r="B11" s="12" t="s">
        <v>22</v>
      </c>
      <c r="C11" s="13" t="s">
        <v>23</v>
      </c>
      <c r="D11" s="14">
        <v>450</v>
      </c>
      <c r="E11" s="15">
        <f>D11*0.2</f>
        <v>90</v>
      </c>
      <c r="F11" s="14"/>
      <c r="G11" s="14">
        <f t="shared" si="0"/>
        <v>450</v>
      </c>
      <c r="H11" s="14">
        <f t="shared" si="1"/>
        <v>56</v>
      </c>
      <c r="I11" s="14"/>
      <c r="J11" s="14">
        <f t="shared" si="2"/>
        <v>56</v>
      </c>
      <c r="K11" s="14"/>
      <c r="L11" s="16" t="s">
        <v>24</v>
      </c>
    </row>
    <row r="12" spans="1:13" s="6" customFormat="1" ht="29.25" customHeight="1" x14ac:dyDescent="0.25">
      <c r="A12" s="11">
        <v>3</v>
      </c>
      <c r="B12" s="12" t="s">
        <v>25</v>
      </c>
      <c r="C12" s="18" t="s">
        <v>26</v>
      </c>
      <c r="D12" s="14">
        <v>450</v>
      </c>
      <c r="E12" s="19">
        <f>D12*0.15</f>
        <v>67.5</v>
      </c>
      <c r="F12" s="14"/>
      <c r="G12" s="14">
        <f>ROUND(D12-F12,1)</f>
        <v>450</v>
      </c>
      <c r="H12" s="14">
        <f t="shared" si="1"/>
        <v>56</v>
      </c>
      <c r="I12" s="14"/>
      <c r="J12" s="14">
        <f>ROUND(H12-I12,1)</f>
        <v>56</v>
      </c>
      <c r="K12" s="14"/>
      <c r="L12" s="20" t="s">
        <v>27</v>
      </c>
    </row>
    <row r="13" spans="1:13" s="17" customFormat="1" ht="30" customHeight="1" x14ac:dyDescent="0.25">
      <c r="A13" s="11">
        <v>4</v>
      </c>
      <c r="B13" s="21" t="s">
        <v>28</v>
      </c>
      <c r="C13" s="18" t="s">
        <v>29</v>
      </c>
      <c r="D13" s="14">
        <v>450</v>
      </c>
      <c r="E13" s="15">
        <f>22+(D13*0.15)</f>
        <v>89.5</v>
      </c>
      <c r="F13" s="14"/>
      <c r="G13" s="14">
        <f>ROUND(D13-F13,1)</f>
        <v>450</v>
      </c>
      <c r="H13" s="14">
        <f t="shared" si="1"/>
        <v>56</v>
      </c>
      <c r="I13" s="14"/>
      <c r="J13" s="14">
        <f>ROUND(H13-I13,1)</f>
        <v>56</v>
      </c>
      <c r="K13" s="14"/>
      <c r="L13" s="22" t="s">
        <v>30</v>
      </c>
    </row>
    <row r="14" spans="1:13" s="17" customFormat="1" ht="30" customHeight="1" x14ac:dyDescent="0.25">
      <c r="A14" s="11">
        <v>5</v>
      </c>
      <c r="B14" s="12" t="s">
        <v>31</v>
      </c>
      <c r="C14" s="13" t="s">
        <v>32</v>
      </c>
      <c r="D14" s="14">
        <v>450</v>
      </c>
      <c r="E14" s="19"/>
      <c r="F14" s="14"/>
      <c r="G14" s="14">
        <f>ROUND(D14-F14,1)</f>
        <v>450</v>
      </c>
      <c r="H14" s="14">
        <f>ROUND(160/2.84,0)</f>
        <v>56</v>
      </c>
      <c r="I14" s="14"/>
      <c r="J14" s="14">
        <f>ROUND(H14-I14,1)</f>
        <v>56</v>
      </c>
      <c r="K14" s="14"/>
      <c r="L14" s="22"/>
    </row>
    <row r="15" spans="1:13" s="17" customFormat="1" ht="79.5" customHeight="1" x14ac:dyDescent="0.25">
      <c r="A15" s="11">
        <v>6</v>
      </c>
      <c r="B15" s="12" t="s">
        <v>33</v>
      </c>
      <c r="C15" s="13" t="s">
        <v>26</v>
      </c>
      <c r="D15" s="14">
        <v>450</v>
      </c>
      <c r="E15" s="14"/>
      <c r="F15" s="23">
        <f>(D15*2/32)+(D15*0.15*23/32)</f>
        <v>76.640625</v>
      </c>
      <c r="G15" s="14">
        <f t="shared" si="0"/>
        <v>373.4</v>
      </c>
      <c r="H15" s="14">
        <f t="shared" si="1"/>
        <v>56</v>
      </c>
      <c r="I15" s="14"/>
      <c r="J15" s="14">
        <f t="shared" si="2"/>
        <v>56</v>
      </c>
      <c r="K15" s="14"/>
      <c r="L15" s="20" t="s">
        <v>34</v>
      </c>
    </row>
    <row r="16" spans="1:13" s="17" customFormat="1" ht="24.95" customHeight="1" x14ac:dyDescent="0.25">
      <c r="A16" s="11">
        <v>7</v>
      </c>
      <c r="B16" s="12" t="s">
        <v>35</v>
      </c>
      <c r="C16" s="13" t="s">
        <v>36</v>
      </c>
      <c r="D16" s="14">
        <v>450</v>
      </c>
      <c r="E16" s="14"/>
      <c r="F16" s="14"/>
      <c r="G16" s="14">
        <f t="shared" si="0"/>
        <v>450</v>
      </c>
      <c r="H16" s="14">
        <f t="shared" si="1"/>
        <v>56</v>
      </c>
      <c r="I16" s="14"/>
      <c r="J16" s="14">
        <f t="shared" si="2"/>
        <v>56</v>
      </c>
      <c r="K16" s="14"/>
      <c r="L16" s="24"/>
    </row>
    <row r="17" spans="1:12" s="17" customFormat="1" ht="24.95" customHeight="1" x14ac:dyDescent="0.25">
      <c r="A17" s="11">
        <v>8</v>
      </c>
      <c r="B17" s="12" t="s">
        <v>37</v>
      </c>
      <c r="C17" s="13" t="s">
        <v>38</v>
      </c>
      <c r="D17" s="14">
        <v>450</v>
      </c>
      <c r="E17" s="14"/>
      <c r="F17" s="14"/>
      <c r="G17" s="14">
        <f t="shared" si="0"/>
        <v>450</v>
      </c>
      <c r="H17" s="14">
        <f t="shared" si="1"/>
        <v>56</v>
      </c>
      <c r="I17" s="14"/>
      <c r="J17" s="14">
        <f t="shared" si="2"/>
        <v>56</v>
      </c>
      <c r="K17" s="14"/>
      <c r="L17" s="24"/>
    </row>
    <row r="18" spans="1:12" s="17" customFormat="1" ht="24.95" customHeight="1" x14ac:dyDescent="0.25">
      <c r="A18" s="11">
        <v>9</v>
      </c>
      <c r="B18" s="12" t="s">
        <v>39</v>
      </c>
      <c r="C18" s="13" t="s">
        <v>40</v>
      </c>
      <c r="D18" s="14">
        <v>450</v>
      </c>
      <c r="E18" s="14"/>
      <c r="F18" s="14"/>
      <c r="G18" s="14">
        <f t="shared" si="0"/>
        <v>450</v>
      </c>
      <c r="H18" s="14">
        <f t="shared" si="1"/>
        <v>56</v>
      </c>
      <c r="I18" s="14"/>
      <c r="J18" s="14">
        <f t="shared" si="2"/>
        <v>56</v>
      </c>
      <c r="K18" s="14"/>
      <c r="L18" s="25"/>
    </row>
    <row r="19" spans="1:12" s="17" customFormat="1" ht="64.5" customHeight="1" x14ac:dyDescent="0.25">
      <c r="A19" s="11">
        <v>10</v>
      </c>
      <c r="B19" s="12" t="s">
        <v>41</v>
      </c>
      <c r="C19" s="13" t="s">
        <v>42</v>
      </c>
      <c r="D19" s="14">
        <v>450</v>
      </c>
      <c r="E19" s="14"/>
      <c r="F19" s="14"/>
      <c r="G19" s="14">
        <f t="shared" si="0"/>
        <v>450</v>
      </c>
      <c r="H19" s="14">
        <f t="shared" si="1"/>
        <v>56</v>
      </c>
      <c r="I19" s="14">
        <f>56/2</f>
        <v>28</v>
      </c>
      <c r="J19" s="14">
        <f t="shared" si="2"/>
        <v>28</v>
      </c>
      <c r="K19" s="14"/>
      <c r="L19" s="26" t="s">
        <v>43</v>
      </c>
    </row>
    <row r="20" spans="1:12" s="17" customFormat="1" ht="24.95" customHeight="1" x14ac:dyDescent="0.25">
      <c r="A20" s="11">
        <v>11</v>
      </c>
      <c r="B20" s="12" t="s">
        <v>44</v>
      </c>
      <c r="C20" s="13" t="s">
        <v>45</v>
      </c>
      <c r="D20" s="14">
        <v>450</v>
      </c>
      <c r="E20" s="14"/>
      <c r="F20" s="14"/>
      <c r="G20" s="14">
        <f t="shared" si="0"/>
        <v>450</v>
      </c>
      <c r="H20" s="14">
        <f t="shared" si="1"/>
        <v>56</v>
      </c>
      <c r="I20" s="14"/>
      <c r="J20" s="14">
        <f t="shared" si="2"/>
        <v>56</v>
      </c>
      <c r="K20" s="14"/>
      <c r="L20" s="24"/>
    </row>
    <row r="21" spans="1:12" s="17" customFormat="1" ht="24.95" customHeight="1" x14ac:dyDescent="0.25">
      <c r="A21" s="11">
        <v>12</v>
      </c>
      <c r="B21" s="12" t="s">
        <v>46</v>
      </c>
      <c r="C21" s="13" t="s">
        <v>47</v>
      </c>
      <c r="D21" s="14">
        <v>450</v>
      </c>
      <c r="E21" s="15">
        <v>22</v>
      </c>
      <c r="F21" s="14"/>
      <c r="G21" s="14">
        <f t="shared" si="0"/>
        <v>450</v>
      </c>
      <c r="H21" s="14">
        <f t="shared" si="1"/>
        <v>56</v>
      </c>
      <c r="I21" s="14"/>
      <c r="J21" s="14">
        <f t="shared" si="2"/>
        <v>56</v>
      </c>
      <c r="K21" s="14"/>
      <c r="L21" s="16" t="s">
        <v>48</v>
      </c>
    </row>
    <row r="22" spans="1:12" s="17" customFormat="1" ht="24.95" customHeight="1" x14ac:dyDescent="0.25">
      <c r="A22" s="11">
        <v>13</v>
      </c>
      <c r="B22" s="12" t="s">
        <v>49</v>
      </c>
      <c r="C22" s="18" t="s">
        <v>50</v>
      </c>
      <c r="D22" s="14">
        <v>450</v>
      </c>
      <c r="E22" s="14"/>
      <c r="F22" s="14"/>
      <c r="G22" s="14">
        <f t="shared" si="0"/>
        <v>450</v>
      </c>
      <c r="H22" s="14">
        <f t="shared" si="1"/>
        <v>56</v>
      </c>
      <c r="I22" s="14"/>
      <c r="J22" s="14">
        <f t="shared" si="2"/>
        <v>56</v>
      </c>
      <c r="K22" s="14"/>
      <c r="L22" s="22"/>
    </row>
    <row r="23" spans="1:12" s="6" customFormat="1" ht="24.95" customHeight="1" x14ac:dyDescent="0.25">
      <c r="A23" s="11">
        <v>14</v>
      </c>
      <c r="B23" s="12" t="s">
        <v>51</v>
      </c>
      <c r="C23" s="18" t="s">
        <v>52</v>
      </c>
      <c r="D23" s="14">
        <v>450</v>
      </c>
      <c r="E23" s="14"/>
      <c r="F23" s="23"/>
      <c r="G23" s="27">
        <f>D23-F23</f>
        <v>450</v>
      </c>
      <c r="H23" s="14">
        <f t="shared" si="1"/>
        <v>56</v>
      </c>
      <c r="I23" s="14"/>
      <c r="J23" s="14">
        <f t="shared" si="2"/>
        <v>56</v>
      </c>
      <c r="K23" s="14"/>
      <c r="L23" s="16"/>
    </row>
    <row r="24" spans="1:12" s="17" customFormat="1" ht="24.95" customHeight="1" x14ac:dyDescent="0.25">
      <c r="A24" s="11">
        <v>15</v>
      </c>
      <c r="B24" s="12" t="s">
        <v>53</v>
      </c>
      <c r="C24" s="18" t="s">
        <v>54</v>
      </c>
      <c r="D24" s="14">
        <v>450</v>
      </c>
      <c r="E24" s="14"/>
      <c r="F24" s="14"/>
      <c r="G24" s="14">
        <f t="shared" si="0"/>
        <v>450</v>
      </c>
      <c r="H24" s="14">
        <f t="shared" si="1"/>
        <v>56</v>
      </c>
      <c r="I24" s="14"/>
      <c r="J24" s="14">
        <f t="shared" si="2"/>
        <v>56</v>
      </c>
      <c r="K24" s="14"/>
      <c r="L24" s="24"/>
    </row>
    <row r="25" spans="1:12" s="29" customFormat="1" ht="24.95" customHeight="1" x14ac:dyDescent="0.25">
      <c r="A25" s="11">
        <v>16</v>
      </c>
      <c r="B25" s="12" t="s">
        <v>37</v>
      </c>
      <c r="C25" s="18" t="s">
        <v>55</v>
      </c>
      <c r="D25" s="14">
        <v>450</v>
      </c>
      <c r="E25" s="14"/>
      <c r="F25" s="14"/>
      <c r="G25" s="14">
        <f t="shared" si="0"/>
        <v>450</v>
      </c>
      <c r="H25" s="14">
        <f t="shared" si="1"/>
        <v>56</v>
      </c>
      <c r="I25" s="14"/>
      <c r="J25" s="14">
        <f t="shared" si="2"/>
        <v>56</v>
      </c>
      <c r="K25" s="14"/>
      <c r="L25" s="28"/>
    </row>
    <row r="26" spans="1:12" x14ac:dyDescent="0.25">
      <c r="G26" s="31"/>
    </row>
    <row r="27" spans="1:12" x14ac:dyDescent="0.25">
      <c r="G27" s="31"/>
    </row>
    <row r="28" spans="1:12" x14ac:dyDescent="0.25">
      <c r="G28" s="31"/>
      <c r="I28" s="67" t="s">
        <v>56</v>
      </c>
      <c r="J28" s="67"/>
      <c r="K28" s="67"/>
      <c r="L28" s="67"/>
    </row>
    <row r="29" spans="1:12" x14ac:dyDescent="0.25">
      <c r="B29" s="68" t="s">
        <v>57</v>
      </c>
      <c r="C29" s="68"/>
      <c r="D29" s="68"/>
      <c r="G29" s="31"/>
      <c r="I29" s="68" t="s">
        <v>58</v>
      </c>
      <c r="J29" s="68"/>
      <c r="K29" s="68"/>
      <c r="L29" s="68"/>
    </row>
  </sheetData>
  <autoFilter ref="B8:L25">
    <filterColumn colId="0" showButton="0"/>
    <filterColumn colId="6" showButton="0"/>
    <filterColumn colId="7" showButton="0"/>
    <filterColumn colId="8" showButton="0"/>
  </autoFilter>
  <mergeCells count="18">
    <mergeCell ref="I28:L28"/>
    <mergeCell ref="B29:D29"/>
    <mergeCell ref="I29:L29"/>
    <mergeCell ref="A6:L6"/>
    <mergeCell ref="A8:A9"/>
    <mergeCell ref="B8:C9"/>
    <mergeCell ref="D8:D9"/>
    <mergeCell ref="E8:E9"/>
    <mergeCell ref="F8:F9"/>
    <mergeCell ref="G8:G9"/>
    <mergeCell ref="H8:K8"/>
    <mergeCell ref="L8:L9"/>
    <mergeCell ref="A5:L5"/>
    <mergeCell ref="A1:D1"/>
    <mergeCell ref="G1:K1"/>
    <mergeCell ref="A2:D2"/>
    <mergeCell ref="G2:K2"/>
    <mergeCell ref="A3:D3"/>
  </mergeCells>
  <printOptions horizontalCentered="1"/>
  <pageMargins left="0.48" right="0.33" top="0.61" bottom="0.55000000000000004" header="0.3" footer="0.3"/>
  <pageSetup paperSize="9" orientation="landscape" r:id="rId1"/>
  <headerFooter>
    <oddFooter>Page &amp;P of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00B050"/>
  </sheetPr>
  <dimension ref="A1:AM29"/>
  <sheetViews>
    <sheetView tabSelected="1" topLeftCell="C4" zoomScaleNormal="100" workbookViewId="0">
      <selection activeCell="AB16" sqref="AB16"/>
    </sheetView>
  </sheetViews>
  <sheetFormatPr defaultColWidth="8.85546875" defaultRowHeight="16.5" x14ac:dyDescent="0.25"/>
  <cols>
    <col min="1" max="1" width="5" style="4" customWidth="1"/>
    <col min="2" max="2" width="22" style="4" customWidth="1"/>
    <col min="3" max="3" width="11.5703125" style="30" customWidth="1"/>
    <col min="4" max="4" width="11.85546875" style="4" hidden="1" customWidth="1"/>
    <col min="5" max="5" width="11.42578125" style="4" hidden="1" customWidth="1"/>
    <col min="6" max="10" width="11.5703125" style="4" hidden="1" customWidth="1"/>
    <col min="11" max="11" width="12.28515625" style="4" hidden="1" customWidth="1"/>
    <col min="12" max="12" width="25.42578125" style="32" hidden="1" customWidth="1"/>
    <col min="13" max="13" width="5.7109375" style="4" customWidth="1"/>
    <col min="14" max="14" width="6.85546875" style="4" customWidth="1"/>
    <col min="15" max="15" width="5.85546875" style="4" customWidth="1"/>
    <col min="16" max="17" width="5.7109375" style="4" customWidth="1"/>
    <col min="18" max="18" width="8" style="46" customWidth="1"/>
    <col min="19" max="19" width="6.140625" style="4" customWidth="1"/>
    <col min="20" max="20" width="5.7109375" style="4" customWidth="1"/>
    <col min="21" max="21" width="6.140625" style="4" customWidth="1"/>
    <col min="22" max="26" width="5.7109375" style="4" customWidth="1"/>
    <col min="27" max="27" width="8.85546875" style="4" customWidth="1"/>
    <col min="28" max="28" width="6.28515625" style="4" customWidth="1"/>
    <col min="29" max="29" width="5.7109375" style="4" customWidth="1"/>
    <col min="30" max="35" width="6" style="4" customWidth="1"/>
    <col min="36" max="16384" width="8.85546875" style="4"/>
  </cols>
  <sheetData>
    <row r="1" spans="1:39" s="2" customFormat="1" ht="15.75" x14ac:dyDescent="0.25">
      <c r="A1" s="65" t="s">
        <v>0</v>
      </c>
      <c r="B1" s="65"/>
      <c r="C1" s="65"/>
      <c r="D1" s="65"/>
      <c r="E1" s="33"/>
      <c r="F1" s="33"/>
      <c r="G1" s="66" t="s">
        <v>1</v>
      </c>
      <c r="H1" s="66"/>
      <c r="I1" s="66"/>
      <c r="J1" s="66"/>
      <c r="K1" s="66"/>
      <c r="L1" s="33"/>
      <c r="R1" s="47"/>
    </row>
    <row r="2" spans="1:39" s="2" customFormat="1" ht="16.5" customHeight="1" x14ac:dyDescent="0.25">
      <c r="A2" s="66" t="s">
        <v>2</v>
      </c>
      <c r="B2" s="66"/>
      <c r="C2" s="66"/>
      <c r="D2" s="66"/>
      <c r="E2" s="33"/>
      <c r="F2" s="33"/>
      <c r="G2" s="66" t="s">
        <v>3</v>
      </c>
      <c r="H2" s="66"/>
      <c r="I2" s="66"/>
      <c r="J2" s="66"/>
      <c r="K2" s="66"/>
      <c r="L2" s="33"/>
      <c r="R2" s="47"/>
    </row>
    <row r="3" spans="1:39" s="2" customFormat="1" ht="16.5" customHeight="1" x14ac:dyDescent="0.25">
      <c r="A3" s="66" t="s">
        <v>4</v>
      </c>
      <c r="B3" s="66"/>
      <c r="C3" s="66"/>
      <c r="D3" s="66"/>
      <c r="E3" s="33"/>
      <c r="F3" s="33"/>
      <c r="G3" s="33"/>
      <c r="H3" s="33"/>
      <c r="I3" s="33"/>
      <c r="J3" s="33"/>
      <c r="K3" s="33"/>
      <c r="L3" s="33"/>
      <c r="R3" s="47"/>
    </row>
    <row r="4" spans="1:39" x14ac:dyDescent="0.2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3"/>
    </row>
    <row r="5" spans="1:39" s="5" customFormat="1" ht="20.25" x14ac:dyDescent="0.25">
      <c r="A5" s="64" t="s">
        <v>5</v>
      </c>
      <c r="B5" s="64"/>
      <c r="C5" s="64"/>
      <c r="D5" s="64"/>
      <c r="E5" s="64"/>
      <c r="F5" s="64"/>
      <c r="G5" s="64"/>
      <c r="H5" s="64"/>
      <c r="I5" s="64"/>
      <c r="J5" s="64"/>
      <c r="K5" s="64"/>
      <c r="L5" s="64"/>
      <c r="R5" s="45"/>
    </row>
    <row r="6" spans="1:39" s="5" customFormat="1" ht="19.5" customHeight="1" x14ac:dyDescent="0.25">
      <c r="A6" s="64" t="s">
        <v>6</v>
      </c>
      <c r="B6" s="64"/>
      <c r="C6" s="64"/>
      <c r="D6" s="64"/>
      <c r="E6" s="64"/>
      <c r="F6" s="64"/>
      <c r="G6" s="64"/>
      <c r="H6" s="64"/>
      <c r="I6" s="64"/>
      <c r="J6" s="64"/>
      <c r="K6" s="64"/>
      <c r="L6" s="64"/>
      <c r="R6" s="45">
        <v>1</v>
      </c>
      <c r="AA6" s="5">
        <v>2</v>
      </c>
      <c r="AJ6" s="5">
        <v>3</v>
      </c>
      <c r="AK6" s="5" t="s">
        <v>75</v>
      </c>
    </row>
    <row r="7" spans="1:39" s="5" customFormat="1" ht="19.5" customHeight="1" x14ac:dyDescent="0.25">
      <c r="A7" s="6"/>
      <c r="B7" s="7"/>
      <c r="C7" s="8"/>
      <c r="D7" s="6"/>
      <c r="E7" s="6"/>
      <c r="F7" s="6"/>
      <c r="G7" s="6"/>
      <c r="H7" s="6"/>
      <c r="I7" s="6"/>
      <c r="J7" s="6"/>
      <c r="K7" s="6"/>
      <c r="L7" s="9"/>
      <c r="M7" s="82" t="s">
        <v>66</v>
      </c>
      <c r="N7" s="82"/>
      <c r="O7" s="82"/>
      <c r="P7" s="82"/>
      <c r="Q7" s="82"/>
      <c r="R7" s="82"/>
      <c r="S7" s="82" t="s">
        <v>72</v>
      </c>
      <c r="T7" s="82"/>
      <c r="U7" s="82"/>
      <c r="V7" s="82"/>
      <c r="W7" s="82"/>
      <c r="X7" s="82"/>
      <c r="Y7" s="82"/>
      <c r="Z7" s="82"/>
      <c r="AA7" s="82"/>
      <c r="AB7" s="82" t="s">
        <v>73</v>
      </c>
      <c r="AC7" s="82"/>
      <c r="AD7" s="82"/>
      <c r="AE7" s="82"/>
      <c r="AF7" s="82"/>
      <c r="AG7" s="82"/>
      <c r="AH7" s="82"/>
      <c r="AI7" s="82"/>
      <c r="AJ7" s="82"/>
      <c r="AL7" s="5">
        <v>1</v>
      </c>
    </row>
    <row r="8" spans="1:39" s="5" customFormat="1" ht="18" customHeight="1" x14ac:dyDescent="0.25">
      <c r="A8" s="69" t="s">
        <v>7</v>
      </c>
      <c r="B8" s="71" t="s">
        <v>8</v>
      </c>
      <c r="C8" s="72"/>
      <c r="D8" s="75" t="s">
        <v>9</v>
      </c>
      <c r="E8" s="75" t="s">
        <v>10</v>
      </c>
      <c r="F8" s="75" t="s">
        <v>11</v>
      </c>
      <c r="G8" s="75" t="s">
        <v>12</v>
      </c>
      <c r="H8" s="77" t="s">
        <v>13</v>
      </c>
      <c r="I8" s="78"/>
      <c r="J8" s="78"/>
      <c r="K8" s="79"/>
      <c r="L8" s="80" t="s">
        <v>14</v>
      </c>
      <c r="M8" s="83" t="s">
        <v>59</v>
      </c>
      <c r="N8" s="83"/>
      <c r="O8" s="83"/>
      <c r="P8" s="83"/>
      <c r="Q8" s="83"/>
      <c r="R8" s="85" t="s">
        <v>65</v>
      </c>
      <c r="S8" s="83" t="s">
        <v>59</v>
      </c>
      <c r="T8" s="83"/>
      <c r="U8" s="83"/>
      <c r="V8" s="83"/>
      <c r="W8" s="83"/>
      <c r="X8" s="83"/>
      <c r="Y8" s="83"/>
      <c r="Z8" s="11"/>
      <c r="AA8" s="84" t="s">
        <v>65</v>
      </c>
      <c r="AB8" s="83" t="s">
        <v>59</v>
      </c>
      <c r="AC8" s="83"/>
      <c r="AD8" s="83"/>
      <c r="AE8" s="83"/>
      <c r="AF8" s="83"/>
      <c r="AG8" s="83"/>
      <c r="AH8" s="83"/>
      <c r="AI8" s="11"/>
      <c r="AJ8" s="84" t="s">
        <v>65</v>
      </c>
      <c r="AK8" s="53"/>
      <c r="AL8" s="53"/>
      <c r="AM8" s="53"/>
    </row>
    <row r="9" spans="1:39" s="5" customFormat="1" ht="43.5" customHeight="1" x14ac:dyDescent="0.25">
      <c r="A9" s="70"/>
      <c r="B9" s="73"/>
      <c r="C9" s="74"/>
      <c r="D9" s="76"/>
      <c r="E9" s="76"/>
      <c r="F9" s="76"/>
      <c r="G9" s="76"/>
      <c r="H9" s="10" t="s">
        <v>15</v>
      </c>
      <c r="I9" s="10" t="s">
        <v>16</v>
      </c>
      <c r="J9" s="10" t="s">
        <v>17</v>
      </c>
      <c r="K9" s="10" t="s">
        <v>18</v>
      </c>
      <c r="L9" s="81"/>
      <c r="M9" s="50" t="s">
        <v>60</v>
      </c>
      <c r="N9" s="49" t="s">
        <v>61</v>
      </c>
      <c r="O9" s="49" t="s">
        <v>64</v>
      </c>
      <c r="P9" s="49" t="s">
        <v>62</v>
      </c>
      <c r="Q9" s="49" t="s">
        <v>63</v>
      </c>
      <c r="R9" s="85"/>
      <c r="S9" s="50" t="s">
        <v>60</v>
      </c>
      <c r="T9" s="86" t="s">
        <v>61</v>
      </c>
      <c r="U9" s="49" t="s">
        <v>64</v>
      </c>
      <c r="V9" s="49" t="s">
        <v>62</v>
      </c>
      <c r="W9" s="49" t="s">
        <v>67</v>
      </c>
      <c r="X9" s="49" t="s">
        <v>69</v>
      </c>
      <c r="Y9" s="49" t="s">
        <v>63</v>
      </c>
      <c r="Z9" s="48" t="s">
        <v>68</v>
      </c>
      <c r="AA9" s="84"/>
      <c r="AB9" s="50" t="s">
        <v>60</v>
      </c>
      <c r="AC9" s="86" t="s">
        <v>61</v>
      </c>
      <c r="AD9" s="49" t="s">
        <v>64</v>
      </c>
      <c r="AE9" s="49" t="s">
        <v>62</v>
      </c>
      <c r="AF9" s="49" t="s">
        <v>67</v>
      </c>
      <c r="AG9" s="49" t="s">
        <v>69</v>
      </c>
      <c r="AH9" s="49" t="s">
        <v>63</v>
      </c>
      <c r="AI9" s="48" t="s">
        <v>68</v>
      </c>
      <c r="AJ9" s="84"/>
      <c r="AK9" s="53"/>
      <c r="AL9" s="53"/>
      <c r="AM9" s="53"/>
    </row>
    <row r="10" spans="1:39" s="17" customFormat="1" ht="18.600000000000001" customHeight="1" x14ac:dyDescent="0.25">
      <c r="A10" s="11">
        <v>1</v>
      </c>
      <c r="B10" s="12" t="s">
        <v>19</v>
      </c>
      <c r="C10" s="13" t="s">
        <v>20</v>
      </c>
      <c r="D10" s="14">
        <v>450</v>
      </c>
      <c r="E10" s="15">
        <f>D10*0.3</f>
        <v>135</v>
      </c>
      <c r="F10" s="14"/>
      <c r="G10" s="14">
        <f t="shared" ref="G10:G25" si="0">ROUND(D10-F10,1)</f>
        <v>450</v>
      </c>
      <c r="H10" s="14">
        <f t="shared" ref="H10:H25" si="1">ROUND(160/2.84,0)</f>
        <v>56</v>
      </c>
      <c r="I10" s="14"/>
      <c r="J10" s="14">
        <f t="shared" ref="J10:J25" si="2">ROUND(H10-I10,1)</f>
        <v>56</v>
      </c>
      <c r="K10" s="14"/>
      <c r="L10" s="16" t="s">
        <v>21</v>
      </c>
      <c r="M10" s="52">
        <v>4</v>
      </c>
      <c r="N10" s="52"/>
      <c r="O10" s="52"/>
      <c r="P10" s="52"/>
      <c r="Q10" s="52"/>
      <c r="R10" s="43">
        <f>SUM(M10:Q10)</f>
        <v>4</v>
      </c>
      <c r="S10" s="52">
        <v>14</v>
      </c>
      <c r="T10" s="43">
        <v>13</v>
      </c>
      <c r="U10" s="52"/>
      <c r="V10" s="52"/>
      <c r="W10" s="52"/>
      <c r="X10" s="52"/>
      <c r="Y10" s="52"/>
      <c r="Z10" s="52"/>
      <c r="AA10" s="52"/>
      <c r="AB10" s="52"/>
      <c r="AC10" s="52">
        <v>16</v>
      </c>
      <c r="AD10" s="52"/>
      <c r="AE10" s="52"/>
      <c r="AF10" s="52"/>
      <c r="AG10" s="52"/>
      <c r="AH10" s="52"/>
      <c r="AI10" s="52"/>
      <c r="AJ10" s="43">
        <f>T10+AC10</f>
        <v>29</v>
      </c>
      <c r="AK10" s="52" t="s">
        <v>71</v>
      </c>
      <c r="AL10" s="52">
        <f>R10*2.25</f>
        <v>9</v>
      </c>
      <c r="AM10" s="52"/>
    </row>
    <row r="11" spans="1:39" s="17" customFormat="1" ht="24.95" customHeight="1" x14ac:dyDescent="0.25">
      <c r="A11" s="11">
        <v>2</v>
      </c>
      <c r="B11" s="12" t="s">
        <v>22</v>
      </c>
      <c r="C11" s="13" t="s">
        <v>23</v>
      </c>
      <c r="D11" s="14">
        <v>450</v>
      </c>
      <c r="E11" s="15">
        <f>D11*0.2</f>
        <v>90</v>
      </c>
      <c r="F11" s="14"/>
      <c r="G11" s="14">
        <f t="shared" si="0"/>
        <v>450</v>
      </c>
      <c r="H11" s="14">
        <f t="shared" si="1"/>
        <v>56</v>
      </c>
      <c r="I11" s="14"/>
      <c r="J11" s="14">
        <f t="shared" si="2"/>
        <v>56</v>
      </c>
      <c r="K11" s="14"/>
      <c r="L11" s="16" t="s">
        <v>24</v>
      </c>
      <c r="M11" s="52"/>
      <c r="N11" s="52">
        <v>4</v>
      </c>
      <c r="O11" s="52"/>
      <c r="P11" s="52"/>
      <c r="Q11" s="52"/>
      <c r="R11" s="44">
        <f t="shared" ref="R11:R25" si="3">SUM(M11:Q11)</f>
        <v>4</v>
      </c>
      <c r="S11" s="52"/>
      <c r="T11" s="52">
        <v>16</v>
      </c>
      <c r="U11" s="52"/>
      <c r="V11" s="52"/>
      <c r="W11" s="52"/>
      <c r="X11" s="52"/>
      <c r="Y11" s="52"/>
      <c r="Z11" s="52"/>
      <c r="AA11" s="52"/>
      <c r="AB11" s="52"/>
      <c r="AC11" s="52">
        <v>17</v>
      </c>
      <c r="AD11" s="52"/>
      <c r="AE11" s="52"/>
      <c r="AF11" s="52"/>
      <c r="AG11" s="52"/>
      <c r="AH11" s="52"/>
      <c r="AI11" s="52"/>
      <c r="AJ11" s="52">
        <f t="shared" ref="AJ11:AJ25" si="4">T11+AC11</f>
        <v>33</v>
      </c>
      <c r="AK11" s="52" t="s">
        <v>71</v>
      </c>
      <c r="AL11" s="52">
        <f t="shared" ref="AL11:AL25" si="5">R11*2.25</f>
        <v>9</v>
      </c>
      <c r="AM11" s="52"/>
    </row>
    <row r="12" spans="1:39" s="56" customFormat="1" ht="29.25" customHeight="1" x14ac:dyDescent="0.25">
      <c r="A12" s="42">
        <v>3</v>
      </c>
      <c r="B12" s="41" t="s">
        <v>25</v>
      </c>
      <c r="C12" s="40" t="s">
        <v>26</v>
      </c>
      <c r="D12" s="54">
        <v>450</v>
      </c>
      <c r="E12" s="61">
        <f>D12*0.15</f>
        <v>67.5</v>
      </c>
      <c r="F12" s="54"/>
      <c r="G12" s="54">
        <f>ROUND(D12-F12,1)</f>
        <v>450</v>
      </c>
      <c r="H12" s="54">
        <f t="shared" si="1"/>
        <v>56</v>
      </c>
      <c r="I12" s="54"/>
      <c r="J12" s="54">
        <f>ROUND(H12-I12,1)</f>
        <v>56</v>
      </c>
      <c r="K12" s="54"/>
      <c r="L12" s="62" t="s">
        <v>27</v>
      </c>
      <c r="M12" s="42"/>
      <c r="N12" s="42"/>
      <c r="O12" s="42"/>
      <c r="P12" s="42"/>
      <c r="Q12" s="42"/>
      <c r="R12" s="44">
        <f t="shared" si="3"/>
        <v>0</v>
      </c>
      <c r="S12" s="42"/>
      <c r="T12" s="63">
        <v>13</v>
      </c>
      <c r="U12" s="42"/>
      <c r="V12" s="42"/>
      <c r="W12" s="42"/>
      <c r="X12" s="42"/>
      <c r="Y12" s="42"/>
      <c r="Z12" s="63">
        <v>13</v>
      </c>
      <c r="AA12" s="42"/>
      <c r="AB12" s="42"/>
      <c r="AC12" s="42">
        <v>16</v>
      </c>
      <c r="AD12" s="42"/>
      <c r="AE12" s="42"/>
      <c r="AF12" s="42"/>
      <c r="AG12" s="42"/>
      <c r="AH12" s="42"/>
      <c r="AI12" s="42">
        <v>18</v>
      </c>
      <c r="AJ12" s="55">
        <f t="shared" si="4"/>
        <v>29</v>
      </c>
      <c r="AK12" s="52" t="s">
        <v>71</v>
      </c>
      <c r="AL12" s="52">
        <f t="shared" si="5"/>
        <v>0</v>
      </c>
      <c r="AM12" s="42"/>
    </row>
    <row r="13" spans="1:39" s="17" customFormat="1" ht="30" customHeight="1" x14ac:dyDescent="0.25">
      <c r="A13" s="11">
        <v>4</v>
      </c>
      <c r="B13" s="21" t="s">
        <v>28</v>
      </c>
      <c r="C13" s="18" t="s">
        <v>29</v>
      </c>
      <c r="D13" s="14">
        <v>450</v>
      </c>
      <c r="E13" s="15">
        <f>22+(D13*0.15)</f>
        <v>89.5</v>
      </c>
      <c r="F13" s="14"/>
      <c r="G13" s="14">
        <f>ROUND(D13-F13,1)</f>
        <v>450</v>
      </c>
      <c r="H13" s="14">
        <f t="shared" si="1"/>
        <v>56</v>
      </c>
      <c r="I13" s="14"/>
      <c r="J13" s="14">
        <f>ROUND(H13-I13,1)</f>
        <v>56</v>
      </c>
      <c r="K13" s="14"/>
      <c r="L13" s="22" t="s">
        <v>30</v>
      </c>
      <c r="M13" s="52">
        <v>3</v>
      </c>
      <c r="N13" s="52"/>
      <c r="O13" s="52"/>
      <c r="P13" s="52"/>
      <c r="Q13" s="52"/>
      <c r="R13" s="44">
        <f t="shared" si="3"/>
        <v>3</v>
      </c>
      <c r="S13" s="52">
        <v>10</v>
      </c>
      <c r="T13" s="52">
        <v>16</v>
      </c>
      <c r="U13" s="52"/>
      <c r="V13" s="52"/>
      <c r="W13" s="52"/>
      <c r="X13" s="52"/>
      <c r="Y13" s="52"/>
      <c r="Z13" s="52"/>
      <c r="AA13" s="52"/>
      <c r="AB13" s="52"/>
      <c r="AC13" s="52">
        <v>14</v>
      </c>
      <c r="AD13" s="52"/>
      <c r="AE13" s="52"/>
      <c r="AF13" s="52"/>
      <c r="AG13" s="52"/>
      <c r="AH13" s="52"/>
      <c r="AI13" s="52"/>
      <c r="AJ13" s="52">
        <f t="shared" si="4"/>
        <v>30</v>
      </c>
      <c r="AK13" s="52" t="s">
        <v>71</v>
      </c>
      <c r="AL13" s="52">
        <f t="shared" si="5"/>
        <v>6.75</v>
      </c>
      <c r="AM13" s="52"/>
    </row>
    <row r="14" spans="1:39" s="17" customFormat="1" ht="30" customHeight="1" x14ac:dyDescent="0.25">
      <c r="A14" s="11">
        <v>5</v>
      </c>
      <c r="B14" s="12" t="s">
        <v>31</v>
      </c>
      <c r="C14" s="13" t="s">
        <v>32</v>
      </c>
      <c r="D14" s="14">
        <v>450</v>
      </c>
      <c r="E14" s="19"/>
      <c r="F14" s="14"/>
      <c r="G14" s="14">
        <f>ROUND(D14-F14,1)</f>
        <v>450</v>
      </c>
      <c r="H14" s="14">
        <f>ROUND(160/2.84,0)</f>
        <v>56</v>
      </c>
      <c r="I14" s="14"/>
      <c r="J14" s="14">
        <f>ROUND(H14-I14,1)</f>
        <v>56</v>
      </c>
      <c r="K14" s="14"/>
      <c r="L14" s="22"/>
      <c r="M14" s="52"/>
      <c r="N14" s="52">
        <v>4</v>
      </c>
      <c r="O14" s="52"/>
      <c r="P14" s="52"/>
      <c r="Q14" s="52"/>
      <c r="R14" s="44">
        <f t="shared" si="3"/>
        <v>4</v>
      </c>
      <c r="S14" s="52"/>
      <c r="T14" s="52">
        <v>16</v>
      </c>
      <c r="U14" s="52"/>
      <c r="V14" s="52"/>
      <c r="W14" s="52"/>
      <c r="X14" s="52"/>
      <c r="Y14" s="52"/>
      <c r="Z14" s="52"/>
      <c r="AA14" s="52"/>
      <c r="AB14" s="52"/>
      <c r="AC14" s="52">
        <v>16</v>
      </c>
      <c r="AD14" s="52"/>
      <c r="AE14" s="52"/>
      <c r="AF14" s="52"/>
      <c r="AG14" s="52"/>
      <c r="AH14" s="52"/>
      <c r="AI14" s="52"/>
      <c r="AJ14" s="52">
        <f t="shared" si="4"/>
        <v>32</v>
      </c>
      <c r="AK14" s="52" t="s">
        <v>71</v>
      </c>
      <c r="AL14" s="52">
        <f t="shared" si="5"/>
        <v>9</v>
      </c>
      <c r="AM14" s="52"/>
    </row>
    <row r="15" spans="1:39" s="17" customFormat="1" ht="21" customHeight="1" x14ac:dyDescent="0.25">
      <c r="A15" s="11">
        <v>6</v>
      </c>
      <c r="B15" s="12" t="s">
        <v>33</v>
      </c>
      <c r="C15" s="13" t="s">
        <v>26</v>
      </c>
      <c r="D15" s="14">
        <v>450</v>
      </c>
      <c r="E15" s="14"/>
      <c r="F15" s="23">
        <f>(D15*2/32)+(D15*0.15*23/32)</f>
        <v>76.640625</v>
      </c>
      <c r="G15" s="14">
        <f t="shared" si="0"/>
        <v>373.4</v>
      </c>
      <c r="H15" s="14">
        <f t="shared" si="1"/>
        <v>56</v>
      </c>
      <c r="I15" s="14"/>
      <c r="J15" s="14">
        <f t="shared" si="2"/>
        <v>56</v>
      </c>
      <c r="K15" s="14"/>
      <c r="L15" s="20" t="s">
        <v>34</v>
      </c>
      <c r="M15" s="52"/>
      <c r="N15" s="52"/>
      <c r="O15" s="52"/>
      <c r="P15" s="52"/>
      <c r="Q15" s="52"/>
      <c r="R15" s="44">
        <f t="shared" si="3"/>
        <v>0</v>
      </c>
      <c r="S15" s="52"/>
      <c r="T15" s="52"/>
      <c r="U15" s="52"/>
      <c r="V15" s="52"/>
      <c r="W15" s="44">
        <v>16</v>
      </c>
      <c r="X15" s="44">
        <v>15</v>
      </c>
      <c r="Y15" s="52"/>
      <c r="Z15" s="52"/>
      <c r="AA15" s="52"/>
      <c r="AB15" s="52"/>
      <c r="AC15" s="52"/>
      <c r="AD15" s="52"/>
      <c r="AE15" s="52"/>
      <c r="AF15" s="44">
        <v>14</v>
      </c>
      <c r="AG15" s="44">
        <v>15</v>
      </c>
      <c r="AH15" s="52"/>
      <c r="AI15" s="52"/>
      <c r="AJ15" s="52">
        <f t="shared" si="4"/>
        <v>0</v>
      </c>
      <c r="AK15" s="52" t="s">
        <v>71</v>
      </c>
      <c r="AL15" s="52">
        <f t="shared" si="5"/>
        <v>0</v>
      </c>
      <c r="AM15" s="52"/>
    </row>
    <row r="16" spans="1:39" s="17" customFormat="1" ht="24.95" customHeight="1" x14ac:dyDescent="0.25">
      <c r="A16" s="11">
        <v>7</v>
      </c>
      <c r="B16" s="12" t="s">
        <v>35</v>
      </c>
      <c r="C16" s="13" t="s">
        <v>36</v>
      </c>
      <c r="D16" s="14">
        <v>450</v>
      </c>
      <c r="E16" s="14"/>
      <c r="F16" s="14"/>
      <c r="G16" s="14">
        <f t="shared" si="0"/>
        <v>450</v>
      </c>
      <c r="H16" s="14">
        <f t="shared" si="1"/>
        <v>56</v>
      </c>
      <c r="I16" s="14"/>
      <c r="J16" s="14">
        <f t="shared" si="2"/>
        <v>56</v>
      </c>
      <c r="K16" s="14"/>
      <c r="L16" s="24"/>
      <c r="M16" s="52">
        <v>6</v>
      </c>
      <c r="N16" s="52"/>
      <c r="O16" s="52"/>
      <c r="P16" s="52"/>
      <c r="Q16" s="52"/>
      <c r="R16" s="44">
        <f t="shared" si="3"/>
        <v>6</v>
      </c>
      <c r="S16" s="52">
        <v>13</v>
      </c>
      <c r="T16" s="52"/>
      <c r="U16" s="52"/>
      <c r="V16" s="52"/>
      <c r="W16" s="52"/>
      <c r="X16" s="52"/>
      <c r="Y16" s="52"/>
      <c r="Z16" s="44">
        <v>15</v>
      </c>
      <c r="AA16" s="52"/>
      <c r="AB16" s="52"/>
      <c r="AC16" s="52"/>
      <c r="AD16" s="52"/>
      <c r="AE16" s="52"/>
      <c r="AF16" s="52"/>
      <c r="AG16" s="52"/>
      <c r="AH16" s="52"/>
      <c r="AI16" s="44">
        <v>18</v>
      </c>
      <c r="AJ16" s="52">
        <f t="shared" si="4"/>
        <v>0</v>
      </c>
      <c r="AK16" s="52" t="s">
        <v>71</v>
      </c>
      <c r="AL16" s="52">
        <f t="shared" si="5"/>
        <v>13.5</v>
      </c>
      <c r="AM16" s="52"/>
    </row>
    <row r="17" spans="1:39" s="17" customFormat="1" ht="24.95" customHeight="1" x14ac:dyDescent="0.25">
      <c r="A17" s="11">
        <v>8</v>
      </c>
      <c r="B17" s="12" t="s">
        <v>37</v>
      </c>
      <c r="C17" s="13" t="s">
        <v>38</v>
      </c>
      <c r="D17" s="14">
        <v>450</v>
      </c>
      <c r="E17" s="14"/>
      <c r="F17" s="14"/>
      <c r="G17" s="14">
        <f t="shared" si="0"/>
        <v>450</v>
      </c>
      <c r="H17" s="14">
        <f t="shared" si="1"/>
        <v>56</v>
      </c>
      <c r="I17" s="14"/>
      <c r="J17" s="14">
        <f t="shared" si="2"/>
        <v>56</v>
      </c>
      <c r="K17" s="14"/>
      <c r="L17" s="24"/>
      <c r="M17" s="52">
        <v>4</v>
      </c>
      <c r="N17" s="52">
        <v>4</v>
      </c>
      <c r="O17" s="52"/>
      <c r="P17" s="52"/>
      <c r="Q17" s="52"/>
      <c r="R17" s="44">
        <f t="shared" si="3"/>
        <v>8</v>
      </c>
      <c r="S17" s="52"/>
      <c r="T17" s="52">
        <v>15</v>
      </c>
      <c r="U17" s="52"/>
      <c r="V17" s="52"/>
      <c r="W17" s="52"/>
      <c r="X17" s="52"/>
      <c r="Y17" s="52"/>
      <c r="Z17" s="52"/>
      <c r="AA17" s="52"/>
      <c r="AB17" s="52"/>
      <c r="AC17" s="52">
        <v>17</v>
      </c>
      <c r="AD17" s="52"/>
      <c r="AE17" s="52"/>
      <c r="AF17" s="44" t="s">
        <v>70</v>
      </c>
      <c r="AG17" s="52"/>
      <c r="AH17" s="52"/>
      <c r="AI17" s="52"/>
      <c r="AJ17" s="52">
        <f t="shared" si="4"/>
        <v>32</v>
      </c>
      <c r="AK17" s="52" t="s">
        <v>71</v>
      </c>
      <c r="AL17" s="52">
        <f t="shared" si="5"/>
        <v>18</v>
      </c>
      <c r="AM17" s="52">
        <f>11*2.25</f>
        <v>24.75</v>
      </c>
    </row>
    <row r="18" spans="1:39" s="17" customFormat="1" ht="24.95" customHeight="1" x14ac:dyDescent="0.25">
      <c r="A18" s="11">
        <v>9</v>
      </c>
      <c r="B18" s="12" t="s">
        <v>39</v>
      </c>
      <c r="C18" s="13" t="s">
        <v>40</v>
      </c>
      <c r="D18" s="14">
        <v>450</v>
      </c>
      <c r="E18" s="14"/>
      <c r="F18" s="14"/>
      <c r="G18" s="14">
        <f t="shared" si="0"/>
        <v>450</v>
      </c>
      <c r="H18" s="14">
        <f t="shared" si="1"/>
        <v>56</v>
      </c>
      <c r="I18" s="14"/>
      <c r="J18" s="14">
        <f t="shared" si="2"/>
        <v>56</v>
      </c>
      <c r="K18" s="14"/>
      <c r="L18" s="25"/>
      <c r="M18" s="52"/>
      <c r="N18" s="52"/>
      <c r="O18" s="52"/>
      <c r="P18" s="52"/>
      <c r="Q18" s="52"/>
      <c r="R18" s="44">
        <f t="shared" si="3"/>
        <v>0</v>
      </c>
      <c r="S18" s="52">
        <v>12</v>
      </c>
      <c r="T18" s="52"/>
      <c r="U18" s="52"/>
      <c r="V18" s="52"/>
      <c r="W18" s="52"/>
      <c r="X18" s="52"/>
      <c r="Y18" s="52"/>
      <c r="Z18" s="52"/>
      <c r="AA18" s="52"/>
      <c r="AB18" s="52"/>
      <c r="AC18" s="52"/>
      <c r="AD18" s="52"/>
      <c r="AE18" s="52"/>
      <c r="AF18" s="52"/>
      <c r="AG18" s="52"/>
      <c r="AH18" s="52"/>
      <c r="AI18" s="52"/>
      <c r="AJ18" s="52">
        <f t="shared" si="4"/>
        <v>0</v>
      </c>
      <c r="AK18" s="52"/>
      <c r="AL18" s="52">
        <f t="shared" si="5"/>
        <v>0</v>
      </c>
      <c r="AM18" s="52"/>
    </row>
    <row r="19" spans="1:39" s="17" customFormat="1" ht="29.45" customHeight="1" x14ac:dyDescent="0.25">
      <c r="A19" s="11">
        <v>10</v>
      </c>
      <c r="B19" s="12" t="s">
        <v>41</v>
      </c>
      <c r="C19" s="13" t="s">
        <v>42</v>
      </c>
      <c r="D19" s="14">
        <v>450</v>
      </c>
      <c r="E19" s="14"/>
      <c r="F19" s="14"/>
      <c r="G19" s="14">
        <f t="shared" si="0"/>
        <v>450</v>
      </c>
      <c r="H19" s="14">
        <f t="shared" si="1"/>
        <v>56</v>
      </c>
      <c r="I19" s="14">
        <f>56/2</f>
        <v>28</v>
      </c>
      <c r="J19" s="14">
        <f t="shared" si="2"/>
        <v>28</v>
      </c>
      <c r="K19" s="14"/>
      <c r="L19" s="26" t="s">
        <v>43</v>
      </c>
      <c r="M19" s="52">
        <v>3</v>
      </c>
      <c r="N19" s="52"/>
      <c r="O19" s="52"/>
      <c r="P19" s="52"/>
      <c r="Q19" s="52"/>
      <c r="R19" s="44">
        <f t="shared" si="3"/>
        <v>3</v>
      </c>
      <c r="S19" s="52">
        <v>11</v>
      </c>
      <c r="T19" s="52"/>
      <c r="U19" s="52"/>
      <c r="V19" s="52"/>
      <c r="W19" s="52"/>
      <c r="X19" s="52"/>
      <c r="Y19" s="52"/>
      <c r="Z19" s="52"/>
      <c r="AA19" s="52"/>
      <c r="AB19" s="52"/>
      <c r="AC19" s="52"/>
      <c r="AD19" s="52"/>
      <c r="AE19" s="52"/>
      <c r="AF19" s="52"/>
      <c r="AG19" s="52"/>
      <c r="AH19" s="52"/>
      <c r="AI19" s="52"/>
      <c r="AJ19" s="52">
        <f t="shared" si="4"/>
        <v>0</v>
      </c>
      <c r="AK19" s="52"/>
      <c r="AL19" s="52">
        <f t="shared" si="5"/>
        <v>6.75</v>
      </c>
      <c r="AM19" s="52"/>
    </row>
    <row r="20" spans="1:39" s="59" customFormat="1" ht="24.95" customHeight="1" x14ac:dyDescent="0.25">
      <c r="A20" s="42">
        <v>11</v>
      </c>
      <c r="B20" s="41" t="s">
        <v>44</v>
      </c>
      <c r="C20" s="57" t="s">
        <v>45</v>
      </c>
      <c r="D20" s="54">
        <v>450</v>
      </c>
      <c r="E20" s="54"/>
      <c r="F20" s="54"/>
      <c r="G20" s="54">
        <f t="shared" si="0"/>
        <v>450</v>
      </c>
      <c r="H20" s="54">
        <f t="shared" si="1"/>
        <v>56</v>
      </c>
      <c r="I20" s="54"/>
      <c r="J20" s="54">
        <f t="shared" si="2"/>
        <v>56</v>
      </c>
      <c r="K20" s="54"/>
      <c r="L20" s="58"/>
      <c r="M20" s="55"/>
      <c r="N20" s="55"/>
      <c r="O20" s="55"/>
      <c r="P20" s="55"/>
      <c r="Q20" s="55"/>
      <c r="R20" s="44">
        <f t="shared" si="3"/>
        <v>0</v>
      </c>
      <c r="S20" s="55">
        <v>11</v>
      </c>
      <c r="T20" s="36">
        <v>13</v>
      </c>
      <c r="U20" s="55"/>
      <c r="V20" s="55"/>
      <c r="W20" s="55"/>
      <c r="X20" s="55"/>
      <c r="Y20" s="55"/>
      <c r="Z20" s="55"/>
      <c r="AA20" s="55"/>
      <c r="AB20" s="55"/>
      <c r="AC20" s="55">
        <v>14</v>
      </c>
      <c r="AD20" s="55"/>
      <c r="AE20" s="55"/>
      <c r="AF20" s="55"/>
      <c r="AG20" s="55"/>
      <c r="AH20" s="55"/>
      <c r="AI20" s="55"/>
      <c r="AJ20" s="55">
        <f t="shared" si="4"/>
        <v>27</v>
      </c>
      <c r="AK20" s="55">
        <v>-2.25</v>
      </c>
      <c r="AL20" s="52">
        <f t="shared" si="5"/>
        <v>0</v>
      </c>
      <c r="AM20" s="55" t="s">
        <v>74</v>
      </c>
    </row>
    <row r="21" spans="1:39" s="59" customFormat="1" ht="24.95" customHeight="1" x14ac:dyDescent="0.25">
      <c r="A21" s="42">
        <v>12</v>
      </c>
      <c r="B21" s="41" t="s">
        <v>46</v>
      </c>
      <c r="C21" s="57" t="s">
        <v>47</v>
      </c>
      <c r="D21" s="54">
        <v>450</v>
      </c>
      <c r="E21" s="60">
        <v>22</v>
      </c>
      <c r="F21" s="54"/>
      <c r="G21" s="54">
        <f t="shared" si="0"/>
        <v>450</v>
      </c>
      <c r="H21" s="54">
        <f t="shared" si="1"/>
        <v>56</v>
      </c>
      <c r="I21" s="54"/>
      <c r="J21" s="54">
        <f t="shared" si="2"/>
        <v>56</v>
      </c>
      <c r="K21" s="54"/>
      <c r="L21" s="37" t="s">
        <v>48</v>
      </c>
      <c r="M21" s="55">
        <v>7</v>
      </c>
      <c r="N21" s="55"/>
      <c r="O21" s="55"/>
      <c r="P21" s="55"/>
      <c r="Q21" s="55"/>
      <c r="R21" s="44">
        <f t="shared" si="3"/>
        <v>7</v>
      </c>
      <c r="S21" s="55">
        <v>13</v>
      </c>
      <c r="T21" s="36">
        <v>13</v>
      </c>
      <c r="U21" s="55"/>
      <c r="V21" s="55"/>
      <c r="W21" s="55"/>
      <c r="X21" s="55"/>
      <c r="Y21" s="55"/>
      <c r="Z21" s="55"/>
      <c r="AA21" s="55"/>
      <c r="AB21" s="55"/>
      <c r="AC21" s="55">
        <v>15</v>
      </c>
      <c r="AD21" s="55"/>
      <c r="AE21" s="55"/>
      <c r="AF21" s="55"/>
      <c r="AG21" s="55"/>
      <c r="AH21" s="55"/>
      <c r="AI21" s="55"/>
      <c r="AJ21" s="55">
        <f t="shared" si="4"/>
        <v>28</v>
      </c>
      <c r="AK21" s="52" t="s">
        <v>71</v>
      </c>
      <c r="AL21" s="52">
        <f t="shared" si="5"/>
        <v>15.75</v>
      </c>
      <c r="AM21" s="55"/>
    </row>
    <row r="22" spans="1:39" s="17" customFormat="1" ht="24.95" customHeight="1" x14ac:dyDescent="0.25">
      <c r="A22" s="11">
        <v>13</v>
      </c>
      <c r="B22" s="12" t="s">
        <v>49</v>
      </c>
      <c r="C22" s="18" t="s">
        <v>50</v>
      </c>
      <c r="D22" s="14">
        <v>450</v>
      </c>
      <c r="E22" s="14"/>
      <c r="F22" s="14"/>
      <c r="G22" s="14">
        <f t="shared" si="0"/>
        <v>450</v>
      </c>
      <c r="H22" s="14">
        <f t="shared" si="1"/>
        <v>56</v>
      </c>
      <c r="I22" s="14"/>
      <c r="J22" s="14">
        <f t="shared" si="2"/>
        <v>56</v>
      </c>
      <c r="K22" s="14"/>
      <c r="L22" s="22"/>
      <c r="M22" s="52">
        <v>3</v>
      </c>
      <c r="N22" s="52"/>
      <c r="O22" s="52">
        <v>3</v>
      </c>
      <c r="P22" s="52"/>
      <c r="Q22" s="52"/>
      <c r="R22" s="44">
        <f t="shared" si="3"/>
        <v>6</v>
      </c>
      <c r="S22" s="52"/>
      <c r="T22" s="52"/>
      <c r="U22" s="88">
        <v>11</v>
      </c>
      <c r="V22" s="52"/>
      <c r="W22" s="44">
        <v>17</v>
      </c>
      <c r="X22" s="52"/>
      <c r="Y22" s="52"/>
      <c r="Z22" s="52"/>
      <c r="AA22" s="52"/>
      <c r="AB22" s="52"/>
      <c r="AC22" s="52"/>
      <c r="AD22" s="52"/>
      <c r="AE22" s="52"/>
      <c r="AF22" s="44">
        <v>15</v>
      </c>
      <c r="AG22" s="52"/>
      <c r="AH22" s="52"/>
      <c r="AI22" s="52"/>
      <c r="AJ22" s="52">
        <f t="shared" si="4"/>
        <v>0</v>
      </c>
      <c r="AK22" s="52" t="s">
        <v>71</v>
      </c>
      <c r="AL22" s="52">
        <f t="shared" si="5"/>
        <v>13.5</v>
      </c>
      <c r="AM22" s="52"/>
    </row>
    <row r="23" spans="1:39" s="56" customFormat="1" ht="24.95" customHeight="1" x14ac:dyDescent="0.25">
      <c r="A23" s="42">
        <v>14</v>
      </c>
      <c r="B23" s="41" t="s">
        <v>51</v>
      </c>
      <c r="C23" s="40" t="s">
        <v>52</v>
      </c>
      <c r="D23" s="54">
        <v>450</v>
      </c>
      <c r="E23" s="54"/>
      <c r="F23" s="39"/>
      <c r="G23" s="38">
        <f>D23-F23</f>
        <v>450</v>
      </c>
      <c r="H23" s="54">
        <f t="shared" si="1"/>
        <v>56</v>
      </c>
      <c r="I23" s="54"/>
      <c r="J23" s="54">
        <f t="shared" si="2"/>
        <v>56</v>
      </c>
      <c r="K23" s="54"/>
      <c r="L23" s="37"/>
      <c r="M23" s="42">
        <v>4</v>
      </c>
      <c r="N23" s="42"/>
      <c r="O23" s="42"/>
      <c r="P23" s="42"/>
      <c r="Q23" s="42"/>
      <c r="R23" s="44">
        <f t="shared" si="3"/>
        <v>4</v>
      </c>
      <c r="S23" s="42"/>
      <c r="T23" s="63">
        <v>13</v>
      </c>
      <c r="U23" s="42"/>
      <c r="V23" s="42"/>
      <c r="W23" s="42"/>
      <c r="X23" s="42"/>
      <c r="Y23" s="42"/>
      <c r="Z23" s="42"/>
      <c r="AA23" s="42"/>
      <c r="AB23" s="42"/>
      <c r="AC23" s="42">
        <v>15</v>
      </c>
      <c r="AD23" s="42"/>
      <c r="AE23" s="42"/>
      <c r="AF23" s="42"/>
      <c r="AG23" s="42"/>
      <c r="AH23" s="42"/>
      <c r="AI23" s="42"/>
      <c r="AJ23" s="55">
        <f t="shared" si="4"/>
        <v>28</v>
      </c>
      <c r="AK23" s="52" t="s">
        <v>71</v>
      </c>
      <c r="AL23" s="52">
        <f t="shared" si="5"/>
        <v>9</v>
      </c>
      <c r="AM23" s="42"/>
    </row>
    <row r="24" spans="1:39" s="17" customFormat="1" ht="24.95" customHeight="1" x14ac:dyDescent="0.25">
      <c r="A24" s="11">
        <v>15</v>
      </c>
      <c r="B24" s="12" t="s">
        <v>53</v>
      </c>
      <c r="C24" s="18" t="s">
        <v>54</v>
      </c>
      <c r="D24" s="14">
        <v>450</v>
      </c>
      <c r="E24" s="14"/>
      <c r="F24" s="14"/>
      <c r="G24" s="14">
        <f t="shared" si="0"/>
        <v>450</v>
      </c>
      <c r="H24" s="14">
        <f t="shared" si="1"/>
        <v>56</v>
      </c>
      <c r="I24" s="14"/>
      <c r="J24" s="14">
        <f t="shared" si="2"/>
        <v>56</v>
      </c>
      <c r="K24" s="14"/>
      <c r="L24" s="24"/>
      <c r="M24" s="52"/>
      <c r="N24" s="52"/>
      <c r="O24" s="52"/>
      <c r="P24" s="52">
        <v>3</v>
      </c>
      <c r="Q24" s="52"/>
      <c r="R24" s="44">
        <f t="shared" si="3"/>
        <v>3</v>
      </c>
      <c r="S24" s="52"/>
      <c r="T24" s="52"/>
      <c r="U24" s="52"/>
      <c r="V24" s="44">
        <v>15</v>
      </c>
      <c r="W24" s="52"/>
      <c r="X24" s="52"/>
      <c r="Y24" s="52"/>
      <c r="Z24" s="52"/>
      <c r="AA24" s="52"/>
      <c r="AB24" s="52"/>
      <c r="AC24" s="52"/>
      <c r="AD24" s="52"/>
      <c r="AE24" s="44">
        <v>15</v>
      </c>
      <c r="AF24" s="52"/>
      <c r="AG24" s="52"/>
      <c r="AH24" s="52"/>
      <c r="AI24" s="52"/>
      <c r="AJ24" s="52">
        <f t="shared" si="4"/>
        <v>0</v>
      </c>
      <c r="AK24" s="52" t="s">
        <v>71</v>
      </c>
      <c r="AL24" s="52">
        <f t="shared" si="5"/>
        <v>6.75</v>
      </c>
      <c r="AM24" s="52"/>
    </row>
    <row r="25" spans="1:39" s="29" customFormat="1" ht="24.95" customHeight="1" x14ac:dyDescent="0.25">
      <c r="A25" s="11">
        <v>16</v>
      </c>
      <c r="B25" s="53" t="s">
        <v>37</v>
      </c>
      <c r="C25" s="51" t="s">
        <v>55</v>
      </c>
      <c r="D25" s="34">
        <v>450</v>
      </c>
      <c r="E25" s="34"/>
      <c r="F25" s="34"/>
      <c r="G25" s="34">
        <f t="shared" si="0"/>
        <v>450</v>
      </c>
      <c r="H25" s="34">
        <f t="shared" si="1"/>
        <v>56</v>
      </c>
      <c r="I25" s="34"/>
      <c r="J25" s="34">
        <f t="shared" si="2"/>
        <v>56</v>
      </c>
      <c r="K25" s="34"/>
      <c r="L25" s="28"/>
      <c r="M25" s="35"/>
      <c r="N25" s="35"/>
      <c r="O25" s="35"/>
      <c r="P25" s="35">
        <v>3</v>
      </c>
      <c r="Q25" s="35">
        <v>5</v>
      </c>
      <c r="R25" s="44">
        <f t="shared" si="3"/>
        <v>8</v>
      </c>
      <c r="S25" s="35"/>
      <c r="T25" s="35"/>
      <c r="U25" s="35"/>
      <c r="V25" s="87">
        <v>16</v>
      </c>
      <c r="W25" s="35"/>
      <c r="X25" s="35"/>
      <c r="Y25" s="35"/>
      <c r="Z25" s="35"/>
      <c r="AA25" s="35"/>
      <c r="AB25" s="35"/>
      <c r="AC25" s="35"/>
      <c r="AD25" s="35"/>
      <c r="AE25" s="87">
        <v>15</v>
      </c>
      <c r="AF25" s="35"/>
      <c r="AG25" s="35"/>
      <c r="AH25" s="35"/>
      <c r="AI25" s="35"/>
      <c r="AJ25" s="52">
        <f t="shared" si="4"/>
        <v>0</v>
      </c>
      <c r="AK25" s="52" t="s">
        <v>71</v>
      </c>
      <c r="AL25" s="52">
        <f t="shared" si="5"/>
        <v>18</v>
      </c>
      <c r="AM25" s="35"/>
    </row>
    <row r="26" spans="1:39" x14ac:dyDescent="0.25">
      <c r="G26" s="31"/>
    </row>
    <row r="27" spans="1:39" x14ac:dyDescent="0.25">
      <c r="G27" s="31"/>
    </row>
    <row r="28" spans="1:39" x14ac:dyDescent="0.25">
      <c r="G28" s="31"/>
      <c r="I28" s="67" t="s">
        <v>56</v>
      </c>
      <c r="J28" s="67"/>
      <c r="K28" s="67"/>
      <c r="L28" s="67"/>
    </row>
    <row r="29" spans="1:39" x14ac:dyDescent="0.25">
      <c r="B29" s="68" t="s">
        <v>57</v>
      </c>
      <c r="C29" s="68"/>
      <c r="D29" s="68"/>
      <c r="G29" s="31"/>
      <c r="I29" s="68" t="s">
        <v>58</v>
      </c>
      <c r="J29" s="68"/>
      <c r="K29" s="68"/>
      <c r="L29" s="68"/>
    </row>
  </sheetData>
  <autoFilter ref="B8:L25">
    <filterColumn colId="0" showButton="0"/>
    <filterColumn colId="6" showButton="0"/>
    <filterColumn colId="7" showButton="0"/>
    <filterColumn colId="8" showButton="0"/>
  </autoFilter>
  <mergeCells count="27">
    <mergeCell ref="A5:L5"/>
    <mergeCell ref="A1:D1"/>
    <mergeCell ref="G1:K1"/>
    <mergeCell ref="A2:D2"/>
    <mergeCell ref="G2:K2"/>
    <mergeCell ref="A3:D3"/>
    <mergeCell ref="I28:L28"/>
    <mergeCell ref="B29:D29"/>
    <mergeCell ref="I29:L29"/>
    <mergeCell ref="M8:Q8"/>
    <mergeCell ref="A6:L6"/>
    <mergeCell ref="A8:A9"/>
    <mergeCell ref="B8:C9"/>
    <mergeCell ref="D8:D9"/>
    <mergeCell ref="E8:E9"/>
    <mergeCell ref="F8:F9"/>
    <mergeCell ref="G8:G9"/>
    <mergeCell ref="H8:K8"/>
    <mergeCell ref="L8:L9"/>
    <mergeCell ref="AB7:AJ7"/>
    <mergeCell ref="AB8:AH8"/>
    <mergeCell ref="AJ8:AJ9"/>
    <mergeCell ref="R8:R9"/>
    <mergeCell ref="M7:R7"/>
    <mergeCell ref="S7:AA7"/>
    <mergeCell ref="S8:Y8"/>
    <mergeCell ref="AA8:AA9"/>
  </mergeCells>
  <printOptions horizontalCentered="1"/>
  <pageMargins left="0.48" right="0.33" top="0.61" bottom="0.55000000000000004" header="0.3" footer="0.3"/>
  <pageSetup paperSize="9" orientation="landscape" r:id="rId1"/>
  <headerFooter>
    <oddFooter>Page &amp;P of &amp;N</oddFooter>
  </headerFooter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LLCT 2021-2022</vt:lpstr>
      <vt:lpstr>LLCT 2021-2022 (2)</vt:lpstr>
      <vt:lpstr>'LLCT 2021-2022'!Print_Titles</vt:lpstr>
      <vt:lpstr>'LLCT 2021-2022 (2)'!Print_Titles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oanh</dc:creator>
  <cp:lastModifiedBy>LaptopA</cp:lastModifiedBy>
  <dcterms:created xsi:type="dcterms:W3CDTF">2022-08-03T08:53:00Z</dcterms:created>
  <dcterms:modified xsi:type="dcterms:W3CDTF">2022-09-17T23:02:36Z</dcterms:modified>
</cp:coreProperties>
</file>