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activeTab="3"/>
  </bookViews>
  <sheets>
    <sheet name="Mau 1" sheetId="7" r:id="rId1"/>
    <sheet name="Mau 2" sheetId="3" r:id="rId2"/>
    <sheet name="Mau 3" sheetId="6" r:id="rId3"/>
    <sheet name="Mau 4 " sheetId="2" r:id="rId4"/>
    <sheet name="Fanpage" sheetId="9" r:id="rId5"/>
    <sheet name="CV 09.2022" sheetId="8" r:id="rId6"/>
  </sheets>
  <definedNames>
    <definedName name="_xlnm._FilterDatabase" localSheetId="4" hidden="1">Fanpage!$A$10:$E$11</definedName>
    <definedName name="_xlnm.Print_Area" localSheetId="0">'Mau 1'!$A$1:$H$30</definedName>
    <definedName name="_xlnm.Print_Titles" localSheetId="1">'Mau 2'!$6:$6</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V25" i="6" l="1"/>
  <c r="I25" i="2" s="1"/>
  <c r="V26" i="6"/>
  <c r="I26" i="2" s="1"/>
  <c r="M25" i="6"/>
  <c r="H25" i="2" s="1"/>
  <c r="M26" i="6"/>
  <c r="H26" i="2" s="1"/>
  <c r="V11" i="6" l="1"/>
  <c r="V12" i="6"/>
  <c r="V13" i="6"/>
  <c r="V14" i="6"/>
  <c r="V15" i="6"/>
  <c r="V16" i="6"/>
  <c r="V17" i="6"/>
  <c r="V18" i="6"/>
  <c r="V19" i="6"/>
  <c r="V20" i="6"/>
  <c r="V21" i="6"/>
  <c r="V22" i="6"/>
  <c r="V23" i="6"/>
  <c r="V24" i="6"/>
  <c r="V10" i="6"/>
  <c r="I12" i="2" l="1"/>
  <c r="I13" i="2"/>
  <c r="I14" i="2"/>
  <c r="I15" i="2"/>
  <c r="I16" i="2"/>
  <c r="I17" i="2"/>
  <c r="I18" i="2"/>
  <c r="I19" i="2"/>
  <c r="I20" i="2"/>
  <c r="I21" i="2"/>
  <c r="I22" i="2"/>
  <c r="I23" i="2"/>
  <c r="I24" i="2"/>
  <c r="I11" i="2"/>
  <c r="I10" i="2"/>
  <c r="M24" i="6"/>
  <c r="H24" i="2" s="1"/>
  <c r="M11" i="6"/>
  <c r="H11" i="2" s="1"/>
  <c r="M12" i="6"/>
  <c r="H12" i="2" s="1"/>
  <c r="M13" i="6"/>
  <c r="H13" i="2" s="1"/>
  <c r="M14" i="6"/>
  <c r="H14" i="2" s="1"/>
  <c r="M15" i="6"/>
  <c r="H15" i="2" s="1"/>
  <c r="M16" i="6"/>
  <c r="H16" i="2" s="1"/>
  <c r="M17" i="6"/>
  <c r="H17" i="2" s="1"/>
  <c r="M18" i="6"/>
  <c r="H18" i="2" s="1"/>
  <c r="M19" i="6"/>
  <c r="H19" i="2" s="1"/>
  <c r="M20" i="6"/>
  <c r="H20" i="2" s="1"/>
  <c r="M21" i="6"/>
  <c r="H21" i="2" s="1"/>
  <c r="M22" i="6"/>
  <c r="H22" i="2" s="1"/>
  <c r="M23" i="6"/>
  <c r="H23" i="2" s="1"/>
  <c r="M28" i="6"/>
  <c r="M10" i="6"/>
  <c r="H10" i="2" s="1"/>
  <c r="V28" i="6"/>
  <c r="J42" i="2"/>
  <c r="J41" i="2"/>
  <c r="J40" i="2"/>
  <c r="J39" i="2"/>
  <c r="H42" i="2"/>
  <c r="H41" i="2"/>
  <c r="H40" i="2"/>
  <c r="H39" i="2"/>
  <c r="J38" i="2"/>
  <c r="H38" i="2"/>
  <c r="J37" i="2"/>
  <c r="H37" i="2"/>
  <c r="J36" i="2"/>
  <c r="H36" i="2"/>
  <c r="J35" i="2"/>
  <c r="H35" i="2"/>
  <c r="J34" i="2"/>
  <c r="H34" i="2"/>
  <c r="J33" i="2"/>
  <c r="H33" i="2"/>
  <c r="J32" i="2"/>
  <c r="H32" i="2"/>
  <c r="J43" i="2"/>
  <c r="H43" i="2" l="1"/>
</calcChain>
</file>

<file path=xl/sharedStrings.xml><?xml version="1.0" encoding="utf-8"?>
<sst xmlns="http://schemas.openxmlformats.org/spreadsheetml/2006/main" count="515" uniqueCount="231">
  <si>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</si>
  <si>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</si>
  <si>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</si>
  <si>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</si>
  <si>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</si>
  <si>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</si>
  <si>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</si>
  <si>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</si>
  <si>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</si>
  <si>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</si>
  <si>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</si>
  <si>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</si>
  <si>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</si>
  <si>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</si>
  <si>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</si>
  <si>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</si>
  <si>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</si>
  <si>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</si>
  <si>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</si>
  <si>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</si>
  <si>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</si>
  <si>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</si>
  <si>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</si>
  <si>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</si>
  <si>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</si>
  <si>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</si>
  <si>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</si>
  <si>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</si>
  <si>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</si>
  <si>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</si>
  <si>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</si>
  <si>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</si>
  <si>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</si>
  <si>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</si>
  <si>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</si>
  <si>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</si>
  <si>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</si>
  <si>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</si>
  <si>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</si>
  <si>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</si>
  <si>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</si>
  <si>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</si>
  <si>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</si>
  <si>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</si>
  <si>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</si>
  <si>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</si>
  <si>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</si>
  <si>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</si>
  <si>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</si>
  <si>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</si>
  <si>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</si>
  <si>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</si>
  <si>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</si>
  <si>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</si>
  <si>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</si>
  <si>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</si>
  <si>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</si>
  <si>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</si>
  <si>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</si>
  <si>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</si>
  <si>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</si>
  <si>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</si>
  <si>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</si>
  <si>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</si>
  <si>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</si>
  <si>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</si>
  <si>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</si>
  <si>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</si>
  <si>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</si>
  <si>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</si>
  <si>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</si>
  <si>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</si>
  <si>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</si>
  <si>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</si>
  <si>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</si>
  <si>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</si>
  <si>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Nguyễn Trọng</t>
  </si>
  <si>
    <t>Nghĩa</t>
  </si>
  <si>
    <t>01025001</t>
  </si>
  <si>
    <t>Hồ Gia</t>
  </si>
  <si>
    <t>Bảo</t>
  </si>
  <si>
    <t>01025029</t>
  </si>
  <si>
    <t>Trần Thị Ngọc</t>
  </si>
  <si>
    <t>Dung</t>
  </si>
  <si>
    <t>01025016</t>
  </si>
  <si>
    <t>Cao Xuân</t>
  </si>
  <si>
    <t>Giang</t>
  </si>
  <si>
    <t>01025018</t>
  </si>
  <si>
    <t>06</t>
  </si>
  <si>
    <t>Nguyễn Hoàng Thanh</t>
  </si>
  <si>
    <t>Ngân</t>
  </si>
  <si>
    <t>01025027</t>
  </si>
  <si>
    <t>07</t>
  </si>
  <si>
    <t>Phạm Quỳnh</t>
  </si>
  <si>
    <t>Như</t>
  </si>
  <si>
    <t>01025004</t>
  </si>
  <si>
    <t>08</t>
  </si>
  <si>
    <t>Lê Thị Thúy</t>
  </si>
  <si>
    <t>Oanh</t>
  </si>
  <si>
    <t>01025020</t>
  </si>
  <si>
    <t>09</t>
  </si>
  <si>
    <t>10</t>
  </si>
  <si>
    <t xml:space="preserve">Lê Thị Thu </t>
  </si>
  <si>
    <t>Thảo</t>
  </si>
  <si>
    <t>01025008</t>
  </si>
  <si>
    <t>11</t>
  </si>
  <si>
    <t xml:space="preserve">Võ Thị Kim </t>
  </si>
  <si>
    <t>Thư</t>
  </si>
  <si>
    <t>01025012</t>
  </si>
  <si>
    <t>12</t>
  </si>
  <si>
    <t xml:space="preserve">Lưu Thị </t>
  </si>
  <si>
    <t>Thúy</t>
  </si>
  <si>
    <t>01025002</t>
  </si>
  <si>
    <t>13</t>
  </si>
  <si>
    <t>Nguyễn Thị Minh</t>
  </si>
  <si>
    <t>Thùy</t>
  </si>
  <si>
    <t>01003013</t>
  </si>
  <si>
    <t>14</t>
  </si>
  <si>
    <t>Nguyễn Mỹ</t>
  </si>
  <si>
    <t>Tiên</t>
  </si>
  <si>
    <t>01025015</t>
  </si>
  <si>
    <t>15</t>
  </si>
  <si>
    <t xml:space="preserve">Nguyễn Thị Thùy </t>
  </si>
  <si>
    <t>01005010</t>
  </si>
  <si>
    <t xml:space="preserve">Lữ Xuân </t>
  </si>
  <si>
    <t>Trang</t>
  </si>
  <si>
    <t>01025009</t>
  </si>
  <si>
    <t xml:space="preserve">Bùi Ánh </t>
  </si>
  <si>
    <t>Tuyết</t>
  </si>
  <si>
    <t>01025003</t>
  </si>
  <si>
    <t>-</t>
  </si>
  <si>
    <t>ĐƠN VỊ: KHOA KINH TẾ</t>
  </si>
  <si>
    <t>Bài viết sáng kiến được công nhận phạm vi ảnh hưởng cấp ngành (QĐ số 1783/QĐ-SGDĐT ngày 20/8/2021)</t>
  </si>
  <si>
    <t>- Bài viết đăng Kỷ yếu hội thảo cấp trường COSS 2021 
- Bài viết sáng kiến được công nhận phạm vi ảnh hưởng cấp ngành (QĐ số 1783/QĐ-SGDĐT ngày 20/8/2021)</t>
  </si>
  <si>
    <t xml:space="preserve">- Bài viết đăng Kỷ yếu hội thảo cấp trường COSS 2021 </t>
  </si>
  <si>
    <t xml:space="preserve"> - Bài viết sáng kiến được công nhận phạm vi ảnh hưởng cấp ngành (QĐ số 1783/QĐ-SGDĐT ngày 20/8/2021)
 - Bài viết đăng Kỷ yếu hội thảo cấp trường COSS 2021 </t>
  </si>
  <si>
    <t>-Bài viết sáng kiến được công nhận phạm vi ảnh hưởng cấp trường trong năm học 2020-2021 (QĐ số 358/QĐ-LTT-HĐSK ngày 08/4/2021)
- Bài viết đăng kỷ yếu hội thảo cấp đơn vị tháng 7/2021</t>
  </si>
  <si>
    <t>- Bài viết đăng kỷ yếu hội thảo cấp đơn vị tháng 7/2021</t>
  </si>
  <si>
    <t>-Bài viết sáng kiến được công nhận phạm vi ảnh hưởng cấp trường trong năm học 2020-2021 (QĐ số 358/QĐ-LTT-HĐSK ngày 08/4/2021)
- Bài viết đăng kỷ yếu hội thảo cấp đơn vị tháng 3/2021
- Bài viết đăng kỷ yếu hội thảo cấp đơn vị tháng 7/2021</t>
  </si>
  <si>
    <t>- Bài viết đăng kỷ yếu hội thảo cấp đơn vị tháng 3/2021
- Bài viết đăng kỷ yếu hội thảo cấp đơn vị tháng 7/2021</t>
  </si>
  <si>
    <t>-Bài viết sáng kiến được công nhận phạm vi ảnh hưởng cấp trường trong năm học 2020-2021 (QĐ số 358/QĐ-LTT-HĐSK ngày 08/4/2021)
- Bài viết đăng kỷ yếu hội thảo cấp đơn vị tháng 3/2021</t>
  </si>
  <si>
    <t>TPHCM, ngày 12 tháng 01 năm 2022</t>
  </si>
  <si>
    <t>Nguyễn Trọng Nghĩa</t>
  </si>
  <si>
    <t xml:space="preserve">- GV đạt giải Nhì trong Hội giảng cấp Thành phố
- Bài viết đăng Kỷ yếu hội thảo cấp trường COSS 2021 </t>
  </si>
  <si>
    <t>-Bài viết sáng kiến được công nhận phạm vi ảnh hưởng cấp trường trong năm học 2020-2021 (QĐ số 358/QĐ-LTT-HĐSK ngày 08/4/2021)
- GV đạt giải khuyến khích trong Hội giảng Thiết kế dạy học trực tuyến trong GDNN cấp Trường trong năm học 2020-2021 (QĐ số 1075/QĐ-LTT-ĐT ngày 12/10/2021).
- Bài viết đăng kỷ yếu hội thảo cấp đơn vị tháng 3/2021
- Bài viết đăng kỷ yếu hội thảo cấp đơn vị tháng 7/2021</t>
  </si>
  <si>
    <t xml:space="preserve">- GV đạt giải Nhì trong Hội giảng Nhà giáo GDNN toàn quốc năm 2021 (bằng khen của Bộ LĐTBXH 2021)  (QĐ số 1281/QĐ-LĐTBXH ngày 17/11/2021).
</t>
  </si>
  <si>
    <t>-Bài viết sáng kiến được công nhận phạm vi ảnh hưởng cấp trường trong năm học 2020-2021 (QĐ số 358/QĐ-LTT-HĐSK ngày 08/4/2021)
- GV đạt giải Nhất trong Hội thảo Nâng cao giảng dạy trực tuyến cấp Trường trong năm học 2020-2021 (QĐ số 1074/QĐ-LTT-ĐT ngày 12/10/2021).
- GV đạt giải khuyến khích trong Hội giảng Thiết kế dạy học trực tuyến trong GDNN cấp Trường trong năm học 2020-2021 (QĐ số 1075/QĐ-LTT-ĐT ngày 12/10/2021).
- Bài viết đăng kỷ yếu hội thảo cấp đơn vị tháng 3/2021
- Bài viết đăng kỷ yếu hội thảo cấp đơn vị tháng 7/2021</t>
  </si>
  <si>
    <t xml:space="preserve">- Bài báo được duyệt đăng trên tạp chí Kinh tế và Dự báo số 27(781)
Bài viết: “Các yếu tố ảnh hưởng đến quyết định lựa chọn dịch vụ vận chuyển hàng không trong du lịch: Nghiên cứu trường hợp nhân viên văn phòng tại TP. HCM”
</t>
  </si>
  <si>
    <t>Tốt</t>
  </si>
  <si>
    <t>Minh Thùy</t>
  </si>
  <si>
    <t>Nhiệm vụ 7</t>
  </si>
  <si>
    <r>
      <t xml:space="preserve">TRƯỜNG CAO ĐẲNG LÝ TỰ TRỌNG
 THÀNH PHỐ HỒ CHÍ MINH
</t>
    </r>
    <r>
      <rPr>
        <b/>
        <sz val="12"/>
        <rFont val="Times New Roman"/>
        <family val="1"/>
      </rPr>
      <t>ĐƠN VỊ: KHOA KINH TẾ</t>
    </r>
  </si>
  <si>
    <t>Nhiệm vụ 8</t>
  </si>
  <si>
    <t>z</t>
  </si>
  <si>
    <t>16</t>
  </si>
  <si>
    <t>17</t>
  </si>
  <si>
    <t>Nguyễn Thị Thanh</t>
  </si>
  <si>
    <t>Hòa</t>
  </si>
  <si>
    <t>Trâm</t>
  </si>
  <si>
    <t xml:space="preserve">Đinh Thị </t>
  </si>
  <si>
    <t>01009027</t>
  </si>
  <si>
    <t>01025033</t>
  </si>
  <si>
    <t>Trâm:</t>
  </si>
  <si>
    <t>Bảo:</t>
  </si>
  <si>
    <t>Thùy Tiên</t>
  </si>
  <si>
    <t>Thực hiện công tác kế toán thanh toán  tại phòng Kế hoạch - Tài chính.</t>
  </si>
  <si>
    <t>Thực hiện công tác kế toán thuế  tại phòng Kế hoạch - Tài chính.</t>
  </si>
  <si>
    <t>DANH SÁCH XẾP LOẠI THI ĐUA THÁNG 09/2022</t>
  </si>
  <si>
    <t>THỐNG KÊ CHI TIẾT KHỐI LƯỢNG CÔNG VIỆC THỰC HIỆN THÁNG 09/2022</t>
  </si>
  <si>
    <t>BẢNG TỔNG HỢP CÔNG VIỆC ĐỘT XUẤT ĐÃ THỰC HIỆN THÁNG 09/2022
(Gửi file mềm ngày 25 hàng tháng)</t>
  </si>
  <si>
    <t xml:space="preserve"> Làm bánh trung thu đợt 1 ngày 26/8 và đợt 2 ngày 5/9</t>
  </si>
  <si>
    <t>Hướng dẫn nhóm thi startup kite chủ đề tiệm bánh "Love cake" được vào bán bán kết.</t>
  </si>
  <si>
    <t>Làm bánh trung thu và kết nối doanh nghiệp ngày 26/8</t>
  </si>
  <si>
    <t>Đại diện Đoàn trường Phối hợp cùng hội mô tô TP.HCM đi trao quà tại Cần Giờ ngày 9/9</t>
  </si>
  <si>
    <t>Tổ chức SV đi kiến tập ngày 27/9</t>
  </si>
  <si>
    <t>Thực hiện báo cáo khảo sát cung cấp số liệu phục vụ Đề án về chính sách để tạo động lực và giữ chân CB-VC-NLĐ trong bộ máy chính quyền đô thị tại TP.HCM theo Công văn số: 3117/SGDDT-TCCB ngày 31/08/2022</t>
  </si>
  <si>
    <t>Triển khai hệ thống phần mềm hóa đơn điện tử Vinvoice thay thế cho phần mềm Sinvoice</t>
  </si>
  <si>
    <t>Nghĩa, Bảo</t>
  </si>
  <si>
    <t>01/9/2022 đến 20/9/2022</t>
  </si>
  <si>
    <t>01/9/2022 đến 30/9/2022</t>
  </si>
  <si>
    <t>M Thùy</t>
  </si>
  <si>
    <t xml:space="preserve">             Độc lập – Tự do – Hạnh phúc</t>
  </si>
  <si>
    <t xml:space="preserve">TRUNG TÂM ĐIỀU HÀNH </t>
  </si>
  <si>
    <t>VÀ QUẢN LÝ DỮ LIỆU</t>
  </si>
  <si>
    <t>Kính gửi: Trưởng khoa Kinh Tế</t>
  </si>
  <si>
    <t>THỐNG KÊ GHI NHẬN LIKE &amp; SHARE FANPAGE TRƯỜNG 
CỦA CB -GV-NV TỪ NGÀY 16/6/2022 ĐẾN NGÀY 15/9/2022</t>
  </si>
  <si>
    <t>STT</t>
  </si>
  <si>
    <t>MSNS</t>
  </si>
  <si>
    <t>Đơn vị</t>
  </si>
  <si>
    <t xml:space="preserve">Số lượt
 like &amp; Share
</t>
  </si>
  <si>
    <t>Nhiệm vụ đột xuất cấp Đơn vị</t>
  </si>
  <si>
    <t>Nhiệm vụ đột xuất cấp Trường</t>
  </si>
  <si>
    <t>Điểm thưởng cộng Quý III.2022</t>
  </si>
  <si>
    <t xml:space="preserve">Nguyễn Thị Thanh Hòa </t>
  </si>
  <si>
    <t xml:space="preserve">KHOA KINH TẾ </t>
  </si>
  <si>
    <t>01/9/2022 đến 15/9/2022</t>
  </si>
  <si>
    <t>Nghĩa, Bảo, Ngân, Trâm</t>
  </si>
  <si>
    <t>Ban giám khảo vòng bán kết Startup Kite cho Tiểu ban Kinh tế - Xã hội</t>
  </si>
  <si>
    <t>21/9/2022 đến 24/9/20227</t>
  </si>
  <si>
    <t>16/9/2022 đến 16/9/2022</t>
  </si>
  <si>
    <t>Nghĩa, Như, Bảo, Oanh</t>
  </si>
  <si>
    <t>Giới thiệu ngành nghề, phổ biến quy định về học hành, thi cử, vị trí việc làm cho sinh viên khóa 22T4 tại giảng đường F1</t>
  </si>
  <si>
    <t>Làm bánh Trung thu đợt 2 và kết nối doanh nghiệp</t>
  </si>
  <si>
    <t>Đại diện Đoàn trường phối hợp cùng Hội mô tô TP. HCM đi trao quà tại Cần Giờ ngày 9/9/2022</t>
  </si>
  <si>
    <t>Đề nghị HĐ TĐ-KT xem xét xếp loại A3 vì cô Trâm hoạt động tích cực trong 09/2022.</t>
  </si>
  <si>
    <t>Thiết kế và hỗ trợ thi công, giám sát phòng thực hành quầy Lễ tân và quầy Bar khu vực I1 và I2 cho sinh viên thực hành. Hoàn thành ngày 20/09</t>
  </si>
  <si>
    <t>Làm bánh trung thu tặng doanh nghiệp 26/8</t>
  </si>
  <si>
    <t>Phối hợp cùng hội mô tô TP.HCM đi trao quà tại Cần Giờ 9/9</t>
  </si>
  <si>
    <t>Lên kế hoạch tổ chức SV khối 20T4-QDL và 20T4-QLH đi kiến tập Vũng Tàu ngày 27/9.</t>
  </si>
  <si>
    <t xml:space="preserve"> -Hội thảo quốc tế ICSS2022, tham gia chia sẻ Like </t>
  </si>
  <si>
    <t>Tham gia thư ký của Tiểu ban Kỹ thuật -Truyền thông và Triển lãmshare tư vấn tuyển sinh năm 2022</t>
  </si>
  <si>
    <t>27/9/2022 đến 27/9/2022</t>
  </si>
  <si>
    <t>Tham gia tập huấn với các đội dự thi của tiểu ban Động lực - Cơ khí - Xây dựng</t>
  </si>
  <si>
    <t>27/8/2022 đến 30/9/20227</t>
  </si>
  <si>
    <t>Ngân, Bảo</t>
  </si>
  <si>
    <t>Tham gia thư ký của Tiểu ban Kỹ thuật -Truyền thông và Triển lãm, Hội thảo quốc tế ICSS2022</t>
  </si>
  <si>
    <t>04/9/2022 đến 09/9/2022</t>
  </si>
  <si>
    <t>05/9/2022 đến 30/9/2022</t>
  </si>
  <si>
    <t>08/9/2022 đến 09/9/2022</t>
  </si>
  <si>
    <t>04/09/2022 đến 12/09/2022</t>
  </si>
  <si>
    <t>Đề xuất cải tạo, sửa chữa thiết bị cho phòng thực hành môn Chế biến món ăn Việt Nam và Nghiệp vụ lễ tân (quầy Bar)</t>
  </si>
  <si>
    <t>Thành phố Hồ Chí Minh, ngày 23 tháng 09 năm 2022</t>
  </si>
  <si>
    <t>TP. HCM, ngày 23 tháng 09 năm 2022</t>
  </si>
  <si>
    <t>Nghĩa, Thùy Tiên, Trang</t>
  </si>
  <si>
    <t>Thống kê ghi nhận LIKE &amp; SHARE FANPAGE Trường 
của CB -GV-NV từ ngày 16/6/2022 đến ngày 15/9/2022</t>
  </si>
  <si>
    <t>Tổ chức SV đi kiến tập tại Vũng Tàu ngày 27/9</t>
  </si>
  <si>
    <t>Ban sát hạch kiểm tra tuyển dụng viên chức 2022-2023</t>
  </si>
  <si>
    <t>Nghĩa, Như</t>
  </si>
  <si>
    <t>31/08/2022 đến 05/09/2022</t>
  </si>
  <si>
    <t>Đề nghị HĐ TĐ-KT xem xét xếp loại A3 vì cô Ngân hoạt động tích cực trong 09/2022.</t>
  </si>
  <si>
    <t>Nhắc nhở vì để SV chơi bài Mèo Nổ trong lớp 09/9.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</si>
</sst>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33"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
      <sz val="10"/>
      <color indexed="8"/>
      <name val="Arial"/>
      <family val="2"/>
    </font>
    <font>
      <b/>
      <i/>
      <sz val="12"/>
      <color theme="1"/>
      <name val="Times New Roman"/>
      <family val="1"/>
    </font>
    <font>
      <b/>
      <i/>
      <sz val="14"/>
      <color theme="1"/>
      <name val="Times New Roman"/>
      <family val="1"/>
    </font>
    <font>
      <sz val="13"/>
      <color rgb="FF000000"/>
      <name val="Times New Roman"/>
      <family val="1"/>
    </font>
    <font>
      <sz val="13"/>
      <color rgb="FF001A33"/>
      <name val="Times New Roman"/>
      <family val="1"/>
    </font>
    <font>
      <sz val="11"/>
      <color rgb="FF001A33"/>
      <name val="Segoe UI"/>
      <family val="2"/>
    </font>
    <font>
      <b/>
      <i/>
      <sz val="13"/>
      <color theme="1"/>
      <name val="Times New Roman"/>
      <family val="1"/>
    </font>
    <font>
      <sz val="10"/>
      <color rgb="FF000000"/>
      <name val="Arial"/>
      <family val="2"/>
    </font>
  </fonts>
  <fills count="8">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
      <patternFill patternType="solid">
        <fgColor indexed="9"/>
        <bgColor indexed="64"/>
      </patternFill>
    </fill>
    <fill>
      <patternFill patternType="solid">
        <fgColor rgb="FF00B0F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style="thin">
        <color indexed="64"/>
      </left>
      <right/>
      <top/>
      <bottom/>
      <diagonal/>
    </border>
  </borders>
  <cellStyleXfs count="4">
    <xf numFmtId="0" fontId="0" fillId="0" borderId="0"/>
    <xf numFmtId="0" fontId="1" fillId="0" borderId="0"/>
    <xf numFmtId="0" fontId="6" fillId="0" borderId="0"/>
    <xf numFmtId="0" fontId="32" fillId="0" borderId="0"/>
  </cellStyleXfs>
  <cellXfs count="212">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0" xfId="0" applyFont="1" applyBorder="1" applyAlignment="1">
      <alignment horizontal="center" vertical="center" wrapText="1"/>
    </xf>
    <xf numFmtId="0" fontId="24" fillId="0" borderId="1" xfId="0" applyFont="1" applyBorder="1" applyAlignment="1">
      <alignment horizontal="left" vertical="center"/>
    </xf>
    <xf numFmtId="0" fontId="10" fillId="0" borderId="1" xfId="0" applyFont="1" applyBorder="1" applyAlignment="1">
      <alignment horizontal="center" vertical="center"/>
    </xf>
    <xf numFmtId="0" fontId="25" fillId="6" borderId="12" xfId="0" quotePrefix="1" applyFont="1" applyFill="1" applyBorder="1" applyAlignment="1">
      <alignment horizontal="center" vertical="center"/>
    </xf>
    <xf numFmtId="49" fontId="25" fillId="6" borderId="12" xfId="0" quotePrefix="1" applyNumberFormat="1" applyFont="1" applyFill="1" applyBorder="1" applyAlignment="1">
      <alignment horizontal="center" vertical="center"/>
    </xf>
    <xf numFmtId="0" fontId="10" fillId="0" borderId="1" xfId="0" applyFont="1" applyFill="1" applyBorder="1" applyAlignment="1">
      <alignment horizontal="center" vertical="center"/>
    </xf>
    <xf numFmtId="49" fontId="5" fillId="0" borderId="3" xfId="0" quotePrefix="1" applyNumberFormat="1" applyFont="1" applyBorder="1" applyAlignment="1">
      <alignment horizontal="left" vertical="center" wrapText="1"/>
    </xf>
    <xf numFmtId="49" fontId="5" fillId="0" borderId="3" xfId="0" quotePrefix="1" applyNumberFormat="1" applyFont="1" applyFill="1" applyBorder="1" applyAlignment="1">
      <alignment horizontal="left" vertical="center" wrapText="1"/>
    </xf>
    <xf numFmtId="49" fontId="5" fillId="0"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9" fontId="5" fillId="0" borderId="3" xfId="0" applyNumberFormat="1" applyFont="1" applyBorder="1" applyAlignment="1">
      <alignment horizontal="left" vertical="center"/>
    </xf>
    <xf numFmtId="49" fontId="5" fillId="0" borderId="3" xfId="0" applyNumberFormat="1" applyFont="1" applyFill="1" applyBorder="1" applyAlignment="1">
      <alignment horizontal="left" vertical="center"/>
    </xf>
    <xf numFmtId="49" fontId="5" fillId="0" borderId="1" xfId="0" applyNumberFormat="1" applyFont="1" applyBorder="1" applyAlignment="1">
      <alignment horizontal="left" vertical="center"/>
    </xf>
    <xf numFmtId="49" fontId="5" fillId="0" borderId="1" xfId="0" applyNumberFormat="1" applyFont="1" applyBorder="1" applyAlignment="1">
      <alignment horizontal="left" vertical="center" wrapText="1"/>
    </xf>
    <xf numFmtId="49" fontId="5" fillId="0" borderId="1" xfId="0" quotePrefix="1" applyNumberFormat="1" applyFont="1" applyBorder="1" applyAlignment="1">
      <alignment horizontal="left" vertical="center" wrapText="1"/>
    </xf>
    <xf numFmtId="0" fontId="3" fillId="0" borderId="0" xfId="1" applyFont="1" applyFill="1" applyAlignment="1">
      <alignment horizontal="center" vertical="center" wrapText="1"/>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20" fillId="0" borderId="1" xfId="1" applyFont="1" applyBorder="1" applyAlignment="1">
      <alignment horizontal="justify" vertical="center"/>
    </xf>
    <xf numFmtId="0" fontId="20" fillId="0" borderId="3" xfId="1" applyFont="1" applyBorder="1" applyAlignment="1">
      <alignment horizontal="justify" vertical="center"/>
    </xf>
    <xf numFmtId="164" fontId="20" fillId="0" borderId="1" xfId="1" applyNumberFormat="1" applyFont="1" applyFill="1" applyBorder="1" applyAlignment="1">
      <alignment horizontal="center" vertical="center"/>
    </xf>
    <xf numFmtId="164" fontId="20" fillId="0" borderId="1" xfId="1" applyNumberFormat="1" applyFont="1" applyFill="1" applyBorder="1" applyAlignment="1">
      <alignment horizontal="center" vertical="center" wrapText="1"/>
    </xf>
    <xf numFmtId="0" fontId="20" fillId="0" borderId="1" xfId="1" applyFont="1" applyFill="1" applyBorder="1" applyAlignment="1">
      <alignment horizontal="center" vertical="center"/>
    </xf>
    <xf numFmtId="0" fontId="8" fillId="0" borderId="1" xfId="1" applyFont="1" applyFill="1" applyBorder="1" applyAlignment="1">
      <alignment horizontal="center" vertical="center"/>
    </xf>
    <xf numFmtId="0" fontId="27" fillId="0" borderId="0" xfId="0" applyFont="1" applyBorder="1" applyAlignment="1">
      <alignment vertical="center"/>
    </xf>
    <xf numFmtId="0" fontId="11" fillId="0" borderId="9" xfId="0" applyFont="1" applyFill="1" applyBorder="1" applyAlignment="1" applyProtection="1">
      <alignment horizontal="center" vertical="center" wrapText="1"/>
      <protection locked="0"/>
    </xf>
    <xf numFmtId="0" fontId="5" fillId="0" borderId="1" xfId="0" applyFont="1" applyFill="1" applyBorder="1" applyAlignment="1">
      <alignment horizontal="center" vertical="center"/>
    </xf>
    <xf numFmtId="49" fontId="9" fillId="0" borderId="1" xfId="0" applyNumberFormat="1" applyFont="1" applyBorder="1" applyAlignment="1">
      <alignment horizontal="center" vertical="center"/>
    </xf>
    <xf numFmtId="49" fontId="9" fillId="0" borderId="1" xfId="0" quotePrefix="1" applyNumberFormat="1" applyFont="1" applyBorder="1" applyAlignment="1">
      <alignment horizontal="center" vertical="center" wrapText="1"/>
    </xf>
    <xf numFmtId="49" fontId="16" fillId="0" borderId="1" xfId="0" applyNumberFormat="1" applyFont="1" applyBorder="1" applyAlignment="1">
      <alignment horizontal="center" vertical="center" wrapText="1"/>
    </xf>
    <xf numFmtId="49" fontId="8" fillId="0" borderId="1" xfId="0" applyNumberFormat="1" applyFont="1" applyBorder="1" applyAlignment="1">
      <alignment horizontal="center" vertical="center" wrapText="1"/>
    </xf>
    <xf numFmtId="49" fontId="11" fillId="0" borderId="1" xfId="0" applyNumberFormat="1" applyFont="1" applyFill="1" applyBorder="1" applyAlignment="1" applyProtection="1">
      <alignment vertical="center" wrapText="1"/>
      <protection locked="0"/>
    </xf>
    <xf numFmtId="0" fontId="9" fillId="3" borderId="1" xfId="0" quotePrefix="1" applyNumberFormat="1" applyFont="1" applyFill="1" applyBorder="1" applyAlignment="1">
      <alignment horizontal="center" vertical="center" wrapText="1"/>
    </xf>
    <xf numFmtId="0" fontId="9" fillId="4" borderId="1" xfId="0" quotePrefix="1" applyNumberFormat="1" applyFont="1" applyFill="1" applyBorder="1" applyAlignment="1">
      <alignment horizontal="center" vertical="center" wrapText="1"/>
    </xf>
    <xf numFmtId="0" fontId="5" fillId="0" borderId="1" xfId="0" applyFont="1" applyBorder="1" applyAlignment="1">
      <alignment horizontal="center" vertical="center"/>
    </xf>
    <xf numFmtId="0" fontId="14" fillId="0" borderId="0" xfId="0" applyFont="1" applyAlignment="1"/>
    <xf numFmtId="0" fontId="11" fillId="3" borderId="3" xfId="0" applyFont="1" applyFill="1" applyBorder="1" applyAlignment="1" applyProtection="1">
      <alignment horizontal="center" vertical="center" wrapText="1"/>
      <protection locked="0"/>
    </xf>
    <xf numFmtId="0" fontId="5" fillId="4" borderId="1" xfId="0" quotePrefix="1" applyFont="1" applyFill="1" applyBorder="1" applyAlignment="1">
      <alignment horizontal="center" vertical="center" wrapText="1"/>
    </xf>
    <xf numFmtId="0" fontId="28" fillId="0" borderId="1" xfId="0" applyFont="1" applyBorder="1" applyAlignment="1">
      <alignment horizontal="left" vertical="center" wrapText="1"/>
    </xf>
    <xf numFmtId="0" fontId="5" fillId="4" borderId="1" xfId="0" applyFont="1" applyFill="1" applyBorder="1" applyAlignment="1">
      <alignment horizontal="center" vertical="center"/>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49" fontId="25" fillId="4" borderId="12" xfId="0" quotePrefix="1" applyNumberFormat="1" applyFont="1" applyFill="1" applyBorder="1" applyAlignment="1">
      <alignment horizontal="center" vertical="center"/>
    </xf>
    <xf numFmtId="0" fontId="20" fillId="0" borderId="3" xfId="1" applyFont="1" applyBorder="1" applyAlignment="1">
      <alignment horizontal="left" vertical="center" wrapText="1"/>
    </xf>
    <xf numFmtId="0" fontId="16" fillId="0" borderId="0" xfId="0" applyFont="1"/>
    <xf numFmtId="0" fontId="9" fillId="0" borderId="0" xfId="0" applyFont="1"/>
    <xf numFmtId="0" fontId="9" fillId="0" borderId="0" xfId="0" applyFont="1" applyAlignment="1">
      <alignment horizontal="left" vertical="center" indent="1"/>
    </xf>
    <xf numFmtId="20" fontId="9" fillId="0" borderId="0" xfId="0" applyNumberFormat="1" applyFont="1" applyAlignment="1">
      <alignment horizontal="left" vertical="center"/>
    </xf>
    <xf numFmtId="0" fontId="29" fillId="0" borderId="0" xfId="0" applyFont="1"/>
    <xf numFmtId="0" fontId="5" fillId="0" borderId="1" xfId="0" applyFont="1" applyBorder="1" applyAlignment="1">
      <alignment horizontal="center" vertical="center"/>
    </xf>
    <xf numFmtId="0" fontId="30" fillId="0" borderId="0" xfId="0" applyFont="1"/>
    <xf numFmtId="0" fontId="7" fillId="0" borderId="0" xfId="0" applyFont="1" applyAlignment="1">
      <alignment horizontal="center"/>
    </xf>
    <xf numFmtId="0" fontId="5" fillId="0" borderId="0" xfId="0" applyFont="1" applyAlignment="1">
      <alignment horizontal="center" vertical="center"/>
    </xf>
    <xf numFmtId="0" fontId="7" fillId="0" borderId="0" xfId="0" applyFont="1" applyAlignment="1">
      <alignment horizontal="center" vertical="center"/>
    </xf>
    <xf numFmtId="0" fontId="7" fillId="0" borderId="0" xfId="0" applyFont="1" applyAlignment="1">
      <alignment horizontal="left" vertical="center"/>
    </xf>
    <xf numFmtId="0" fontId="16" fillId="0" borderId="2" xfId="0" applyFont="1" applyBorder="1" applyAlignment="1">
      <alignment horizontal="center" vertical="center"/>
    </xf>
    <xf numFmtId="0" fontId="16" fillId="0" borderId="2" xfId="0" applyFont="1" applyBorder="1" applyAlignment="1">
      <alignment horizontal="center" vertical="center" wrapText="1"/>
    </xf>
    <xf numFmtId="0" fontId="16" fillId="0" borderId="1" xfId="3" applyFont="1" applyBorder="1" applyAlignment="1">
      <alignment horizontal="center" vertical="center" wrapText="1"/>
    </xf>
    <xf numFmtId="0" fontId="9" fillId="0" borderId="1" xfId="0" applyFont="1" applyBorder="1" applyAlignment="1">
      <alignment horizontal="center" vertical="center"/>
    </xf>
    <xf numFmtId="0" fontId="9" fillId="2" borderId="1" xfId="0" applyFont="1" applyFill="1" applyBorder="1" applyAlignment="1">
      <alignment horizontal="center" vertical="center"/>
    </xf>
    <xf numFmtId="0" fontId="9" fillId="2" borderId="1" xfId="0" quotePrefix="1" applyFont="1" applyFill="1" applyBorder="1" applyAlignment="1">
      <alignment horizontal="center" vertical="center"/>
    </xf>
    <xf numFmtId="0" fontId="16" fillId="0" borderId="1" xfId="0" applyFont="1" applyBorder="1" applyAlignment="1">
      <alignment horizontal="center"/>
    </xf>
    <xf numFmtId="0" fontId="9" fillId="0" borderId="0" xfId="0" applyFont="1" applyAlignment="1">
      <alignment horizontal="center" vertical="center"/>
    </xf>
    <xf numFmtId="0" fontId="5" fillId="0" borderId="0" xfId="0" applyFont="1" applyAlignment="1">
      <alignment horizontal="left" vertical="center"/>
    </xf>
    <xf numFmtId="0" fontId="20" fillId="0" borderId="3" xfId="1" applyFont="1" applyBorder="1" applyAlignment="1">
      <alignment horizontal="justify" vertical="center" wrapText="1"/>
    </xf>
    <xf numFmtId="49" fontId="25" fillId="0" borderId="12" xfId="0" quotePrefix="1" applyNumberFormat="1" applyFont="1" applyFill="1" applyBorder="1" applyAlignment="1">
      <alignment horizontal="center" vertical="center"/>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26" fillId="0" borderId="0" xfId="0" applyFont="1" applyAlignment="1">
      <alignment horizontal="center"/>
    </xf>
    <xf numFmtId="0" fontId="27"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1" fillId="0" borderId="10" xfId="0" applyFont="1" applyFill="1" applyBorder="1" applyAlignment="1" applyProtection="1">
      <alignment horizontal="center" wrapText="1"/>
      <protection locked="0"/>
    </xf>
    <xf numFmtId="0" fontId="11" fillId="0" borderId="13" xfId="0" applyFont="1" applyFill="1" applyBorder="1" applyAlignment="1" applyProtection="1">
      <alignment horizont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31" fillId="0" borderId="0" xfId="0" applyFont="1" applyAlignment="1">
      <alignment horizontal="left" vertical="center"/>
    </xf>
    <xf numFmtId="0" fontId="10" fillId="0" borderId="0" xfId="0" applyFont="1" applyAlignment="1">
      <alignment horizontal="center" wrapText="1"/>
    </xf>
    <xf numFmtId="0" fontId="5" fillId="0" borderId="0" xfId="0" applyFont="1" applyAlignment="1">
      <alignment horizontal="center" vertical="center"/>
    </xf>
    <xf numFmtId="0" fontId="7" fillId="0" borderId="0" xfId="0" applyFont="1" applyAlignment="1">
      <alignment horizontal="center" vertical="center"/>
    </xf>
    <xf numFmtId="0" fontId="9" fillId="0" borderId="0" xfId="0" applyFont="1" applyAlignment="1">
      <alignment horizontal="left" vertical="center"/>
    </xf>
    <xf numFmtId="0" fontId="8" fillId="0" borderId="14" xfId="1" applyFont="1" applyFill="1" applyBorder="1" applyAlignment="1">
      <alignment horizontal="left" vertical="center"/>
    </xf>
    <xf numFmtId="0" fontId="8" fillId="0" borderId="0" xfId="1" applyFont="1" applyFill="1" applyBorder="1" applyAlignment="1">
      <alignment horizontal="left" vertical="center"/>
    </xf>
    <xf numFmtId="0" fontId="9" fillId="0" borderId="0" xfId="0" applyFont="1" applyAlignment="1">
      <alignment horizontal="left" vertical="center" wrapText="1"/>
    </xf>
    <xf numFmtId="0" fontId="5" fillId="7" borderId="1" xfId="0" quotePrefix="1" applyFont="1" applyFill="1" applyBorder="1" applyAlignment="1">
      <alignment horizontal="center" vertical="center" wrapText="1"/>
    </xf>
  </cellXfs>
  <cellStyles count="4">
    <cellStyle name="Normal" xfId="0" builtinId="0"/>
    <cellStyle name="Normal 2" xfId="2"/>
    <cellStyle name="Normal 2 2 2" xfId="3"/>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1310372</xdr:colOff>
      <xdr:row>3</xdr:row>
      <xdr:rowOff>73208</xdr:rowOff>
    </xdr:from>
    <xdr:to>
      <xdr:col>2</xdr:col>
      <xdr:colOff>628867</xdr:colOff>
      <xdr:row>3</xdr:row>
      <xdr:rowOff>73208</xdr:rowOff>
    </xdr:to>
    <xdr:cxnSp macro="">
      <xdr:nvCxnSpPr>
        <xdr:cNvPr id="2" name="Straight Connector 1">
          <a:extLst>
            <a:ext uri="{FF2B5EF4-FFF2-40B4-BE49-F238E27FC236}">
              <a16:creationId xmlns:a16="http://schemas.microsoft.com/office/drawing/2014/main" xmlns="" id="{00000000-0008-0000-0000-000002000000}"/>
            </a:ext>
          </a:extLst>
        </xdr:cNvPr>
        <xdr:cNvCxnSpPr/>
      </xdr:nvCxnSpPr>
      <xdr:spPr>
        <a:xfrm>
          <a:off x="1937901" y="723149"/>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1990983</xdr:colOff>
      <xdr:row>2</xdr:row>
      <xdr:rowOff>77221</xdr:rowOff>
    </xdr:from>
    <xdr:to>
      <xdr:col>6</xdr:col>
      <xdr:colOff>1228643</xdr:colOff>
      <xdr:row>2</xdr:row>
      <xdr:rowOff>77221</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8949836" y="480633"/>
          <a:ext cx="14340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338137</xdr:colOff>
      <xdr:row>1</xdr:row>
      <xdr:rowOff>100012</xdr:rowOff>
    </xdr:from>
    <xdr:to>
      <xdr:col>1</xdr:col>
      <xdr:colOff>1538287</xdr:colOff>
      <xdr:row>1</xdr:row>
      <xdr:rowOff>100012</xdr:rowOff>
    </xdr:to>
    <xdr:cxnSp macro="">
      <xdr:nvCxnSpPr>
        <xdr:cNvPr id="4" name="Straight Connector 3">
          <a:extLst>
            <a:ext uri="{FF2B5EF4-FFF2-40B4-BE49-F238E27FC236}">
              <a16:creationId xmlns:a16="http://schemas.microsoft.com/office/drawing/2014/main" xmlns="" id="{00000000-0008-0000-0100-000004000000}"/>
            </a:ext>
          </a:extLst>
        </xdr:cNvPr>
        <xdr:cNvCxnSpPr/>
      </xdr:nvCxnSpPr>
      <xdr:spPr>
        <a:xfrm>
          <a:off x="1362075" y="6953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a:extLst>
            <a:ext uri="{FF2B5EF4-FFF2-40B4-BE49-F238E27FC236}">
              <a16:creationId xmlns:a16="http://schemas.microsoft.com/office/drawing/2014/main" xmlns="" id="{00000000-0008-0000-01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16</xdr:col>
      <xdr:colOff>583406</xdr:colOff>
      <xdr:row>2</xdr:row>
      <xdr:rowOff>23813</xdr:rowOff>
    </xdr:from>
    <xdr:to>
      <xdr:col>20</xdr:col>
      <xdr:colOff>130969</xdr:colOff>
      <xdr:row>2</xdr:row>
      <xdr:rowOff>23813</xdr:rowOff>
    </xdr:to>
    <xdr:cxnSp macro="">
      <xdr:nvCxnSpPr>
        <xdr:cNvPr id="2" name="Straight Connector 1">
          <a:extLst>
            <a:ext uri="{FF2B5EF4-FFF2-40B4-BE49-F238E27FC236}">
              <a16:creationId xmlns:a16="http://schemas.microsoft.com/office/drawing/2014/main" xmlns="" id="{00000000-0008-0000-0200-000002000000}"/>
            </a:ext>
          </a:extLst>
        </xdr:cNvPr>
        <xdr:cNvCxnSpPr/>
      </xdr:nvCxnSpPr>
      <xdr:spPr>
        <a:xfrm>
          <a:off x="12775406" y="404813"/>
          <a:ext cx="19288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985833</xdr:colOff>
      <xdr:row>3</xdr:row>
      <xdr:rowOff>38100</xdr:rowOff>
    </xdr:from>
    <xdr:to>
      <xdr:col>3</xdr:col>
      <xdr:colOff>19046</xdr:colOff>
      <xdr:row>3</xdr:row>
      <xdr:rowOff>38100</xdr:rowOff>
    </xdr:to>
    <xdr:cxnSp macro="">
      <xdr:nvCxnSpPr>
        <xdr:cNvPr id="3" name="Straight Connector 2">
          <a:extLst>
            <a:ext uri="{FF2B5EF4-FFF2-40B4-BE49-F238E27FC236}">
              <a16:creationId xmlns:a16="http://schemas.microsoft.com/office/drawing/2014/main" xmlns="" id="{00000000-0008-0000-02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4</xdr:col>
      <xdr:colOff>0</xdr:colOff>
      <xdr:row>7</xdr:row>
      <xdr:rowOff>559594</xdr:rowOff>
    </xdr:to>
    <xdr:cxnSp macro="">
      <xdr:nvCxnSpPr>
        <xdr:cNvPr id="5" name="Straight Connector 4">
          <a:extLst>
            <a:ext uri="{FF2B5EF4-FFF2-40B4-BE49-F238E27FC236}">
              <a16:creationId xmlns:a16="http://schemas.microsoft.com/office/drawing/2014/main" xmlns=""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669925</xdr:colOff>
      <xdr:row>3</xdr:row>
      <xdr:rowOff>54765</xdr:rowOff>
    </xdr:from>
    <xdr:to>
      <xdr:col>3</xdr:col>
      <xdr:colOff>191560</xdr:colOff>
      <xdr:row>3</xdr:row>
      <xdr:rowOff>54765</xdr:rowOff>
    </xdr:to>
    <xdr:cxnSp macro="">
      <xdr:nvCxnSpPr>
        <xdr:cNvPr id="5" name="Straight Connector 4">
          <a:extLst>
            <a:ext uri="{FF2B5EF4-FFF2-40B4-BE49-F238E27FC236}">
              <a16:creationId xmlns:a16="http://schemas.microsoft.com/office/drawing/2014/main" xmlns="" id="{00000000-0008-0000-0300-000005000000}"/>
            </a:ext>
          </a:extLst>
        </xdr:cNvPr>
        <xdr:cNvCxnSpPr/>
      </xdr:nvCxnSpPr>
      <xdr:spPr>
        <a:xfrm>
          <a:off x="2944019" y="661984"/>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372806</xdr:colOff>
      <xdr:row>2</xdr:row>
      <xdr:rowOff>54241</xdr:rowOff>
    </xdr:from>
    <xdr:to>
      <xdr:col>11</xdr:col>
      <xdr:colOff>141560</xdr:colOff>
      <xdr:row>2</xdr:row>
      <xdr:rowOff>54241</xdr:rowOff>
    </xdr:to>
    <xdr:cxnSp macro="">
      <xdr:nvCxnSpPr>
        <xdr:cNvPr id="7" name="Straight Connector 6">
          <a:extLst>
            <a:ext uri="{FF2B5EF4-FFF2-40B4-BE49-F238E27FC236}">
              <a16:creationId xmlns:a16="http://schemas.microsoft.com/office/drawing/2014/main" xmlns="" id="{00000000-0008-0000-0300-000007000000}"/>
            </a:ext>
          </a:extLst>
        </xdr:cNvPr>
        <xdr:cNvCxnSpPr/>
      </xdr:nvCxnSpPr>
      <xdr:spPr>
        <a:xfrm>
          <a:off x="7933275" y="459054"/>
          <a:ext cx="147134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228600</xdr:colOff>
      <xdr:row>4</xdr:row>
      <xdr:rowOff>0</xdr:rowOff>
    </xdr:from>
    <xdr:to>
      <xdr:col>2</xdr:col>
      <xdr:colOff>66675</xdr:colOff>
      <xdr:row>4</xdr:row>
      <xdr:rowOff>0</xdr:rowOff>
    </xdr:to>
    <xdr:cxnSp macro="">
      <xdr:nvCxnSpPr>
        <xdr:cNvPr id="2" name="Straight Connector 1">
          <a:extLst>
            <a:ext uri="{FF2B5EF4-FFF2-40B4-BE49-F238E27FC236}">
              <a16:creationId xmlns:a16="http://schemas.microsoft.com/office/drawing/2014/main" xmlns="" id="{C0C4BFC6-1196-41FD-88B1-A640B0CE30DA}"/>
            </a:ext>
          </a:extLst>
        </xdr:cNvPr>
        <xdr:cNvCxnSpPr/>
      </xdr:nvCxnSpPr>
      <xdr:spPr>
        <a:xfrm>
          <a:off x="752475" y="790575"/>
          <a:ext cx="1562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2543175</xdr:colOff>
      <xdr:row>1</xdr:row>
      <xdr:rowOff>190500</xdr:rowOff>
    </xdr:from>
    <xdr:to>
      <xdr:col>4</xdr:col>
      <xdr:colOff>885825</xdr:colOff>
      <xdr:row>1</xdr:row>
      <xdr:rowOff>190500</xdr:rowOff>
    </xdr:to>
    <xdr:cxnSp macro="">
      <xdr:nvCxnSpPr>
        <xdr:cNvPr id="3" name="Straight Connector 2">
          <a:extLst>
            <a:ext uri="{FF2B5EF4-FFF2-40B4-BE49-F238E27FC236}">
              <a16:creationId xmlns:a16="http://schemas.microsoft.com/office/drawing/2014/main" xmlns="" id="{5B3CDD53-42B9-4FCE-AA22-5FC468A6F3AB}"/>
            </a:ext>
          </a:extLst>
        </xdr:cNvPr>
        <xdr:cNvCxnSpPr/>
      </xdr:nvCxnSpPr>
      <xdr:spPr>
        <a:xfrm>
          <a:off x="5619750" y="390525"/>
          <a:ext cx="1924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0</xdr:colOff>
      <xdr:row>5</xdr:row>
      <xdr:rowOff>0</xdr:rowOff>
    </xdr:from>
    <xdr:to>
      <xdr:col>2</xdr:col>
      <xdr:colOff>304800</xdr:colOff>
      <xdr:row>5</xdr:row>
      <xdr:rowOff>304800</xdr:rowOff>
    </xdr:to>
    <xdr:sp macro="" textlink="">
      <xdr:nvSpPr>
        <xdr:cNvPr id="5121" name="AutoShape 1" descr="blob:file:///d92f06af-ae5f-4487-9a10-ad4ffcb6efff"/>
        <xdr:cNvSpPr>
          <a:spLocks noChangeAspect="1" noChangeArrowheads="1"/>
        </xdr:cNvSpPr>
      </xdr:nvSpPr>
      <xdr:spPr bwMode="auto">
        <a:xfrm>
          <a:off x="1219200" y="952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topLeftCell="A7" zoomScale="85" zoomScaleNormal="85" workbookViewId="0">
      <selection activeCell="D10" sqref="D10"/>
    </sheetView>
  </sheetViews>
  <sheetFormatPr defaultColWidth="9.140625" defaultRowHeight="15" x14ac:dyDescent="0.25"/>
  <cols>
    <col min="1" max="1" width="9.42578125" style="5" customWidth="1"/>
    <col min="2" max="2" width="24.85546875" style="5" customWidth="1"/>
    <col min="3" max="3" width="20.85546875" style="5" customWidth="1"/>
    <col min="4" max="4" width="15.85546875" style="5" customWidth="1"/>
    <col min="5" max="5" width="33.42578125" style="5" customWidth="1"/>
    <col min="6" max="6" width="33" style="5" customWidth="1"/>
    <col min="7" max="7" width="34.140625" style="5" customWidth="1"/>
    <col min="8" max="8" width="12.7109375" style="4" customWidth="1"/>
    <col min="9" max="9" width="12.85546875" style="5" bestFit="1" customWidth="1"/>
    <col min="10" max="16384" width="9.140625" style="5"/>
  </cols>
  <sheetData>
    <row r="1" spans="1:8" ht="15.75" customHeight="1" x14ac:dyDescent="0.25">
      <c r="A1" s="158" t="s">
        <v>8</v>
      </c>
      <c r="B1" s="158"/>
      <c r="C1" s="158"/>
      <c r="D1" s="158"/>
      <c r="E1" s="52"/>
      <c r="F1" s="153" t="s">
        <v>29</v>
      </c>
      <c r="G1" s="153"/>
      <c r="H1" s="153"/>
    </row>
    <row r="2" spans="1:8" ht="15.75" customHeight="1" x14ac:dyDescent="0.25">
      <c r="A2" s="158" t="s">
        <v>9</v>
      </c>
      <c r="B2" s="158"/>
      <c r="C2" s="158"/>
      <c r="D2" s="158"/>
      <c r="E2" s="52"/>
      <c r="F2" s="153" t="s">
        <v>28</v>
      </c>
      <c r="G2" s="153"/>
      <c r="H2" s="153"/>
    </row>
    <row r="3" spans="1:8" ht="19.5" customHeight="1" x14ac:dyDescent="0.25">
      <c r="A3" s="155" t="s">
        <v>131</v>
      </c>
      <c r="B3" s="155"/>
      <c r="C3" s="155"/>
      <c r="D3" s="155"/>
      <c r="E3" s="15"/>
      <c r="F3" s="43"/>
      <c r="G3" s="43"/>
      <c r="H3" s="46"/>
    </row>
    <row r="4" spans="1:8" ht="21" customHeight="1" x14ac:dyDescent="0.25">
      <c r="H4" s="55" t="s">
        <v>31</v>
      </c>
    </row>
    <row r="5" spans="1:8" ht="79.5" customHeight="1" x14ac:dyDescent="0.25">
      <c r="A5" s="157" t="s">
        <v>54</v>
      </c>
      <c r="B5" s="157"/>
      <c r="C5" s="157"/>
      <c r="D5" s="157"/>
      <c r="E5" s="157"/>
      <c r="F5" s="157"/>
      <c r="G5" s="157"/>
      <c r="H5" s="157"/>
    </row>
    <row r="7" spans="1:8" ht="69" customHeight="1" x14ac:dyDescent="0.25">
      <c r="A7" s="45" t="s">
        <v>5</v>
      </c>
      <c r="B7" s="159" t="s">
        <v>10</v>
      </c>
      <c r="C7" s="160"/>
      <c r="D7" s="45" t="s">
        <v>42</v>
      </c>
      <c r="E7" s="61" t="s">
        <v>55</v>
      </c>
      <c r="F7" s="61" t="s">
        <v>56</v>
      </c>
      <c r="G7" s="61" t="s">
        <v>57</v>
      </c>
      <c r="H7" s="44" t="s">
        <v>6</v>
      </c>
    </row>
    <row r="8" spans="1:8" ht="24" customHeight="1" x14ac:dyDescent="0.25">
      <c r="A8" s="8" t="s">
        <v>43</v>
      </c>
      <c r="B8" s="84"/>
      <c r="C8" s="84"/>
      <c r="D8" s="84"/>
      <c r="E8" s="84"/>
      <c r="F8" s="85"/>
      <c r="G8" s="85"/>
      <c r="H8" s="47"/>
    </row>
    <row r="9" spans="1:8" ht="232.5" customHeight="1" thickBot="1" x14ac:dyDescent="0.3">
      <c r="A9" s="9" t="s">
        <v>0</v>
      </c>
      <c r="B9" s="87" t="s">
        <v>76</v>
      </c>
      <c r="C9" s="88" t="s">
        <v>77</v>
      </c>
      <c r="D9" s="89" t="s">
        <v>78</v>
      </c>
      <c r="E9" s="100"/>
      <c r="F9" s="95" t="s">
        <v>133</v>
      </c>
      <c r="G9" s="92" t="s">
        <v>138</v>
      </c>
      <c r="H9" s="13"/>
    </row>
    <row r="10" spans="1:8" ht="142.5" customHeight="1" thickBot="1" x14ac:dyDescent="0.3">
      <c r="A10" s="9" t="s">
        <v>1</v>
      </c>
      <c r="B10" s="87" t="s">
        <v>79</v>
      </c>
      <c r="C10" s="88" t="s">
        <v>80</v>
      </c>
      <c r="D10" s="90" t="s">
        <v>81</v>
      </c>
      <c r="E10" s="100" t="s">
        <v>147</v>
      </c>
      <c r="F10" s="95" t="s">
        <v>134</v>
      </c>
      <c r="G10" s="93" t="s">
        <v>137</v>
      </c>
      <c r="H10" s="13"/>
    </row>
    <row r="11" spans="1:8" ht="30" customHeight="1" thickBot="1" x14ac:dyDescent="0.3">
      <c r="A11" s="9" t="s">
        <v>2</v>
      </c>
      <c r="B11" s="87" t="s">
        <v>82</v>
      </c>
      <c r="C11" s="88" t="s">
        <v>83</v>
      </c>
      <c r="D11" s="89" t="s">
        <v>84</v>
      </c>
      <c r="E11" s="98"/>
      <c r="F11" s="95"/>
      <c r="G11" s="96"/>
      <c r="H11" s="47"/>
    </row>
    <row r="12" spans="1:8" ht="63.75" thickBot="1" x14ac:dyDescent="0.3">
      <c r="A12" s="9" t="s">
        <v>3</v>
      </c>
      <c r="B12" s="87" t="s">
        <v>85</v>
      </c>
      <c r="C12" s="88" t="s">
        <v>86</v>
      </c>
      <c r="D12" s="89" t="s">
        <v>87</v>
      </c>
      <c r="E12" s="98"/>
      <c r="F12" s="96"/>
      <c r="G12" s="93" t="s">
        <v>139</v>
      </c>
      <c r="H12" s="47"/>
    </row>
    <row r="13" spans="1:8" ht="32.25" customHeight="1" thickBot="1" x14ac:dyDescent="0.3">
      <c r="A13" s="9" t="s">
        <v>4</v>
      </c>
      <c r="B13" s="87" t="s">
        <v>89</v>
      </c>
      <c r="C13" s="88" t="s">
        <v>90</v>
      </c>
      <c r="D13" s="90" t="s">
        <v>91</v>
      </c>
      <c r="E13" s="98"/>
      <c r="F13" s="96"/>
      <c r="G13" s="97"/>
      <c r="H13" s="47"/>
    </row>
    <row r="14" spans="1:8" ht="111" customHeight="1" thickBot="1" x14ac:dyDescent="0.3">
      <c r="A14" s="9" t="s">
        <v>88</v>
      </c>
      <c r="B14" s="87" t="s">
        <v>93</v>
      </c>
      <c r="C14" s="88" t="s">
        <v>94</v>
      </c>
      <c r="D14" s="89" t="s">
        <v>95</v>
      </c>
      <c r="E14" s="99" t="s">
        <v>145</v>
      </c>
      <c r="F14" s="92" t="s">
        <v>143</v>
      </c>
      <c r="G14" s="94" t="s">
        <v>139</v>
      </c>
      <c r="H14" s="13"/>
    </row>
    <row r="15" spans="1:8" ht="111" thickBot="1" x14ac:dyDescent="0.3">
      <c r="A15" s="9" t="s">
        <v>92</v>
      </c>
      <c r="B15" s="87" t="s">
        <v>97</v>
      </c>
      <c r="C15" s="91" t="s">
        <v>98</v>
      </c>
      <c r="D15" s="89" t="s">
        <v>99</v>
      </c>
      <c r="E15" s="98"/>
      <c r="F15" s="96"/>
      <c r="G15" s="93" t="s">
        <v>140</v>
      </c>
      <c r="H15" s="47"/>
    </row>
    <row r="16" spans="1:8" ht="63.75" thickBot="1" x14ac:dyDescent="0.3">
      <c r="A16" s="9" t="s">
        <v>96</v>
      </c>
      <c r="B16" s="87" t="s">
        <v>102</v>
      </c>
      <c r="C16" s="88" t="s">
        <v>103</v>
      </c>
      <c r="D16" s="89" t="s">
        <v>104</v>
      </c>
      <c r="E16" s="98"/>
      <c r="F16" s="96"/>
      <c r="G16" s="93" t="s">
        <v>139</v>
      </c>
      <c r="H16" s="47"/>
    </row>
    <row r="17" spans="1:8" ht="300" thickBot="1" x14ac:dyDescent="0.3">
      <c r="A17" s="9" t="s">
        <v>100</v>
      </c>
      <c r="B17" s="87" t="s">
        <v>106</v>
      </c>
      <c r="C17" s="88" t="s">
        <v>107</v>
      </c>
      <c r="D17" s="89" t="s">
        <v>108</v>
      </c>
      <c r="E17" s="98"/>
      <c r="F17" s="95" t="s">
        <v>153</v>
      </c>
      <c r="G17" s="93" t="s">
        <v>146</v>
      </c>
      <c r="H17" s="47"/>
    </row>
    <row r="18" spans="1:8" ht="142.5" thickBot="1" x14ac:dyDescent="0.3">
      <c r="A18" s="9" t="s">
        <v>101</v>
      </c>
      <c r="B18" s="87" t="s">
        <v>110</v>
      </c>
      <c r="C18" s="88" t="s">
        <v>111</v>
      </c>
      <c r="D18" s="89" t="s">
        <v>112</v>
      </c>
      <c r="E18" s="98"/>
      <c r="F18" s="96"/>
      <c r="G18" s="93" t="s">
        <v>138</v>
      </c>
      <c r="H18" s="84"/>
    </row>
    <row r="19" spans="1:8" ht="111" thickBot="1" x14ac:dyDescent="0.3">
      <c r="A19" s="9" t="s">
        <v>105</v>
      </c>
      <c r="B19" s="87" t="s">
        <v>114</v>
      </c>
      <c r="C19" s="88" t="s">
        <v>115</v>
      </c>
      <c r="D19" s="89" t="s">
        <v>116</v>
      </c>
      <c r="E19" s="99"/>
      <c r="F19" s="95" t="s">
        <v>132</v>
      </c>
      <c r="G19" s="93" t="s">
        <v>136</v>
      </c>
      <c r="H19" s="84"/>
    </row>
    <row r="20" spans="1:8" ht="142.5" thickBot="1" x14ac:dyDescent="0.3">
      <c r="A20" s="9" t="s">
        <v>109</v>
      </c>
      <c r="B20" s="87" t="s">
        <v>118</v>
      </c>
      <c r="C20" s="88" t="s">
        <v>119</v>
      </c>
      <c r="D20" s="89" t="s">
        <v>120</v>
      </c>
      <c r="E20" s="98"/>
      <c r="F20" s="95" t="s">
        <v>134</v>
      </c>
      <c r="G20" s="93" t="s">
        <v>138</v>
      </c>
      <c r="H20" s="84"/>
    </row>
    <row r="21" spans="1:8" ht="68.25" customHeight="1" thickBot="1" x14ac:dyDescent="0.3">
      <c r="A21" s="9" t="s">
        <v>113</v>
      </c>
      <c r="B21" s="87" t="s">
        <v>122</v>
      </c>
      <c r="C21" s="88" t="s">
        <v>119</v>
      </c>
      <c r="D21" s="90" t="s">
        <v>123</v>
      </c>
      <c r="E21" s="98"/>
      <c r="F21" s="95" t="s">
        <v>134</v>
      </c>
      <c r="G21" s="93" t="s">
        <v>139</v>
      </c>
      <c r="H21" s="84"/>
    </row>
    <row r="22" spans="1:8" ht="221.25" thickBot="1" x14ac:dyDescent="0.3">
      <c r="A22" s="9" t="s">
        <v>117</v>
      </c>
      <c r="B22" s="87" t="s">
        <v>124</v>
      </c>
      <c r="C22" s="88" t="s">
        <v>125</v>
      </c>
      <c r="D22" s="89" t="s">
        <v>126</v>
      </c>
      <c r="E22" s="98"/>
      <c r="F22" s="92" t="s">
        <v>135</v>
      </c>
      <c r="G22" s="93" t="s">
        <v>144</v>
      </c>
      <c r="H22" s="84"/>
    </row>
    <row r="23" spans="1:8" ht="37.5" customHeight="1" thickBot="1" x14ac:dyDescent="0.3">
      <c r="A23" s="9" t="s">
        <v>121</v>
      </c>
      <c r="B23" s="87" t="s">
        <v>127</v>
      </c>
      <c r="C23" s="88" t="s">
        <v>128</v>
      </c>
      <c r="D23" s="89" t="s">
        <v>129</v>
      </c>
      <c r="E23" s="98"/>
      <c r="F23" s="95" t="s">
        <v>134</v>
      </c>
      <c r="G23" s="94" t="s">
        <v>137</v>
      </c>
      <c r="H23" s="84"/>
    </row>
    <row r="24" spans="1:8" ht="15.75" x14ac:dyDescent="0.25">
      <c r="A24" s="8" t="s">
        <v>26</v>
      </c>
      <c r="B24" s="10"/>
      <c r="C24" s="10"/>
      <c r="D24" s="10"/>
      <c r="E24" s="98"/>
      <c r="F24" s="96"/>
      <c r="G24" s="96"/>
      <c r="H24" s="84"/>
    </row>
    <row r="25" spans="1:8" ht="15.75" x14ac:dyDescent="0.25">
      <c r="A25" s="9" t="s">
        <v>0</v>
      </c>
      <c r="B25" s="13" t="s">
        <v>130</v>
      </c>
      <c r="C25" s="13" t="s">
        <v>130</v>
      </c>
      <c r="D25" s="13" t="s">
        <v>130</v>
      </c>
      <c r="E25" s="98"/>
      <c r="F25" s="98"/>
      <c r="G25" s="98"/>
      <c r="H25" s="84"/>
    </row>
    <row r="26" spans="1:8" ht="15.75" x14ac:dyDescent="0.25">
      <c r="A26" s="21"/>
      <c r="B26" s="22"/>
      <c r="C26" s="22"/>
      <c r="D26" s="22"/>
      <c r="E26" s="16"/>
      <c r="F26" s="16"/>
      <c r="G26" s="16"/>
      <c r="H26" s="86"/>
    </row>
    <row r="27" spans="1:8" ht="15.75" x14ac:dyDescent="0.25">
      <c r="A27" s="21"/>
      <c r="B27" s="22"/>
      <c r="C27" s="22"/>
      <c r="D27" s="22"/>
      <c r="E27" s="16"/>
      <c r="F27" s="16"/>
      <c r="G27" s="16"/>
      <c r="H27" s="48"/>
    </row>
    <row r="28" spans="1:8" ht="25.5" customHeight="1" x14ac:dyDescent="0.25">
      <c r="A28" s="54" t="s">
        <v>72</v>
      </c>
      <c r="B28" s="53"/>
      <c r="C28" s="53"/>
      <c r="D28" s="53"/>
      <c r="E28" s="53"/>
      <c r="F28" s="53"/>
      <c r="G28" s="53"/>
      <c r="H28" s="53"/>
    </row>
    <row r="29" spans="1:8" ht="15.75" x14ac:dyDescent="0.25">
      <c r="A29" s="12"/>
      <c r="B29" s="12"/>
      <c r="C29" s="12"/>
      <c r="D29" s="12"/>
      <c r="E29" s="12"/>
      <c r="F29" s="154" t="s">
        <v>141</v>
      </c>
      <c r="G29" s="154"/>
      <c r="H29" s="12"/>
    </row>
    <row r="30" spans="1:8" ht="15.75" x14ac:dyDescent="0.25">
      <c r="A30" s="12"/>
      <c r="B30" s="12"/>
      <c r="C30" s="12"/>
      <c r="D30" s="12"/>
      <c r="E30" s="12"/>
      <c r="F30" s="155" t="s">
        <v>7</v>
      </c>
      <c r="G30" s="155"/>
      <c r="H30" s="5"/>
    </row>
    <row r="31" spans="1:8" ht="15.75" x14ac:dyDescent="0.25">
      <c r="A31" s="12"/>
      <c r="B31" s="12"/>
      <c r="C31" s="12"/>
      <c r="D31" s="12"/>
      <c r="E31" s="12"/>
      <c r="F31" s="15"/>
      <c r="G31" s="15"/>
      <c r="H31" s="5"/>
    </row>
    <row r="32" spans="1:8" x14ac:dyDescent="0.25">
      <c r="H32" s="5"/>
    </row>
    <row r="33" spans="5:8" x14ac:dyDescent="0.25">
      <c r="H33" s="5"/>
    </row>
    <row r="34" spans="5:8" ht="15.75" x14ac:dyDescent="0.25">
      <c r="F34" s="161" t="s">
        <v>142</v>
      </c>
      <c r="G34" s="161"/>
    </row>
    <row r="36" spans="5:8" x14ac:dyDescent="0.25">
      <c r="E36" s="156"/>
      <c r="F36" s="156"/>
      <c r="G36" s="156"/>
      <c r="H36" s="156"/>
    </row>
  </sheetData>
  <mergeCells count="11">
    <mergeCell ref="F1:H1"/>
    <mergeCell ref="F2:H2"/>
    <mergeCell ref="F29:G29"/>
    <mergeCell ref="F30:G30"/>
    <mergeCell ref="E36:H36"/>
    <mergeCell ref="A5:H5"/>
    <mergeCell ref="A1:D1"/>
    <mergeCell ref="A2:D2"/>
    <mergeCell ref="A3:D3"/>
    <mergeCell ref="B7:C7"/>
    <mergeCell ref="F34:G34"/>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3"/>
  <sheetViews>
    <sheetView topLeftCell="A13" zoomScale="80" zoomScaleNormal="80" workbookViewId="0">
      <selection activeCell="E16" sqref="E16"/>
    </sheetView>
  </sheetViews>
  <sheetFormatPr defaultColWidth="9.140625" defaultRowHeight="15" x14ac:dyDescent="0.25"/>
  <cols>
    <col min="1" max="1" width="15.42578125" style="30" customWidth="1"/>
    <col min="2" max="2" width="45" style="30" customWidth="1"/>
    <col min="3" max="3" width="15" style="30" customWidth="1"/>
    <col min="4" max="4" width="30.140625" style="30" customWidth="1"/>
    <col min="5" max="5" width="31.42578125" style="30" customWidth="1"/>
    <col min="6" max="7" width="23.7109375" style="30" customWidth="1"/>
    <col min="8" max="8" width="7.5703125" style="30" customWidth="1"/>
    <col min="9" max="16384" width="9.140625" style="30"/>
  </cols>
  <sheetData>
    <row r="1" spans="1:8" ht="46.5" customHeight="1" x14ac:dyDescent="0.25">
      <c r="A1" s="164" t="s">
        <v>151</v>
      </c>
      <c r="B1" s="164"/>
      <c r="C1" s="57"/>
      <c r="D1" s="57"/>
      <c r="E1" s="51"/>
      <c r="F1" s="165" t="s">
        <v>38</v>
      </c>
      <c r="G1" s="165"/>
      <c r="H1" s="29"/>
    </row>
    <row r="2" spans="1:8" ht="19.5" customHeight="1" x14ac:dyDescent="0.25">
      <c r="A2" s="35"/>
      <c r="B2" s="35"/>
      <c r="C2" s="57"/>
      <c r="D2" s="57"/>
      <c r="E2" s="51"/>
      <c r="F2" s="28"/>
      <c r="G2" s="42" t="s">
        <v>32</v>
      </c>
      <c r="H2" s="29"/>
    </row>
    <row r="3" spans="1:8" ht="44.25" customHeight="1" x14ac:dyDescent="0.25">
      <c r="A3" s="168" t="s">
        <v>169</v>
      </c>
      <c r="B3" s="167"/>
      <c r="C3" s="167"/>
      <c r="D3" s="167"/>
      <c r="E3" s="167"/>
      <c r="F3" s="167"/>
      <c r="G3" s="167"/>
      <c r="H3" s="31"/>
    </row>
    <row r="4" spans="1:8" ht="6" customHeight="1" x14ac:dyDescent="0.2">
      <c r="A4" s="167"/>
      <c r="B4" s="167"/>
      <c r="C4" s="167"/>
      <c r="D4" s="167"/>
      <c r="E4" s="167"/>
      <c r="F4" s="167"/>
      <c r="G4" s="167"/>
      <c r="H4" s="31"/>
    </row>
    <row r="5" spans="1:8" s="33" customFormat="1" ht="4.5" customHeight="1" x14ac:dyDescent="0.2">
      <c r="A5" s="32"/>
      <c r="B5" s="32"/>
      <c r="C5" s="32"/>
      <c r="D5" s="32"/>
      <c r="E5" s="32"/>
      <c r="F5" s="32"/>
      <c r="G5" s="32"/>
      <c r="H5" s="32"/>
    </row>
    <row r="6" spans="1:8" s="33" customFormat="1" ht="98.25" customHeight="1" x14ac:dyDescent="0.25">
      <c r="A6" s="65" t="s">
        <v>5</v>
      </c>
      <c r="B6" s="58" t="s">
        <v>36</v>
      </c>
      <c r="C6" s="58" t="s">
        <v>58</v>
      </c>
      <c r="D6" s="58" t="s">
        <v>59</v>
      </c>
      <c r="E6" s="58" t="s">
        <v>35</v>
      </c>
      <c r="F6" s="58" t="s">
        <v>60</v>
      </c>
      <c r="G6" s="18" t="s">
        <v>6</v>
      </c>
      <c r="H6" s="32"/>
    </row>
    <row r="7" spans="1:8" s="33" customFormat="1" ht="27" customHeight="1" x14ac:dyDescent="0.25">
      <c r="A7" s="65" t="s">
        <v>33</v>
      </c>
      <c r="B7" s="66" t="s">
        <v>37</v>
      </c>
      <c r="C7" s="66"/>
      <c r="D7" s="66"/>
      <c r="E7" s="66"/>
      <c r="F7" s="18"/>
      <c r="G7" s="18"/>
      <c r="H7" s="32"/>
    </row>
    <row r="8" spans="1:8" s="33" customFormat="1" ht="54.75" customHeight="1" x14ac:dyDescent="0.25">
      <c r="A8" s="67" t="s">
        <v>47</v>
      </c>
      <c r="B8" s="105" t="s">
        <v>197</v>
      </c>
      <c r="C8" s="110">
        <v>3</v>
      </c>
      <c r="D8" s="108" t="s">
        <v>223</v>
      </c>
      <c r="E8" s="109" t="s">
        <v>198</v>
      </c>
      <c r="F8" s="107" t="s">
        <v>148</v>
      </c>
      <c r="G8" s="68"/>
      <c r="H8" s="32"/>
    </row>
    <row r="9" spans="1:8" s="33" customFormat="1" ht="59.25" customHeight="1" x14ac:dyDescent="0.25">
      <c r="A9" s="67" t="s">
        <v>48</v>
      </c>
      <c r="B9" s="130" t="s">
        <v>202</v>
      </c>
      <c r="C9" s="110">
        <v>4</v>
      </c>
      <c r="D9" s="108" t="s">
        <v>196</v>
      </c>
      <c r="E9" s="109" t="s">
        <v>216</v>
      </c>
      <c r="F9" s="107" t="s">
        <v>148</v>
      </c>
      <c r="G9" s="68"/>
      <c r="H9" s="32"/>
    </row>
    <row r="10" spans="1:8" s="33" customFormat="1" ht="66" customHeight="1" x14ac:dyDescent="0.25">
      <c r="A10" s="67" t="s">
        <v>49</v>
      </c>
      <c r="B10" s="105" t="s">
        <v>215</v>
      </c>
      <c r="C10" s="110">
        <v>1</v>
      </c>
      <c r="D10" s="108" t="s">
        <v>157</v>
      </c>
      <c r="E10" s="109" t="s">
        <v>217</v>
      </c>
      <c r="F10" s="107" t="s">
        <v>148</v>
      </c>
      <c r="G10" s="68"/>
      <c r="H10" s="32"/>
    </row>
    <row r="11" spans="1:8" s="33" customFormat="1" ht="105.75" customHeight="1" x14ac:dyDescent="0.25">
      <c r="A11" s="67" t="s">
        <v>62</v>
      </c>
      <c r="B11" s="130" t="s">
        <v>212</v>
      </c>
      <c r="C11" s="110">
        <v>1</v>
      </c>
      <c r="D11" s="108" t="s">
        <v>164</v>
      </c>
      <c r="E11" s="109" t="s">
        <v>213</v>
      </c>
      <c r="F11" s="107" t="s">
        <v>148</v>
      </c>
      <c r="G11" s="68"/>
      <c r="H11" s="32"/>
    </row>
    <row r="12" spans="1:8" s="33" customFormat="1" ht="56.25" customHeight="1" x14ac:dyDescent="0.25">
      <c r="A12" s="67" t="s">
        <v>64</v>
      </c>
      <c r="B12" s="125" t="s">
        <v>203</v>
      </c>
      <c r="C12" s="110">
        <v>2</v>
      </c>
      <c r="D12" s="108" t="s">
        <v>214</v>
      </c>
      <c r="E12" s="109" t="s">
        <v>218</v>
      </c>
      <c r="F12" s="107" t="s">
        <v>148</v>
      </c>
      <c r="G12" s="68"/>
      <c r="H12" s="32"/>
    </row>
    <row r="13" spans="1:8" s="33" customFormat="1" ht="119.25" customHeight="1" x14ac:dyDescent="0.25">
      <c r="A13" s="67" t="s">
        <v>65</v>
      </c>
      <c r="B13" s="105" t="s">
        <v>175</v>
      </c>
      <c r="C13" s="110">
        <v>1</v>
      </c>
      <c r="D13" s="108" t="s">
        <v>180</v>
      </c>
      <c r="E13" s="109" t="s">
        <v>219</v>
      </c>
      <c r="F13" s="107" t="s">
        <v>148</v>
      </c>
      <c r="G13" s="68"/>
      <c r="H13" s="32"/>
    </row>
    <row r="14" spans="1:8" s="33" customFormat="1" ht="48.75" customHeight="1" x14ac:dyDescent="0.25">
      <c r="A14" s="67" t="s">
        <v>150</v>
      </c>
      <c r="B14" s="105" t="s">
        <v>226</v>
      </c>
      <c r="C14" s="110">
        <v>2</v>
      </c>
      <c r="D14" s="108" t="s">
        <v>227</v>
      </c>
      <c r="E14" s="109" t="s">
        <v>228</v>
      </c>
      <c r="F14" s="107" t="s">
        <v>148</v>
      </c>
      <c r="G14" s="68"/>
      <c r="H14" s="32"/>
    </row>
    <row r="15" spans="1:8" s="33" customFormat="1" ht="28.5" customHeight="1" x14ac:dyDescent="0.25">
      <c r="A15" s="67" t="s">
        <v>152</v>
      </c>
      <c r="B15" s="106"/>
      <c r="C15" s="110"/>
      <c r="D15" s="108"/>
      <c r="E15" s="109"/>
      <c r="F15" s="107"/>
      <c r="G15" s="68"/>
      <c r="H15" s="32"/>
    </row>
    <row r="16" spans="1:8" s="33" customFormat="1" ht="27" customHeight="1" x14ac:dyDescent="0.25">
      <c r="A16" s="69" t="s">
        <v>34</v>
      </c>
      <c r="B16" s="70" t="s">
        <v>61</v>
      </c>
      <c r="C16" s="70"/>
      <c r="D16" s="70"/>
      <c r="E16" s="70"/>
      <c r="F16" s="68"/>
      <c r="G16" s="68"/>
      <c r="H16" s="32"/>
    </row>
    <row r="17" spans="1:8" s="33" customFormat="1" ht="59.25" customHeight="1" x14ac:dyDescent="0.25">
      <c r="A17" s="67" t="s">
        <v>47</v>
      </c>
      <c r="B17" s="106" t="s">
        <v>220</v>
      </c>
      <c r="C17" s="110">
        <v>2</v>
      </c>
      <c r="D17" s="108" t="s">
        <v>177</v>
      </c>
      <c r="E17" s="109" t="s">
        <v>178</v>
      </c>
      <c r="F17" s="107" t="s">
        <v>148</v>
      </c>
      <c r="G17" s="68"/>
      <c r="H17" s="32"/>
    </row>
    <row r="18" spans="1:8" s="33" customFormat="1" ht="77.25" customHeight="1" x14ac:dyDescent="0.25">
      <c r="A18" s="67" t="s">
        <v>48</v>
      </c>
      <c r="B18" s="151" t="s">
        <v>224</v>
      </c>
      <c r="C18" s="110">
        <v>1</v>
      </c>
      <c r="D18" s="108" t="s">
        <v>157</v>
      </c>
      <c r="E18" s="109" t="s">
        <v>195</v>
      </c>
      <c r="F18" s="107" t="s">
        <v>148</v>
      </c>
      <c r="G18" s="68"/>
      <c r="H18" s="32"/>
    </row>
    <row r="19" spans="1:8" s="33" customFormat="1" ht="69.75" customHeight="1" x14ac:dyDescent="0.25">
      <c r="A19" s="67" t="s">
        <v>49</v>
      </c>
      <c r="B19" s="105" t="s">
        <v>201</v>
      </c>
      <c r="C19" s="110">
        <v>4</v>
      </c>
      <c r="D19" s="108" t="s">
        <v>200</v>
      </c>
      <c r="E19" s="109" t="s">
        <v>199</v>
      </c>
      <c r="F19" s="107" t="s">
        <v>148</v>
      </c>
      <c r="G19" s="68"/>
      <c r="H19" s="32"/>
    </row>
    <row r="20" spans="1:8" s="33" customFormat="1" ht="53.25" customHeight="1" x14ac:dyDescent="0.25">
      <c r="A20" s="67" t="s">
        <v>62</v>
      </c>
      <c r="B20" s="106" t="s">
        <v>166</v>
      </c>
      <c r="C20" s="110">
        <v>1</v>
      </c>
      <c r="D20" s="108" t="s">
        <v>149</v>
      </c>
      <c r="E20" s="109" t="s">
        <v>179</v>
      </c>
      <c r="F20" s="107" t="s">
        <v>148</v>
      </c>
      <c r="G20" s="68"/>
      <c r="H20" s="32"/>
    </row>
    <row r="21" spans="1:8" s="33" customFormat="1" ht="51" customHeight="1" x14ac:dyDescent="0.25">
      <c r="A21" s="67" t="s">
        <v>64</v>
      </c>
      <c r="B21" s="106" t="s">
        <v>165</v>
      </c>
      <c r="C21" s="110">
        <v>1</v>
      </c>
      <c r="D21" s="108" t="s">
        <v>149</v>
      </c>
      <c r="E21" s="109" t="s">
        <v>179</v>
      </c>
      <c r="F21" s="107" t="s">
        <v>148</v>
      </c>
      <c r="G21" s="68"/>
      <c r="H21" s="32"/>
    </row>
    <row r="22" spans="1:8" s="33" customFormat="1" ht="66.75" customHeight="1" x14ac:dyDescent="0.25">
      <c r="A22" s="67" t="s">
        <v>65</v>
      </c>
      <c r="B22" s="106" t="s">
        <v>176</v>
      </c>
      <c r="C22" s="110">
        <v>1</v>
      </c>
      <c r="D22" s="108" t="s">
        <v>149</v>
      </c>
      <c r="E22" s="109" t="s">
        <v>179</v>
      </c>
      <c r="F22" s="107" t="s">
        <v>148</v>
      </c>
      <c r="G22" s="68"/>
      <c r="H22" s="32"/>
    </row>
    <row r="23" spans="1:8" s="33" customFormat="1" ht="39.75" customHeight="1" x14ac:dyDescent="0.25">
      <c r="A23" s="67" t="s">
        <v>150</v>
      </c>
      <c r="B23" s="106" t="s">
        <v>225</v>
      </c>
      <c r="C23" s="110">
        <v>1</v>
      </c>
      <c r="D23" s="108" t="s">
        <v>90</v>
      </c>
      <c r="E23" s="109" t="s">
        <v>211</v>
      </c>
      <c r="F23" s="107" t="s">
        <v>148</v>
      </c>
      <c r="G23" s="68"/>
      <c r="H23" s="32"/>
    </row>
    <row r="24" spans="1:8" s="33" customFormat="1" ht="24.75" customHeight="1" x14ac:dyDescent="0.25">
      <c r="A24" s="67" t="s">
        <v>152</v>
      </c>
      <c r="B24" s="106"/>
      <c r="C24" s="110"/>
      <c r="D24" s="108"/>
      <c r="E24" s="109"/>
      <c r="F24" s="107"/>
      <c r="G24" s="68"/>
      <c r="H24" s="32"/>
    </row>
    <row r="25" spans="1:8" s="33" customFormat="1" ht="13.5" customHeight="1" x14ac:dyDescent="0.25">
      <c r="A25" s="32"/>
      <c r="B25" s="32"/>
      <c r="C25" s="32"/>
      <c r="D25" s="32"/>
      <c r="E25" s="32"/>
      <c r="F25" s="32"/>
      <c r="G25" s="32"/>
      <c r="H25" s="32"/>
    </row>
    <row r="26" spans="1:8" s="33" customFormat="1" ht="107.25" customHeight="1" x14ac:dyDescent="0.25">
      <c r="A26" s="166" t="s">
        <v>74</v>
      </c>
      <c r="B26" s="166"/>
      <c r="C26" s="166"/>
      <c r="D26" s="166"/>
      <c r="E26" s="166"/>
      <c r="F26" s="166"/>
      <c r="G26" s="166"/>
      <c r="H26" s="32"/>
    </row>
    <row r="27" spans="1:8" s="33" customFormat="1" ht="20.100000000000001" customHeight="1" x14ac:dyDescent="0.25">
      <c r="A27" s="32"/>
      <c r="B27" s="32"/>
      <c r="C27" s="32"/>
      <c r="D27" s="32"/>
      <c r="E27" s="169" t="s">
        <v>221</v>
      </c>
      <c r="F27" s="169"/>
      <c r="G27" s="169"/>
      <c r="H27" s="32"/>
    </row>
    <row r="28" spans="1:8" s="33" customFormat="1" ht="20.100000000000001" customHeight="1" x14ac:dyDescent="0.25">
      <c r="A28" s="32"/>
      <c r="B28" s="32"/>
      <c r="C28" s="32"/>
      <c r="D28" s="32"/>
      <c r="E28" s="163" t="s">
        <v>7</v>
      </c>
      <c r="F28" s="163"/>
      <c r="G28" s="163"/>
      <c r="H28" s="32"/>
    </row>
    <row r="29" spans="1:8" s="33" customFormat="1" ht="20.100000000000001" customHeight="1" x14ac:dyDescent="0.25">
      <c r="A29" s="32"/>
      <c r="B29" s="32"/>
      <c r="C29" s="32"/>
      <c r="D29" s="32"/>
      <c r="E29" s="32"/>
      <c r="F29" s="32"/>
      <c r="G29" s="32"/>
      <c r="H29" s="32"/>
    </row>
    <row r="30" spans="1:8" s="33" customFormat="1" ht="20.100000000000001" customHeight="1" x14ac:dyDescent="0.25">
      <c r="A30" s="32"/>
      <c r="B30" s="32"/>
      <c r="C30" s="32"/>
      <c r="D30" s="32"/>
      <c r="E30" s="32"/>
      <c r="F30" s="32"/>
      <c r="G30" s="32"/>
      <c r="H30" s="32"/>
    </row>
    <row r="31" spans="1:8" s="33" customFormat="1" ht="20.100000000000001" customHeight="1" x14ac:dyDescent="0.25">
      <c r="A31" s="34"/>
      <c r="B31" s="34"/>
      <c r="C31" s="34"/>
      <c r="D31" s="34"/>
      <c r="E31" s="34"/>
      <c r="F31" s="34"/>
      <c r="G31" s="34"/>
      <c r="H31" s="34"/>
    </row>
    <row r="32" spans="1:8" s="33" customFormat="1" ht="20.100000000000001" customHeight="1" x14ac:dyDescent="0.25">
      <c r="A32" s="34"/>
      <c r="B32" s="34"/>
      <c r="C32" s="34"/>
      <c r="D32" s="34"/>
      <c r="E32" s="162" t="s">
        <v>142</v>
      </c>
      <c r="F32" s="162"/>
      <c r="G32" s="162"/>
      <c r="H32" s="34"/>
    </row>
    <row r="33" spans="1:8" s="33" customFormat="1" ht="18.75" x14ac:dyDescent="0.25">
      <c r="A33" s="34"/>
      <c r="B33" s="34"/>
      <c r="C33" s="34"/>
      <c r="D33" s="34"/>
      <c r="E33" s="34"/>
      <c r="F33" s="34"/>
      <c r="G33" s="34"/>
      <c r="H33" s="34"/>
    </row>
  </sheetData>
  <mergeCells count="8">
    <mergeCell ref="E32:G32"/>
    <mergeCell ref="E28:G28"/>
    <mergeCell ref="A1:B1"/>
    <mergeCell ref="F1:G1"/>
    <mergeCell ref="A26:G26"/>
    <mergeCell ref="A4:G4"/>
    <mergeCell ref="A3:G3"/>
    <mergeCell ref="E27:G27"/>
  </mergeCells>
  <printOptions horizontalCentered="1"/>
  <pageMargins left="0.43" right="0.32" top="0.54" bottom="0.4" header="0.3" footer="0.2"/>
  <pageSetup paperSize="9" scale="62" fitToHeight="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6"/>
  <sheetViews>
    <sheetView zoomScale="80" zoomScaleNormal="80" workbookViewId="0">
      <pane xSplit="4" ySplit="8" topLeftCell="E15" activePane="bottomRight" state="frozen"/>
      <selection pane="topRight" activeCell="E1" sqref="E1"/>
      <selection pane="bottomLeft" activeCell="A9" sqref="A9"/>
      <selection pane="bottomRight" activeCell="J17" sqref="J17"/>
    </sheetView>
  </sheetViews>
  <sheetFormatPr defaultRowHeight="15" x14ac:dyDescent="0.25"/>
  <cols>
    <col min="1" max="1" width="5.28515625" customWidth="1"/>
    <col min="2" max="2" width="25.85546875" customWidth="1"/>
    <col min="3" max="3" width="13.28515625" customWidth="1"/>
    <col min="4" max="4" width="18.42578125" customWidth="1"/>
    <col min="5" max="13" width="10.28515625" style="2" customWidth="1"/>
    <col min="14" max="21" width="9" style="2" customWidth="1"/>
    <col min="22" max="22" width="12" style="2" customWidth="1"/>
    <col min="23" max="23" width="15.7109375" style="2" customWidth="1"/>
    <col min="264" max="264" width="5.28515625" customWidth="1"/>
    <col min="265" max="265" width="26.140625" customWidth="1"/>
    <col min="266" max="266" width="13.28515625" customWidth="1"/>
    <col min="267" max="267" width="9.140625" customWidth="1"/>
    <col min="268" max="268" width="10.5703125" customWidth="1"/>
    <col min="269" max="269" width="9.7109375" customWidth="1"/>
    <col min="270" max="271" width="9.140625" customWidth="1"/>
    <col min="272" max="274" width="10" customWidth="1"/>
    <col min="275" max="275" width="10.28515625" customWidth="1"/>
    <col min="276" max="276" width="10.28515625" bestFit="1" customWidth="1"/>
    <col min="277" max="277" width="7.5703125" customWidth="1"/>
    <col min="520" max="520" width="5.28515625" customWidth="1"/>
    <col min="521" max="521" width="26.140625" customWidth="1"/>
    <col min="522" max="522" width="13.28515625" customWidth="1"/>
    <col min="523" max="523" width="9.140625" customWidth="1"/>
    <col min="524" max="524" width="10.5703125" customWidth="1"/>
    <col min="525" max="525" width="9.7109375" customWidth="1"/>
    <col min="526" max="527" width="9.140625" customWidth="1"/>
    <col min="528" max="530" width="10" customWidth="1"/>
    <col min="531" max="531" width="10.28515625" customWidth="1"/>
    <col min="532" max="532" width="10.28515625" bestFit="1" customWidth="1"/>
    <col min="533" max="533" width="7.5703125" customWidth="1"/>
    <col min="776" max="776" width="5.28515625" customWidth="1"/>
    <col min="777" max="777" width="26.140625" customWidth="1"/>
    <col min="778" max="778" width="13.28515625" customWidth="1"/>
    <col min="779" max="779" width="9.140625" customWidth="1"/>
    <col min="780" max="780" width="10.5703125" customWidth="1"/>
    <col min="781" max="781" width="9.7109375" customWidth="1"/>
    <col min="782" max="783" width="9.140625" customWidth="1"/>
    <col min="784" max="786" width="10" customWidth="1"/>
    <col min="787" max="787" width="10.28515625" customWidth="1"/>
    <col min="788" max="788" width="10.28515625" bestFit="1" customWidth="1"/>
    <col min="789" max="789" width="7.5703125" customWidth="1"/>
    <col min="1032" max="1032" width="5.28515625" customWidth="1"/>
    <col min="1033" max="1033" width="26.140625" customWidth="1"/>
    <col min="1034" max="1034" width="13.28515625" customWidth="1"/>
    <col min="1035" max="1035" width="9.140625" customWidth="1"/>
    <col min="1036" max="1036" width="10.5703125" customWidth="1"/>
    <col min="1037" max="1037" width="9.7109375" customWidth="1"/>
    <col min="1038" max="1039" width="9.140625" customWidth="1"/>
    <col min="1040" max="1042" width="10" customWidth="1"/>
    <col min="1043" max="1043" width="10.28515625" customWidth="1"/>
    <col min="1044" max="1044" width="10.28515625" bestFit="1" customWidth="1"/>
    <col min="1045" max="1045" width="7.5703125" customWidth="1"/>
    <col min="1288" max="1288" width="5.28515625" customWidth="1"/>
    <col min="1289" max="1289" width="26.140625" customWidth="1"/>
    <col min="1290" max="1290" width="13.28515625" customWidth="1"/>
    <col min="1291" max="1291" width="9.140625" customWidth="1"/>
    <col min="1292" max="1292" width="10.5703125" customWidth="1"/>
    <col min="1293" max="1293" width="9.7109375" customWidth="1"/>
    <col min="1294" max="1295" width="9.140625" customWidth="1"/>
    <col min="1296" max="1298" width="10" customWidth="1"/>
    <col min="1299" max="1299" width="10.28515625" customWidth="1"/>
    <col min="1300" max="1300" width="10.28515625" bestFit="1" customWidth="1"/>
    <col min="1301" max="1301" width="7.5703125" customWidth="1"/>
    <col min="1544" max="1544" width="5.28515625" customWidth="1"/>
    <col min="1545" max="1545" width="26.140625" customWidth="1"/>
    <col min="1546" max="1546" width="13.28515625" customWidth="1"/>
    <col min="1547" max="1547" width="9.140625" customWidth="1"/>
    <col min="1548" max="1548" width="10.5703125" customWidth="1"/>
    <col min="1549" max="1549" width="9.7109375" customWidth="1"/>
    <col min="1550" max="1551" width="9.140625" customWidth="1"/>
    <col min="1552" max="1554" width="10" customWidth="1"/>
    <col min="1555" max="1555" width="10.28515625" customWidth="1"/>
    <col min="1556" max="1556" width="10.28515625" bestFit="1" customWidth="1"/>
    <col min="1557" max="1557" width="7.5703125" customWidth="1"/>
    <col min="1800" max="1800" width="5.28515625" customWidth="1"/>
    <col min="1801" max="1801" width="26.140625" customWidth="1"/>
    <col min="1802" max="1802" width="13.28515625" customWidth="1"/>
    <col min="1803" max="1803" width="9.140625" customWidth="1"/>
    <col min="1804" max="1804" width="10.5703125" customWidth="1"/>
    <col min="1805" max="1805" width="9.7109375" customWidth="1"/>
    <col min="1806" max="1807" width="9.140625" customWidth="1"/>
    <col min="1808" max="1810" width="10" customWidth="1"/>
    <col min="1811" max="1811" width="10.28515625" customWidth="1"/>
    <col min="1812" max="1812" width="10.28515625" bestFit="1" customWidth="1"/>
    <col min="1813" max="1813" width="7.5703125" customWidth="1"/>
    <col min="2056" max="2056" width="5.28515625" customWidth="1"/>
    <col min="2057" max="2057" width="26.140625" customWidth="1"/>
    <col min="2058" max="2058" width="13.28515625" customWidth="1"/>
    <col min="2059" max="2059" width="9.140625" customWidth="1"/>
    <col min="2060" max="2060" width="10.5703125" customWidth="1"/>
    <col min="2061" max="2061" width="9.7109375" customWidth="1"/>
    <col min="2062" max="2063" width="9.140625" customWidth="1"/>
    <col min="2064" max="2066" width="10" customWidth="1"/>
    <col min="2067" max="2067" width="10.28515625" customWidth="1"/>
    <col min="2068" max="2068" width="10.28515625" bestFit="1" customWidth="1"/>
    <col min="2069" max="2069" width="7.5703125" customWidth="1"/>
    <col min="2312" max="2312" width="5.28515625" customWidth="1"/>
    <col min="2313" max="2313" width="26.140625" customWidth="1"/>
    <col min="2314" max="2314" width="13.28515625" customWidth="1"/>
    <col min="2315" max="2315" width="9.140625" customWidth="1"/>
    <col min="2316" max="2316" width="10.5703125" customWidth="1"/>
    <col min="2317" max="2317" width="9.7109375" customWidth="1"/>
    <col min="2318" max="2319" width="9.140625" customWidth="1"/>
    <col min="2320" max="2322" width="10" customWidth="1"/>
    <col min="2323" max="2323" width="10.28515625" customWidth="1"/>
    <col min="2324" max="2324" width="10.28515625" bestFit="1" customWidth="1"/>
    <col min="2325" max="2325" width="7.5703125" customWidth="1"/>
    <col min="2568" max="2568" width="5.28515625" customWidth="1"/>
    <col min="2569" max="2569" width="26.140625" customWidth="1"/>
    <col min="2570" max="2570" width="13.28515625" customWidth="1"/>
    <col min="2571" max="2571" width="9.140625" customWidth="1"/>
    <col min="2572" max="2572" width="10.5703125" customWidth="1"/>
    <col min="2573" max="2573" width="9.7109375" customWidth="1"/>
    <col min="2574" max="2575" width="9.140625" customWidth="1"/>
    <col min="2576" max="2578" width="10" customWidth="1"/>
    <col min="2579" max="2579" width="10.28515625" customWidth="1"/>
    <col min="2580" max="2580" width="10.28515625" bestFit="1" customWidth="1"/>
    <col min="2581" max="2581" width="7.5703125" customWidth="1"/>
    <col min="2824" max="2824" width="5.28515625" customWidth="1"/>
    <col min="2825" max="2825" width="26.140625" customWidth="1"/>
    <col min="2826" max="2826" width="13.28515625" customWidth="1"/>
    <col min="2827" max="2827" width="9.140625" customWidth="1"/>
    <col min="2828" max="2828" width="10.5703125" customWidth="1"/>
    <col min="2829" max="2829" width="9.7109375" customWidth="1"/>
    <col min="2830" max="2831" width="9.140625" customWidth="1"/>
    <col min="2832" max="2834" width="10" customWidth="1"/>
    <col min="2835" max="2835" width="10.28515625" customWidth="1"/>
    <col min="2836" max="2836" width="10.28515625" bestFit="1" customWidth="1"/>
    <col min="2837" max="2837" width="7.5703125" customWidth="1"/>
    <col min="3080" max="3080" width="5.28515625" customWidth="1"/>
    <col min="3081" max="3081" width="26.140625" customWidth="1"/>
    <col min="3082" max="3082" width="13.28515625" customWidth="1"/>
    <col min="3083" max="3083" width="9.140625" customWidth="1"/>
    <col min="3084" max="3084" width="10.5703125" customWidth="1"/>
    <col min="3085" max="3085" width="9.7109375" customWidth="1"/>
    <col min="3086" max="3087" width="9.140625" customWidth="1"/>
    <col min="3088" max="3090" width="10" customWidth="1"/>
    <col min="3091" max="3091" width="10.28515625" customWidth="1"/>
    <col min="3092" max="3092" width="10.28515625" bestFit="1" customWidth="1"/>
    <col min="3093" max="3093" width="7.5703125" customWidth="1"/>
    <col min="3336" max="3336" width="5.28515625" customWidth="1"/>
    <col min="3337" max="3337" width="26.140625" customWidth="1"/>
    <col min="3338" max="3338" width="13.28515625" customWidth="1"/>
    <col min="3339" max="3339" width="9.140625" customWidth="1"/>
    <col min="3340" max="3340" width="10.5703125" customWidth="1"/>
    <col min="3341" max="3341" width="9.7109375" customWidth="1"/>
    <col min="3342" max="3343" width="9.140625" customWidth="1"/>
    <col min="3344" max="3346" width="10" customWidth="1"/>
    <col min="3347" max="3347" width="10.28515625" customWidth="1"/>
    <col min="3348" max="3348" width="10.28515625" bestFit="1" customWidth="1"/>
    <col min="3349" max="3349" width="7.5703125" customWidth="1"/>
    <col min="3592" max="3592" width="5.28515625" customWidth="1"/>
    <col min="3593" max="3593" width="26.140625" customWidth="1"/>
    <col min="3594" max="3594" width="13.28515625" customWidth="1"/>
    <col min="3595" max="3595" width="9.140625" customWidth="1"/>
    <col min="3596" max="3596" width="10.5703125" customWidth="1"/>
    <col min="3597" max="3597" width="9.7109375" customWidth="1"/>
    <col min="3598" max="3599" width="9.140625" customWidth="1"/>
    <col min="3600" max="3602" width="10" customWidth="1"/>
    <col min="3603" max="3603" width="10.28515625" customWidth="1"/>
    <col min="3604" max="3604" width="10.28515625" bestFit="1" customWidth="1"/>
    <col min="3605" max="3605" width="7.5703125" customWidth="1"/>
    <col min="3848" max="3848" width="5.28515625" customWidth="1"/>
    <col min="3849" max="3849" width="26.140625" customWidth="1"/>
    <col min="3850" max="3850" width="13.28515625" customWidth="1"/>
    <col min="3851" max="3851" width="9.140625" customWidth="1"/>
    <col min="3852" max="3852" width="10.5703125" customWidth="1"/>
    <col min="3853" max="3853" width="9.7109375" customWidth="1"/>
    <col min="3854" max="3855" width="9.140625" customWidth="1"/>
    <col min="3856" max="3858" width="10" customWidth="1"/>
    <col min="3859" max="3859" width="10.28515625" customWidth="1"/>
    <col min="3860" max="3860" width="10.28515625" bestFit="1" customWidth="1"/>
    <col min="3861" max="3861" width="7.5703125" customWidth="1"/>
    <col min="4104" max="4104" width="5.28515625" customWidth="1"/>
    <col min="4105" max="4105" width="26.140625" customWidth="1"/>
    <col min="4106" max="4106" width="13.28515625" customWidth="1"/>
    <col min="4107" max="4107" width="9.140625" customWidth="1"/>
    <col min="4108" max="4108" width="10.5703125" customWidth="1"/>
    <col min="4109" max="4109" width="9.7109375" customWidth="1"/>
    <col min="4110" max="4111" width="9.140625" customWidth="1"/>
    <col min="4112" max="4114" width="10" customWidth="1"/>
    <col min="4115" max="4115" width="10.28515625" customWidth="1"/>
    <col min="4116" max="4116" width="10.28515625" bestFit="1" customWidth="1"/>
    <col min="4117" max="4117" width="7.5703125" customWidth="1"/>
    <col min="4360" max="4360" width="5.28515625" customWidth="1"/>
    <col min="4361" max="4361" width="26.140625" customWidth="1"/>
    <col min="4362" max="4362" width="13.28515625" customWidth="1"/>
    <col min="4363" max="4363" width="9.140625" customWidth="1"/>
    <col min="4364" max="4364" width="10.5703125" customWidth="1"/>
    <col min="4365" max="4365" width="9.7109375" customWidth="1"/>
    <col min="4366" max="4367" width="9.140625" customWidth="1"/>
    <col min="4368" max="4370" width="10" customWidth="1"/>
    <col min="4371" max="4371" width="10.28515625" customWidth="1"/>
    <col min="4372" max="4372" width="10.28515625" bestFit="1" customWidth="1"/>
    <col min="4373" max="4373" width="7.5703125" customWidth="1"/>
    <col min="4616" max="4616" width="5.28515625" customWidth="1"/>
    <col min="4617" max="4617" width="26.140625" customWidth="1"/>
    <col min="4618" max="4618" width="13.28515625" customWidth="1"/>
    <col min="4619" max="4619" width="9.140625" customWidth="1"/>
    <col min="4620" max="4620" width="10.5703125" customWidth="1"/>
    <col min="4621" max="4621" width="9.7109375" customWidth="1"/>
    <col min="4622" max="4623" width="9.140625" customWidth="1"/>
    <col min="4624" max="4626" width="10" customWidth="1"/>
    <col min="4627" max="4627" width="10.28515625" customWidth="1"/>
    <col min="4628" max="4628" width="10.28515625" bestFit="1" customWidth="1"/>
    <col min="4629" max="4629" width="7.5703125" customWidth="1"/>
    <col min="4872" max="4872" width="5.28515625" customWidth="1"/>
    <col min="4873" max="4873" width="26.140625" customWidth="1"/>
    <col min="4874" max="4874" width="13.28515625" customWidth="1"/>
    <col min="4875" max="4875" width="9.140625" customWidth="1"/>
    <col min="4876" max="4876" width="10.5703125" customWidth="1"/>
    <col min="4877" max="4877" width="9.7109375" customWidth="1"/>
    <col min="4878" max="4879" width="9.140625" customWidth="1"/>
    <col min="4880" max="4882" width="10" customWidth="1"/>
    <col min="4883" max="4883" width="10.28515625" customWidth="1"/>
    <col min="4884" max="4884" width="10.28515625" bestFit="1" customWidth="1"/>
    <col min="4885" max="4885" width="7.5703125" customWidth="1"/>
    <col min="5128" max="5128" width="5.28515625" customWidth="1"/>
    <col min="5129" max="5129" width="26.140625" customWidth="1"/>
    <col min="5130" max="5130" width="13.28515625" customWidth="1"/>
    <col min="5131" max="5131" width="9.140625" customWidth="1"/>
    <col min="5132" max="5132" width="10.5703125" customWidth="1"/>
    <col min="5133" max="5133" width="9.7109375" customWidth="1"/>
    <col min="5134" max="5135" width="9.140625" customWidth="1"/>
    <col min="5136" max="5138" width="10" customWidth="1"/>
    <col min="5139" max="5139" width="10.28515625" customWidth="1"/>
    <col min="5140" max="5140" width="10.28515625" bestFit="1" customWidth="1"/>
    <col min="5141" max="5141" width="7.5703125" customWidth="1"/>
    <col min="5384" max="5384" width="5.28515625" customWidth="1"/>
    <col min="5385" max="5385" width="26.140625" customWidth="1"/>
    <col min="5386" max="5386" width="13.28515625" customWidth="1"/>
    <col min="5387" max="5387" width="9.140625" customWidth="1"/>
    <col min="5388" max="5388" width="10.5703125" customWidth="1"/>
    <col min="5389" max="5389" width="9.7109375" customWidth="1"/>
    <col min="5390" max="5391" width="9.140625" customWidth="1"/>
    <col min="5392" max="5394" width="10" customWidth="1"/>
    <col min="5395" max="5395" width="10.28515625" customWidth="1"/>
    <col min="5396" max="5396" width="10.28515625" bestFit="1" customWidth="1"/>
    <col min="5397" max="5397" width="7.5703125" customWidth="1"/>
    <col min="5640" max="5640" width="5.28515625" customWidth="1"/>
    <col min="5641" max="5641" width="26.140625" customWidth="1"/>
    <col min="5642" max="5642" width="13.28515625" customWidth="1"/>
    <col min="5643" max="5643" width="9.140625" customWidth="1"/>
    <col min="5644" max="5644" width="10.5703125" customWidth="1"/>
    <col min="5645" max="5645" width="9.7109375" customWidth="1"/>
    <col min="5646" max="5647" width="9.140625" customWidth="1"/>
    <col min="5648" max="5650" width="10" customWidth="1"/>
    <col min="5651" max="5651" width="10.28515625" customWidth="1"/>
    <col min="5652" max="5652" width="10.28515625" bestFit="1" customWidth="1"/>
    <col min="5653" max="5653" width="7.5703125" customWidth="1"/>
    <col min="5896" max="5896" width="5.28515625" customWidth="1"/>
    <col min="5897" max="5897" width="26.140625" customWidth="1"/>
    <col min="5898" max="5898" width="13.28515625" customWidth="1"/>
    <col min="5899" max="5899" width="9.140625" customWidth="1"/>
    <col min="5900" max="5900" width="10.5703125" customWidth="1"/>
    <col min="5901" max="5901" width="9.7109375" customWidth="1"/>
    <col min="5902" max="5903" width="9.140625" customWidth="1"/>
    <col min="5904" max="5906" width="10" customWidth="1"/>
    <col min="5907" max="5907" width="10.28515625" customWidth="1"/>
    <col min="5908" max="5908" width="10.28515625" bestFit="1" customWidth="1"/>
    <col min="5909" max="5909" width="7.5703125" customWidth="1"/>
    <col min="6152" max="6152" width="5.28515625" customWidth="1"/>
    <col min="6153" max="6153" width="26.140625" customWidth="1"/>
    <col min="6154" max="6154" width="13.28515625" customWidth="1"/>
    <col min="6155" max="6155" width="9.140625" customWidth="1"/>
    <col min="6156" max="6156" width="10.5703125" customWidth="1"/>
    <col min="6157" max="6157" width="9.7109375" customWidth="1"/>
    <col min="6158" max="6159" width="9.140625" customWidth="1"/>
    <col min="6160" max="6162" width="10" customWidth="1"/>
    <col min="6163" max="6163" width="10.28515625" customWidth="1"/>
    <col min="6164" max="6164" width="10.28515625" bestFit="1" customWidth="1"/>
    <col min="6165" max="6165" width="7.5703125" customWidth="1"/>
    <col min="6408" max="6408" width="5.28515625" customWidth="1"/>
    <col min="6409" max="6409" width="26.140625" customWidth="1"/>
    <col min="6410" max="6410" width="13.28515625" customWidth="1"/>
    <col min="6411" max="6411" width="9.140625" customWidth="1"/>
    <col min="6412" max="6412" width="10.5703125" customWidth="1"/>
    <col min="6413" max="6413" width="9.7109375" customWidth="1"/>
    <col min="6414" max="6415" width="9.140625" customWidth="1"/>
    <col min="6416" max="6418" width="10" customWidth="1"/>
    <col min="6419" max="6419" width="10.28515625" customWidth="1"/>
    <col min="6420" max="6420" width="10.28515625" bestFit="1" customWidth="1"/>
    <col min="6421" max="6421" width="7.5703125" customWidth="1"/>
    <col min="6664" max="6664" width="5.28515625" customWidth="1"/>
    <col min="6665" max="6665" width="26.140625" customWidth="1"/>
    <col min="6666" max="6666" width="13.28515625" customWidth="1"/>
    <col min="6667" max="6667" width="9.140625" customWidth="1"/>
    <col min="6668" max="6668" width="10.5703125" customWidth="1"/>
    <col min="6669" max="6669" width="9.7109375" customWidth="1"/>
    <col min="6670" max="6671" width="9.140625" customWidth="1"/>
    <col min="6672" max="6674" width="10" customWidth="1"/>
    <col min="6675" max="6675" width="10.28515625" customWidth="1"/>
    <col min="6676" max="6676" width="10.28515625" bestFit="1" customWidth="1"/>
    <col min="6677" max="6677" width="7.5703125" customWidth="1"/>
    <col min="6920" max="6920" width="5.28515625" customWidth="1"/>
    <col min="6921" max="6921" width="26.140625" customWidth="1"/>
    <col min="6922" max="6922" width="13.28515625" customWidth="1"/>
    <col min="6923" max="6923" width="9.140625" customWidth="1"/>
    <col min="6924" max="6924" width="10.5703125" customWidth="1"/>
    <col min="6925" max="6925" width="9.7109375" customWidth="1"/>
    <col min="6926" max="6927" width="9.140625" customWidth="1"/>
    <col min="6928" max="6930" width="10" customWidth="1"/>
    <col min="6931" max="6931" width="10.28515625" customWidth="1"/>
    <col min="6932" max="6932" width="10.28515625" bestFit="1" customWidth="1"/>
    <col min="6933" max="6933" width="7.5703125" customWidth="1"/>
    <col min="7176" max="7176" width="5.28515625" customWidth="1"/>
    <col min="7177" max="7177" width="26.140625" customWidth="1"/>
    <col min="7178" max="7178" width="13.28515625" customWidth="1"/>
    <col min="7179" max="7179" width="9.140625" customWidth="1"/>
    <col min="7180" max="7180" width="10.5703125" customWidth="1"/>
    <col min="7181" max="7181" width="9.7109375" customWidth="1"/>
    <col min="7182" max="7183" width="9.140625" customWidth="1"/>
    <col min="7184" max="7186" width="10" customWidth="1"/>
    <col min="7187" max="7187" width="10.28515625" customWidth="1"/>
    <col min="7188" max="7188" width="10.28515625" bestFit="1" customWidth="1"/>
    <col min="7189" max="7189" width="7.5703125" customWidth="1"/>
    <col min="7432" max="7432" width="5.28515625" customWidth="1"/>
    <col min="7433" max="7433" width="26.140625" customWidth="1"/>
    <col min="7434" max="7434" width="13.28515625" customWidth="1"/>
    <col min="7435" max="7435" width="9.140625" customWidth="1"/>
    <col min="7436" max="7436" width="10.5703125" customWidth="1"/>
    <col min="7437" max="7437" width="9.7109375" customWidth="1"/>
    <col min="7438" max="7439" width="9.140625" customWidth="1"/>
    <col min="7440" max="7442" width="10" customWidth="1"/>
    <col min="7443" max="7443" width="10.28515625" customWidth="1"/>
    <col min="7444" max="7444" width="10.28515625" bestFit="1" customWidth="1"/>
    <col min="7445" max="7445" width="7.5703125" customWidth="1"/>
    <col min="7688" max="7688" width="5.28515625" customWidth="1"/>
    <col min="7689" max="7689" width="26.140625" customWidth="1"/>
    <col min="7690" max="7690" width="13.28515625" customWidth="1"/>
    <col min="7691" max="7691" width="9.140625" customWidth="1"/>
    <col min="7692" max="7692" width="10.5703125" customWidth="1"/>
    <col min="7693" max="7693" width="9.7109375" customWidth="1"/>
    <col min="7694" max="7695" width="9.140625" customWidth="1"/>
    <col min="7696" max="7698" width="10" customWidth="1"/>
    <col min="7699" max="7699" width="10.28515625" customWidth="1"/>
    <col min="7700" max="7700" width="10.28515625" bestFit="1" customWidth="1"/>
    <col min="7701" max="7701" width="7.5703125" customWidth="1"/>
    <col min="7944" max="7944" width="5.28515625" customWidth="1"/>
    <col min="7945" max="7945" width="26.140625" customWidth="1"/>
    <col min="7946" max="7946" width="13.28515625" customWidth="1"/>
    <col min="7947" max="7947" width="9.140625" customWidth="1"/>
    <col min="7948" max="7948" width="10.5703125" customWidth="1"/>
    <col min="7949" max="7949" width="9.7109375" customWidth="1"/>
    <col min="7950" max="7951" width="9.140625" customWidth="1"/>
    <col min="7952" max="7954" width="10" customWidth="1"/>
    <col min="7955" max="7955" width="10.28515625" customWidth="1"/>
    <col min="7956" max="7956" width="10.28515625" bestFit="1" customWidth="1"/>
    <col min="7957" max="7957" width="7.5703125" customWidth="1"/>
    <col min="8200" max="8200" width="5.28515625" customWidth="1"/>
    <col min="8201" max="8201" width="26.140625" customWidth="1"/>
    <col min="8202" max="8202" width="13.28515625" customWidth="1"/>
    <col min="8203" max="8203" width="9.140625" customWidth="1"/>
    <col min="8204" max="8204" width="10.5703125" customWidth="1"/>
    <col min="8205" max="8205" width="9.7109375" customWidth="1"/>
    <col min="8206" max="8207" width="9.140625" customWidth="1"/>
    <col min="8208" max="8210" width="10" customWidth="1"/>
    <col min="8211" max="8211" width="10.28515625" customWidth="1"/>
    <col min="8212" max="8212" width="10.28515625" bestFit="1" customWidth="1"/>
    <col min="8213" max="8213" width="7.5703125" customWidth="1"/>
    <col min="8456" max="8456" width="5.28515625" customWidth="1"/>
    <col min="8457" max="8457" width="26.140625" customWidth="1"/>
    <col min="8458" max="8458" width="13.28515625" customWidth="1"/>
    <col min="8459" max="8459" width="9.140625" customWidth="1"/>
    <col min="8460" max="8460" width="10.5703125" customWidth="1"/>
    <col min="8461" max="8461" width="9.7109375" customWidth="1"/>
    <col min="8462" max="8463" width="9.140625" customWidth="1"/>
    <col min="8464" max="8466" width="10" customWidth="1"/>
    <col min="8467" max="8467" width="10.28515625" customWidth="1"/>
    <col min="8468" max="8468" width="10.28515625" bestFit="1" customWidth="1"/>
    <col min="8469" max="8469" width="7.5703125" customWidth="1"/>
    <col min="8712" max="8712" width="5.28515625" customWidth="1"/>
    <col min="8713" max="8713" width="26.140625" customWidth="1"/>
    <col min="8714" max="8714" width="13.28515625" customWidth="1"/>
    <col min="8715" max="8715" width="9.140625" customWidth="1"/>
    <col min="8716" max="8716" width="10.5703125" customWidth="1"/>
    <col min="8717" max="8717" width="9.7109375" customWidth="1"/>
    <col min="8718" max="8719" width="9.140625" customWidth="1"/>
    <col min="8720" max="8722" width="10" customWidth="1"/>
    <col min="8723" max="8723" width="10.28515625" customWidth="1"/>
    <col min="8724" max="8724" width="10.28515625" bestFit="1" customWidth="1"/>
    <col min="8725" max="8725" width="7.5703125" customWidth="1"/>
    <col min="8968" max="8968" width="5.28515625" customWidth="1"/>
    <col min="8969" max="8969" width="26.140625" customWidth="1"/>
    <col min="8970" max="8970" width="13.28515625" customWidth="1"/>
    <col min="8971" max="8971" width="9.140625" customWidth="1"/>
    <col min="8972" max="8972" width="10.5703125" customWidth="1"/>
    <col min="8973" max="8973" width="9.7109375" customWidth="1"/>
    <col min="8974" max="8975" width="9.140625" customWidth="1"/>
    <col min="8976" max="8978" width="10" customWidth="1"/>
    <col min="8979" max="8979" width="10.28515625" customWidth="1"/>
    <col min="8980" max="8980" width="10.28515625" bestFit="1" customWidth="1"/>
    <col min="8981" max="8981" width="7.5703125" customWidth="1"/>
    <col min="9224" max="9224" width="5.28515625" customWidth="1"/>
    <col min="9225" max="9225" width="26.140625" customWidth="1"/>
    <col min="9226" max="9226" width="13.28515625" customWidth="1"/>
    <col min="9227" max="9227" width="9.140625" customWidth="1"/>
    <col min="9228" max="9228" width="10.5703125" customWidth="1"/>
    <col min="9229" max="9229" width="9.7109375" customWidth="1"/>
    <col min="9230" max="9231" width="9.140625" customWidth="1"/>
    <col min="9232" max="9234" width="10" customWidth="1"/>
    <col min="9235" max="9235" width="10.28515625" customWidth="1"/>
    <col min="9236" max="9236" width="10.28515625" bestFit="1" customWidth="1"/>
    <col min="9237" max="9237" width="7.5703125" customWidth="1"/>
    <col min="9480" max="9480" width="5.28515625" customWidth="1"/>
    <col min="9481" max="9481" width="26.140625" customWidth="1"/>
    <col min="9482" max="9482" width="13.28515625" customWidth="1"/>
    <col min="9483" max="9483" width="9.140625" customWidth="1"/>
    <col min="9484" max="9484" width="10.5703125" customWidth="1"/>
    <col min="9485" max="9485" width="9.7109375" customWidth="1"/>
    <col min="9486" max="9487" width="9.140625" customWidth="1"/>
    <col min="9488" max="9490" width="10" customWidth="1"/>
    <col min="9491" max="9491" width="10.28515625" customWidth="1"/>
    <col min="9492" max="9492" width="10.28515625" bestFit="1" customWidth="1"/>
    <col min="9493" max="9493" width="7.5703125" customWidth="1"/>
    <col min="9736" max="9736" width="5.28515625" customWidth="1"/>
    <col min="9737" max="9737" width="26.140625" customWidth="1"/>
    <col min="9738" max="9738" width="13.28515625" customWidth="1"/>
    <col min="9739" max="9739" width="9.140625" customWidth="1"/>
    <col min="9740" max="9740" width="10.5703125" customWidth="1"/>
    <col min="9741" max="9741" width="9.7109375" customWidth="1"/>
    <col min="9742" max="9743" width="9.140625" customWidth="1"/>
    <col min="9744" max="9746" width="10" customWidth="1"/>
    <col min="9747" max="9747" width="10.28515625" customWidth="1"/>
    <col min="9748" max="9748" width="10.28515625" bestFit="1" customWidth="1"/>
    <col min="9749" max="9749" width="7.5703125" customWidth="1"/>
    <col min="9992" max="9992" width="5.28515625" customWidth="1"/>
    <col min="9993" max="9993" width="26.140625" customWidth="1"/>
    <col min="9994" max="9994" width="13.28515625" customWidth="1"/>
    <col min="9995" max="9995" width="9.140625" customWidth="1"/>
    <col min="9996" max="9996" width="10.5703125" customWidth="1"/>
    <col min="9997" max="9997" width="9.7109375" customWidth="1"/>
    <col min="9998" max="9999" width="9.140625" customWidth="1"/>
    <col min="10000" max="10002" width="10" customWidth="1"/>
    <col min="10003" max="10003" width="10.28515625" customWidth="1"/>
    <col min="10004" max="10004" width="10.28515625" bestFit="1" customWidth="1"/>
    <col min="10005" max="10005" width="7.5703125" customWidth="1"/>
    <col min="10248" max="10248" width="5.28515625" customWidth="1"/>
    <col min="10249" max="10249" width="26.140625" customWidth="1"/>
    <col min="10250" max="10250" width="13.28515625" customWidth="1"/>
    <col min="10251" max="10251" width="9.140625" customWidth="1"/>
    <col min="10252" max="10252" width="10.5703125" customWidth="1"/>
    <col min="10253" max="10253" width="9.7109375" customWidth="1"/>
    <col min="10254" max="10255" width="9.140625" customWidth="1"/>
    <col min="10256" max="10258" width="10" customWidth="1"/>
    <col min="10259" max="10259" width="10.28515625" customWidth="1"/>
    <col min="10260" max="10260" width="10.28515625" bestFit="1" customWidth="1"/>
    <col min="10261" max="10261" width="7.5703125" customWidth="1"/>
    <col min="10504" max="10504" width="5.28515625" customWidth="1"/>
    <col min="10505" max="10505" width="26.140625" customWidth="1"/>
    <col min="10506" max="10506" width="13.28515625" customWidth="1"/>
    <col min="10507" max="10507" width="9.140625" customWidth="1"/>
    <col min="10508" max="10508" width="10.5703125" customWidth="1"/>
    <col min="10509" max="10509" width="9.7109375" customWidth="1"/>
    <col min="10510" max="10511" width="9.140625" customWidth="1"/>
    <col min="10512" max="10514" width="10" customWidth="1"/>
    <col min="10515" max="10515" width="10.28515625" customWidth="1"/>
    <col min="10516" max="10516" width="10.28515625" bestFit="1" customWidth="1"/>
    <col min="10517" max="10517" width="7.5703125" customWidth="1"/>
    <col min="10760" max="10760" width="5.28515625" customWidth="1"/>
    <col min="10761" max="10761" width="26.140625" customWidth="1"/>
    <col min="10762" max="10762" width="13.28515625" customWidth="1"/>
    <col min="10763" max="10763" width="9.140625" customWidth="1"/>
    <col min="10764" max="10764" width="10.5703125" customWidth="1"/>
    <col min="10765" max="10765" width="9.7109375" customWidth="1"/>
    <col min="10766" max="10767" width="9.140625" customWidth="1"/>
    <col min="10768" max="10770" width="10" customWidth="1"/>
    <col min="10771" max="10771" width="10.28515625" customWidth="1"/>
    <col min="10772" max="10772" width="10.28515625" bestFit="1" customWidth="1"/>
    <col min="10773" max="10773" width="7.5703125" customWidth="1"/>
    <col min="11016" max="11016" width="5.28515625" customWidth="1"/>
    <col min="11017" max="11017" width="26.140625" customWidth="1"/>
    <col min="11018" max="11018" width="13.28515625" customWidth="1"/>
    <col min="11019" max="11019" width="9.140625" customWidth="1"/>
    <col min="11020" max="11020" width="10.5703125" customWidth="1"/>
    <col min="11021" max="11021" width="9.7109375" customWidth="1"/>
    <col min="11022" max="11023" width="9.140625" customWidth="1"/>
    <col min="11024" max="11026" width="10" customWidth="1"/>
    <col min="11027" max="11027" width="10.28515625" customWidth="1"/>
    <col min="11028" max="11028" width="10.28515625" bestFit="1" customWidth="1"/>
    <col min="11029" max="11029" width="7.5703125" customWidth="1"/>
    <col min="11272" max="11272" width="5.28515625" customWidth="1"/>
    <col min="11273" max="11273" width="26.140625" customWidth="1"/>
    <col min="11274" max="11274" width="13.28515625" customWidth="1"/>
    <col min="11275" max="11275" width="9.140625" customWidth="1"/>
    <col min="11276" max="11276" width="10.5703125" customWidth="1"/>
    <col min="11277" max="11277" width="9.7109375" customWidth="1"/>
    <col min="11278" max="11279" width="9.140625" customWidth="1"/>
    <col min="11280" max="11282" width="10" customWidth="1"/>
    <col min="11283" max="11283" width="10.28515625" customWidth="1"/>
    <col min="11284" max="11284" width="10.28515625" bestFit="1" customWidth="1"/>
    <col min="11285" max="11285" width="7.5703125" customWidth="1"/>
    <col min="11528" max="11528" width="5.28515625" customWidth="1"/>
    <col min="11529" max="11529" width="26.140625" customWidth="1"/>
    <col min="11530" max="11530" width="13.28515625" customWidth="1"/>
    <col min="11531" max="11531" width="9.140625" customWidth="1"/>
    <col min="11532" max="11532" width="10.5703125" customWidth="1"/>
    <col min="11533" max="11533" width="9.7109375" customWidth="1"/>
    <col min="11534" max="11535" width="9.140625" customWidth="1"/>
    <col min="11536" max="11538" width="10" customWidth="1"/>
    <col min="11539" max="11539" width="10.28515625" customWidth="1"/>
    <col min="11540" max="11540" width="10.28515625" bestFit="1" customWidth="1"/>
    <col min="11541" max="11541" width="7.5703125" customWidth="1"/>
    <col min="11784" max="11784" width="5.28515625" customWidth="1"/>
    <col min="11785" max="11785" width="26.140625" customWidth="1"/>
    <col min="11786" max="11786" width="13.28515625" customWidth="1"/>
    <col min="11787" max="11787" width="9.140625" customWidth="1"/>
    <col min="11788" max="11788" width="10.5703125" customWidth="1"/>
    <col min="11789" max="11789" width="9.7109375" customWidth="1"/>
    <col min="11790" max="11791" width="9.140625" customWidth="1"/>
    <col min="11792" max="11794" width="10" customWidth="1"/>
    <col min="11795" max="11795" width="10.28515625" customWidth="1"/>
    <col min="11796" max="11796" width="10.28515625" bestFit="1" customWidth="1"/>
    <col min="11797" max="11797" width="7.5703125" customWidth="1"/>
    <col min="12040" max="12040" width="5.28515625" customWidth="1"/>
    <col min="12041" max="12041" width="26.140625" customWidth="1"/>
    <col min="12042" max="12042" width="13.28515625" customWidth="1"/>
    <col min="12043" max="12043" width="9.140625" customWidth="1"/>
    <col min="12044" max="12044" width="10.5703125" customWidth="1"/>
    <col min="12045" max="12045" width="9.7109375" customWidth="1"/>
    <col min="12046" max="12047" width="9.140625" customWidth="1"/>
    <col min="12048" max="12050" width="10" customWidth="1"/>
    <col min="12051" max="12051" width="10.28515625" customWidth="1"/>
    <col min="12052" max="12052" width="10.28515625" bestFit="1" customWidth="1"/>
    <col min="12053" max="12053" width="7.5703125" customWidth="1"/>
    <col min="12296" max="12296" width="5.28515625" customWidth="1"/>
    <col min="12297" max="12297" width="26.140625" customWidth="1"/>
    <col min="12298" max="12298" width="13.28515625" customWidth="1"/>
    <col min="12299" max="12299" width="9.140625" customWidth="1"/>
    <col min="12300" max="12300" width="10.5703125" customWidth="1"/>
    <col min="12301" max="12301" width="9.7109375" customWidth="1"/>
    <col min="12302" max="12303" width="9.140625" customWidth="1"/>
    <col min="12304" max="12306" width="10" customWidth="1"/>
    <col min="12307" max="12307" width="10.28515625" customWidth="1"/>
    <col min="12308" max="12308" width="10.28515625" bestFit="1" customWidth="1"/>
    <col min="12309" max="12309" width="7.5703125" customWidth="1"/>
    <col min="12552" max="12552" width="5.28515625" customWidth="1"/>
    <col min="12553" max="12553" width="26.140625" customWidth="1"/>
    <col min="12554" max="12554" width="13.28515625" customWidth="1"/>
    <col min="12555" max="12555" width="9.140625" customWidth="1"/>
    <col min="12556" max="12556" width="10.5703125" customWidth="1"/>
    <col min="12557" max="12557" width="9.7109375" customWidth="1"/>
    <col min="12558" max="12559" width="9.140625" customWidth="1"/>
    <col min="12560" max="12562" width="10" customWidth="1"/>
    <col min="12563" max="12563" width="10.28515625" customWidth="1"/>
    <col min="12564" max="12564" width="10.28515625" bestFit="1" customWidth="1"/>
    <col min="12565" max="12565" width="7.5703125" customWidth="1"/>
    <col min="12808" max="12808" width="5.28515625" customWidth="1"/>
    <col min="12809" max="12809" width="26.140625" customWidth="1"/>
    <col min="12810" max="12810" width="13.28515625" customWidth="1"/>
    <col min="12811" max="12811" width="9.140625" customWidth="1"/>
    <col min="12812" max="12812" width="10.5703125" customWidth="1"/>
    <col min="12813" max="12813" width="9.7109375" customWidth="1"/>
    <col min="12814" max="12815" width="9.140625" customWidth="1"/>
    <col min="12816" max="12818" width="10" customWidth="1"/>
    <col min="12819" max="12819" width="10.28515625" customWidth="1"/>
    <col min="12820" max="12820" width="10.28515625" bestFit="1" customWidth="1"/>
    <col min="12821" max="12821" width="7.5703125" customWidth="1"/>
    <col min="13064" max="13064" width="5.28515625" customWidth="1"/>
    <col min="13065" max="13065" width="26.140625" customWidth="1"/>
    <col min="13066" max="13066" width="13.28515625" customWidth="1"/>
    <col min="13067" max="13067" width="9.140625" customWidth="1"/>
    <col min="13068" max="13068" width="10.5703125" customWidth="1"/>
    <col min="13069" max="13069" width="9.7109375" customWidth="1"/>
    <col min="13070" max="13071" width="9.140625" customWidth="1"/>
    <col min="13072" max="13074" width="10" customWidth="1"/>
    <col min="13075" max="13075" width="10.28515625" customWidth="1"/>
    <col min="13076" max="13076" width="10.28515625" bestFit="1" customWidth="1"/>
    <col min="13077" max="13077" width="7.5703125" customWidth="1"/>
    <col min="13320" max="13320" width="5.28515625" customWidth="1"/>
    <col min="13321" max="13321" width="26.140625" customWidth="1"/>
    <col min="13322" max="13322" width="13.28515625" customWidth="1"/>
    <col min="13323" max="13323" width="9.140625" customWidth="1"/>
    <col min="13324" max="13324" width="10.5703125" customWidth="1"/>
    <col min="13325" max="13325" width="9.7109375" customWidth="1"/>
    <col min="13326" max="13327" width="9.140625" customWidth="1"/>
    <col min="13328" max="13330" width="10" customWidth="1"/>
    <col min="13331" max="13331" width="10.28515625" customWidth="1"/>
    <col min="13332" max="13332" width="10.28515625" bestFit="1" customWidth="1"/>
    <col min="13333" max="13333" width="7.5703125" customWidth="1"/>
    <col min="13576" max="13576" width="5.28515625" customWidth="1"/>
    <col min="13577" max="13577" width="26.140625" customWidth="1"/>
    <col min="13578" max="13578" width="13.28515625" customWidth="1"/>
    <col min="13579" max="13579" width="9.140625" customWidth="1"/>
    <col min="13580" max="13580" width="10.5703125" customWidth="1"/>
    <col min="13581" max="13581" width="9.7109375" customWidth="1"/>
    <col min="13582" max="13583" width="9.140625" customWidth="1"/>
    <col min="13584" max="13586" width="10" customWidth="1"/>
    <col min="13587" max="13587" width="10.28515625" customWidth="1"/>
    <col min="13588" max="13588" width="10.28515625" bestFit="1" customWidth="1"/>
    <col min="13589" max="13589" width="7.5703125" customWidth="1"/>
    <col min="13832" max="13832" width="5.28515625" customWidth="1"/>
    <col min="13833" max="13833" width="26.140625" customWidth="1"/>
    <col min="13834" max="13834" width="13.28515625" customWidth="1"/>
    <col min="13835" max="13835" width="9.140625" customWidth="1"/>
    <col min="13836" max="13836" width="10.5703125" customWidth="1"/>
    <col min="13837" max="13837" width="9.7109375" customWidth="1"/>
    <col min="13838" max="13839" width="9.140625" customWidth="1"/>
    <col min="13840" max="13842" width="10" customWidth="1"/>
    <col min="13843" max="13843" width="10.28515625" customWidth="1"/>
    <col min="13844" max="13844" width="10.28515625" bestFit="1" customWidth="1"/>
    <col min="13845" max="13845" width="7.5703125" customWidth="1"/>
    <col min="14088" max="14088" width="5.28515625" customWidth="1"/>
    <col min="14089" max="14089" width="26.140625" customWidth="1"/>
    <col min="14090" max="14090" width="13.28515625" customWidth="1"/>
    <col min="14091" max="14091" width="9.140625" customWidth="1"/>
    <col min="14092" max="14092" width="10.5703125" customWidth="1"/>
    <col min="14093" max="14093" width="9.7109375" customWidth="1"/>
    <col min="14094" max="14095" width="9.140625" customWidth="1"/>
    <col min="14096" max="14098" width="10" customWidth="1"/>
    <col min="14099" max="14099" width="10.28515625" customWidth="1"/>
    <col min="14100" max="14100" width="10.28515625" bestFit="1" customWidth="1"/>
    <col min="14101" max="14101" width="7.5703125" customWidth="1"/>
    <col min="14344" max="14344" width="5.28515625" customWidth="1"/>
    <col min="14345" max="14345" width="26.140625" customWidth="1"/>
    <col min="14346" max="14346" width="13.28515625" customWidth="1"/>
    <col min="14347" max="14347" width="9.140625" customWidth="1"/>
    <col min="14348" max="14348" width="10.5703125" customWidth="1"/>
    <col min="14349" max="14349" width="9.7109375" customWidth="1"/>
    <col min="14350" max="14351" width="9.140625" customWidth="1"/>
    <col min="14352" max="14354" width="10" customWidth="1"/>
    <col min="14355" max="14355" width="10.28515625" customWidth="1"/>
    <col min="14356" max="14356" width="10.28515625" bestFit="1" customWidth="1"/>
    <col min="14357" max="14357" width="7.5703125" customWidth="1"/>
    <col min="14600" max="14600" width="5.28515625" customWidth="1"/>
    <col min="14601" max="14601" width="26.140625" customWidth="1"/>
    <col min="14602" max="14602" width="13.28515625" customWidth="1"/>
    <col min="14603" max="14603" width="9.140625" customWidth="1"/>
    <col min="14604" max="14604" width="10.5703125" customWidth="1"/>
    <col min="14605" max="14605" width="9.7109375" customWidth="1"/>
    <col min="14606" max="14607" width="9.140625" customWidth="1"/>
    <col min="14608" max="14610" width="10" customWidth="1"/>
    <col min="14611" max="14611" width="10.28515625" customWidth="1"/>
    <col min="14612" max="14612" width="10.28515625" bestFit="1" customWidth="1"/>
    <col min="14613" max="14613" width="7.5703125" customWidth="1"/>
    <col min="14856" max="14856" width="5.28515625" customWidth="1"/>
    <col min="14857" max="14857" width="26.140625" customWidth="1"/>
    <col min="14858" max="14858" width="13.28515625" customWidth="1"/>
    <col min="14859" max="14859" width="9.140625" customWidth="1"/>
    <col min="14860" max="14860" width="10.5703125" customWidth="1"/>
    <col min="14861" max="14861" width="9.7109375" customWidth="1"/>
    <col min="14862" max="14863" width="9.140625" customWidth="1"/>
    <col min="14864" max="14866" width="10" customWidth="1"/>
    <col min="14867" max="14867" width="10.28515625" customWidth="1"/>
    <col min="14868" max="14868" width="10.28515625" bestFit="1" customWidth="1"/>
    <col min="14869" max="14869" width="7.5703125" customWidth="1"/>
    <col min="15112" max="15112" width="5.28515625" customWidth="1"/>
    <col min="15113" max="15113" width="26.140625" customWidth="1"/>
    <col min="15114" max="15114" width="13.28515625" customWidth="1"/>
    <col min="15115" max="15115" width="9.140625" customWidth="1"/>
    <col min="15116" max="15116" width="10.5703125" customWidth="1"/>
    <col min="15117" max="15117" width="9.7109375" customWidth="1"/>
    <col min="15118" max="15119" width="9.140625" customWidth="1"/>
    <col min="15120" max="15122" width="10" customWidth="1"/>
    <col min="15123" max="15123" width="10.28515625" customWidth="1"/>
    <col min="15124" max="15124" width="10.28515625" bestFit="1" customWidth="1"/>
    <col min="15125" max="15125" width="7.5703125" customWidth="1"/>
    <col min="15368" max="15368" width="5.28515625" customWidth="1"/>
    <col min="15369" max="15369" width="26.140625" customWidth="1"/>
    <col min="15370" max="15370" width="13.28515625" customWidth="1"/>
    <col min="15371" max="15371" width="9.140625" customWidth="1"/>
    <col min="15372" max="15372" width="10.5703125" customWidth="1"/>
    <col min="15373" max="15373" width="9.7109375" customWidth="1"/>
    <col min="15374" max="15375" width="9.140625" customWidth="1"/>
    <col min="15376" max="15378" width="10" customWidth="1"/>
    <col min="15379" max="15379" width="10.28515625" customWidth="1"/>
    <col min="15380" max="15380" width="10.28515625" bestFit="1" customWidth="1"/>
    <col min="15381" max="15381" width="7.5703125" customWidth="1"/>
    <col min="15624" max="15624" width="5.28515625" customWidth="1"/>
    <col min="15625" max="15625" width="26.140625" customWidth="1"/>
    <col min="15626" max="15626" width="13.28515625" customWidth="1"/>
    <col min="15627" max="15627" width="9.140625" customWidth="1"/>
    <col min="15628" max="15628" width="10.5703125" customWidth="1"/>
    <col min="15629" max="15629" width="9.7109375" customWidth="1"/>
    <col min="15630" max="15631" width="9.140625" customWidth="1"/>
    <col min="15632" max="15634" width="10" customWidth="1"/>
    <col min="15635" max="15635" width="10.28515625" customWidth="1"/>
    <col min="15636" max="15636" width="10.28515625" bestFit="1" customWidth="1"/>
    <col min="15637" max="15637" width="7.5703125" customWidth="1"/>
    <col min="15880" max="15880" width="5.28515625" customWidth="1"/>
    <col min="15881" max="15881" width="26.140625" customWidth="1"/>
    <col min="15882" max="15882" width="13.28515625" customWidth="1"/>
    <col min="15883" max="15883" width="9.140625" customWidth="1"/>
    <col min="15884" max="15884" width="10.5703125" customWidth="1"/>
    <col min="15885" max="15885" width="9.7109375" customWidth="1"/>
    <col min="15886" max="15887" width="9.140625" customWidth="1"/>
    <col min="15888" max="15890" width="10" customWidth="1"/>
    <col min="15891" max="15891" width="10.28515625" customWidth="1"/>
    <col min="15892" max="15892" width="10.28515625" bestFit="1" customWidth="1"/>
    <col min="15893" max="15893" width="7.5703125" customWidth="1"/>
    <col min="16136" max="16136" width="5.28515625" customWidth="1"/>
    <col min="16137" max="16137" width="26.140625" customWidth="1"/>
    <col min="16138" max="16138" width="13.28515625" customWidth="1"/>
    <col min="16139" max="16139" width="9.140625" customWidth="1"/>
    <col min="16140" max="16140" width="10.5703125" customWidth="1"/>
    <col min="16141" max="16141" width="9.7109375" customWidth="1"/>
    <col min="16142" max="16143" width="9.140625" customWidth="1"/>
    <col min="16144" max="16146" width="10" customWidth="1"/>
    <col min="16147" max="16147" width="10.28515625" customWidth="1"/>
    <col min="16148" max="16148" width="10.28515625" bestFit="1" customWidth="1"/>
    <col min="16149" max="16149" width="7.5703125" customWidth="1"/>
  </cols>
  <sheetData>
    <row r="1" spans="1:23" ht="15" customHeight="1" x14ac:dyDescent="0.25">
      <c r="A1" s="164" t="s">
        <v>8</v>
      </c>
      <c r="B1" s="164"/>
      <c r="C1" s="164"/>
      <c r="D1" s="164"/>
      <c r="E1" s="1"/>
      <c r="F1" s="1"/>
      <c r="G1" s="1"/>
      <c r="H1" s="1"/>
      <c r="I1" s="1"/>
      <c r="J1" s="1"/>
      <c r="K1" s="1"/>
      <c r="L1" s="1"/>
      <c r="M1" s="1"/>
      <c r="N1" s="153" t="s">
        <v>29</v>
      </c>
      <c r="O1" s="173"/>
      <c r="P1" s="173"/>
      <c r="Q1" s="173"/>
      <c r="R1" s="173"/>
      <c r="S1" s="173"/>
      <c r="T1" s="173"/>
      <c r="U1" s="173"/>
      <c r="V1" s="173"/>
      <c r="W1" s="173"/>
    </row>
    <row r="2" spans="1:23" ht="15" customHeight="1" x14ac:dyDescent="0.25">
      <c r="A2" s="164" t="s">
        <v>27</v>
      </c>
      <c r="B2" s="164"/>
      <c r="C2" s="164"/>
      <c r="D2" s="164"/>
      <c r="E2" s="1"/>
      <c r="F2" s="1"/>
      <c r="G2" s="1"/>
      <c r="H2" s="1"/>
      <c r="I2" s="1"/>
      <c r="J2" s="1"/>
      <c r="K2" s="1"/>
      <c r="L2" s="1"/>
      <c r="M2" s="1"/>
      <c r="N2" s="153" t="s">
        <v>28</v>
      </c>
      <c r="O2" s="153"/>
      <c r="P2" s="153"/>
      <c r="Q2" s="153"/>
      <c r="R2" s="153"/>
      <c r="S2" s="153"/>
      <c r="T2" s="153"/>
      <c r="U2" s="153"/>
      <c r="V2" s="153"/>
      <c r="W2" s="153"/>
    </row>
    <row r="3" spans="1:23" ht="15" customHeight="1" x14ac:dyDescent="0.25">
      <c r="A3" s="153" t="s">
        <v>131</v>
      </c>
      <c r="B3" s="153"/>
      <c r="C3" s="153"/>
      <c r="D3" s="153"/>
      <c r="E3" s="1"/>
      <c r="F3" s="1"/>
      <c r="G3" s="1"/>
      <c r="H3" s="1"/>
      <c r="I3" s="1"/>
      <c r="J3" s="1"/>
      <c r="K3" s="1"/>
      <c r="L3" s="1"/>
      <c r="M3" s="1"/>
      <c r="N3" s="1"/>
      <c r="O3" s="1"/>
      <c r="P3" s="1"/>
      <c r="Q3" s="1"/>
      <c r="R3" s="1"/>
      <c r="S3" s="1"/>
      <c r="T3" s="1"/>
      <c r="U3" s="1"/>
      <c r="V3" s="1"/>
      <c r="W3" s="1"/>
    </row>
    <row r="4" spans="1:23" ht="15" customHeight="1" x14ac:dyDescent="0.25">
      <c r="A4" s="36"/>
      <c r="B4" s="101"/>
      <c r="C4" s="36"/>
      <c r="D4" s="49"/>
      <c r="E4" s="1"/>
      <c r="F4" s="1"/>
      <c r="G4" s="1"/>
      <c r="H4" s="1"/>
      <c r="I4" s="1"/>
      <c r="J4" s="1"/>
      <c r="K4" s="1"/>
      <c r="L4" s="1"/>
      <c r="M4" s="1"/>
      <c r="N4" s="1"/>
      <c r="O4" s="1"/>
      <c r="P4" s="1"/>
      <c r="Q4" s="1"/>
      <c r="R4" s="1"/>
      <c r="S4" s="1"/>
      <c r="T4" s="1"/>
      <c r="U4" s="1"/>
      <c r="V4" s="1"/>
      <c r="W4" s="41" t="s">
        <v>41</v>
      </c>
    </row>
    <row r="5" spans="1:23" ht="52.5" customHeight="1" x14ac:dyDescent="0.25">
      <c r="A5" s="172" t="s">
        <v>168</v>
      </c>
      <c r="B5" s="172"/>
      <c r="C5" s="172"/>
      <c r="D5" s="172"/>
      <c r="E5" s="172"/>
      <c r="F5" s="172"/>
      <c r="G5" s="172"/>
      <c r="H5" s="172"/>
      <c r="I5" s="172"/>
      <c r="J5" s="172"/>
      <c r="K5" s="172"/>
      <c r="L5" s="172"/>
      <c r="M5" s="172"/>
      <c r="N5" s="172"/>
      <c r="O5" s="172"/>
      <c r="P5" s="172"/>
      <c r="Q5" s="172"/>
      <c r="R5" s="172"/>
      <c r="S5" s="172"/>
      <c r="T5" s="172"/>
      <c r="U5" s="172"/>
      <c r="V5" s="172"/>
      <c r="W5" s="172"/>
    </row>
    <row r="7" spans="1:23" ht="27.75" customHeight="1" x14ac:dyDescent="0.25">
      <c r="A7" s="177" t="s">
        <v>5</v>
      </c>
      <c r="B7" s="112"/>
      <c r="C7" s="180" t="s">
        <v>46</v>
      </c>
      <c r="D7" s="181"/>
      <c r="E7" s="182"/>
      <c r="F7" s="182"/>
      <c r="G7" s="182"/>
      <c r="H7" s="182"/>
      <c r="I7" s="182"/>
      <c r="J7" s="182"/>
      <c r="K7" s="182"/>
      <c r="L7" s="182"/>
      <c r="M7" s="183"/>
      <c r="N7" s="184" t="s">
        <v>63</v>
      </c>
      <c r="O7" s="185"/>
      <c r="P7" s="185"/>
      <c r="Q7" s="185"/>
      <c r="R7" s="185"/>
      <c r="S7" s="185"/>
      <c r="T7" s="185"/>
      <c r="U7" s="185"/>
      <c r="V7" s="186"/>
      <c r="W7" s="18" t="s">
        <v>6</v>
      </c>
    </row>
    <row r="8" spans="1:23" ht="45.75" customHeight="1" x14ac:dyDescent="0.25">
      <c r="A8" s="178"/>
      <c r="B8" s="170" t="s">
        <v>45</v>
      </c>
      <c r="C8" s="171"/>
      <c r="D8" s="64" t="s">
        <v>52</v>
      </c>
      <c r="E8" s="73" t="s">
        <v>47</v>
      </c>
      <c r="F8" s="73" t="s">
        <v>48</v>
      </c>
      <c r="G8" s="73" t="s">
        <v>49</v>
      </c>
      <c r="H8" s="73" t="s">
        <v>62</v>
      </c>
      <c r="I8" s="73" t="s">
        <v>64</v>
      </c>
      <c r="J8" s="73" t="s">
        <v>65</v>
      </c>
      <c r="K8" s="73" t="s">
        <v>150</v>
      </c>
      <c r="L8" s="73" t="s">
        <v>152</v>
      </c>
      <c r="M8" s="73" t="s">
        <v>51</v>
      </c>
      <c r="N8" s="71" t="s">
        <v>47</v>
      </c>
      <c r="O8" s="71" t="s">
        <v>48</v>
      </c>
      <c r="P8" s="71" t="s">
        <v>49</v>
      </c>
      <c r="Q8" s="71" t="s">
        <v>62</v>
      </c>
      <c r="R8" s="102" t="s">
        <v>64</v>
      </c>
      <c r="S8" s="102" t="s">
        <v>65</v>
      </c>
      <c r="T8" s="102" t="s">
        <v>150</v>
      </c>
      <c r="U8" s="123" t="s">
        <v>152</v>
      </c>
      <c r="V8" s="71" t="s">
        <v>51</v>
      </c>
      <c r="W8" s="18"/>
    </row>
    <row r="9" spans="1:23" ht="24.75" customHeight="1" x14ac:dyDescent="0.25">
      <c r="A9" s="8" t="s">
        <v>43</v>
      </c>
      <c r="B9" s="8"/>
      <c r="C9" s="37"/>
      <c r="D9" s="50"/>
      <c r="E9" s="38"/>
      <c r="F9" s="38"/>
      <c r="G9" s="38"/>
      <c r="H9" s="38"/>
      <c r="I9" s="39"/>
      <c r="J9" s="39"/>
      <c r="K9" s="39"/>
      <c r="L9" s="39"/>
      <c r="M9" s="74"/>
      <c r="N9" s="39"/>
      <c r="O9" s="18"/>
      <c r="P9" s="18"/>
      <c r="Q9" s="18"/>
      <c r="R9" s="18"/>
      <c r="S9" s="18"/>
      <c r="T9" s="18"/>
      <c r="U9" s="18"/>
      <c r="V9" s="72"/>
      <c r="W9" s="19"/>
    </row>
    <row r="10" spans="1:23" ht="24.75" customHeight="1" thickBot="1" x14ac:dyDescent="0.3">
      <c r="A10" s="9" t="s">
        <v>0</v>
      </c>
      <c r="B10" s="87" t="s">
        <v>76</v>
      </c>
      <c r="C10" s="88" t="s">
        <v>77</v>
      </c>
      <c r="D10" s="90" t="s">
        <v>78</v>
      </c>
      <c r="E10" s="114" t="s">
        <v>53</v>
      </c>
      <c r="F10" s="114" t="s">
        <v>53</v>
      </c>
      <c r="G10" s="114"/>
      <c r="H10" s="114"/>
      <c r="I10" s="114" t="s">
        <v>53</v>
      </c>
      <c r="J10" s="114"/>
      <c r="K10" s="114" t="s">
        <v>53</v>
      </c>
      <c r="L10" s="114"/>
      <c r="M10" s="120">
        <f>COUNTIF(E10:L10,"X")</f>
        <v>4</v>
      </c>
      <c r="N10" s="114" t="s">
        <v>53</v>
      </c>
      <c r="O10" s="114" t="s">
        <v>53</v>
      </c>
      <c r="P10" s="114"/>
      <c r="Q10" s="114"/>
      <c r="R10" s="114"/>
      <c r="S10" s="114"/>
      <c r="T10" s="114"/>
      <c r="U10" s="114"/>
      <c r="V10" s="119">
        <f>COUNTIF($N10:$U10,"X")</f>
        <v>2</v>
      </c>
      <c r="W10" s="19"/>
    </row>
    <row r="11" spans="1:23" ht="24.75" customHeight="1" thickBot="1" x14ac:dyDescent="0.3">
      <c r="A11" s="9" t="s">
        <v>1</v>
      </c>
      <c r="B11" s="87" t="s">
        <v>79</v>
      </c>
      <c r="C11" s="88" t="s">
        <v>80</v>
      </c>
      <c r="D11" s="90" t="s">
        <v>81</v>
      </c>
      <c r="E11" s="114"/>
      <c r="F11" s="114" t="s">
        <v>53</v>
      </c>
      <c r="G11" s="114"/>
      <c r="H11" s="114"/>
      <c r="I11" s="114"/>
      <c r="J11" s="114"/>
      <c r="K11" s="114"/>
      <c r="L11" s="114"/>
      <c r="M11" s="120">
        <f t="shared" ref="M11:M28" si="0">COUNTIF(E11:L11,"X")</f>
        <v>1</v>
      </c>
      <c r="N11" s="114" t="s">
        <v>53</v>
      </c>
      <c r="O11" s="114" t="s">
        <v>53</v>
      </c>
      <c r="P11" s="114"/>
      <c r="Q11" s="114"/>
      <c r="R11" s="114"/>
      <c r="S11" s="114"/>
      <c r="T11" s="114"/>
      <c r="U11" s="114"/>
      <c r="V11" s="119">
        <f t="shared" ref="V11:V26" si="1">COUNTIF($N11:$U11,"X")</f>
        <v>2</v>
      </c>
      <c r="W11" s="19"/>
    </row>
    <row r="12" spans="1:23" ht="24.75" customHeight="1" thickBot="1" x14ac:dyDescent="0.3">
      <c r="A12" s="9" t="s">
        <v>2</v>
      </c>
      <c r="B12" s="87" t="s">
        <v>82</v>
      </c>
      <c r="C12" s="88" t="s">
        <v>83</v>
      </c>
      <c r="D12" s="90" t="s">
        <v>84</v>
      </c>
      <c r="E12" s="114"/>
      <c r="F12" s="114"/>
      <c r="G12" s="115"/>
      <c r="H12" s="114"/>
      <c r="I12" s="114"/>
      <c r="J12" s="114"/>
      <c r="K12" s="116"/>
      <c r="L12" s="116"/>
      <c r="M12" s="120">
        <f t="shared" si="0"/>
        <v>0</v>
      </c>
      <c r="N12" s="114"/>
      <c r="O12" s="114"/>
      <c r="P12" s="115"/>
      <c r="Q12" s="114"/>
      <c r="R12" s="114"/>
      <c r="S12" s="114"/>
      <c r="T12" s="116"/>
      <c r="U12" s="116"/>
      <c r="V12" s="119">
        <f t="shared" si="1"/>
        <v>0</v>
      </c>
      <c r="W12" s="19"/>
    </row>
    <row r="13" spans="1:23" ht="24.75" customHeight="1" thickBot="1" x14ac:dyDescent="0.3">
      <c r="A13" s="9" t="s">
        <v>3</v>
      </c>
      <c r="B13" s="87" t="s">
        <v>85</v>
      </c>
      <c r="C13" s="88" t="s">
        <v>86</v>
      </c>
      <c r="D13" s="90" t="s">
        <v>87</v>
      </c>
      <c r="E13" s="114"/>
      <c r="F13" s="115"/>
      <c r="G13" s="115"/>
      <c r="H13" s="114"/>
      <c r="I13" s="114"/>
      <c r="J13" s="114"/>
      <c r="K13" s="116"/>
      <c r="L13" s="116"/>
      <c r="M13" s="120">
        <f t="shared" si="0"/>
        <v>0</v>
      </c>
      <c r="N13" s="114"/>
      <c r="O13" s="114"/>
      <c r="P13" s="115"/>
      <c r="Q13" s="114"/>
      <c r="R13" s="114"/>
      <c r="S13" s="114"/>
      <c r="T13" s="116"/>
      <c r="U13" s="116"/>
      <c r="V13" s="119">
        <f t="shared" si="1"/>
        <v>0</v>
      </c>
      <c r="W13" s="19"/>
    </row>
    <row r="14" spans="1:23" ht="24.75" customHeight="1" thickBot="1" x14ac:dyDescent="0.3">
      <c r="A14" s="9" t="s">
        <v>4</v>
      </c>
      <c r="B14" s="87" t="s">
        <v>89</v>
      </c>
      <c r="C14" s="88" t="s">
        <v>90</v>
      </c>
      <c r="D14" s="90" t="s">
        <v>91</v>
      </c>
      <c r="E14" s="114"/>
      <c r="F14" s="114" t="s">
        <v>53</v>
      </c>
      <c r="G14" s="114"/>
      <c r="H14" s="114"/>
      <c r="I14" s="114" t="s">
        <v>53</v>
      </c>
      <c r="J14" s="114"/>
      <c r="K14" s="114"/>
      <c r="L14" s="114"/>
      <c r="M14" s="120">
        <f t="shared" si="0"/>
        <v>2</v>
      </c>
      <c r="N14" s="114"/>
      <c r="O14" s="114"/>
      <c r="P14" s="114"/>
      <c r="Q14" s="114"/>
      <c r="R14" s="114"/>
      <c r="S14" s="114"/>
      <c r="T14" s="114" t="s">
        <v>53</v>
      </c>
      <c r="U14" s="114"/>
      <c r="V14" s="119">
        <f t="shared" si="1"/>
        <v>1</v>
      </c>
      <c r="W14" s="19"/>
    </row>
    <row r="15" spans="1:23" ht="24" customHeight="1" thickBot="1" x14ac:dyDescent="0.3">
      <c r="A15" s="9" t="s">
        <v>88</v>
      </c>
      <c r="B15" s="87" t="s">
        <v>93</v>
      </c>
      <c r="C15" s="88" t="s">
        <v>94</v>
      </c>
      <c r="D15" s="90" t="s">
        <v>95</v>
      </c>
      <c r="E15" s="114"/>
      <c r="F15" s="115"/>
      <c r="G15" s="114"/>
      <c r="H15" s="114"/>
      <c r="I15" s="114"/>
      <c r="J15" s="114"/>
      <c r="K15" s="114" t="s">
        <v>53</v>
      </c>
      <c r="L15" s="114"/>
      <c r="M15" s="120">
        <f t="shared" si="0"/>
        <v>1</v>
      </c>
      <c r="N15" s="114"/>
      <c r="O15" s="114" t="s">
        <v>53</v>
      </c>
      <c r="P15" s="114"/>
      <c r="Q15" s="114"/>
      <c r="R15" s="114"/>
      <c r="S15" s="114"/>
      <c r="T15" s="117"/>
      <c r="U15" s="114"/>
      <c r="V15" s="119">
        <f t="shared" si="1"/>
        <v>1</v>
      </c>
      <c r="W15" s="19"/>
    </row>
    <row r="16" spans="1:23" ht="24" customHeight="1" thickBot="1" x14ac:dyDescent="0.3">
      <c r="A16" s="9" t="s">
        <v>92</v>
      </c>
      <c r="B16" s="87" t="s">
        <v>97</v>
      </c>
      <c r="C16" s="91" t="s">
        <v>98</v>
      </c>
      <c r="D16" s="90" t="s">
        <v>99</v>
      </c>
      <c r="E16" s="114"/>
      <c r="F16" s="114"/>
      <c r="G16" s="114"/>
      <c r="H16" s="114"/>
      <c r="I16" s="114"/>
      <c r="J16" s="114"/>
      <c r="K16" s="117"/>
      <c r="L16" s="114"/>
      <c r="M16" s="120">
        <f t="shared" si="0"/>
        <v>0</v>
      </c>
      <c r="N16" s="114"/>
      <c r="O16" s="114" t="s">
        <v>53</v>
      </c>
      <c r="P16" s="114"/>
      <c r="Q16" s="114"/>
      <c r="R16" s="114"/>
      <c r="S16" s="114"/>
      <c r="T16" s="117"/>
      <c r="U16" s="114"/>
      <c r="V16" s="119">
        <f t="shared" si="1"/>
        <v>1</v>
      </c>
      <c r="W16" s="19"/>
    </row>
    <row r="17" spans="1:23" ht="24" customHeight="1" thickBot="1" x14ac:dyDescent="0.3">
      <c r="A17" s="9" t="s">
        <v>96</v>
      </c>
      <c r="B17" s="87" t="s">
        <v>102</v>
      </c>
      <c r="C17" s="88" t="s">
        <v>103</v>
      </c>
      <c r="D17" s="90" t="s">
        <v>104</v>
      </c>
      <c r="E17" s="114"/>
      <c r="F17" s="114"/>
      <c r="G17" s="114"/>
      <c r="H17" s="114"/>
      <c r="I17" s="114"/>
      <c r="J17" s="114"/>
      <c r="K17" s="117"/>
      <c r="L17" s="114"/>
      <c r="M17" s="120">
        <f t="shared" si="0"/>
        <v>0</v>
      </c>
      <c r="N17" s="114"/>
      <c r="O17" s="114"/>
      <c r="P17" s="114"/>
      <c r="Q17" s="114"/>
      <c r="R17" s="114"/>
      <c r="S17" s="114"/>
      <c r="T17" s="117"/>
      <c r="U17" s="114"/>
      <c r="V17" s="119">
        <f t="shared" si="1"/>
        <v>0</v>
      </c>
      <c r="W17" s="19"/>
    </row>
    <row r="18" spans="1:23" ht="24" customHeight="1" thickBot="1" x14ac:dyDescent="0.3">
      <c r="A18" s="9" t="s">
        <v>100</v>
      </c>
      <c r="B18" s="87" t="s">
        <v>106</v>
      </c>
      <c r="C18" s="88" t="s">
        <v>107</v>
      </c>
      <c r="D18" s="90" t="s">
        <v>108</v>
      </c>
      <c r="E18" s="114"/>
      <c r="F18" s="114"/>
      <c r="G18" s="114"/>
      <c r="H18" s="114"/>
      <c r="I18" s="114"/>
      <c r="J18" s="114"/>
      <c r="K18" s="117"/>
      <c r="L18" s="114"/>
      <c r="M18" s="120">
        <f t="shared" si="0"/>
        <v>0</v>
      </c>
      <c r="N18" s="114"/>
      <c r="O18" s="114"/>
      <c r="P18" s="114"/>
      <c r="Q18" s="114"/>
      <c r="R18" s="114"/>
      <c r="S18" s="114"/>
      <c r="T18" s="117"/>
      <c r="U18" s="114"/>
      <c r="V18" s="119">
        <f t="shared" si="1"/>
        <v>0</v>
      </c>
      <c r="W18" s="19"/>
    </row>
    <row r="19" spans="1:23" ht="24" customHeight="1" thickBot="1" x14ac:dyDescent="0.3">
      <c r="A19" s="9" t="s">
        <v>101</v>
      </c>
      <c r="B19" s="87" t="s">
        <v>110</v>
      </c>
      <c r="C19" s="88" t="s">
        <v>111</v>
      </c>
      <c r="D19" s="90" t="s">
        <v>112</v>
      </c>
      <c r="E19" s="114"/>
      <c r="F19" s="115"/>
      <c r="G19" s="115"/>
      <c r="H19" s="114"/>
      <c r="I19" s="114"/>
      <c r="J19" s="114"/>
      <c r="K19" s="117"/>
      <c r="L19" s="117"/>
      <c r="M19" s="120">
        <f t="shared" si="0"/>
        <v>0</v>
      </c>
      <c r="N19" s="114"/>
      <c r="O19" s="114"/>
      <c r="P19" s="114"/>
      <c r="Q19" s="114"/>
      <c r="R19" s="114"/>
      <c r="S19" s="114"/>
      <c r="T19" s="117"/>
      <c r="U19" s="117"/>
      <c r="V19" s="119">
        <f t="shared" si="1"/>
        <v>0</v>
      </c>
      <c r="W19" s="19"/>
    </row>
    <row r="20" spans="1:23" ht="24" customHeight="1" thickBot="1" x14ac:dyDescent="0.3">
      <c r="A20" s="9" t="s">
        <v>105</v>
      </c>
      <c r="B20" s="87" t="s">
        <v>114</v>
      </c>
      <c r="C20" s="88" t="s">
        <v>115</v>
      </c>
      <c r="D20" s="90" t="s">
        <v>116</v>
      </c>
      <c r="E20" s="114"/>
      <c r="F20" s="114"/>
      <c r="G20" s="114"/>
      <c r="H20" s="114"/>
      <c r="I20" s="114"/>
      <c r="J20" s="114" t="s">
        <v>53</v>
      </c>
      <c r="K20" s="117"/>
      <c r="L20" s="114"/>
      <c r="M20" s="120">
        <f t="shared" si="0"/>
        <v>1</v>
      </c>
      <c r="N20" s="114"/>
      <c r="O20" s="114"/>
      <c r="P20" s="114"/>
      <c r="Q20" s="114" t="s">
        <v>53</v>
      </c>
      <c r="R20" s="114" t="s">
        <v>53</v>
      </c>
      <c r="S20" s="114" t="s">
        <v>53</v>
      </c>
      <c r="T20" s="117"/>
      <c r="U20" s="114"/>
      <c r="V20" s="119">
        <f t="shared" si="1"/>
        <v>3</v>
      </c>
      <c r="W20" s="19"/>
    </row>
    <row r="21" spans="1:23" ht="24" customHeight="1" thickBot="1" x14ac:dyDescent="0.3">
      <c r="A21" s="9" t="s">
        <v>109</v>
      </c>
      <c r="B21" s="87" t="s">
        <v>118</v>
      </c>
      <c r="C21" s="88" t="s">
        <v>119</v>
      </c>
      <c r="D21" s="90" t="s">
        <v>120</v>
      </c>
      <c r="E21" s="114"/>
      <c r="F21" s="114"/>
      <c r="G21" s="114"/>
      <c r="H21" s="114"/>
      <c r="I21" s="114"/>
      <c r="J21" s="114"/>
      <c r="K21" s="117"/>
      <c r="L21" s="114"/>
      <c r="M21" s="120">
        <f t="shared" si="0"/>
        <v>0</v>
      </c>
      <c r="N21" s="114"/>
      <c r="O21" s="114"/>
      <c r="P21" s="114"/>
      <c r="Q21" s="114"/>
      <c r="R21" s="114"/>
      <c r="S21" s="114"/>
      <c r="T21" s="117"/>
      <c r="U21" s="114"/>
      <c r="V21" s="119">
        <f t="shared" si="1"/>
        <v>0</v>
      </c>
      <c r="W21" s="19"/>
    </row>
    <row r="22" spans="1:23" ht="24" customHeight="1" thickBot="1" x14ac:dyDescent="0.3">
      <c r="A22" s="9" t="s">
        <v>113</v>
      </c>
      <c r="B22" s="87" t="s">
        <v>122</v>
      </c>
      <c r="C22" s="88" t="s">
        <v>119</v>
      </c>
      <c r="D22" s="90" t="s">
        <v>123</v>
      </c>
      <c r="E22" s="114" t="s">
        <v>53</v>
      </c>
      <c r="F22" s="115"/>
      <c r="G22" s="114"/>
      <c r="H22" s="114" t="s">
        <v>53</v>
      </c>
      <c r="I22" s="114"/>
      <c r="J22" s="114"/>
      <c r="K22" s="117"/>
      <c r="L22" s="114"/>
      <c r="M22" s="120">
        <f t="shared" si="0"/>
        <v>2</v>
      </c>
      <c r="N22" s="114"/>
      <c r="O22" s="114"/>
      <c r="P22" s="114"/>
      <c r="Q22" s="114"/>
      <c r="R22" s="114"/>
      <c r="S22" s="114"/>
      <c r="T22" s="117"/>
      <c r="U22" s="114"/>
      <c r="V22" s="119">
        <f t="shared" si="1"/>
        <v>0</v>
      </c>
      <c r="W22" s="19"/>
    </row>
    <row r="23" spans="1:23" ht="27" customHeight="1" thickBot="1" x14ac:dyDescent="0.3">
      <c r="A23" s="9" t="s">
        <v>117</v>
      </c>
      <c r="B23" s="87" t="s">
        <v>124</v>
      </c>
      <c r="C23" s="88" t="s">
        <v>125</v>
      </c>
      <c r="D23" s="90" t="s">
        <v>126</v>
      </c>
      <c r="E23" s="114" t="s">
        <v>53</v>
      </c>
      <c r="F23" s="114"/>
      <c r="G23" s="114"/>
      <c r="H23" s="114"/>
      <c r="I23" s="114"/>
      <c r="J23" s="114"/>
      <c r="K23" s="114"/>
      <c r="L23" s="114"/>
      <c r="M23" s="120">
        <f t="shared" si="0"/>
        <v>1</v>
      </c>
      <c r="N23" s="114"/>
      <c r="O23" s="114"/>
      <c r="P23" s="114"/>
      <c r="Q23" s="114"/>
      <c r="R23" s="114"/>
      <c r="S23" s="114"/>
      <c r="T23" s="114"/>
      <c r="U23" s="114"/>
      <c r="V23" s="119">
        <f t="shared" si="1"/>
        <v>0</v>
      </c>
      <c r="W23" s="19"/>
    </row>
    <row r="24" spans="1:23" ht="27" customHeight="1" thickBot="1" x14ac:dyDescent="0.3">
      <c r="A24" s="9" t="s">
        <v>121</v>
      </c>
      <c r="B24" s="87" t="s">
        <v>127</v>
      </c>
      <c r="C24" s="88" t="s">
        <v>128</v>
      </c>
      <c r="D24" s="90" t="s">
        <v>129</v>
      </c>
      <c r="E24" s="114"/>
      <c r="F24" s="114"/>
      <c r="G24" s="115"/>
      <c r="H24" s="114"/>
      <c r="I24" s="114"/>
      <c r="J24" s="114"/>
      <c r="K24" s="117"/>
      <c r="L24" s="117"/>
      <c r="M24" s="120">
        <f t="shared" si="0"/>
        <v>0</v>
      </c>
      <c r="N24" s="114"/>
      <c r="O24" s="114"/>
      <c r="P24" s="115"/>
      <c r="Q24" s="114"/>
      <c r="R24" s="114"/>
      <c r="S24" s="114"/>
      <c r="T24" s="117"/>
      <c r="U24" s="117"/>
      <c r="V24" s="119">
        <f t="shared" si="1"/>
        <v>0</v>
      </c>
      <c r="W24" s="19"/>
    </row>
    <row r="25" spans="1:23" ht="27" customHeight="1" thickBot="1" x14ac:dyDescent="0.3">
      <c r="A25" s="9" t="s">
        <v>154</v>
      </c>
      <c r="B25" s="87" t="s">
        <v>156</v>
      </c>
      <c r="C25" s="88" t="s">
        <v>157</v>
      </c>
      <c r="D25" s="129" t="s">
        <v>160</v>
      </c>
      <c r="E25" s="114"/>
      <c r="F25" s="114"/>
      <c r="G25" s="114" t="s">
        <v>53</v>
      </c>
      <c r="H25" s="114"/>
      <c r="I25" s="114"/>
      <c r="J25" s="114"/>
      <c r="K25" s="117"/>
      <c r="L25" s="117"/>
      <c r="M25" s="120">
        <f t="shared" si="0"/>
        <v>1</v>
      </c>
      <c r="N25" s="114"/>
      <c r="O25" s="114" t="s">
        <v>53</v>
      </c>
      <c r="P25" s="114"/>
      <c r="Q25" s="114"/>
      <c r="R25" s="114"/>
      <c r="S25" s="114"/>
      <c r="T25" s="117"/>
      <c r="U25" s="117"/>
      <c r="V25" s="119">
        <f t="shared" si="1"/>
        <v>1</v>
      </c>
      <c r="W25" s="19"/>
    </row>
    <row r="26" spans="1:23" ht="27" customHeight="1" thickBot="1" x14ac:dyDescent="0.3">
      <c r="A26" s="9" t="s">
        <v>155</v>
      </c>
      <c r="B26" s="87" t="s">
        <v>159</v>
      </c>
      <c r="C26" s="88" t="s">
        <v>158</v>
      </c>
      <c r="D26" s="129" t="s">
        <v>161</v>
      </c>
      <c r="E26" s="114"/>
      <c r="F26" s="114" t="s">
        <v>53</v>
      </c>
      <c r="G26" s="115"/>
      <c r="H26" s="114"/>
      <c r="I26" s="114"/>
      <c r="J26" s="114"/>
      <c r="K26" s="117"/>
      <c r="L26" s="114"/>
      <c r="M26" s="120">
        <f t="shared" si="0"/>
        <v>1</v>
      </c>
      <c r="N26" s="114"/>
      <c r="O26" s="114"/>
      <c r="P26" s="115"/>
      <c r="Q26" s="114"/>
      <c r="R26" s="114"/>
      <c r="S26" s="114"/>
      <c r="T26" s="117"/>
      <c r="U26" s="114"/>
      <c r="V26" s="119">
        <f t="shared" si="1"/>
        <v>0</v>
      </c>
      <c r="W26" s="19"/>
    </row>
    <row r="27" spans="1:23" ht="26.25" customHeight="1" x14ac:dyDescent="0.25">
      <c r="A27" s="8" t="s">
        <v>26</v>
      </c>
      <c r="B27" s="8"/>
      <c r="C27" s="10"/>
      <c r="D27" s="10"/>
      <c r="E27" s="114"/>
      <c r="F27" s="114"/>
      <c r="G27" s="114"/>
      <c r="H27" s="114"/>
      <c r="I27" s="114"/>
      <c r="J27" s="114"/>
      <c r="K27" s="114"/>
      <c r="L27" s="114"/>
      <c r="M27" s="120"/>
      <c r="N27" s="114"/>
      <c r="O27" s="117"/>
      <c r="P27" s="117"/>
      <c r="Q27" s="117"/>
      <c r="R27" s="117"/>
      <c r="S27" s="117"/>
      <c r="T27" s="117"/>
      <c r="U27" s="117"/>
      <c r="V27" s="119"/>
      <c r="W27" s="19"/>
    </row>
    <row r="28" spans="1:23" ht="29.25" customHeight="1" x14ac:dyDescent="0.2">
      <c r="A28" s="13" t="s">
        <v>130</v>
      </c>
      <c r="B28" s="13"/>
      <c r="C28" s="13" t="s">
        <v>130</v>
      </c>
      <c r="D28" s="13" t="s">
        <v>130</v>
      </c>
      <c r="E28" s="115"/>
      <c r="F28" s="118"/>
      <c r="G28" s="118"/>
      <c r="H28" s="118"/>
      <c r="I28" s="118"/>
      <c r="J28" s="118"/>
      <c r="K28" s="118"/>
      <c r="L28" s="118"/>
      <c r="M28" s="120">
        <f t="shared" si="0"/>
        <v>0</v>
      </c>
      <c r="N28" s="114"/>
      <c r="O28" s="117"/>
      <c r="P28" s="117"/>
      <c r="Q28" s="117"/>
      <c r="R28" s="117"/>
      <c r="S28" s="117"/>
      <c r="T28" s="117"/>
      <c r="U28" s="117"/>
      <c r="V28" s="119">
        <f t="shared" ref="V28" si="2">COUNTIF(N28:T28,"X")</f>
        <v>0</v>
      </c>
      <c r="W28" s="19"/>
    </row>
    <row r="29" spans="1:23" ht="20.25" customHeight="1" x14ac:dyDescent="0.25">
      <c r="A29" s="179"/>
      <c r="B29" s="179"/>
      <c r="C29" s="179"/>
      <c r="D29" s="179"/>
      <c r="E29" s="179"/>
      <c r="F29" s="179"/>
      <c r="G29" s="179"/>
      <c r="H29" s="179"/>
      <c r="I29" s="179"/>
      <c r="J29" s="179"/>
      <c r="K29" s="179"/>
      <c r="L29" s="179"/>
      <c r="M29" s="179"/>
      <c r="N29" s="179"/>
      <c r="O29" s="179"/>
      <c r="P29" s="179"/>
      <c r="Q29" s="179"/>
      <c r="R29" s="179"/>
      <c r="S29" s="179"/>
      <c r="T29" s="179"/>
      <c r="U29" s="179"/>
      <c r="V29" s="179"/>
      <c r="W29" s="179"/>
    </row>
    <row r="30" spans="1:23" ht="39" customHeight="1" x14ac:dyDescent="0.25">
      <c r="A30" s="174" t="s">
        <v>66</v>
      </c>
      <c r="B30" s="174"/>
      <c r="C30" s="174"/>
      <c r="D30" s="174"/>
      <c r="E30" s="174"/>
      <c r="F30" s="174"/>
      <c r="G30" s="174"/>
      <c r="H30" s="174"/>
      <c r="I30" s="174"/>
      <c r="J30" s="174"/>
      <c r="K30" s="174"/>
      <c r="L30" s="174"/>
      <c r="M30" s="174"/>
      <c r="N30" s="174"/>
      <c r="O30" s="174"/>
      <c r="P30" s="174"/>
      <c r="Q30" s="174"/>
      <c r="R30" s="174"/>
      <c r="S30" s="174"/>
      <c r="T30" s="174"/>
      <c r="U30" s="174"/>
      <c r="V30" s="174"/>
      <c r="W30" s="174"/>
    </row>
    <row r="31" spans="1:23" ht="17.25" x14ac:dyDescent="0.3">
      <c r="A31" s="20"/>
      <c r="B31" s="20"/>
      <c r="C31" s="20"/>
      <c r="D31" s="20"/>
      <c r="E31" s="27"/>
      <c r="F31" s="27"/>
      <c r="G31" s="27"/>
      <c r="H31" s="27"/>
      <c r="I31" s="27"/>
      <c r="J31" s="27"/>
      <c r="K31" s="27"/>
      <c r="L31" s="27"/>
      <c r="M31" s="27"/>
      <c r="N31" s="175" t="s">
        <v>222</v>
      </c>
      <c r="O31" s="175"/>
      <c r="P31" s="175"/>
      <c r="Q31" s="175"/>
      <c r="R31" s="175"/>
      <c r="S31" s="175"/>
      <c r="T31" s="175"/>
      <c r="U31" s="175"/>
      <c r="V31" s="175"/>
      <c r="W31" s="175"/>
    </row>
    <row r="32" spans="1:23" ht="17.25" x14ac:dyDescent="0.3">
      <c r="A32" s="20"/>
      <c r="B32" s="20"/>
      <c r="C32" s="20"/>
      <c r="D32" s="20"/>
      <c r="N32" s="176" t="s">
        <v>7</v>
      </c>
      <c r="O32" s="176"/>
      <c r="P32" s="176"/>
      <c r="Q32" s="176"/>
      <c r="R32" s="176"/>
      <c r="S32" s="176"/>
      <c r="T32" s="176"/>
      <c r="U32" s="176"/>
      <c r="V32" s="176"/>
      <c r="W32" s="176"/>
    </row>
    <row r="36" spans="14:23" ht="19.5" x14ac:dyDescent="0.25">
      <c r="N36" s="162" t="s">
        <v>142</v>
      </c>
      <c r="O36" s="162"/>
      <c r="P36" s="162"/>
      <c r="Q36" s="162"/>
      <c r="R36" s="162"/>
      <c r="S36" s="162"/>
      <c r="T36" s="162"/>
      <c r="U36" s="162"/>
      <c r="V36" s="162"/>
      <c r="W36" s="162"/>
    </row>
  </sheetData>
  <mergeCells count="16">
    <mergeCell ref="N36:W36"/>
    <mergeCell ref="B8:C8"/>
    <mergeCell ref="A5:W5"/>
    <mergeCell ref="N1:W1"/>
    <mergeCell ref="N2:W2"/>
    <mergeCell ref="A1:D1"/>
    <mergeCell ref="A2:D2"/>
    <mergeCell ref="A3:D3"/>
    <mergeCell ref="A30:W30"/>
    <mergeCell ref="N31:W31"/>
    <mergeCell ref="N32:W32"/>
    <mergeCell ref="A7:A8"/>
    <mergeCell ref="A29:W29"/>
    <mergeCell ref="C7:D7"/>
    <mergeCell ref="E7:M7"/>
    <mergeCell ref="N7:V7"/>
  </mergeCells>
  <pageMargins left="0.25" right="0.16" top="0.52" bottom="0.3" header="0.3" footer="0.16"/>
  <pageSetup paperSize="9" scale="56"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2"/>
  <sheetViews>
    <sheetView tabSelected="1" topLeftCell="A10" zoomScale="80" zoomScaleNormal="80" workbookViewId="0">
      <selection activeCell="J18" sqref="J18"/>
    </sheetView>
  </sheetViews>
  <sheetFormatPr defaultColWidth="9.140625" defaultRowHeight="15" x14ac:dyDescent="0.25"/>
  <cols>
    <col min="1" max="1" width="9.42578125" style="5" customWidth="1"/>
    <col min="2" max="2" width="24.5703125" style="5" customWidth="1"/>
    <col min="3" max="3" width="15.85546875" style="5" customWidth="1"/>
    <col min="4" max="4" width="11.42578125" style="5" customWidth="1"/>
    <col min="5" max="5" width="10.28515625" style="5" hidden="1" customWidth="1"/>
    <col min="6" max="6" width="10" style="5" customWidth="1"/>
    <col min="7" max="7" width="16.5703125" style="5" customWidth="1"/>
    <col min="8" max="9" width="12.7109375" style="4" customWidth="1"/>
    <col min="10" max="10" width="15.140625" style="4" customWidth="1"/>
    <col min="11" max="12" width="10.28515625" style="4" customWidth="1"/>
    <col min="13" max="13" width="24.85546875" style="4" customWidth="1"/>
    <col min="14" max="14" width="9.140625" style="5"/>
    <col min="15" max="15" width="12.85546875" style="5" bestFit="1" customWidth="1"/>
    <col min="16" max="16384" width="9.140625" style="5"/>
  </cols>
  <sheetData>
    <row r="1" spans="1:13" ht="15.75" x14ac:dyDescent="0.25">
      <c r="A1" s="158" t="s">
        <v>8</v>
      </c>
      <c r="B1" s="158"/>
      <c r="C1" s="158"/>
      <c r="D1" s="158"/>
      <c r="E1" s="158"/>
      <c r="F1" s="158"/>
      <c r="G1" s="158"/>
      <c r="H1" s="153" t="s">
        <v>29</v>
      </c>
      <c r="I1" s="173"/>
      <c r="J1" s="173"/>
      <c r="K1" s="173"/>
      <c r="L1" s="173"/>
      <c r="M1" s="173"/>
    </row>
    <row r="2" spans="1:13" ht="15.75" x14ac:dyDescent="0.25">
      <c r="A2" s="158" t="s">
        <v>9</v>
      </c>
      <c r="B2" s="158"/>
      <c r="C2" s="158"/>
      <c r="D2" s="158"/>
      <c r="E2" s="158"/>
      <c r="F2" s="158"/>
      <c r="G2" s="158"/>
      <c r="H2" s="153" t="s">
        <v>28</v>
      </c>
      <c r="I2" s="153"/>
      <c r="J2" s="153"/>
      <c r="K2" s="153"/>
      <c r="L2" s="153"/>
      <c r="M2" s="153"/>
    </row>
    <row r="3" spans="1:13" ht="15.75" x14ac:dyDescent="0.25">
      <c r="A3" s="155" t="s">
        <v>131</v>
      </c>
      <c r="B3" s="155"/>
      <c r="C3" s="155"/>
      <c r="D3" s="155"/>
      <c r="E3" s="155"/>
      <c r="F3" s="155"/>
      <c r="G3" s="155"/>
      <c r="H3" s="3"/>
      <c r="I3" s="3"/>
      <c r="J3" s="24"/>
      <c r="K3" s="24"/>
      <c r="L3" s="77"/>
      <c r="M3" s="56"/>
    </row>
    <row r="4" spans="1:13" ht="24.75" customHeight="1" x14ac:dyDescent="0.25">
      <c r="M4" s="76" t="s">
        <v>40</v>
      </c>
    </row>
    <row r="5" spans="1:13" ht="51" customHeight="1" x14ac:dyDescent="0.25">
      <c r="A5" s="197" t="s">
        <v>167</v>
      </c>
      <c r="B5" s="197"/>
      <c r="C5" s="197"/>
      <c r="D5" s="197"/>
      <c r="E5" s="197"/>
      <c r="F5" s="197"/>
      <c r="G5" s="197"/>
      <c r="H5" s="197"/>
      <c r="I5" s="197"/>
      <c r="J5" s="197"/>
      <c r="K5" s="197"/>
      <c r="L5" s="197"/>
      <c r="M5" s="197"/>
    </row>
    <row r="7" spans="1:13" ht="45" customHeight="1" x14ac:dyDescent="0.25">
      <c r="A7" s="193" t="s">
        <v>5</v>
      </c>
      <c r="B7" s="187" t="s">
        <v>10</v>
      </c>
      <c r="C7" s="188"/>
      <c r="D7" s="200" t="s">
        <v>42</v>
      </c>
      <c r="E7" s="198" t="s">
        <v>71</v>
      </c>
      <c r="F7" s="159" t="s">
        <v>73</v>
      </c>
      <c r="G7" s="202"/>
      <c r="H7" s="202"/>
      <c r="I7" s="160"/>
      <c r="J7" s="193" t="s">
        <v>44</v>
      </c>
      <c r="K7" s="193" t="s">
        <v>39</v>
      </c>
      <c r="L7" s="193" t="s">
        <v>68</v>
      </c>
      <c r="M7" s="192"/>
    </row>
    <row r="8" spans="1:13" ht="87" customHeight="1" x14ac:dyDescent="0.25">
      <c r="A8" s="193"/>
      <c r="B8" s="189"/>
      <c r="C8" s="190"/>
      <c r="D8" s="201"/>
      <c r="E8" s="199"/>
      <c r="F8" s="79" t="s">
        <v>11</v>
      </c>
      <c r="G8" s="60" t="s">
        <v>12</v>
      </c>
      <c r="H8" s="7" t="s">
        <v>69</v>
      </c>
      <c r="I8" s="7" t="s">
        <v>70</v>
      </c>
      <c r="J8" s="193"/>
      <c r="K8" s="193"/>
      <c r="L8" s="79" t="s">
        <v>11</v>
      </c>
      <c r="M8" s="79" t="s">
        <v>75</v>
      </c>
    </row>
    <row r="9" spans="1:13" ht="24" customHeight="1" x14ac:dyDescent="0.25">
      <c r="A9" s="8" t="s">
        <v>43</v>
      </c>
      <c r="B9" s="6"/>
      <c r="C9" s="104"/>
      <c r="D9" s="47"/>
      <c r="E9" s="61"/>
      <c r="F9" s="79"/>
      <c r="G9" s="79"/>
      <c r="H9" s="7"/>
      <c r="I9" s="7"/>
      <c r="J9" s="26"/>
      <c r="K9" s="26"/>
      <c r="L9" s="79"/>
      <c r="M9" s="79"/>
    </row>
    <row r="10" spans="1:13" ht="19.5" thickBot="1" x14ac:dyDescent="0.3">
      <c r="A10" s="9" t="s">
        <v>0</v>
      </c>
      <c r="B10" s="87" t="s">
        <v>76</v>
      </c>
      <c r="C10" s="88" t="s">
        <v>77</v>
      </c>
      <c r="D10" s="90" t="s">
        <v>78</v>
      </c>
      <c r="E10" s="124" t="s">
        <v>14</v>
      </c>
      <c r="F10" s="103" t="s">
        <v>14</v>
      </c>
      <c r="G10" s="14"/>
      <c r="H10" s="14">
        <f>IFERROR(VLOOKUP($D10,'Mau 3'!$D$10:$V$28,10,1),0)</f>
        <v>4</v>
      </c>
      <c r="I10" s="14">
        <f>IFERROR(VLOOKUP($D10,'Mau 3'!$D$10:$V$28,19,1),0)</f>
        <v>2</v>
      </c>
      <c r="J10" s="14"/>
      <c r="K10" s="14"/>
      <c r="L10" s="13"/>
      <c r="M10" s="13"/>
    </row>
    <row r="11" spans="1:13" ht="19.5" thickBot="1" x14ac:dyDescent="0.3">
      <c r="A11" s="9" t="s">
        <v>1</v>
      </c>
      <c r="B11" s="87" t="s">
        <v>79</v>
      </c>
      <c r="C11" s="88" t="s">
        <v>80</v>
      </c>
      <c r="D11" s="90" t="s">
        <v>81</v>
      </c>
      <c r="E11" s="124" t="s">
        <v>19</v>
      </c>
      <c r="F11" s="103" t="s">
        <v>20</v>
      </c>
      <c r="G11" s="14"/>
      <c r="H11" s="14">
        <f>IFERROR(VLOOKUP($D11,'Mau 3'!$D$10:$V$28,10,0),0)</f>
        <v>1</v>
      </c>
      <c r="I11" s="14">
        <f>IFERROR(VLOOKUP($D11,'Mau 3'!$D$10:$V$28,19,0),0)</f>
        <v>2</v>
      </c>
      <c r="J11" s="14"/>
      <c r="K11" s="14"/>
      <c r="L11" s="13"/>
      <c r="M11" s="13"/>
    </row>
    <row r="12" spans="1:13" ht="26.25" customHeight="1" thickBot="1" x14ac:dyDescent="0.3">
      <c r="A12" s="9" t="s">
        <v>2</v>
      </c>
      <c r="B12" s="87" t="s">
        <v>82</v>
      </c>
      <c r="C12" s="88" t="s">
        <v>83</v>
      </c>
      <c r="D12" s="90" t="s">
        <v>84</v>
      </c>
      <c r="E12" s="124" t="s">
        <v>16</v>
      </c>
      <c r="F12" s="113" t="s">
        <v>16</v>
      </c>
      <c r="G12" s="14"/>
      <c r="H12" s="14">
        <f>IFERROR(VLOOKUP($D12,'Mau 3'!$D$10:$V$28,10,0),0)</f>
        <v>0</v>
      </c>
      <c r="I12" s="14">
        <f>IFERROR(VLOOKUP($D12,'Mau 3'!$D$10:$V$28,19,0),0)</f>
        <v>0</v>
      </c>
      <c r="J12" s="14"/>
      <c r="K12" s="14"/>
      <c r="L12" s="13"/>
      <c r="M12" s="13"/>
    </row>
    <row r="13" spans="1:13" ht="19.5" thickBot="1" x14ac:dyDescent="0.3">
      <c r="A13" s="9" t="s">
        <v>3</v>
      </c>
      <c r="B13" s="87" t="s">
        <v>85</v>
      </c>
      <c r="C13" s="88" t="s">
        <v>86</v>
      </c>
      <c r="D13" s="90" t="s">
        <v>87</v>
      </c>
      <c r="E13" s="124" t="s">
        <v>20</v>
      </c>
      <c r="F13" s="113" t="s">
        <v>16</v>
      </c>
      <c r="G13" s="14"/>
      <c r="H13" s="14">
        <f>IFERROR(VLOOKUP($D13,'Mau 3'!$D$10:$V$28,10,0),0)</f>
        <v>0</v>
      </c>
      <c r="I13" s="14">
        <f>IFERROR(VLOOKUP($D13,'Mau 3'!$D$10:$V$28,19,0),0)</f>
        <v>0</v>
      </c>
      <c r="J13" s="14"/>
      <c r="K13" s="14"/>
      <c r="L13" s="13"/>
      <c r="M13" s="13"/>
    </row>
    <row r="14" spans="1:13" ht="67.5" customHeight="1" thickBot="1" x14ac:dyDescent="0.3">
      <c r="A14" s="9" t="s">
        <v>4</v>
      </c>
      <c r="B14" s="87" t="s">
        <v>89</v>
      </c>
      <c r="C14" s="88" t="s">
        <v>90</v>
      </c>
      <c r="D14" s="90" t="s">
        <v>91</v>
      </c>
      <c r="E14" s="124" t="s">
        <v>16</v>
      </c>
      <c r="F14" s="126" t="s">
        <v>16</v>
      </c>
      <c r="G14" s="14"/>
      <c r="H14" s="14">
        <f>IFERROR(VLOOKUP($D14,'Mau 3'!$D$10:$V$28,10,0),0)</f>
        <v>2</v>
      </c>
      <c r="I14" s="14">
        <f>IFERROR(VLOOKUP($D14,'Mau 3'!$D$10:$V$28,19,0),0)</f>
        <v>1</v>
      </c>
      <c r="J14" s="14"/>
      <c r="K14" s="14"/>
      <c r="L14" s="13"/>
      <c r="M14" s="13" t="s">
        <v>229</v>
      </c>
    </row>
    <row r="15" spans="1:13" ht="19.5" thickBot="1" x14ac:dyDescent="0.3">
      <c r="A15" s="9" t="s">
        <v>88</v>
      </c>
      <c r="B15" s="87" t="s">
        <v>93</v>
      </c>
      <c r="C15" s="88" t="s">
        <v>94</v>
      </c>
      <c r="D15" s="90" t="s">
        <v>95</v>
      </c>
      <c r="E15" s="124" t="s">
        <v>19</v>
      </c>
      <c r="F15" s="103" t="s">
        <v>20</v>
      </c>
      <c r="G15" s="14"/>
      <c r="H15" s="14">
        <f>IFERROR(VLOOKUP($D15,'Mau 3'!$D$10:$V$28,10,0),0)</f>
        <v>1</v>
      </c>
      <c r="I15" s="14">
        <f>IFERROR(VLOOKUP($D15,'Mau 3'!$D$10:$V$28,19,0),0)</f>
        <v>1</v>
      </c>
      <c r="J15" s="14"/>
      <c r="K15" s="14"/>
      <c r="L15" s="13"/>
      <c r="M15" s="13"/>
    </row>
    <row r="16" spans="1:13" ht="49.5" customHeight="1" thickBot="1" x14ac:dyDescent="0.3">
      <c r="A16" s="9" t="s">
        <v>92</v>
      </c>
      <c r="B16" s="87" t="s">
        <v>97</v>
      </c>
      <c r="C16" s="91" t="s">
        <v>98</v>
      </c>
      <c r="D16" s="90" t="s">
        <v>99</v>
      </c>
      <c r="E16" s="124" t="s">
        <v>20</v>
      </c>
      <c r="F16" s="211" t="s">
        <v>16</v>
      </c>
      <c r="G16" s="14"/>
      <c r="H16" s="14">
        <f>IFERROR(VLOOKUP($D16,'Mau 3'!$D$10:$V$28,10,0),0)</f>
        <v>0</v>
      </c>
      <c r="I16" s="14">
        <f>IFERROR(VLOOKUP($D16,'Mau 3'!$D$10:$V$28,19,0),0)</f>
        <v>1</v>
      </c>
      <c r="J16" s="14"/>
      <c r="K16" s="14"/>
      <c r="L16" s="13"/>
      <c r="M16" s="10" t="s">
        <v>230</v>
      </c>
    </row>
    <row r="17" spans="1:14" ht="19.5" thickBot="1" x14ac:dyDescent="0.3">
      <c r="A17" s="9" t="s">
        <v>96</v>
      </c>
      <c r="B17" s="87" t="s">
        <v>102</v>
      </c>
      <c r="C17" s="88" t="s">
        <v>103</v>
      </c>
      <c r="D17" s="90" t="s">
        <v>104</v>
      </c>
      <c r="E17" s="124" t="s">
        <v>20</v>
      </c>
      <c r="F17" s="121" t="s">
        <v>16</v>
      </c>
      <c r="G17" s="14"/>
      <c r="H17" s="14">
        <f>IFERROR(VLOOKUP($D17,'Mau 3'!$D$10:$V$28,10,0),0)</f>
        <v>0</v>
      </c>
      <c r="I17" s="14">
        <f>IFERROR(VLOOKUP($D17,'Mau 3'!$D$10:$V$28,19,0),0)</f>
        <v>0</v>
      </c>
      <c r="J17" s="14"/>
      <c r="K17" s="14"/>
      <c r="L17" s="13"/>
      <c r="M17" s="13"/>
    </row>
    <row r="18" spans="1:14" ht="19.5" thickBot="1" x14ac:dyDescent="0.3">
      <c r="A18" s="9" t="s">
        <v>100</v>
      </c>
      <c r="B18" s="87" t="s">
        <v>106</v>
      </c>
      <c r="C18" s="88" t="s">
        <v>107</v>
      </c>
      <c r="D18" s="90" t="s">
        <v>108</v>
      </c>
      <c r="E18" s="124" t="s">
        <v>14</v>
      </c>
      <c r="F18" s="136" t="s">
        <v>16</v>
      </c>
      <c r="G18" s="14"/>
      <c r="H18" s="14">
        <f>IFERROR(VLOOKUP($D18,'Mau 3'!$D$10:$V$28,10,0),0)</f>
        <v>0</v>
      </c>
      <c r="I18" s="14">
        <f>IFERROR(VLOOKUP($D18,'Mau 3'!$D$10:$V$28,19,0),0)</f>
        <v>0</v>
      </c>
      <c r="J18" s="14"/>
      <c r="K18" s="14"/>
      <c r="L18" s="13"/>
      <c r="M18" s="13"/>
    </row>
    <row r="19" spans="1:14" ht="19.5" thickBot="1" x14ac:dyDescent="0.3">
      <c r="A19" s="9" t="s">
        <v>101</v>
      </c>
      <c r="B19" s="87" t="s">
        <v>110</v>
      </c>
      <c r="C19" s="88" t="s">
        <v>111</v>
      </c>
      <c r="D19" s="90" t="s">
        <v>112</v>
      </c>
      <c r="E19" s="124" t="s">
        <v>20</v>
      </c>
      <c r="F19" s="136" t="s">
        <v>16</v>
      </c>
      <c r="G19" s="14"/>
      <c r="H19" s="14">
        <f>IFERROR(VLOOKUP($D19,'Mau 3'!$D$10:$V$28,10,0),0)</f>
        <v>0</v>
      </c>
      <c r="I19" s="14">
        <f>IFERROR(VLOOKUP($D19,'Mau 3'!$D$10:$V$28,19,0),0)</f>
        <v>0</v>
      </c>
      <c r="J19" s="14"/>
      <c r="K19" s="14"/>
      <c r="L19" s="13"/>
      <c r="M19" s="13"/>
    </row>
    <row r="20" spans="1:14" ht="19.5" thickBot="1" x14ac:dyDescent="0.3">
      <c r="A20" s="9" t="s">
        <v>105</v>
      </c>
      <c r="B20" s="87" t="s">
        <v>114</v>
      </c>
      <c r="C20" s="88" t="s">
        <v>115</v>
      </c>
      <c r="D20" s="90" t="s">
        <v>116</v>
      </c>
      <c r="E20" s="124" t="s">
        <v>14</v>
      </c>
      <c r="F20" s="103" t="s">
        <v>20</v>
      </c>
      <c r="G20" s="14"/>
      <c r="H20" s="14">
        <f>IFERROR(VLOOKUP($D20,'Mau 3'!$D$10:$V$28,10,0),0)</f>
        <v>1</v>
      </c>
      <c r="I20" s="14">
        <f>IFERROR(VLOOKUP($D20,'Mau 3'!$D$10:$V$28,19,0),0)</f>
        <v>3</v>
      </c>
      <c r="J20" s="14"/>
      <c r="K20" s="14"/>
      <c r="L20" s="13"/>
      <c r="M20" s="13"/>
    </row>
    <row r="21" spans="1:14" ht="19.5" thickBot="1" x14ac:dyDescent="0.3">
      <c r="A21" s="9" t="s">
        <v>109</v>
      </c>
      <c r="B21" s="87" t="s">
        <v>118</v>
      </c>
      <c r="C21" s="88" t="s">
        <v>119</v>
      </c>
      <c r="D21" s="90" t="s">
        <v>120</v>
      </c>
      <c r="E21" s="124" t="s">
        <v>14</v>
      </c>
      <c r="F21" s="136" t="s">
        <v>16</v>
      </c>
      <c r="G21" s="14"/>
      <c r="H21" s="14">
        <f>IFERROR(VLOOKUP($D21,'Mau 3'!$D$10:$V$28,10,0),0)</f>
        <v>0</v>
      </c>
      <c r="I21" s="14">
        <f>IFERROR(VLOOKUP($D21,'Mau 3'!$D$10:$V$28,19,0),0)</f>
        <v>0</v>
      </c>
      <c r="J21" s="14"/>
      <c r="K21" s="14"/>
      <c r="L21" s="13"/>
      <c r="M21" s="13"/>
    </row>
    <row r="22" spans="1:14" ht="19.5" thickBot="1" x14ac:dyDescent="0.3">
      <c r="A22" s="9" t="s">
        <v>113</v>
      </c>
      <c r="B22" s="87" t="s">
        <v>122</v>
      </c>
      <c r="C22" s="88" t="s">
        <v>119</v>
      </c>
      <c r="D22" s="90" t="s">
        <v>123</v>
      </c>
      <c r="E22" s="124" t="s">
        <v>14</v>
      </c>
      <c r="F22" s="113" t="s">
        <v>20</v>
      </c>
      <c r="G22" s="10"/>
      <c r="H22" s="14">
        <f>IFERROR(VLOOKUP($D22,'Mau 3'!$D$10:$V$28,10,0),0)</f>
        <v>2</v>
      </c>
      <c r="I22" s="14">
        <f>IFERROR(VLOOKUP($D22,'Mau 3'!$D$10:$V$28,19,0),0)</f>
        <v>0</v>
      </c>
      <c r="J22" s="26"/>
      <c r="K22" s="26"/>
      <c r="L22" s="79"/>
      <c r="M22" s="79"/>
    </row>
    <row r="23" spans="1:14" ht="19.5" thickBot="1" x14ac:dyDescent="0.3">
      <c r="A23" s="9" t="s">
        <v>117</v>
      </c>
      <c r="B23" s="87" t="s">
        <v>124</v>
      </c>
      <c r="C23" s="88" t="s">
        <v>125</v>
      </c>
      <c r="D23" s="90" t="s">
        <v>126</v>
      </c>
      <c r="E23" s="124" t="s">
        <v>14</v>
      </c>
      <c r="F23" s="136" t="s">
        <v>20</v>
      </c>
      <c r="G23" s="10"/>
      <c r="H23" s="14">
        <f>IFERROR(VLOOKUP($D23,'Mau 3'!$D$10:$V$28,10,0),0)</f>
        <v>1</v>
      </c>
      <c r="I23" s="14">
        <f>IFERROR(VLOOKUP($D23,'Mau 3'!$D$10:$V$28,19,0),0)</f>
        <v>0</v>
      </c>
      <c r="J23" s="26"/>
      <c r="K23" s="26"/>
      <c r="L23" s="79"/>
      <c r="M23" s="79"/>
    </row>
    <row r="24" spans="1:14" ht="24" customHeight="1" thickBot="1" x14ac:dyDescent="0.3">
      <c r="A24" s="9" t="s">
        <v>121</v>
      </c>
      <c r="B24" s="87" t="s">
        <v>127</v>
      </c>
      <c r="C24" s="88" t="s">
        <v>128</v>
      </c>
      <c r="D24" s="90" t="s">
        <v>129</v>
      </c>
      <c r="E24" s="124" t="s">
        <v>14</v>
      </c>
      <c r="F24" s="103" t="s">
        <v>16</v>
      </c>
      <c r="G24" s="10"/>
      <c r="H24" s="14">
        <f>IFERROR(VLOOKUP($D24,'Mau 3'!$D$10:$V$28,10,0),0)</f>
        <v>0</v>
      </c>
      <c r="I24" s="14">
        <f>IFERROR(VLOOKUP($D24,'Mau 3'!$D$10:$V$28,19,0),0)</f>
        <v>0</v>
      </c>
      <c r="J24" s="26"/>
      <c r="K24" s="26"/>
      <c r="L24" s="79"/>
      <c r="M24" s="13"/>
    </row>
    <row r="25" spans="1:14" ht="29.25" customHeight="1" thickBot="1" x14ac:dyDescent="0.3">
      <c r="A25" s="9" t="s">
        <v>154</v>
      </c>
      <c r="B25" s="87" t="s">
        <v>156</v>
      </c>
      <c r="C25" s="88" t="s">
        <v>157</v>
      </c>
      <c r="D25" s="152" t="s">
        <v>160</v>
      </c>
      <c r="E25" s="124" t="s">
        <v>16</v>
      </c>
      <c r="F25" s="113" t="s">
        <v>20</v>
      </c>
      <c r="G25" s="10"/>
      <c r="H25" s="14">
        <f>IFERROR(VLOOKUP($D25,'Mau 3'!$D$10:$V$28,10,0),0)</f>
        <v>1</v>
      </c>
      <c r="I25" s="14">
        <f>IFERROR(VLOOKUP($D25,'Mau 3'!$D$10:$V$28,19,0),0)</f>
        <v>1</v>
      </c>
      <c r="J25" s="127"/>
      <c r="K25" s="127"/>
      <c r="L25" s="128"/>
      <c r="M25" s="13"/>
    </row>
    <row r="26" spans="1:14" ht="70.5" customHeight="1" thickBot="1" x14ac:dyDescent="0.3">
      <c r="A26" s="9" t="s">
        <v>155</v>
      </c>
      <c r="B26" s="87" t="s">
        <v>159</v>
      </c>
      <c r="C26" s="88" t="s">
        <v>158</v>
      </c>
      <c r="D26" s="152" t="s">
        <v>161</v>
      </c>
      <c r="E26" s="124" t="s">
        <v>16</v>
      </c>
      <c r="F26" s="126" t="s">
        <v>16</v>
      </c>
      <c r="G26" s="10"/>
      <c r="H26" s="14">
        <f>IFERROR(VLOOKUP($D26,'Mau 3'!$D$10:$V$28,10,0),0)</f>
        <v>1</v>
      </c>
      <c r="I26" s="14">
        <f>IFERROR(VLOOKUP($D26,'Mau 3'!$D$10:$V$28,19,0),0)</f>
        <v>0</v>
      </c>
      <c r="J26" s="127"/>
      <c r="K26" s="127"/>
      <c r="L26" s="128"/>
      <c r="M26" s="13" t="s">
        <v>204</v>
      </c>
    </row>
    <row r="27" spans="1:14" ht="24.6" customHeight="1" x14ac:dyDescent="0.25">
      <c r="A27" s="8" t="s">
        <v>26</v>
      </c>
      <c r="B27" s="10"/>
      <c r="C27" s="10"/>
      <c r="D27" s="10"/>
      <c r="E27" s="10"/>
      <c r="F27" s="10"/>
      <c r="G27" s="10"/>
      <c r="H27" s="14"/>
      <c r="I27" s="14"/>
      <c r="J27" s="26"/>
      <c r="K27" s="26"/>
      <c r="L27" s="79"/>
      <c r="M27" s="79"/>
    </row>
    <row r="28" spans="1:14" ht="24.75" customHeight="1" x14ac:dyDescent="0.25">
      <c r="A28" s="9"/>
      <c r="B28" s="10"/>
      <c r="C28" s="10"/>
      <c r="D28" s="9"/>
      <c r="E28" s="13"/>
      <c r="F28" s="13"/>
      <c r="G28" s="10"/>
      <c r="H28" s="14"/>
      <c r="I28" s="14"/>
      <c r="J28" s="13"/>
      <c r="K28" s="13"/>
      <c r="L28" s="13"/>
      <c r="M28" s="13"/>
    </row>
    <row r="29" spans="1:14" ht="15.75" x14ac:dyDescent="0.25">
      <c r="A29" s="21"/>
      <c r="B29" s="22"/>
      <c r="C29" s="22"/>
      <c r="D29" s="22"/>
      <c r="E29" s="22"/>
      <c r="F29" s="22"/>
      <c r="G29" s="22"/>
      <c r="H29" s="23"/>
      <c r="I29" s="23"/>
      <c r="J29" s="25"/>
      <c r="K29" s="25"/>
      <c r="L29" s="81"/>
      <c r="M29" s="62"/>
    </row>
    <row r="30" spans="1:14" ht="15.75" x14ac:dyDescent="0.25">
      <c r="A30" s="21"/>
      <c r="B30" s="22"/>
      <c r="C30" s="22"/>
      <c r="D30" s="22"/>
      <c r="E30" s="22"/>
      <c r="F30" s="22"/>
      <c r="G30" s="22"/>
      <c r="H30" s="23"/>
      <c r="I30" s="23"/>
      <c r="J30" s="25"/>
      <c r="K30" s="25"/>
      <c r="L30" s="81"/>
      <c r="M30" s="62"/>
    </row>
    <row r="31" spans="1:14" s="12" customFormat="1" ht="40.15" customHeight="1" x14ac:dyDescent="0.25">
      <c r="A31" s="196"/>
      <c r="B31" s="192" t="s">
        <v>18</v>
      </c>
      <c r="C31" s="192"/>
      <c r="D31" s="192"/>
      <c r="E31" s="192"/>
      <c r="F31" s="192"/>
      <c r="G31" s="192"/>
      <c r="H31" s="193" t="s">
        <v>13</v>
      </c>
      <c r="I31" s="193"/>
      <c r="J31" s="193" t="s">
        <v>15</v>
      </c>
      <c r="K31" s="193"/>
      <c r="L31" s="80"/>
      <c r="M31" s="40"/>
      <c r="N31" s="11"/>
    </row>
    <row r="32" spans="1:14" s="12" customFormat="1" ht="21.6" customHeight="1" x14ac:dyDescent="0.25">
      <c r="A32" s="196"/>
      <c r="B32" s="191" t="s">
        <v>19</v>
      </c>
      <c r="C32" s="191"/>
      <c r="D32" s="191"/>
      <c r="E32" s="191"/>
      <c r="F32" s="191"/>
      <c r="G32" s="191"/>
      <c r="H32" s="191">
        <f>COUNTIF($F$10:$F$24,"A1")</f>
        <v>0</v>
      </c>
      <c r="I32" s="191"/>
      <c r="J32" s="191">
        <f>COUNTIF($F$28:$F$28,"A1")</f>
        <v>0</v>
      </c>
      <c r="K32" s="191"/>
      <c r="L32" s="78"/>
      <c r="M32" s="59"/>
      <c r="N32" s="17"/>
    </row>
    <row r="33" spans="1:14" s="12" customFormat="1" ht="21.6" customHeight="1" x14ac:dyDescent="0.25">
      <c r="A33" s="196"/>
      <c r="B33" s="191" t="s">
        <v>14</v>
      </c>
      <c r="C33" s="191"/>
      <c r="D33" s="191"/>
      <c r="E33" s="191"/>
      <c r="F33" s="191"/>
      <c r="G33" s="191"/>
      <c r="H33" s="191">
        <f>COUNTIF($F$10:$F$24,"A2")</f>
        <v>1</v>
      </c>
      <c r="I33" s="191"/>
      <c r="J33" s="191">
        <f>COUNTIF($F$28:$F$28,"A3")</f>
        <v>0</v>
      </c>
      <c r="K33" s="191"/>
      <c r="L33" s="78"/>
      <c r="M33" s="59"/>
      <c r="N33" s="17"/>
    </row>
    <row r="34" spans="1:14" s="12" customFormat="1" ht="21.6" customHeight="1" x14ac:dyDescent="0.25">
      <c r="A34" s="196"/>
      <c r="B34" s="191" t="s">
        <v>20</v>
      </c>
      <c r="C34" s="191"/>
      <c r="D34" s="191"/>
      <c r="E34" s="191"/>
      <c r="F34" s="191"/>
      <c r="G34" s="191"/>
      <c r="H34" s="191">
        <f>COUNTIF($F$10:$F$24,"A3")</f>
        <v>5</v>
      </c>
      <c r="I34" s="191"/>
      <c r="J34" s="191">
        <f>COUNTIF($F$28:$F$28,"A3")</f>
        <v>0</v>
      </c>
      <c r="K34" s="191"/>
      <c r="L34" s="78"/>
      <c r="M34" s="59"/>
      <c r="N34" s="17"/>
    </row>
    <row r="35" spans="1:14" s="12" customFormat="1" ht="21.6" customHeight="1" x14ac:dyDescent="0.25">
      <c r="A35" s="196"/>
      <c r="B35" s="191" t="s">
        <v>16</v>
      </c>
      <c r="C35" s="191"/>
      <c r="D35" s="191"/>
      <c r="E35" s="191"/>
      <c r="F35" s="191"/>
      <c r="G35" s="191"/>
      <c r="H35" s="191">
        <f>COUNTIF($F$10:$F$24,"A4")</f>
        <v>9</v>
      </c>
      <c r="I35" s="191"/>
      <c r="J35" s="191">
        <f>COUNTIF($F$28:$F$28,"A4")</f>
        <v>0</v>
      </c>
      <c r="K35" s="191"/>
      <c r="L35" s="78"/>
      <c r="M35" s="59"/>
      <c r="N35" s="17"/>
    </row>
    <row r="36" spans="1:14" s="12" customFormat="1" ht="21.6" customHeight="1" x14ac:dyDescent="0.25">
      <c r="A36" s="196"/>
      <c r="B36" s="191" t="s">
        <v>67</v>
      </c>
      <c r="C36" s="191"/>
      <c r="D36" s="191"/>
      <c r="E36" s="191"/>
      <c r="F36" s="191"/>
      <c r="G36" s="191"/>
      <c r="H36" s="191">
        <f>COUNTIF($F$10:$F$24,"A DN")</f>
        <v>0</v>
      </c>
      <c r="I36" s="191"/>
      <c r="J36" s="191">
        <f>COUNTIF($F$28:$F$28,"A DN")</f>
        <v>0</v>
      </c>
      <c r="K36" s="191"/>
      <c r="L36" s="78"/>
      <c r="M36" s="59"/>
      <c r="N36" s="17"/>
    </row>
    <row r="37" spans="1:14" s="12" customFormat="1" ht="21.6" customHeight="1" x14ac:dyDescent="0.25">
      <c r="A37" s="196"/>
      <c r="B37" s="191" t="s">
        <v>17</v>
      </c>
      <c r="C37" s="191"/>
      <c r="D37" s="191"/>
      <c r="E37" s="191"/>
      <c r="F37" s="191"/>
      <c r="G37" s="191"/>
      <c r="H37" s="191">
        <f>COUNTIF($F$10:$F$24,"B1")</f>
        <v>0</v>
      </c>
      <c r="I37" s="191"/>
      <c r="J37" s="191">
        <f>COUNTIF($F$28:$F$28,"B1")</f>
        <v>0</v>
      </c>
      <c r="K37" s="191"/>
      <c r="L37" s="78"/>
      <c r="M37" s="59"/>
      <c r="N37" s="17"/>
    </row>
    <row r="38" spans="1:14" s="12" customFormat="1" ht="21.6" customHeight="1" x14ac:dyDescent="0.25">
      <c r="A38" s="196"/>
      <c r="B38" s="191" t="s">
        <v>21</v>
      </c>
      <c r="C38" s="191"/>
      <c r="D38" s="191"/>
      <c r="E38" s="191"/>
      <c r="F38" s="191"/>
      <c r="G38" s="191"/>
      <c r="H38" s="191">
        <f>COUNTIF($F$10:$F$24,"B2")</f>
        <v>0</v>
      </c>
      <c r="I38" s="191"/>
      <c r="J38" s="191">
        <f>COUNTIF($F$28:$F$28,"B2")</f>
        <v>0</v>
      </c>
      <c r="K38" s="191"/>
      <c r="L38" s="78"/>
      <c r="M38" s="59"/>
      <c r="N38" s="17"/>
    </row>
    <row r="39" spans="1:14" s="12" customFormat="1" ht="21.6" customHeight="1" x14ac:dyDescent="0.25">
      <c r="A39" s="196"/>
      <c r="B39" s="191" t="s">
        <v>22</v>
      </c>
      <c r="C39" s="191"/>
      <c r="D39" s="191"/>
      <c r="E39" s="191"/>
      <c r="F39" s="191"/>
      <c r="G39" s="191"/>
      <c r="H39" s="191">
        <f>COUNTIF($F$10:$F$24,"C1")</f>
        <v>0</v>
      </c>
      <c r="I39" s="191"/>
      <c r="J39" s="191">
        <f>COUNTIF($F$28:$F$28,"C1")</f>
        <v>0</v>
      </c>
      <c r="K39" s="191"/>
      <c r="L39" s="78"/>
      <c r="M39" s="59"/>
      <c r="N39" s="17"/>
    </row>
    <row r="40" spans="1:14" s="12" customFormat="1" ht="21.6" customHeight="1" x14ac:dyDescent="0.25">
      <c r="A40" s="196"/>
      <c r="B40" s="191" t="s">
        <v>23</v>
      </c>
      <c r="C40" s="191"/>
      <c r="D40" s="191"/>
      <c r="E40" s="191"/>
      <c r="F40" s="191"/>
      <c r="G40" s="191"/>
      <c r="H40" s="191">
        <f>COUNTIF($F$10:$F$24,"C2")</f>
        <v>0</v>
      </c>
      <c r="I40" s="191"/>
      <c r="J40" s="191">
        <f>COUNTIF($F$28:$F$28,"C2")</f>
        <v>0</v>
      </c>
      <c r="K40" s="191"/>
      <c r="L40" s="78"/>
      <c r="M40" s="59"/>
      <c r="N40" s="17"/>
    </row>
    <row r="41" spans="1:14" s="12" customFormat="1" ht="21.6" customHeight="1" x14ac:dyDescent="0.25">
      <c r="A41" s="196"/>
      <c r="B41" s="191" t="s">
        <v>24</v>
      </c>
      <c r="C41" s="191"/>
      <c r="D41" s="191"/>
      <c r="E41" s="191"/>
      <c r="F41" s="191"/>
      <c r="G41" s="191"/>
      <c r="H41" s="191">
        <f>COUNTIF($F$10:$F$24,"D")</f>
        <v>0</v>
      </c>
      <c r="I41" s="191"/>
      <c r="J41" s="191">
        <f>COUNTIF($F$28:$F$28,"D")</f>
        <v>0</v>
      </c>
      <c r="K41" s="191"/>
      <c r="L41" s="78"/>
      <c r="M41" s="59"/>
      <c r="N41" s="17"/>
    </row>
    <row r="42" spans="1:14" s="12" customFormat="1" ht="21.6" customHeight="1" x14ac:dyDescent="0.25">
      <c r="A42" s="196"/>
      <c r="B42" s="191" t="s">
        <v>25</v>
      </c>
      <c r="C42" s="191"/>
      <c r="D42" s="191"/>
      <c r="E42" s="191"/>
      <c r="F42" s="191"/>
      <c r="G42" s="191"/>
      <c r="H42" s="191">
        <f>COUNTIF($F$10:$F$24,"E")</f>
        <v>0</v>
      </c>
      <c r="I42" s="191"/>
      <c r="J42" s="191">
        <f>COUNTIF($F$28:$F$28,"E")</f>
        <v>0</v>
      </c>
      <c r="K42" s="191"/>
      <c r="L42" s="78"/>
      <c r="M42" s="59"/>
      <c r="N42" s="17"/>
    </row>
    <row r="43" spans="1:14" s="12" customFormat="1" ht="21.6" customHeight="1" x14ac:dyDescent="0.25">
      <c r="A43" s="17"/>
      <c r="B43" s="193" t="s">
        <v>30</v>
      </c>
      <c r="C43" s="193"/>
      <c r="D43" s="193"/>
      <c r="E43" s="193"/>
      <c r="F43" s="193"/>
      <c r="G43" s="193"/>
      <c r="H43" s="192">
        <f>SUM(H32:H42)</f>
        <v>15</v>
      </c>
      <c r="I43" s="192"/>
      <c r="J43" s="192">
        <f>SUM(J32:J42)</f>
        <v>0</v>
      </c>
      <c r="K43" s="192"/>
      <c r="L43" s="82"/>
      <c r="M43" s="75"/>
      <c r="N43" s="17"/>
    </row>
    <row r="44" spans="1:14" ht="15.75" x14ac:dyDescent="0.25">
      <c r="A44" s="12"/>
      <c r="B44" s="12"/>
      <c r="C44" s="12"/>
      <c r="D44" s="12"/>
      <c r="E44" s="12"/>
      <c r="F44" s="12"/>
      <c r="G44" s="12"/>
      <c r="H44" s="12"/>
      <c r="I44" s="12"/>
      <c r="J44" s="12"/>
      <c r="K44" s="12"/>
      <c r="L44" s="12"/>
      <c r="M44" s="12"/>
    </row>
    <row r="45" spans="1:14" ht="38.25" customHeight="1" x14ac:dyDescent="0.25">
      <c r="A45" s="194" t="s">
        <v>50</v>
      </c>
      <c r="B45" s="195"/>
      <c r="C45" s="195"/>
      <c r="D45" s="195"/>
      <c r="E45" s="195"/>
      <c r="F45" s="195"/>
      <c r="G45" s="195"/>
      <c r="H45" s="195"/>
      <c r="I45" s="195"/>
      <c r="J45" s="195"/>
      <c r="K45" s="195"/>
      <c r="L45" s="83"/>
      <c r="M45" s="63"/>
    </row>
    <row r="46" spans="1:14" ht="15.75" x14ac:dyDescent="0.25">
      <c r="A46" s="12"/>
      <c r="B46" s="12"/>
      <c r="C46" s="12"/>
      <c r="D46" s="12"/>
      <c r="E46" s="12"/>
      <c r="F46" s="12"/>
      <c r="G46" s="12"/>
      <c r="H46" s="154" t="s">
        <v>222</v>
      </c>
      <c r="I46" s="154"/>
      <c r="J46" s="154"/>
      <c r="K46" s="154"/>
      <c r="L46" s="122"/>
      <c r="M46" s="122"/>
    </row>
    <row r="47" spans="1:14" ht="15.75" x14ac:dyDescent="0.25">
      <c r="A47" s="12"/>
      <c r="B47" s="12"/>
      <c r="C47" s="12"/>
      <c r="D47" s="12"/>
      <c r="E47" s="12"/>
      <c r="F47" s="12"/>
      <c r="G47" s="12"/>
      <c r="H47" s="155" t="s">
        <v>7</v>
      </c>
      <c r="I47" s="155"/>
      <c r="J47" s="155"/>
      <c r="K47" s="155"/>
      <c r="L47" s="155"/>
      <c r="M47" s="15"/>
    </row>
    <row r="48" spans="1:14" x14ac:dyDescent="0.25">
      <c r="H48" s="5"/>
      <c r="I48" s="5"/>
      <c r="J48" s="5"/>
      <c r="K48" s="5"/>
      <c r="L48" s="5"/>
      <c r="M48" s="5"/>
    </row>
    <row r="49" spans="8:15" x14ac:dyDescent="0.25">
      <c r="H49" s="5"/>
      <c r="I49" s="5"/>
      <c r="J49" s="5"/>
      <c r="K49" s="5"/>
      <c r="L49" s="5"/>
      <c r="M49" s="5"/>
    </row>
    <row r="51" spans="8:15" ht="19.5" x14ac:dyDescent="0.25">
      <c r="H51" s="162" t="s">
        <v>142</v>
      </c>
      <c r="I51" s="162"/>
      <c r="J51" s="162"/>
      <c r="K51" s="162"/>
      <c r="L51" s="162"/>
      <c r="M51" s="111"/>
      <c r="N51" s="111"/>
      <c r="O51" s="111"/>
    </row>
    <row r="52" spans="8:15" x14ac:dyDescent="0.25">
      <c r="H52" s="156"/>
      <c r="I52" s="156"/>
      <c r="J52" s="156"/>
      <c r="K52" s="156"/>
      <c r="L52" s="156"/>
      <c r="M52" s="156"/>
    </row>
  </sheetData>
  <mergeCells count="59">
    <mergeCell ref="H47:L47"/>
    <mergeCell ref="H46:K46"/>
    <mergeCell ref="L7:M7"/>
    <mergeCell ref="F7:I7"/>
    <mergeCell ref="J32:K32"/>
    <mergeCell ref="J33:K33"/>
    <mergeCell ref="J41:K41"/>
    <mergeCell ref="J35:K35"/>
    <mergeCell ref="J36:K36"/>
    <mergeCell ref="J37:K37"/>
    <mergeCell ref="J38:K38"/>
    <mergeCell ref="J39:K39"/>
    <mergeCell ref="H31:I31"/>
    <mergeCell ref="H32:I32"/>
    <mergeCell ref="H33:I33"/>
    <mergeCell ref="J7:J8"/>
    <mergeCell ref="A31:A42"/>
    <mergeCell ref="A1:G1"/>
    <mergeCell ref="A2:G2"/>
    <mergeCell ref="A3:G3"/>
    <mergeCell ref="A5:M5"/>
    <mergeCell ref="A7:A8"/>
    <mergeCell ref="B31:G31"/>
    <mergeCell ref="B32:G32"/>
    <mergeCell ref="B33:G33"/>
    <mergeCell ref="E7:E8"/>
    <mergeCell ref="B36:G36"/>
    <mergeCell ref="B34:G34"/>
    <mergeCell ref="B35:G35"/>
    <mergeCell ref="D7:D8"/>
    <mergeCell ref="H1:M1"/>
    <mergeCell ref="H2:M2"/>
    <mergeCell ref="H34:I34"/>
    <mergeCell ref="H35:I35"/>
    <mergeCell ref="H37:I37"/>
    <mergeCell ref="K7:K8"/>
    <mergeCell ref="J31:K31"/>
    <mergeCell ref="J40:K40"/>
    <mergeCell ref="J43:K43"/>
    <mergeCell ref="H39:I39"/>
    <mergeCell ref="H41:I41"/>
    <mergeCell ref="H36:I36"/>
    <mergeCell ref="J42:K42"/>
    <mergeCell ref="B7:C8"/>
    <mergeCell ref="H51:L51"/>
    <mergeCell ref="H52:M52"/>
    <mergeCell ref="B37:G37"/>
    <mergeCell ref="B38:G38"/>
    <mergeCell ref="B39:G39"/>
    <mergeCell ref="B40:G40"/>
    <mergeCell ref="B41:G41"/>
    <mergeCell ref="B42:G42"/>
    <mergeCell ref="H42:I42"/>
    <mergeCell ref="H43:I43"/>
    <mergeCell ref="B43:G43"/>
    <mergeCell ref="H40:I40"/>
    <mergeCell ref="A45:K45"/>
    <mergeCell ref="H38:I38"/>
    <mergeCell ref="J34:K34"/>
  </mergeCells>
  <pageMargins left="0.33" right="0.16" top="0.66" bottom="0.59" header="0.3" footer="0.3"/>
  <pageSetup paperSize="9" scale="77" fitToHeight="2"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workbookViewId="0">
      <selection activeCell="D13" sqref="D13"/>
    </sheetView>
  </sheetViews>
  <sheetFormatPr defaultRowHeight="15.75" x14ac:dyDescent="0.25"/>
  <cols>
    <col min="1" max="1" width="7.85546875" style="139" customWidth="1"/>
    <col min="2" max="2" width="25.85546875" style="150" customWidth="1"/>
    <col min="3" max="3" width="12.42578125" style="139" customWidth="1"/>
    <col min="4" max="4" width="53.7109375" style="139" customWidth="1"/>
    <col min="5" max="5" width="15.7109375" style="139" customWidth="1"/>
    <col min="6" max="7" width="9.140625" style="12"/>
    <col min="8" max="8" width="9.85546875" style="12" customWidth="1"/>
    <col min="9" max="16384" width="9.140625" style="12"/>
  </cols>
  <sheetData>
    <row r="1" spans="1:8" x14ac:dyDescent="0.25">
      <c r="A1" s="205" t="s">
        <v>8</v>
      </c>
      <c r="B1" s="205"/>
      <c r="C1" s="205"/>
      <c r="D1" s="206" t="s">
        <v>29</v>
      </c>
      <c r="E1" s="206"/>
      <c r="F1" s="206"/>
      <c r="G1" s="206"/>
      <c r="H1" s="206"/>
    </row>
    <row r="2" spans="1:8" x14ac:dyDescent="0.25">
      <c r="A2" s="205" t="s">
        <v>9</v>
      </c>
      <c r="B2" s="205"/>
      <c r="C2" s="205"/>
      <c r="D2" s="206" t="s">
        <v>181</v>
      </c>
      <c r="E2" s="206"/>
      <c r="F2" s="206"/>
      <c r="G2" s="206"/>
      <c r="H2" s="206"/>
    </row>
    <row r="3" spans="1:8" x14ac:dyDescent="0.25">
      <c r="A3" s="155" t="s">
        <v>182</v>
      </c>
      <c r="B3" s="155"/>
      <c r="C3" s="155"/>
    </row>
    <row r="4" spans="1:8" ht="15" customHeight="1" x14ac:dyDescent="0.25">
      <c r="A4" s="206" t="s">
        <v>183</v>
      </c>
      <c r="B4" s="206"/>
      <c r="C4" s="206"/>
    </row>
    <row r="5" spans="1:8" ht="13.5" customHeight="1" x14ac:dyDescent="0.25">
      <c r="A5" s="140"/>
      <c r="B5" s="141"/>
      <c r="C5" s="140"/>
    </row>
    <row r="6" spans="1:8" ht="15" hidden="1" customHeight="1" x14ac:dyDescent="0.25">
      <c r="A6" s="140"/>
      <c r="B6" s="141"/>
      <c r="C6" s="140"/>
    </row>
    <row r="7" spans="1:8" ht="24.75" customHeight="1" x14ac:dyDescent="0.25">
      <c r="A7" s="203" t="s">
        <v>184</v>
      </c>
      <c r="B7" s="203"/>
      <c r="C7" s="203"/>
      <c r="D7" s="203"/>
    </row>
    <row r="8" spans="1:8" ht="42.75" customHeight="1" x14ac:dyDescent="0.3">
      <c r="A8" s="204" t="s">
        <v>185</v>
      </c>
      <c r="B8" s="204"/>
      <c r="C8" s="204"/>
      <c r="D8" s="204"/>
      <c r="E8" s="204"/>
      <c r="F8" s="204"/>
      <c r="G8" s="204"/>
      <c r="H8" s="204"/>
    </row>
    <row r="10" spans="1:8" s="138" customFormat="1" ht="82.5" x14ac:dyDescent="0.25">
      <c r="A10" s="142" t="s">
        <v>186</v>
      </c>
      <c r="B10" s="142" t="s">
        <v>45</v>
      </c>
      <c r="C10" s="142" t="s">
        <v>187</v>
      </c>
      <c r="D10" s="142" t="s">
        <v>188</v>
      </c>
      <c r="E10" s="143" t="s">
        <v>189</v>
      </c>
      <c r="F10" s="144" t="s">
        <v>190</v>
      </c>
      <c r="G10" s="144" t="s">
        <v>191</v>
      </c>
      <c r="H10" s="144" t="s">
        <v>192</v>
      </c>
    </row>
    <row r="11" spans="1:8" s="140" customFormat="1" ht="24" customHeight="1" x14ac:dyDescent="0.25">
      <c r="A11" s="145">
        <v>1</v>
      </c>
      <c r="B11" s="146" t="s">
        <v>193</v>
      </c>
      <c r="C11" s="147" t="s">
        <v>160</v>
      </c>
      <c r="D11" s="146" t="s">
        <v>194</v>
      </c>
      <c r="E11" s="147">
        <v>50</v>
      </c>
      <c r="F11" s="145" t="s">
        <v>53</v>
      </c>
      <c r="G11" s="148"/>
      <c r="H11" s="145">
        <v>0</v>
      </c>
    </row>
    <row r="12" spans="1:8" s="149" customFormat="1" ht="30" customHeight="1" x14ac:dyDescent="0.25"/>
    <row r="13" spans="1:8" s="149" customFormat="1" ht="30" customHeight="1" x14ac:dyDescent="0.25"/>
    <row r="14" spans="1:8" s="149" customFormat="1" ht="30" customHeight="1" x14ac:dyDescent="0.25"/>
    <row r="15" spans="1:8" s="149" customFormat="1" ht="30" customHeight="1" x14ac:dyDescent="0.25"/>
  </sheetData>
  <mergeCells count="8">
    <mergeCell ref="A7:D7"/>
    <mergeCell ref="A8:H8"/>
    <mergeCell ref="A1:C1"/>
    <mergeCell ref="D1:H1"/>
    <mergeCell ref="A2:C2"/>
    <mergeCell ref="D2:H2"/>
    <mergeCell ref="A3:C3"/>
    <mergeCell ref="A4:C4"/>
  </mergeCells>
  <pageMargins left="0.7" right="0.7" top="0.75" bottom="0.75" header="0.3" footer="0.3"/>
  <pageSetup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N30"/>
  <sheetViews>
    <sheetView workbookViewId="0">
      <selection activeCell="C24" sqref="C24:N24"/>
    </sheetView>
  </sheetViews>
  <sheetFormatPr defaultRowHeight="16.5" x14ac:dyDescent="0.25"/>
  <cols>
    <col min="1" max="1" width="9.140625" style="132"/>
    <col min="2" max="2" width="11.140625" style="132" customWidth="1"/>
    <col min="3" max="16384" width="9.140625" style="132"/>
  </cols>
  <sheetData>
    <row r="3" spans="2:14" ht="17.25" x14ac:dyDescent="0.3">
      <c r="B3" s="131" t="s">
        <v>162</v>
      </c>
      <c r="C3" s="137" t="s">
        <v>170</v>
      </c>
    </row>
    <row r="4" spans="2:14" x14ac:dyDescent="0.25">
      <c r="B4" s="131"/>
      <c r="C4" s="133" t="s">
        <v>171</v>
      </c>
    </row>
    <row r="5" spans="2:14" x14ac:dyDescent="0.25">
      <c r="B5" s="131"/>
      <c r="C5" s="134"/>
    </row>
    <row r="6" spans="2:14" ht="30.75" customHeight="1" x14ac:dyDescent="0.3">
      <c r="C6" s="137"/>
    </row>
    <row r="7" spans="2:14" x14ac:dyDescent="0.25">
      <c r="B7" s="131"/>
      <c r="C7" s="135"/>
    </row>
    <row r="8" spans="2:14" x14ac:dyDescent="0.25">
      <c r="B8" s="131"/>
      <c r="C8" s="135"/>
    </row>
    <row r="9" spans="2:14" x14ac:dyDescent="0.25">
      <c r="B9" s="131"/>
    </row>
    <row r="10" spans="2:14" x14ac:dyDescent="0.25">
      <c r="B10" s="131"/>
      <c r="C10" s="135"/>
    </row>
    <row r="11" spans="2:14" ht="29.25" customHeight="1" x14ac:dyDescent="0.25">
      <c r="B11" s="131" t="s">
        <v>90</v>
      </c>
      <c r="C11" s="133" t="s">
        <v>172</v>
      </c>
    </row>
    <row r="12" spans="2:14" x14ac:dyDescent="0.25">
      <c r="B12" s="131"/>
      <c r="C12" s="133" t="s">
        <v>173</v>
      </c>
    </row>
    <row r="13" spans="2:14" x14ac:dyDescent="0.25">
      <c r="C13" s="133" t="s">
        <v>174</v>
      </c>
    </row>
    <row r="14" spans="2:14" x14ac:dyDescent="0.25">
      <c r="B14" s="131"/>
      <c r="C14" s="135"/>
    </row>
    <row r="15" spans="2:14" x14ac:dyDescent="0.25">
      <c r="B15" s="131"/>
    </row>
    <row r="16" spans="2:14" ht="46.5" customHeight="1" x14ac:dyDescent="0.25">
      <c r="B16" s="131" t="s">
        <v>98</v>
      </c>
      <c r="C16" s="210"/>
      <c r="D16" s="210"/>
      <c r="E16" s="210"/>
      <c r="F16" s="210"/>
      <c r="G16" s="210"/>
      <c r="H16" s="210"/>
      <c r="I16" s="210"/>
      <c r="J16" s="210"/>
      <c r="K16" s="210"/>
      <c r="L16" s="210"/>
      <c r="M16" s="210"/>
      <c r="N16" s="210"/>
    </row>
    <row r="17" spans="2:14" x14ac:dyDescent="0.25">
      <c r="B17" s="131"/>
      <c r="C17" s="207"/>
      <c r="D17" s="207"/>
      <c r="E17" s="207"/>
      <c r="F17" s="207"/>
      <c r="G17" s="207"/>
      <c r="H17" s="207"/>
      <c r="I17" s="207"/>
      <c r="J17" s="207"/>
      <c r="K17" s="207"/>
      <c r="L17" s="207"/>
      <c r="M17" s="207"/>
      <c r="N17" s="207"/>
    </row>
    <row r="18" spans="2:14" ht="16.5" customHeight="1" x14ac:dyDescent="0.25">
      <c r="B18" s="131" t="s">
        <v>163</v>
      </c>
      <c r="C18" s="207" t="s">
        <v>205</v>
      </c>
      <c r="D18" s="207"/>
      <c r="E18" s="207"/>
      <c r="F18" s="207"/>
      <c r="G18" s="207"/>
      <c r="H18" s="207"/>
      <c r="I18" s="207"/>
      <c r="J18" s="207"/>
      <c r="K18" s="207"/>
      <c r="L18" s="207"/>
      <c r="M18" s="207"/>
      <c r="N18" s="207"/>
    </row>
    <row r="19" spans="2:14" x14ac:dyDescent="0.25">
      <c r="B19" s="131"/>
      <c r="C19" s="207"/>
      <c r="D19" s="207"/>
      <c r="E19" s="207"/>
      <c r="F19" s="207"/>
      <c r="G19" s="207"/>
      <c r="H19" s="207"/>
      <c r="I19" s="207"/>
      <c r="J19" s="207"/>
      <c r="K19" s="207"/>
      <c r="L19" s="207"/>
      <c r="M19" s="207"/>
      <c r="N19" s="207"/>
    </row>
    <row r="20" spans="2:14" x14ac:dyDescent="0.25">
      <c r="B20" s="131"/>
      <c r="C20" s="207"/>
      <c r="D20" s="207"/>
      <c r="E20" s="207"/>
      <c r="F20" s="207"/>
      <c r="G20" s="207"/>
      <c r="H20" s="207"/>
      <c r="I20" s="207"/>
      <c r="J20" s="207"/>
      <c r="K20" s="207"/>
      <c r="L20" s="207"/>
      <c r="M20" s="207"/>
      <c r="N20" s="207"/>
    </row>
    <row r="21" spans="2:14" ht="16.5" customHeight="1" x14ac:dyDescent="0.25">
      <c r="B21" s="131"/>
      <c r="C21" s="207" t="s">
        <v>206</v>
      </c>
      <c r="D21" s="207"/>
      <c r="E21" s="207"/>
      <c r="F21" s="207"/>
      <c r="G21" s="207"/>
      <c r="H21" s="207"/>
      <c r="I21" s="207"/>
      <c r="J21" s="207"/>
      <c r="K21" s="207"/>
      <c r="L21" s="207"/>
      <c r="M21" s="207"/>
      <c r="N21" s="207"/>
    </row>
    <row r="22" spans="2:14" x14ac:dyDescent="0.25">
      <c r="B22" s="131"/>
      <c r="C22" s="207" t="s">
        <v>207</v>
      </c>
      <c r="D22" s="207"/>
      <c r="E22" s="207"/>
      <c r="F22" s="207"/>
      <c r="G22" s="207"/>
      <c r="H22" s="207"/>
      <c r="I22" s="207"/>
      <c r="J22" s="207"/>
      <c r="K22" s="207"/>
      <c r="L22" s="207"/>
      <c r="M22" s="207"/>
      <c r="N22" s="207"/>
    </row>
    <row r="23" spans="2:14" x14ac:dyDescent="0.25">
      <c r="C23" s="132" t="s">
        <v>208</v>
      </c>
    </row>
    <row r="24" spans="2:14" x14ac:dyDescent="0.25">
      <c r="B24" s="131"/>
      <c r="C24" s="208"/>
      <c r="D24" s="209"/>
      <c r="E24" s="209"/>
      <c r="F24" s="209"/>
      <c r="G24" s="209"/>
      <c r="H24" s="209"/>
      <c r="I24" s="209"/>
      <c r="J24" s="209"/>
      <c r="K24" s="209"/>
      <c r="L24" s="209"/>
      <c r="M24" s="209"/>
      <c r="N24" s="209"/>
    </row>
    <row r="25" spans="2:14" x14ac:dyDescent="0.25">
      <c r="B25" s="131"/>
      <c r="C25" s="208"/>
      <c r="D25" s="209"/>
      <c r="E25" s="209"/>
      <c r="F25" s="209"/>
      <c r="G25" s="209"/>
      <c r="H25" s="209"/>
      <c r="I25" s="209"/>
      <c r="J25" s="209"/>
      <c r="K25" s="209"/>
      <c r="L25" s="209"/>
      <c r="M25" s="209"/>
      <c r="N25" s="209"/>
    </row>
    <row r="26" spans="2:14" x14ac:dyDescent="0.25">
      <c r="B26" s="131"/>
      <c r="C26" s="208"/>
      <c r="D26" s="209"/>
      <c r="E26" s="209"/>
      <c r="F26" s="209"/>
      <c r="G26" s="209"/>
      <c r="H26" s="209"/>
      <c r="I26" s="209"/>
      <c r="J26" s="209"/>
      <c r="K26" s="209"/>
      <c r="L26" s="209"/>
      <c r="M26" s="209"/>
      <c r="N26" s="209"/>
    </row>
    <row r="27" spans="2:14" x14ac:dyDescent="0.25">
      <c r="B27" s="131"/>
    </row>
    <row r="28" spans="2:14" x14ac:dyDescent="0.25">
      <c r="B28" s="131"/>
    </row>
    <row r="29" spans="2:14" ht="17.25" x14ac:dyDescent="0.3">
      <c r="B29" s="131" t="s">
        <v>157</v>
      </c>
      <c r="C29" s="137" t="s">
        <v>210</v>
      </c>
    </row>
    <row r="30" spans="2:14" x14ac:dyDescent="0.25">
      <c r="C30" s="132" t="s">
        <v>209</v>
      </c>
    </row>
  </sheetData>
  <mergeCells count="10">
    <mergeCell ref="C22:N22"/>
    <mergeCell ref="C24:N24"/>
    <mergeCell ref="C25:N25"/>
    <mergeCell ref="C26:N26"/>
    <mergeCell ref="C16:N16"/>
    <mergeCell ref="C17:N17"/>
    <mergeCell ref="C18:N18"/>
    <mergeCell ref="C19:N19"/>
    <mergeCell ref="C20:N20"/>
    <mergeCell ref="C21:N2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Mau 1</vt:lpstr>
      <vt:lpstr>Mau 2</vt:lpstr>
      <vt:lpstr>Mau 3</vt:lpstr>
      <vt:lpstr>Mau 4 </vt:lpstr>
      <vt:lpstr>Fanpage</vt:lpstr>
      <vt:lpstr>CV 09.2022</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Dr. Nghia Trong Nguyen</cp:lastModifiedBy>
  <cp:lastPrinted>2022-09-23T07:58:17Z</cp:lastPrinted>
  <dcterms:created xsi:type="dcterms:W3CDTF">2020-11-20T02:18:37Z</dcterms:created>
  <dcterms:modified xsi:type="dcterms:W3CDTF">2022-09-27T04:17:29Z</dcterms:modified>
</cp:coreProperties>
</file>