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GIANG DAY\LTT\LTT\DanhGiaGV\Danh Gia Quy\"/>
    </mc:Choice>
  </mc:AlternateContent>
  <bookViews>
    <workbookView xWindow="0" yWindow="0" windowWidth="10860" windowHeight="5940" firstSheet="5" activeTab="5"/>
  </bookViews>
  <sheets>
    <sheet name="1B-T.XUYÊN(huỷ)" sheetId="1" r:id="rId1"/>
    <sheet name="1B-C.GIANG(huỷ)" sheetId="2" state="hidden" r:id="rId2"/>
    <sheet name="1B-C.LINH(huỷ)" sheetId="3" state="hidden" r:id="rId3"/>
    <sheet name="1C-C.CHI(huỷ)" sheetId="4" state="hidden" r:id="rId4"/>
    <sheet name="1B-C.CHI" sheetId="5" r:id="rId5"/>
    <sheet name="1C-T.DANH  (2)" sheetId="28" r:id="rId6"/>
    <sheet name="1B-T.DANH" sheetId="6" r:id="rId7"/>
    <sheet name="T. Khanh" sheetId="7" r:id="rId8"/>
    <sheet name="1B-NVDon" sheetId="8" r:id="rId9"/>
    <sheet name="1C-LQHQuoc" sheetId="9" r:id="rId10"/>
    <sheet name="DNVong" sheetId="10" r:id="rId11"/>
    <sheet name="1C-T.Việt" sheetId="11" r:id="rId12"/>
    <sheet name="1C-BVDung" sheetId="12" r:id="rId13"/>
    <sheet name="1C-C.THƯ" sheetId="13" r:id="rId14"/>
    <sheet name="1C-DNDoan" sheetId="14" r:id="rId15"/>
    <sheet name="1C-NNTuyen" sheetId="15" r:id="rId16"/>
    <sheet name="1C-C.GIANG" sheetId="16" r:id="rId17"/>
    <sheet name="1C-C.LINH" sheetId="17" r:id="rId18"/>
    <sheet name="1C-C.HỒNG" sheetId="18" r:id="rId19"/>
    <sheet name="1C-T.MINH " sheetId="19" r:id="rId20"/>
    <sheet name="1C-C.THÁI" sheetId="20" r:id="rId21"/>
    <sheet name="1C-T.QUỐC DŨNG" sheetId="21" r:id="rId22"/>
    <sheet name="T.Cuong" sheetId="22" r:id="rId23"/>
    <sheet name="C.Quyen" sheetId="23" r:id="rId24"/>
    <sheet name="C.Yen" sheetId="24" r:id="rId25"/>
    <sheet name="T.Xuyên" sheetId="25" r:id="rId26"/>
    <sheet name="T.Tuan" sheetId="26" r:id="rId27"/>
    <sheet name="T.Phong" sheetId="27" r:id="rId28"/>
  </sheets>
  <definedNames>
    <definedName name="_xlnm._FilterDatabase" localSheetId="4" hidden="1">'1B-C.CHI'!$A$12:$H$55</definedName>
    <definedName name="_xlnm._FilterDatabase" localSheetId="1" hidden="1">'1B-C.GIANG(huỷ)'!$A$12:$H$55</definedName>
    <definedName name="_xlnm._FilterDatabase" localSheetId="2" hidden="1">'1B-C.LINH(huỷ)'!$A$12:$H$55</definedName>
    <definedName name="_xlnm._FilterDatabase" localSheetId="8" hidden="1">'1B-NVDon'!$A$12:$H$55</definedName>
    <definedName name="_xlnm._FilterDatabase" localSheetId="6" hidden="1">'1B-T.DANH'!$A$12:$H$55</definedName>
    <definedName name="_xlnm._FilterDatabase" localSheetId="0" hidden="1">'1B-T.XUYÊN(huỷ)'!$A$12:$H$55</definedName>
    <definedName name="_xlnm._FilterDatabase" localSheetId="12" hidden="1">'1C-BVDung'!$A$12:$H$54</definedName>
    <definedName name="_xlnm._FilterDatabase" localSheetId="3" hidden="1">'1C-C.CHI(huỷ)'!$A$12:$H$54</definedName>
    <definedName name="_xlnm._FilterDatabase" localSheetId="16" hidden="1">'1C-C.GIANG'!$A$12:$H$54</definedName>
    <definedName name="_xlnm._FilterDatabase" localSheetId="18" hidden="1">'1C-C.HỒNG'!$A$12:$H$54</definedName>
    <definedName name="_xlnm._FilterDatabase" localSheetId="17" hidden="1">'1C-C.LINH'!$A$12:$H$54</definedName>
    <definedName name="_xlnm._FilterDatabase" localSheetId="20" hidden="1">'1C-C.THÁI'!$A$12:$H$54</definedName>
    <definedName name="_xlnm._FilterDatabase" localSheetId="13" hidden="1">'1C-C.THƯ'!$A$12:$H$54</definedName>
    <definedName name="_xlnm._FilterDatabase" localSheetId="14" hidden="1">'1C-DNDoan'!$A$12:$H$54</definedName>
    <definedName name="_xlnm._FilterDatabase" localSheetId="9" hidden="1">'1C-LQHQuoc'!$A$12:$H$54</definedName>
    <definedName name="_xlnm._FilterDatabase" localSheetId="15" hidden="1">'1C-NNTuyen'!$A$12:$H$54</definedName>
    <definedName name="_xlnm._FilterDatabase" localSheetId="5" hidden="1">'1C-T.DANH  (2)'!$A$12:$H$54</definedName>
    <definedName name="_xlnm._FilterDatabase" localSheetId="19" hidden="1">'1C-T.MINH '!$A$12:$H$54</definedName>
    <definedName name="_xlnm._FilterDatabase" localSheetId="21" hidden="1">'1C-T.QUỐC DŨNG'!$A$12:$H$54</definedName>
    <definedName name="_xlnm._FilterDatabase" localSheetId="11" hidden="1">'1C-T.Việt'!$A$12:$H$54</definedName>
    <definedName name="_xlnm._FilterDatabase" localSheetId="23" hidden="1">C.Quyen!$A$12:$H$54</definedName>
    <definedName name="_xlnm._FilterDatabase" localSheetId="24" hidden="1">C.Yen!$A$12:$H$54</definedName>
    <definedName name="_xlnm._FilterDatabase" localSheetId="10" hidden="1">DNVong!$A$12:$H$54</definedName>
    <definedName name="_xlnm._FilterDatabase" localSheetId="7" hidden="1">'T. Khanh'!$A$12:$H$55</definedName>
    <definedName name="_xlnm._FilterDatabase" localSheetId="22" hidden="1">T.Cuong!$A$12:$H$54</definedName>
    <definedName name="_xlnm._FilterDatabase" localSheetId="27" hidden="1">T.Phong!$A$12:$H$54</definedName>
    <definedName name="_xlnm._FilterDatabase" localSheetId="26" hidden="1">T.Tuan!$A$12:$H$54</definedName>
    <definedName name="_xlnm._FilterDatabase" localSheetId="25" hidden="1">T.Xuyên!$A$12:$H$54</definedName>
  </definedNames>
  <calcPr calcId="162913"/>
  <extLst>
    <ext uri="GoogleSheetsCustomDataVersion1">
      <go:sheetsCustomData xmlns:go="http://customooxmlschemas.google.com/" r:id="rId31" roundtripDataSignature="AMtx7mgJ4apuwNhuSqcm9fDqmUKZqCqO4g=="/>
    </ext>
  </extLst>
</workbook>
</file>

<file path=xl/calcChain.xml><?xml version="1.0" encoding="utf-8"?>
<calcChain xmlns="http://schemas.openxmlformats.org/spreadsheetml/2006/main">
  <c r="F32" i="28" l="1"/>
  <c r="G45" i="28"/>
  <c r="F45" i="28"/>
  <c r="G43" i="28"/>
  <c r="F43" i="28"/>
  <c r="G41" i="28"/>
  <c r="F41" i="28"/>
  <c r="G39" i="28"/>
  <c r="F39" i="28"/>
  <c r="G37" i="28"/>
  <c r="F37" i="28"/>
  <c r="G35" i="28"/>
  <c r="G33" i="28"/>
  <c r="F33" i="28"/>
  <c r="G32" i="28"/>
  <c r="E32" i="28"/>
  <c r="G28" i="28"/>
  <c r="F28" i="28"/>
  <c r="E28" i="28"/>
  <c r="G25" i="28"/>
  <c r="F25" i="28"/>
  <c r="E25" i="28"/>
  <c r="G19" i="28"/>
  <c r="F19" i="28"/>
  <c r="E19" i="28"/>
  <c r="E14" i="28" s="1"/>
  <c r="E52" i="28" s="1"/>
  <c r="E54" i="28" s="1"/>
  <c r="G15" i="28"/>
  <c r="G14" i="28" s="1"/>
  <c r="G52" i="28" s="1"/>
  <c r="G54" i="28" s="1"/>
  <c r="F15" i="28"/>
  <c r="E15" i="28"/>
  <c r="F14" i="28"/>
  <c r="F52" i="28" l="1"/>
  <c r="F54" i="28" s="1"/>
  <c r="F62" i="28"/>
  <c r="H62" i="28" s="1"/>
  <c r="F61" i="28"/>
  <c r="H61" i="28" s="1"/>
  <c r="F60" i="28"/>
  <c r="H60" i="28" s="1"/>
  <c r="F59" i="28"/>
  <c r="H59" i="28" s="1"/>
  <c r="G45" i="27"/>
  <c r="F45" i="27"/>
  <c r="G43" i="27"/>
  <c r="F43" i="27"/>
  <c r="F32" i="27" s="1"/>
  <c r="G41" i="27"/>
  <c r="G39" i="27"/>
  <c r="F39" i="27"/>
  <c r="G37" i="27"/>
  <c r="F37" i="27"/>
  <c r="G35" i="27"/>
  <c r="F35" i="27"/>
  <c r="G33" i="27"/>
  <c r="G32" i="27" s="1"/>
  <c r="F33" i="27"/>
  <c r="E32" i="27"/>
  <c r="G28" i="27"/>
  <c r="F28" i="27"/>
  <c r="E28" i="27"/>
  <c r="G25" i="27"/>
  <c r="G14" i="27" s="1"/>
  <c r="F25" i="27"/>
  <c r="E25" i="27"/>
  <c r="G19" i="27"/>
  <c r="F19" i="27"/>
  <c r="E19" i="27"/>
  <c r="G15" i="27"/>
  <c r="F15" i="27"/>
  <c r="E15" i="27"/>
  <c r="E14" i="27" s="1"/>
  <c r="E52" i="27" s="1"/>
  <c r="E54" i="27" s="1"/>
  <c r="G59" i="26"/>
  <c r="F54" i="26"/>
  <c r="G45" i="26"/>
  <c r="F45" i="26"/>
  <c r="G43" i="26"/>
  <c r="F43" i="26"/>
  <c r="G41" i="26"/>
  <c r="G39" i="26"/>
  <c r="F39" i="26"/>
  <c r="G37" i="26"/>
  <c r="F37" i="26"/>
  <c r="G35" i="26"/>
  <c r="F35" i="26"/>
  <c r="G33" i="26"/>
  <c r="G32" i="26" s="1"/>
  <c r="F33" i="26"/>
  <c r="F32" i="26" s="1"/>
  <c r="E32" i="26"/>
  <c r="G28" i="26"/>
  <c r="F28" i="26"/>
  <c r="E28" i="26"/>
  <c r="G25" i="26"/>
  <c r="G14" i="26" s="1"/>
  <c r="F25" i="26"/>
  <c r="E25" i="26"/>
  <c r="G19" i="26"/>
  <c r="F19" i="26"/>
  <c r="E19" i="26"/>
  <c r="G15" i="26"/>
  <c r="F15" i="26"/>
  <c r="F14" i="26" s="1"/>
  <c r="F52" i="26" s="1"/>
  <c r="E15" i="26"/>
  <c r="E14" i="26" s="1"/>
  <c r="E52" i="26" s="1"/>
  <c r="E54" i="26" s="1"/>
  <c r="G45" i="25"/>
  <c r="F45" i="25"/>
  <c r="G43" i="25"/>
  <c r="F43" i="25"/>
  <c r="G41" i="25"/>
  <c r="F41" i="25"/>
  <c r="G39" i="25"/>
  <c r="F39" i="25"/>
  <c r="G37" i="25"/>
  <c r="F37" i="25"/>
  <c r="G35" i="25"/>
  <c r="F35" i="25"/>
  <c r="G33" i="25"/>
  <c r="F33" i="25"/>
  <c r="G32" i="25"/>
  <c r="F32" i="25"/>
  <c r="E32" i="25"/>
  <c r="G28" i="25"/>
  <c r="F28" i="25"/>
  <c r="E28" i="25"/>
  <c r="G25" i="25"/>
  <c r="F25" i="25"/>
  <c r="E25" i="25"/>
  <c r="E14" i="25" s="1"/>
  <c r="E52" i="25" s="1"/>
  <c r="E54" i="25" s="1"/>
  <c r="G19" i="25"/>
  <c r="F19" i="25"/>
  <c r="E19" i="25"/>
  <c r="G15" i="25"/>
  <c r="G14" i="25" s="1"/>
  <c r="G52" i="25" s="1"/>
  <c r="G54" i="25" s="1"/>
  <c r="F15" i="25"/>
  <c r="E15" i="25"/>
  <c r="E61" i="24"/>
  <c r="G61" i="24" s="1"/>
  <c r="G45" i="24"/>
  <c r="F45" i="24"/>
  <c r="G43" i="24"/>
  <c r="F43" i="24"/>
  <c r="G41" i="24"/>
  <c r="F41" i="24"/>
  <c r="G39" i="24"/>
  <c r="F39" i="24"/>
  <c r="G37" i="24"/>
  <c r="F37" i="24"/>
  <c r="G35" i="24"/>
  <c r="F35" i="24"/>
  <c r="G33" i="24"/>
  <c r="G32" i="24" s="1"/>
  <c r="F33" i="24"/>
  <c r="F32" i="24" s="1"/>
  <c r="E32" i="24"/>
  <c r="G28" i="24"/>
  <c r="F28" i="24"/>
  <c r="E28" i="24"/>
  <c r="G25" i="24"/>
  <c r="F25" i="24"/>
  <c r="E25" i="24"/>
  <c r="G19" i="24"/>
  <c r="F19" i="24"/>
  <c r="E19" i="24"/>
  <c r="G15" i="24"/>
  <c r="F15" i="24"/>
  <c r="F14" i="24" s="1"/>
  <c r="F52" i="24" s="1"/>
  <c r="F54" i="24" s="1"/>
  <c r="E15" i="24"/>
  <c r="E14" i="24" s="1"/>
  <c r="E52" i="24" s="1"/>
  <c r="E54" i="24" s="1"/>
  <c r="G14" i="24"/>
  <c r="G52" i="24" s="1"/>
  <c r="G54" i="24" s="1"/>
  <c r="F54" i="23"/>
  <c r="G45" i="23"/>
  <c r="F45" i="23"/>
  <c r="G43" i="23"/>
  <c r="F43" i="23"/>
  <c r="G41" i="23"/>
  <c r="F41" i="23"/>
  <c r="G39" i="23"/>
  <c r="F39" i="23"/>
  <c r="G37" i="23"/>
  <c r="F37" i="23"/>
  <c r="G35" i="23"/>
  <c r="F35" i="23"/>
  <c r="G33" i="23"/>
  <c r="F33" i="23"/>
  <c r="G32" i="23"/>
  <c r="F32" i="23"/>
  <c r="E32" i="23"/>
  <c r="G28" i="23"/>
  <c r="F28" i="23"/>
  <c r="E28" i="23"/>
  <c r="E14" i="23" s="1"/>
  <c r="E52" i="23" s="1"/>
  <c r="E54" i="23" s="1"/>
  <c r="G25" i="23"/>
  <c r="F25" i="23"/>
  <c r="E25" i="23"/>
  <c r="G19" i="23"/>
  <c r="F19" i="23"/>
  <c r="E19" i="23"/>
  <c r="G15" i="23"/>
  <c r="F15" i="23"/>
  <c r="E15" i="23"/>
  <c r="F14" i="23"/>
  <c r="F52" i="23" s="1"/>
  <c r="F59" i="22"/>
  <c r="H59" i="22" s="1"/>
  <c r="G45" i="22"/>
  <c r="F45" i="22"/>
  <c r="G43" i="22"/>
  <c r="F43" i="22"/>
  <c r="G41" i="22"/>
  <c r="F41" i="22"/>
  <c r="G39" i="22"/>
  <c r="F39" i="22"/>
  <c r="G37" i="22"/>
  <c r="F37" i="22"/>
  <c r="G35" i="22"/>
  <c r="F35" i="22"/>
  <c r="G33" i="22"/>
  <c r="G32" i="22" s="1"/>
  <c r="F33" i="22"/>
  <c r="F32" i="22" s="1"/>
  <c r="E32" i="22"/>
  <c r="G28" i="22"/>
  <c r="F28" i="22"/>
  <c r="E28" i="22"/>
  <c r="G25" i="22"/>
  <c r="G14" i="22" s="1"/>
  <c r="G52" i="22" s="1"/>
  <c r="G54" i="22" s="1"/>
  <c r="F25" i="22"/>
  <c r="E25" i="22"/>
  <c r="G19" i="22"/>
  <c r="F19" i="22"/>
  <c r="E19" i="22"/>
  <c r="G15" i="22"/>
  <c r="F15" i="22"/>
  <c r="E15" i="22"/>
  <c r="E14" i="22" s="1"/>
  <c r="E52" i="22" s="1"/>
  <c r="E54" i="22" s="1"/>
  <c r="G45" i="21"/>
  <c r="F45" i="21"/>
  <c r="G43" i="21"/>
  <c r="F43" i="21"/>
  <c r="G41" i="21"/>
  <c r="G39" i="21"/>
  <c r="F39" i="21"/>
  <c r="G37" i="21"/>
  <c r="F37" i="21"/>
  <c r="G35" i="21"/>
  <c r="G33" i="21"/>
  <c r="G32" i="21" s="1"/>
  <c r="F33" i="21"/>
  <c r="F32" i="21"/>
  <c r="E32" i="21"/>
  <c r="G28" i="21"/>
  <c r="F28" i="21"/>
  <c r="E28" i="21"/>
  <c r="G25" i="21"/>
  <c r="F25" i="21"/>
  <c r="E25" i="21"/>
  <c r="G19" i="21"/>
  <c r="G14" i="21" s="1"/>
  <c r="G52" i="21" s="1"/>
  <c r="G54" i="21" s="1"/>
  <c r="F19" i="21"/>
  <c r="E19" i="21"/>
  <c r="G15" i="21"/>
  <c r="F15" i="21"/>
  <c r="F14" i="21" s="1"/>
  <c r="F52" i="21" s="1"/>
  <c r="F54" i="21" s="1"/>
  <c r="E15" i="21"/>
  <c r="E14" i="21" s="1"/>
  <c r="E52" i="21" s="1"/>
  <c r="E54" i="21" s="1"/>
  <c r="E60" i="20"/>
  <c r="G60" i="20" s="1"/>
  <c r="G54" i="20"/>
  <c r="G45" i="20"/>
  <c r="F45" i="20"/>
  <c r="G43" i="20"/>
  <c r="F43" i="20"/>
  <c r="G41" i="20"/>
  <c r="F41" i="20"/>
  <c r="G39" i="20"/>
  <c r="F39" i="20"/>
  <c r="G37" i="20"/>
  <c r="F37" i="20"/>
  <c r="G35" i="20"/>
  <c r="F35" i="20"/>
  <c r="G33" i="20"/>
  <c r="F33" i="20"/>
  <c r="G32" i="20"/>
  <c r="F32" i="20"/>
  <c r="E32" i="20"/>
  <c r="G28" i="20"/>
  <c r="F28" i="20"/>
  <c r="E28" i="20"/>
  <c r="G25" i="20"/>
  <c r="F25" i="20"/>
  <c r="E25" i="20"/>
  <c r="G19" i="20"/>
  <c r="G14" i="20" s="1"/>
  <c r="G52" i="20" s="1"/>
  <c r="F19" i="20"/>
  <c r="E19" i="20"/>
  <c r="G15" i="20"/>
  <c r="F15" i="20"/>
  <c r="F14" i="20" s="1"/>
  <c r="F52" i="20" s="1"/>
  <c r="F54" i="20" s="1"/>
  <c r="E15" i="20"/>
  <c r="E14" i="20"/>
  <c r="E52" i="20" s="1"/>
  <c r="E54" i="20" s="1"/>
  <c r="G45" i="19"/>
  <c r="F45" i="19"/>
  <c r="G43" i="19"/>
  <c r="F43" i="19"/>
  <c r="G41" i="19"/>
  <c r="F41" i="19"/>
  <c r="G39" i="19"/>
  <c r="F39" i="19"/>
  <c r="G37" i="19"/>
  <c r="F37" i="19"/>
  <c r="G35" i="19"/>
  <c r="G33" i="19"/>
  <c r="G32" i="19" s="1"/>
  <c r="F33" i="19"/>
  <c r="E32" i="19"/>
  <c r="G28" i="19"/>
  <c r="F28" i="19"/>
  <c r="E28" i="19"/>
  <c r="G25" i="19"/>
  <c r="F25" i="19"/>
  <c r="F14" i="19" s="1"/>
  <c r="E25" i="19"/>
  <c r="G19" i="19"/>
  <c r="F19" i="19"/>
  <c r="E19" i="19"/>
  <c r="G15" i="19"/>
  <c r="F15" i="19"/>
  <c r="E15" i="19"/>
  <c r="G14" i="19"/>
  <c r="G45" i="18"/>
  <c r="F45" i="18"/>
  <c r="G43" i="18"/>
  <c r="F43" i="18"/>
  <c r="G41" i="18"/>
  <c r="F41" i="18"/>
  <c r="G39" i="18"/>
  <c r="F39" i="18"/>
  <c r="G37" i="18"/>
  <c r="F37" i="18"/>
  <c r="G35" i="18"/>
  <c r="F35" i="18"/>
  <c r="G33" i="18"/>
  <c r="F33" i="18"/>
  <c r="G32" i="18"/>
  <c r="F32" i="18"/>
  <c r="E32" i="18"/>
  <c r="G28" i="18"/>
  <c r="F28" i="18"/>
  <c r="E28" i="18"/>
  <c r="E14" i="18" s="1"/>
  <c r="E52" i="18" s="1"/>
  <c r="E54" i="18" s="1"/>
  <c r="G25" i="18"/>
  <c r="F25" i="18"/>
  <c r="E25" i="18"/>
  <c r="G19" i="18"/>
  <c r="F19" i="18"/>
  <c r="E19" i="18"/>
  <c r="G15" i="18"/>
  <c r="F15" i="18"/>
  <c r="E15" i="18"/>
  <c r="F14" i="18"/>
  <c r="F52" i="18" s="1"/>
  <c r="F54" i="18" s="1"/>
  <c r="G52" i="17"/>
  <c r="G54" i="17" s="1"/>
  <c r="G45" i="17"/>
  <c r="F45" i="17"/>
  <c r="G43" i="17"/>
  <c r="F43" i="17"/>
  <c r="G41" i="17"/>
  <c r="F41" i="17"/>
  <c r="G39" i="17"/>
  <c r="F39" i="17"/>
  <c r="G37" i="17"/>
  <c r="F37" i="17"/>
  <c r="G35" i="17"/>
  <c r="F35" i="17"/>
  <c r="G33" i="17"/>
  <c r="F33" i="17"/>
  <c r="F32" i="17" s="1"/>
  <c r="G32" i="17"/>
  <c r="E32" i="17"/>
  <c r="G28" i="17"/>
  <c r="F28" i="17"/>
  <c r="E28" i="17"/>
  <c r="G25" i="17"/>
  <c r="F25" i="17"/>
  <c r="F14" i="17" s="1"/>
  <c r="F52" i="17" s="1"/>
  <c r="F54" i="17" s="1"/>
  <c r="E25" i="17"/>
  <c r="G19" i="17"/>
  <c r="F19" i="17"/>
  <c r="E19" i="17"/>
  <c r="G15" i="17"/>
  <c r="F15" i="17"/>
  <c r="E15" i="17"/>
  <c r="G14" i="17"/>
  <c r="G45" i="16"/>
  <c r="F45" i="16"/>
  <c r="G43" i="16"/>
  <c r="F43" i="16"/>
  <c r="F32" i="16" s="1"/>
  <c r="G41" i="16"/>
  <c r="G39" i="16"/>
  <c r="F39" i="16"/>
  <c r="G37" i="16"/>
  <c r="F37" i="16"/>
  <c r="G35" i="16"/>
  <c r="F35" i="16"/>
  <c r="G33" i="16"/>
  <c r="G32" i="16" s="1"/>
  <c r="F33" i="16"/>
  <c r="E32" i="16"/>
  <c r="G28" i="16"/>
  <c r="F28" i="16"/>
  <c r="E28" i="16"/>
  <c r="G25" i="16"/>
  <c r="F25" i="16"/>
  <c r="E25" i="16"/>
  <c r="G19" i="16"/>
  <c r="F19" i="16"/>
  <c r="E19" i="16"/>
  <c r="G15" i="16"/>
  <c r="F15" i="16"/>
  <c r="E15" i="16"/>
  <c r="E14" i="16" s="1"/>
  <c r="E52" i="16" s="1"/>
  <c r="E54" i="16" s="1"/>
  <c r="G14" i="16"/>
  <c r="G52" i="16" s="1"/>
  <c r="G54" i="16" s="1"/>
  <c r="F60" i="16" s="1"/>
  <c r="H60" i="16" s="1"/>
  <c r="G45" i="15"/>
  <c r="F45" i="15"/>
  <c r="G43" i="15"/>
  <c r="F43" i="15"/>
  <c r="G41" i="15"/>
  <c r="F41" i="15"/>
  <c r="G39" i="15"/>
  <c r="F39" i="15"/>
  <c r="G37" i="15"/>
  <c r="F37" i="15"/>
  <c r="G35" i="15"/>
  <c r="F35" i="15"/>
  <c r="G33" i="15"/>
  <c r="G32" i="15" s="1"/>
  <c r="F33" i="15"/>
  <c r="F32" i="15"/>
  <c r="E32" i="15"/>
  <c r="G28" i="15"/>
  <c r="F28" i="15"/>
  <c r="E28" i="15"/>
  <c r="G25" i="15"/>
  <c r="F25" i="15"/>
  <c r="E25" i="15"/>
  <c r="G19" i="15"/>
  <c r="F19" i="15"/>
  <c r="F14" i="15" s="1"/>
  <c r="F52" i="15" s="1"/>
  <c r="F54" i="15" s="1"/>
  <c r="E62" i="15" s="1"/>
  <c r="G62" i="15" s="1"/>
  <c r="E19" i="15"/>
  <c r="G15" i="15"/>
  <c r="G14" i="15" s="1"/>
  <c r="G52" i="15" s="1"/>
  <c r="G54" i="15" s="1"/>
  <c r="F15" i="15"/>
  <c r="E15" i="15"/>
  <c r="E14" i="15" s="1"/>
  <c r="E52" i="15" s="1"/>
  <c r="E54" i="15" s="1"/>
  <c r="F52" i="14"/>
  <c r="F54" i="14" s="1"/>
  <c r="G45" i="14"/>
  <c r="F45" i="14"/>
  <c r="G43" i="14"/>
  <c r="F43" i="14"/>
  <c r="G41" i="14"/>
  <c r="F41" i="14"/>
  <c r="G39" i="14"/>
  <c r="F39" i="14"/>
  <c r="G37" i="14"/>
  <c r="F37" i="14"/>
  <c r="G35" i="14"/>
  <c r="G32" i="14" s="1"/>
  <c r="G33" i="14"/>
  <c r="F33" i="14"/>
  <c r="F32" i="14"/>
  <c r="E32" i="14"/>
  <c r="G28" i="14"/>
  <c r="F28" i="14"/>
  <c r="E28" i="14"/>
  <c r="G25" i="14"/>
  <c r="F25" i="14"/>
  <c r="E25" i="14"/>
  <c r="G19" i="14"/>
  <c r="F19" i="14"/>
  <c r="E19" i="14"/>
  <c r="G15" i="14"/>
  <c r="G14" i="14" s="1"/>
  <c r="G52" i="14" s="1"/>
  <c r="G54" i="14" s="1"/>
  <c r="F15" i="14"/>
  <c r="F14" i="14" s="1"/>
  <c r="E15" i="14"/>
  <c r="E14" i="14"/>
  <c r="E52" i="14" s="1"/>
  <c r="E54" i="14" s="1"/>
  <c r="G45" i="13"/>
  <c r="F45" i="13"/>
  <c r="G43" i="13"/>
  <c r="F43" i="13"/>
  <c r="G41" i="13"/>
  <c r="F41" i="13"/>
  <c r="G39" i="13"/>
  <c r="F39" i="13"/>
  <c r="G37" i="13"/>
  <c r="F37" i="13"/>
  <c r="G35" i="13"/>
  <c r="F35" i="13"/>
  <c r="G33" i="13"/>
  <c r="G32" i="13" s="1"/>
  <c r="F33" i="13"/>
  <c r="F32" i="13" s="1"/>
  <c r="E32" i="13"/>
  <c r="G28" i="13"/>
  <c r="F28" i="13"/>
  <c r="E28" i="13"/>
  <c r="G25" i="13"/>
  <c r="F25" i="13"/>
  <c r="E25" i="13"/>
  <c r="G19" i="13"/>
  <c r="F19" i="13"/>
  <c r="E19" i="13"/>
  <c r="G15" i="13"/>
  <c r="F15" i="13"/>
  <c r="E15" i="13"/>
  <c r="G14" i="13"/>
  <c r="G52" i="13" s="1"/>
  <c r="G54" i="13" s="1"/>
  <c r="F54" i="12"/>
  <c r="G45" i="12"/>
  <c r="F45" i="12"/>
  <c r="G43" i="12"/>
  <c r="F43" i="12"/>
  <c r="G41" i="12"/>
  <c r="F41" i="12"/>
  <c r="G39" i="12"/>
  <c r="F39" i="12"/>
  <c r="G37" i="12"/>
  <c r="F37" i="12"/>
  <c r="G35" i="12"/>
  <c r="F35" i="12"/>
  <c r="G33" i="12"/>
  <c r="F33" i="12"/>
  <c r="G32" i="12"/>
  <c r="F32" i="12"/>
  <c r="E32" i="12"/>
  <c r="G28" i="12"/>
  <c r="F28" i="12"/>
  <c r="E28" i="12"/>
  <c r="G25" i="12"/>
  <c r="F25" i="12"/>
  <c r="E25" i="12"/>
  <c r="G19" i="12"/>
  <c r="F19" i="12"/>
  <c r="E19" i="12"/>
  <c r="G15" i="12"/>
  <c r="G14" i="12" s="1"/>
  <c r="G52" i="12" s="1"/>
  <c r="G54" i="12" s="1"/>
  <c r="F15" i="12"/>
  <c r="F14" i="12" s="1"/>
  <c r="F52" i="12" s="1"/>
  <c r="E15" i="12"/>
  <c r="E14" i="12"/>
  <c r="E52" i="12" s="1"/>
  <c r="E54" i="12" s="1"/>
  <c r="G45" i="11"/>
  <c r="F45" i="11"/>
  <c r="G43" i="11"/>
  <c r="F43" i="11"/>
  <c r="G41" i="11"/>
  <c r="F41" i="11"/>
  <c r="G39" i="11"/>
  <c r="F39" i="11"/>
  <c r="G37" i="11"/>
  <c r="F37" i="11"/>
  <c r="G35" i="11"/>
  <c r="F35" i="11"/>
  <c r="G33" i="11"/>
  <c r="G32" i="11" s="1"/>
  <c r="F33" i="11"/>
  <c r="F32" i="11" s="1"/>
  <c r="E32" i="11"/>
  <c r="G28" i="11"/>
  <c r="F28" i="11"/>
  <c r="E28" i="11"/>
  <c r="G25" i="11"/>
  <c r="F25" i="11"/>
  <c r="E25" i="11"/>
  <c r="G19" i="11"/>
  <c r="F19" i="11"/>
  <c r="F14" i="11" s="1"/>
  <c r="F52" i="11" s="1"/>
  <c r="F54" i="11" s="1"/>
  <c r="E59" i="11" s="1"/>
  <c r="G59" i="11" s="1"/>
  <c r="E19" i="11"/>
  <c r="G15" i="11"/>
  <c r="F15" i="11"/>
  <c r="E15" i="11"/>
  <c r="E14" i="11" s="1"/>
  <c r="E52" i="11" s="1"/>
  <c r="E54" i="11" s="1"/>
  <c r="G14" i="11"/>
  <c r="G52" i="11" s="1"/>
  <c r="G54" i="11" s="1"/>
  <c r="G45" i="10"/>
  <c r="F45" i="10"/>
  <c r="G43" i="10"/>
  <c r="F43" i="10"/>
  <c r="G41" i="10"/>
  <c r="F41" i="10"/>
  <c r="G39" i="10"/>
  <c r="F39" i="10"/>
  <c r="G37" i="10"/>
  <c r="F37" i="10"/>
  <c r="G35" i="10"/>
  <c r="F35" i="10"/>
  <c r="G33" i="10"/>
  <c r="F33" i="10"/>
  <c r="G32" i="10"/>
  <c r="F32" i="10"/>
  <c r="E32" i="10"/>
  <c r="G28" i="10"/>
  <c r="F28" i="10"/>
  <c r="F14" i="10" s="1"/>
  <c r="F52" i="10" s="1"/>
  <c r="F54" i="10" s="1"/>
  <c r="E28" i="10"/>
  <c r="G25" i="10"/>
  <c r="F25" i="10"/>
  <c r="E25" i="10"/>
  <c r="G19" i="10"/>
  <c r="F19" i="10"/>
  <c r="E19" i="10"/>
  <c r="G15" i="10"/>
  <c r="G14" i="10" s="1"/>
  <c r="G52" i="10" s="1"/>
  <c r="G54" i="10" s="1"/>
  <c r="F15" i="10"/>
  <c r="E15" i="10"/>
  <c r="E14" i="10"/>
  <c r="E52" i="10" s="1"/>
  <c r="E54" i="10" s="1"/>
  <c r="G45" i="9"/>
  <c r="F45" i="9"/>
  <c r="G43" i="9"/>
  <c r="F43" i="9"/>
  <c r="F32" i="9" s="1"/>
  <c r="G41" i="9"/>
  <c r="G39" i="9"/>
  <c r="F39" i="9"/>
  <c r="G37" i="9"/>
  <c r="F37" i="9"/>
  <c r="G35" i="9"/>
  <c r="F35" i="9"/>
  <c r="G33" i="9"/>
  <c r="G32" i="9" s="1"/>
  <c r="F33" i="9"/>
  <c r="E32" i="9"/>
  <c r="G28" i="9"/>
  <c r="F28" i="9"/>
  <c r="E28" i="9"/>
  <c r="G25" i="9"/>
  <c r="F25" i="9"/>
  <c r="E25" i="9"/>
  <c r="G19" i="9"/>
  <c r="G14" i="9" s="1"/>
  <c r="F19" i="9"/>
  <c r="E19" i="9"/>
  <c r="G15" i="9"/>
  <c r="F15" i="9"/>
  <c r="F14" i="9" s="1"/>
  <c r="F52" i="9" s="1"/>
  <c r="F54" i="9" s="1"/>
  <c r="E15" i="9"/>
  <c r="E14" i="9"/>
  <c r="E52" i="9" s="1"/>
  <c r="E54" i="9" s="1"/>
  <c r="G46" i="8"/>
  <c r="F46" i="8"/>
  <c r="G43" i="8"/>
  <c r="F43" i="8"/>
  <c r="G41" i="8"/>
  <c r="F41" i="8"/>
  <c r="G39" i="8"/>
  <c r="F39" i="8"/>
  <c r="G37" i="8"/>
  <c r="F37" i="8"/>
  <c r="G35" i="8"/>
  <c r="F35" i="8"/>
  <c r="G33" i="8"/>
  <c r="F33" i="8"/>
  <c r="F32" i="8" s="1"/>
  <c r="G32" i="8"/>
  <c r="E32" i="8"/>
  <c r="G28" i="8"/>
  <c r="F28" i="8"/>
  <c r="E28" i="8"/>
  <c r="G25" i="8"/>
  <c r="F25" i="8"/>
  <c r="F14" i="8" s="1"/>
  <c r="F53" i="8" s="1"/>
  <c r="F55" i="8" s="1"/>
  <c r="E25" i="8"/>
  <c r="G19" i="8"/>
  <c r="F19" i="8"/>
  <c r="E19" i="8"/>
  <c r="E14" i="8" s="1"/>
  <c r="E53" i="8" s="1"/>
  <c r="E55" i="8" s="1"/>
  <c r="G15" i="8"/>
  <c r="F15" i="8"/>
  <c r="E15" i="8"/>
  <c r="G14" i="8"/>
  <c r="G53" i="8" s="1"/>
  <c r="G55" i="8" s="1"/>
  <c r="G46" i="7"/>
  <c r="F46" i="7"/>
  <c r="G43" i="7"/>
  <c r="F43" i="7"/>
  <c r="G41" i="7"/>
  <c r="F41" i="7"/>
  <c r="G39" i="7"/>
  <c r="F39" i="7"/>
  <c r="G37" i="7"/>
  <c r="F37" i="7"/>
  <c r="G35" i="7"/>
  <c r="F35" i="7"/>
  <c r="F32" i="7" s="1"/>
  <c r="G33" i="7"/>
  <c r="G32" i="7" s="1"/>
  <c r="F33" i="7"/>
  <c r="E32" i="7"/>
  <c r="G28" i="7"/>
  <c r="F28" i="7"/>
  <c r="E28" i="7"/>
  <c r="G25" i="7"/>
  <c r="F25" i="7"/>
  <c r="E25" i="7"/>
  <c r="G19" i="7"/>
  <c r="F19" i="7"/>
  <c r="E19" i="7"/>
  <c r="G15" i="7"/>
  <c r="F15" i="7"/>
  <c r="E15" i="7"/>
  <c r="E14" i="7" s="1"/>
  <c r="E53" i="7" s="1"/>
  <c r="E55" i="7" s="1"/>
  <c r="F53" i="6"/>
  <c r="F55" i="6" s="1"/>
  <c r="E62" i="6" s="1"/>
  <c r="G62" i="6" s="1"/>
  <c r="G46" i="6"/>
  <c r="F46" i="6"/>
  <c r="G43" i="6"/>
  <c r="F43" i="6"/>
  <c r="G41" i="6"/>
  <c r="F41" i="6"/>
  <c r="G39" i="6"/>
  <c r="F39" i="6"/>
  <c r="G37" i="6"/>
  <c r="F37" i="6"/>
  <c r="G35" i="6"/>
  <c r="F35" i="6"/>
  <c r="G33" i="6"/>
  <c r="F33" i="6"/>
  <c r="F32" i="6" s="1"/>
  <c r="G32" i="6"/>
  <c r="E32" i="6"/>
  <c r="G28" i="6"/>
  <c r="F28" i="6"/>
  <c r="E28" i="6"/>
  <c r="G25" i="6"/>
  <c r="F25" i="6"/>
  <c r="E25" i="6"/>
  <c r="G19" i="6"/>
  <c r="F19" i="6"/>
  <c r="E19" i="6"/>
  <c r="G15" i="6"/>
  <c r="G14" i="6" s="1"/>
  <c r="G53" i="6" s="1"/>
  <c r="G55" i="6" s="1"/>
  <c r="F15" i="6"/>
  <c r="E15" i="6"/>
  <c r="F14" i="6"/>
  <c r="G46" i="5"/>
  <c r="F46" i="5"/>
  <c r="G43" i="5"/>
  <c r="G41" i="5"/>
  <c r="G39" i="5"/>
  <c r="G37" i="5"/>
  <c r="G35" i="5"/>
  <c r="G33" i="5"/>
  <c r="G32" i="5"/>
  <c r="F32" i="5"/>
  <c r="E32" i="5"/>
  <c r="G28" i="5"/>
  <c r="F28" i="5"/>
  <c r="E28" i="5"/>
  <c r="G25" i="5"/>
  <c r="F25" i="5"/>
  <c r="E25" i="5"/>
  <c r="G19" i="5"/>
  <c r="F19" i="5"/>
  <c r="E19" i="5"/>
  <c r="G15" i="5"/>
  <c r="G14" i="5" s="1"/>
  <c r="G53" i="5" s="1"/>
  <c r="G55" i="5" s="1"/>
  <c r="F15" i="5"/>
  <c r="E15" i="5"/>
  <c r="F14" i="5"/>
  <c r="F53" i="5" s="1"/>
  <c r="F55" i="5" s="1"/>
  <c r="G45" i="4"/>
  <c r="F45" i="4"/>
  <c r="G43" i="4"/>
  <c r="F43" i="4"/>
  <c r="G41" i="4"/>
  <c r="F41" i="4"/>
  <c r="G39" i="4"/>
  <c r="F39" i="4"/>
  <c r="G37" i="4"/>
  <c r="F37" i="4"/>
  <c r="G35" i="4"/>
  <c r="F35" i="4"/>
  <c r="G33" i="4"/>
  <c r="G32" i="4" s="1"/>
  <c r="F33" i="4"/>
  <c r="F32" i="4"/>
  <c r="E32" i="4"/>
  <c r="G28" i="4"/>
  <c r="F28" i="4"/>
  <c r="E28" i="4"/>
  <c r="E14" i="4" s="1"/>
  <c r="E52" i="4" s="1"/>
  <c r="E54" i="4" s="1"/>
  <c r="G25" i="4"/>
  <c r="F25" i="4"/>
  <c r="E25" i="4"/>
  <c r="G19" i="4"/>
  <c r="G14" i="4" s="1"/>
  <c r="G52" i="4" s="1"/>
  <c r="G54" i="4" s="1"/>
  <c r="F62" i="4" s="1"/>
  <c r="H62" i="4" s="1"/>
  <c r="F19" i="4"/>
  <c r="E19" i="4"/>
  <c r="G15" i="4"/>
  <c r="F15" i="4"/>
  <c r="F14" i="4" s="1"/>
  <c r="F52" i="4" s="1"/>
  <c r="F54" i="4" s="1"/>
  <c r="E15" i="4"/>
  <c r="G46" i="3"/>
  <c r="F46" i="3"/>
  <c r="G43" i="3"/>
  <c r="F43" i="3"/>
  <c r="G41" i="3"/>
  <c r="F41" i="3"/>
  <c r="G39" i="3"/>
  <c r="F39" i="3"/>
  <c r="G37" i="3"/>
  <c r="F37" i="3"/>
  <c r="G35" i="3"/>
  <c r="G32" i="3" s="1"/>
  <c r="G53" i="3" s="1"/>
  <c r="G55" i="3" s="1"/>
  <c r="F35" i="3"/>
  <c r="G33" i="3"/>
  <c r="F33" i="3"/>
  <c r="F32" i="3" s="1"/>
  <c r="E32" i="3"/>
  <c r="G28" i="3"/>
  <c r="F28" i="3"/>
  <c r="E28" i="3"/>
  <c r="G25" i="3"/>
  <c r="F25" i="3"/>
  <c r="F14" i="3" s="1"/>
  <c r="F53" i="3" s="1"/>
  <c r="F55" i="3" s="1"/>
  <c r="E25" i="3"/>
  <c r="G19" i="3"/>
  <c r="F19" i="3"/>
  <c r="E19" i="3"/>
  <c r="E14" i="3" s="1"/>
  <c r="E53" i="3" s="1"/>
  <c r="E55" i="3" s="1"/>
  <c r="G15" i="3"/>
  <c r="F15" i="3"/>
  <c r="E15" i="3"/>
  <c r="G14" i="3"/>
  <c r="G46" i="2"/>
  <c r="F46" i="2"/>
  <c r="G43" i="2"/>
  <c r="F43" i="2"/>
  <c r="G41" i="2"/>
  <c r="F41" i="2"/>
  <c r="G39" i="2"/>
  <c r="F39" i="2"/>
  <c r="G37" i="2"/>
  <c r="F37" i="2"/>
  <c r="G35" i="2"/>
  <c r="F35" i="2"/>
  <c r="F32" i="2" s="1"/>
  <c r="G33" i="2"/>
  <c r="G32" i="2" s="1"/>
  <c r="F33" i="2"/>
  <c r="E32" i="2"/>
  <c r="G28" i="2"/>
  <c r="F28" i="2"/>
  <c r="E28" i="2"/>
  <c r="G25" i="2"/>
  <c r="F25" i="2"/>
  <c r="E25" i="2"/>
  <c r="G19" i="2"/>
  <c r="F19" i="2"/>
  <c r="E19" i="2"/>
  <c r="G15" i="2"/>
  <c r="F15" i="2"/>
  <c r="E15" i="2"/>
  <c r="E14" i="2" s="1"/>
  <c r="E53" i="2" s="1"/>
  <c r="E55" i="2" s="1"/>
  <c r="G46" i="1"/>
  <c r="F46" i="1"/>
  <c r="G43" i="1"/>
  <c r="F43" i="1"/>
  <c r="G41" i="1"/>
  <c r="F41" i="1"/>
  <c r="G39" i="1"/>
  <c r="F39" i="1"/>
  <c r="G37" i="1"/>
  <c r="F37" i="1"/>
  <c r="G35" i="1"/>
  <c r="F35" i="1"/>
  <c r="G33" i="1"/>
  <c r="F33" i="1"/>
  <c r="G32" i="1"/>
  <c r="E32" i="1"/>
  <c r="G28" i="1"/>
  <c r="F28" i="1"/>
  <c r="E28" i="1"/>
  <c r="G25" i="1"/>
  <c r="F25" i="1"/>
  <c r="E25" i="1"/>
  <c r="G19" i="1"/>
  <c r="F19" i="1"/>
  <c r="E19" i="1"/>
  <c r="G15" i="1"/>
  <c r="G14" i="1" s="1"/>
  <c r="G53" i="1" s="1"/>
  <c r="G55" i="1" s="1"/>
  <c r="F15" i="1"/>
  <c r="E15" i="1"/>
  <c r="F14" i="1"/>
  <c r="E62" i="28" l="1"/>
  <c r="G62" i="28" s="1"/>
  <c r="E61" i="28"/>
  <c r="G61" i="28" s="1"/>
  <c r="E60" i="28"/>
  <c r="G60" i="28" s="1"/>
  <c r="E59" i="28"/>
  <c r="G59" i="28" s="1"/>
  <c r="F63" i="8"/>
  <c r="H63" i="8" s="1"/>
  <c r="F62" i="8"/>
  <c r="H62" i="8" s="1"/>
  <c r="F61" i="8"/>
  <c r="H61" i="8" s="1"/>
  <c r="F60" i="8"/>
  <c r="H60" i="8" s="1"/>
  <c r="F62" i="13"/>
  <c r="H62" i="13" s="1"/>
  <c r="F61" i="13"/>
  <c r="H61" i="13" s="1"/>
  <c r="F60" i="13"/>
  <c r="H60" i="13" s="1"/>
  <c r="F59" i="13"/>
  <c r="H59" i="13" s="1"/>
  <c r="F63" i="1"/>
  <c r="H63" i="1" s="1"/>
  <c r="F62" i="1"/>
  <c r="H62" i="1" s="1"/>
  <c r="F61" i="1"/>
  <c r="H61" i="1" s="1"/>
  <c r="F60" i="1"/>
  <c r="H60" i="1" s="1"/>
  <c r="F63" i="5"/>
  <c r="H63" i="5" s="1"/>
  <c r="F61" i="5"/>
  <c r="H61" i="5" s="1"/>
  <c r="F62" i="5"/>
  <c r="H62" i="5" s="1"/>
  <c r="F60" i="5"/>
  <c r="H60" i="5" s="1"/>
  <c r="F63" i="6"/>
  <c r="H63" i="6" s="1"/>
  <c r="F62" i="6"/>
  <c r="H62" i="6" s="1"/>
  <c r="F61" i="6"/>
  <c r="H61" i="6" s="1"/>
  <c r="F60" i="6"/>
  <c r="H60" i="6" s="1"/>
  <c r="E63" i="3"/>
  <c r="G63" i="3" s="1"/>
  <c r="E62" i="3"/>
  <c r="G62" i="3" s="1"/>
  <c r="E60" i="3"/>
  <c r="G60" i="3" s="1"/>
  <c r="E61" i="3"/>
  <c r="G61" i="3" s="1"/>
  <c r="E63" i="5"/>
  <c r="G63" i="5" s="1"/>
  <c r="E62" i="5"/>
  <c r="G62" i="5" s="1"/>
  <c r="E61" i="5"/>
  <c r="G61" i="5" s="1"/>
  <c r="E60" i="5"/>
  <c r="G60" i="5" s="1"/>
  <c r="E62" i="9"/>
  <c r="G62" i="9" s="1"/>
  <c r="E60" i="9"/>
  <c r="G60" i="9" s="1"/>
  <c r="E59" i="9"/>
  <c r="G59" i="9" s="1"/>
  <c r="E61" i="9"/>
  <c r="G61" i="9" s="1"/>
  <c r="E62" i="10"/>
  <c r="G62" i="10" s="1"/>
  <c r="E61" i="10"/>
  <c r="G61" i="10" s="1"/>
  <c r="E60" i="10"/>
  <c r="G60" i="10" s="1"/>
  <c r="E59" i="10"/>
  <c r="G59" i="10" s="1"/>
  <c r="F63" i="3"/>
  <c r="H63" i="3" s="1"/>
  <c r="F62" i="3"/>
  <c r="H62" i="3" s="1"/>
  <c r="F61" i="3"/>
  <c r="H61" i="3" s="1"/>
  <c r="F60" i="3"/>
  <c r="H60" i="3" s="1"/>
  <c r="E62" i="4"/>
  <c r="G62" i="4" s="1"/>
  <c r="E61" i="4"/>
  <c r="G61" i="4" s="1"/>
  <c r="E60" i="4"/>
  <c r="G60" i="4" s="1"/>
  <c r="E59" i="4"/>
  <c r="G59" i="4" s="1"/>
  <c r="E62" i="8"/>
  <c r="G62" i="8" s="1"/>
  <c r="E60" i="8"/>
  <c r="G60" i="8" s="1"/>
  <c r="E63" i="8"/>
  <c r="G63" i="8" s="1"/>
  <c r="E61" i="8"/>
  <c r="G61" i="8" s="1"/>
  <c r="E14" i="1"/>
  <c r="E53" i="1" s="1"/>
  <c r="E55" i="1" s="1"/>
  <c r="E61" i="6"/>
  <c r="G61" i="6" s="1"/>
  <c r="E63" i="6"/>
  <c r="G63" i="6" s="1"/>
  <c r="F14" i="7"/>
  <c r="F53" i="7" s="1"/>
  <c r="F55" i="7" s="1"/>
  <c r="G14" i="7"/>
  <c r="G53" i="7" s="1"/>
  <c r="G55" i="7" s="1"/>
  <c r="F62" i="11"/>
  <c r="H62" i="11" s="1"/>
  <c r="F61" i="11"/>
  <c r="H61" i="11" s="1"/>
  <c r="F60" i="11"/>
  <c r="H60" i="11" s="1"/>
  <c r="F59" i="11"/>
  <c r="H59" i="11" s="1"/>
  <c r="F62" i="20"/>
  <c r="H62" i="20" s="1"/>
  <c r="F61" i="20"/>
  <c r="H61" i="20" s="1"/>
  <c r="F60" i="20"/>
  <c r="H60" i="20" s="1"/>
  <c r="F59" i="20"/>
  <c r="H59" i="20" s="1"/>
  <c r="F59" i="4"/>
  <c r="H59" i="4" s="1"/>
  <c r="F61" i="4"/>
  <c r="H61" i="4" s="1"/>
  <c r="G52" i="9"/>
  <c r="G54" i="9" s="1"/>
  <c r="E62" i="11"/>
  <c r="G62" i="11" s="1"/>
  <c r="E61" i="11"/>
  <c r="G61" i="11" s="1"/>
  <c r="E60" i="11"/>
  <c r="G60" i="11" s="1"/>
  <c r="F62" i="14"/>
  <c r="H62" i="14" s="1"/>
  <c r="F61" i="14"/>
  <c r="H61" i="14" s="1"/>
  <c r="F60" i="14"/>
  <c r="H60" i="14" s="1"/>
  <c r="F59" i="14"/>
  <c r="H59" i="14" s="1"/>
  <c r="F61" i="16"/>
  <c r="H61" i="16" s="1"/>
  <c r="F62" i="16"/>
  <c r="H62" i="16" s="1"/>
  <c r="F59" i="16"/>
  <c r="H59" i="16" s="1"/>
  <c r="F32" i="1"/>
  <c r="F53" i="1" s="1"/>
  <c r="F55" i="1" s="1"/>
  <c r="F14" i="2"/>
  <c r="F53" i="2" s="1"/>
  <c r="F55" i="2" s="1"/>
  <c r="G14" i="2"/>
  <c r="G53" i="2" s="1"/>
  <c r="G55" i="2" s="1"/>
  <c r="E14" i="5"/>
  <c r="E53" i="5" s="1"/>
  <c r="E55" i="5" s="1"/>
  <c r="E14" i="6"/>
  <c r="E53" i="6" s="1"/>
  <c r="E55" i="6" s="1"/>
  <c r="E60" i="6"/>
  <c r="G60" i="6" s="1"/>
  <c r="F60" i="17"/>
  <c r="H60" i="17" s="1"/>
  <c r="F61" i="17"/>
  <c r="H61" i="17" s="1"/>
  <c r="F62" i="17"/>
  <c r="H62" i="17" s="1"/>
  <c r="F59" i="17"/>
  <c r="H59" i="17" s="1"/>
  <c r="F60" i="4"/>
  <c r="H60" i="4" s="1"/>
  <c r="F62" i="10"/>
  <c r="H62" i="10" s="1"/>
  <c r="F61" i="10"/>
  <c r="H61" i="10" s="1"/>
  <c r="F60" i="10"/>
  <c r="H60" i="10" s="1"/>
  <c r="F59" i="10"/>
  <c r="H59" i="10" s="1"/>
  <c r="E62" i="18"/>
  <c r="G62" i="18" s="1"/>
  <c r="E61" i="18"/>
  <c r="G61" i="18" s="1"/>
  <c r="E60" i="18"/>
  <c r="G60" i="18" s="1"/>
  <c r="E59" i="18"/>
  <c r="G59" i="18" s="1"/>
  <c r="F62" i="21"/>
  <c r="H62" i="21" s="1"/>
  <c r="F61" i="21"/>
  <c r="H61" i="21" s="1"/>
  <c r="F60" i="21"/>
  <c r="H60" i="21" s="1"/>
  <c r="F59" i="21"/>
  <c r="H59" i="21" s="1"/>
  <c r="E62" i="23"/>
  <c r="G62" i="23" s="1"/>
  <c r="E61" i="23"/>
  <c r="G61" i="23" s="1"/>
  <c r="E60" i="23"/>
  <c r="G60" i="23" s="1"/>
  <c r="E59" i="23"/>
  <c r="G59" i="23" s="1"/>
  <c r="F62" i="25"/>
  <c r="H62" i="25" s="1"/>
  <c r="F61" i="25"/>
  <c r="H61" i="25" s="1"/>
  <c r="F60" i="25"/>
  <c r="H60" i="25" s="1"/>
  <c r="F59" i="25"/>
  <c r="H59" i="25" s="1"/>
  <c r="E62" i="21"/>
  <c r="G62" i="21" s="1"/>
  <c r="E61" i="21"/>
  <c r="G61" i="21" s="1"/>
  <c r="E60" i="21"/>
  <c r="G60" i="21" s="1"/>
  <c r="E59" i="21"/>
  <c r="G59" i="21" s="1"/>
  <c r="F62" i="22"/>
  <c r="H62" i="22" s="1"/>
  <c r="F60" i="22"/>
  <c r="H60" i="22" s="1"/>
  <c r="F61" i="22"/>
  <c r="H61" i="22" s="1"/>
  <c r="E62" i="24"/>
  <c r="G62" i="24" s="1"/>
  <c r="E60" i="24"/>
  <c r="G60" i="24" s="1"/>
  <c r="E14" i="13"/>
  <c r="E52" i="13" s="1"/>
  <c r="E54" i="13" s="1"/>
  <c r="E62" i="14"/>
  <c r="G62" i="14" s="1"/>
  <c r="E61" i="14"/>
  <c r="G61" i="14" s="1"/>
  <c r="E60" i="14"/>
  <c r="G60" i="14" s="1"/>
  <c r="E59" i="14"/>
  <c r="G59" i="14" s="1"/>
  <c r="F62" i="15"/>
  <c r="H62" i="15" s="1"/>
  <c r="F61" i="15"/>
  <c r="H61" i="15" s="1"/>
  <c r="F60" i="15"/>
  <c r="H60" i="15" s="1"/>
  <c r="F59" i="15"/>
  <c r="H59" i="15" s="1"/>
  <c r="F14" i="13"/>
  <c r="F52" i="13" s="1"/>
  <c r="F54" i="13" s="1"/>
  <c r="G52" i="19"/>
  <c r="G54" i="19" s="1"/>
  <c r="F62" i="12"/>
  <c r="H62" i="12" s="1"/>
  <c r="F61" i="12"/>
  <c r="H61" i="12" s="1"/>
  <c r="F60" i="12"/>
  <c r="H60" i="12" s="1"/>
  <c r="F59" i="12"/>
  <c r="H59" i="12" s="1"/>
  <c r="E62" i="12"/>
  <c r="G62" i="12" s="1"/>
  <c r="E61" i="12"/>
  <c r="G61" i="12" s="1"/>
  <c r="E60" i="12"/>
  <c r="G60" i="12" s="1"/>
  <c r="E59" i="12"/>
  <c r="G59" i="12" s="1"/>
  <c r="E59" i="15"/>
  <c r="G59" i="15" s="1"/>
  <c r="E60" i="15"/>
  <c r="G60" i="15" s="1"/>
  <c r="E61" i="15"/>
  <c r="G61" i="15" s="1"/>
  <c r="E59" i="17"/>
  <c r="G59" i="17" s="1"/>
  <c r="E60" i="17"/>
  <c r="G60" i="17" s="1"/>
  <c r="E61" i="17"/>
  <c r="G61" i="17" s="1"/>
  <c r="E62" i="17"/>
  <c r="G62" i="17" s="1"/>
  <c r="E61" i="20"/>
  <c r="G61" i="20" s="1"/>
  <c r="E62" i="20"/>
  <c r="G62" i="20" s="1"/>
  <c r="E59" i="20"/>
  <c r="G59" i="20" s="1"/>
  <c r="F62" i="24"/>
  <c r="H62" i="24" s="1"/>
  <c r="F60" i="24"/>
  <c r="H60" i="24" s="1"/>
  <c r="F61" i="24"/>
  <c r="H61" i="24" s="1"/>
  <c r="F59" i="24"/>
  <c r="H59" i="24" s="1"/>
  <c r="E59" i="24"/>
  <c r="G59" i="24" s="1"/>
  <c r="F14" i="25"/>
  <c r="F52" i="25" s="1"/>
  <c r="F54" i="25" s="1"/>
  <c r="E62" i="26"/>
  <c r="G62" i="26" s="1"/>
  <c r="E61" i="26"/>
  <c r="G61" i="26" s="1"/>
  <c r="E60" i="26"/>
  <c r="G60" i="26" s="1"/>
  <c r="E14" i="19"/>
  <c r="E52" i="19" s="1"/>
  <c r="E54" i="19" s="1"/>
  <c r="G52" i="26"/>
  <c r="G54" i="26" s="1"/>
  <c r="F14" i="16"/>
  <c r="F52" i="16" s="1"/>
  <c r="F54" i="16" s="1"/>
  <c r="G52" i="27"/>
  <c r="G54" i="27" s="1"/>
  <c r="E14" i="17"/>
  <c r="E52" i="17" s="1"/>
  <c r="E54" i="17" s="1"/>
  <c r="G14" i="18"/>
  <c r="G52" i="18" s="1"/>
  <c r="G54" i="18" s="1"/>
  <c r="F32" i="19"/>
  <c r="F52" i="19" s="1"/>
  <c r="F54" i="19" s="1"/>
  <c r="F14" i="22"/>
  <c r="F52" i="22" s="1"/>
  <c r="F54" i="22" s="1"/>
  <c r="G14" i="23"/>
  <c r="G52" i="23" s="1"/>
  <c r="G54" i="23" s="1"/>
  <c r="F14" i="27"/>
  <c r="F52" i="27" s="1"/>
  <c r="F54" i="27" s="1"/>
  <c r="E60" i="19" l="1"/>
  <c r="G60" i="19" s="1"/>
  <c r="E61" i="19"/>
  <c r="G61" i="19" s="1"/>
  <c r="E62" i="19"/>
  <c r="G62" i="19" s="1"/>
  <c r="E59" i="19"/>
  <c r="G59" i="19" s="1"/>
  <c r="E63" i="1"/>
  <c r="G63" i="1" s="1"/>
  <c r="E61" i="1"/>
  <c r="G61" i="1" s="1"/>
  <c r="E62" i="1"/>
  <c r="G62" i="1" s="1"/>
  <c r="E60" i="1"/>
  <c r="G60" i="1" s="1"/>
  <c r="F62" i="23"/>
  <c r="H62" i="23" s="1"/>
  <c r="F61" i="23"/>
  <c r="H61" i="23" s="1"/>
  <c r="F60" i="23"/>
  <c r="H60" i="23" s="1"/>
  <c r="F59" i="23"/>
  <c r="H59" i="23" s="1"/>
  <c r="E62" i="27"/>
  <c r="G62" i="27" s="1"/>
  <c r="E61" i="27"/>
  <c r="G61" i="27" s="1"/>
  <c r="E60" i="27"/>
  <c r="G60" i="27" s="1"/>
  <c r="E59" i="27"/>
  <c r="G59" i="27" s="1"/>
  <c r="F59" i="18"/>
  <c r="H59" i="18" s="1"/>
  <c r="F60" i="18"/>
  <c r="H60" i="18" s="1"/>
  <c r="F61" i="18"/>
  <c r="H61" i="18" s="1"/>
  <c r="F62" i="18"/>
  <c r="H62" i="18" s="1"/>
  <c r="F62" i="26"/>
  <c r="H62" i="26" s="1"/>
  <c r="F61" i="26"/>
  <c r="H61" i="26" s="1"/>
  <c r="F60" i="26"/>
  <c r="H60" i="26" s="1"/>
  <c r="F59" i="26"/>
  <c r="H59" i="26" s="1"/>
  <c r="E62" i="25"/>
  <c r="G62" i="25" s="1"/>
  <c r="E61" i="25"/>
  <c r="G61" i="25" s="1"/>
  <c r="E60" i="25"/>
  <c r="G60" i="25" s="1"/>
  <c r="E59" i="25"/>
  <c r="G59" i="25" s="1"/>
  <c r="E61" i="22"/>
  <c r="G61" i="22" s="1"/>
  <c r="E59" i="22"/>
  <c r="G59" i="22" s="1"/>
  <c r="E62" i="22"/>
  <c r="G62" i="22" s="1"/>
  <c r="E60" i="22"/>
  <c r="G60" i="22" s="1"/>
  <c r="F61" i="19"/>
  <c r="H61" i="19" s="1"/>
  <c r="F62" i="19"/>
  <c r="H62" i="19" s="1"/>
  <c r="F59" i="19"/>
  <c r="H59" i="19" s="1"/>
  <c r="F60" i="19"/>
  <c r="H60" i="19" s="1"/>
  <c r="F63" i="2"/>
  <c r="H63" i="2" s="1"/>
  <c r="F61" i="2"/>
  <c r="H61" i="2" s="1"/>
  <c r="F62" i="2"/>
  <c r="H62" i="2" s="1"/>
  <c r="F60" i="2"/>
  <c r="H60" i="2" s="1"/>
  <c r="F62" i="7"/>
  <c r="H62" i="7" s="1"/>
  <c r="F60" i="7"/>
  <c r="H60" i="7" s="1"/>
  <c r="F63" i="7"/>
  <c r="H63" i="7" s="1"/>
  <c r="F61" i="7"/>
  <c r="H61" i="7" s="1"/>
  <c r="F62" i="27"/>
  <c r="H62" i="27" s="1"/>
  <c r="F61" i="27"/>
  <c r="H61" i="27" s="1"/>
  <c r="F60" i="27"/>
  <c r="H60" i="27" s="1"/>
  <c r="F59" i="27"/>
  <c r="H59" i="27" s="1"/>
  <c r="E62" i="16"/>
  <c r="G62" i="16" s="1"/>
  <c r="E61" i="16"/>
  <c r="G61" i="16" s="1"/>
  <c r="E60" i="16"/>
  <c r="G60" i="16" s="1"/>
  <c r="E59" i="16"/>
  <c r="G59" i="16" s="1"/>
  <c r="E61" i="13"/>
  <c r="G61" i="13" s="1"/>
  <c r="E60" i="13"/>
  <c r="G60" i="13" s="1"/>
  <c r="E62" i="13"/>
  <c r="G62" i="13" s="1"/>
  <c r="E59" i="13"/>
  <c r="G59" i="13" s="1"/>
  <c r="E63" i="2"/>
  <c r="G63" i="2" s="1"/>
  <c r="E62" i="2"/>
  <c r="G62" i="2" s="1"/>
  <c r="E61" i="2"/>
  <c r="G61" i="2" s="1"/>
  <c r="E60" i="2"/>
  <c r="G60" i="2" s="1"/>
  <c r="F62" i="9"/>
  <c r="H62" i="9" s="1"/>
  <c r="F60" i="9"/>
  <c r="H60" i="9" s="1"/>
  <c r="F59" i="9"/>
  <c r="H59" i="9" s="1"/>
  <c r="F61" i="9"/>
  <c r="H61" i="9" s="1"/>
  <c r="E63" i="7"/>
  <c r="G63" i="7" s="1"/>
  <c r="E62" i="7"/>
  <c r="G62" i="7" s="1"/>
  <c r="E61" i="7"/>
  <c r="G61" i="7" s="1"/>
  <c r="E60" i="7"/>
  <c r="G60" i="7" s="1"/>
</calcChain>
</file>

<file path=xl/sharedStrings.xml><?xml version="1.0" encoding="utf-8"?>
<sst xmlns="http://schemas.openxmlformats.org/spreadsheetml/2006/main" count="2859" uniqueCount="538">
  <si>
    <t>Mẫu 1 B</t>
  </si>
  <si>
    <r>
      <rPr>
        <sz val="13"/>
        <color rgb="FF000000"/>
        <rFont val="Times New Roman"/>
      </rPr>
      <t xml:space="preserve">UBND THÀNH PHỐ HỒ CHÍ MINH
</t>
    </r>
    <r>
      <rPr>
        <b/>
        <sz val="13"/>
        <color rgb="FF000000"/>
        <rFont val="Times New Roman"/>
      </rPr>
      <t>TRƯỜNG CAO ĐẲNG LÝ TỰ TRỌNG
THÀNH PHỐ HỒ CHÍ MINH</t>
    </r>
  </si>
  <si>
    <t>CỘNG HÒA XÃ HỘI CHỦ NGHĨA VIỆT NAM
Độc lập - Tự do - Hạnh phúc</t>
  </si>
  <si>
    <t>BÁO CÁO TỰ ĐÁNH GIÁ KẾT QUẢ CÔNG TÁC CỦA CÁ NHÂN
Kỳ đánh giá:  Quý 2/2020</t>
  </si>
  <si>
    <t>Họ và tên: Trần Vĩnh Xuyên</t>
  </si>
  <si>
    <t xml:space="preserve">Chức vụ: Phó trưởng khoa </t>
  </si>
  <si>
    <t>Đơn vị công tác (phòng, khoa…): Khoa Công nghệ thông tin</t>
  </si>
  <si>
    <t>Mã số CBCCVC: 21000001100</t>
  </si>
  <si>
    <t>Stt</t>
  </si>
  <si>
    <t>Tiêu chí đánh giá</t>
  </si>
  <si>
    <t>Điểm tối đa</t>
  </si>
  <si>
    <t>Điểm CBCCVC tự chấm</t>
  </si>
  <si>
    <t>Điểm thực tế đạt được</t>
  </si>
  <si>
    <t>Ghi chú</t>
  </si>
  <si>
    <t>(1)</t>
  </si>
  <si>
    <t>(2)</t>
  </si>
  <si>
    <t>(3)</t>
  </si>
  <si>
    <t>(4)</t>
  </si>
  <si>
    <t>(5)</t>
  </si>
  <si>
    <t>(6)</t>
  </si>
  <si>
    <t>I</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</si>
  <si>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</si>
  <si>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</si>
  <si>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</si>
  <si>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</si>
  <si>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</si>
  <si>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</si>
  <si>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</si>
  <si>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</si>
  <si>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</si>
  <si>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</si>
  <si>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</si>
  <si>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</si>
  <si>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</si>
  <si>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</si>
  <si>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</si>
  <si>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</si>
  <si>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</si>
  <si>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</si>
  <si>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</si>
  <si>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</si>
  <si>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</si>
  <si>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</si>
  <si>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</si>
  <si>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</si>
  <si>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</si>
  <si>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</si>
  <si>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</si>
  <si>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</si>
  <si>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</si>
  <si>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</si>
  <si>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</si>
  <si>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</si>
  <si>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rPr>
        <b/>
        <sz val="13"/>
        <color rgb="FF0070C0"/>
        <rFont val="Times New Roman"/>
      </rPr>
      <t>Tiêu chí 2: Năng lực và kỹ năng</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</si>
  <si>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</si>
  <si>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</si>
  <si>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</si>
  <si>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</si>
  <si>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</si>
  <si>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</si>
  <si>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</si>
  <si>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</si>
  <si>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rPr>
        <b/>
        <sz val="13"/>
        <color rgb="FF0070C0"/>
        <rFont val="Times New Roman"/>
      </rPr>
      <t xml:space="preserve">Có trên 20% nhiệm vụ hoàn thành vượt tiến độ, có chất lượng và hiệu quả </t>
    </r>
    <r>
      <rPr>
        <i/>
        <sz val="13"/>
        <color rgb="FFFF0000"/>
        <rFont val="Times New Roman"/>
      </rPr>
      <t>(Nếu không có trên 20% nhiệm vụ hoàn thành vượt tiến độ, có chất lượng và hiệu quả thì không có điểm. Không chia nhỏ thành các tỉ lệ thấp hơn;</t>
    </r>
    <r>
      <rPr>
        <b/>
        <i/>
        <sz val="13"/>
        <color rgb="FFFF0000"/>
        <rFont val="Times New Roman"/>
      </rPr>
      <t xml:space="preserve"> Chỉ đánh giá một mức là 8 điểm hoặc không có điểm</t>
    </r>
    <r>
      <rPr>
        <i/>
        <sz val="13"/>
        <color rgb="FFFF0000"/>
        <rFont val="Times New Roman"/>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</si>
  <si>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</si>
  <si>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rPr>
        <b/>
        <sz val="13"/>
        <color rgb="FF0070C0"/>
        <rFont val="Times New Roman"/>
      </rPr>
      <t xml:space="preserve">Sáng tạo, cải tiến phương pháp làm việc, nâng cao hiệu quả công việc </t>
    </r>
    <r>
      <rPr>
        <i/>
        <sz val="13"/>
        <color rgb="FFFF0000"/>
        <rFont val="Times New Roman"/>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</si>
  <si>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</si>
  <si>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</si>
  <si>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</si>
  <si>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</si>
  <si>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</si>
  <si>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</si>
  <si>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</si>
  <si>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</si>
  <si>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</si>
  <si>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</si>
  <si>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</si>
  <si>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</si>
  <si>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</si>
  <si>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</si>
  <si>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rPr>
        <b/>
        <sz val="13"/>
        <color rgb="FF000000"/>
        <rFont val="Times New Roman"/>
      </rPr>
      <t>TỔNG SỐ ĐIỂM CHÍNH THỨC (*)
(</t>
    </r>
    <r>
      <rPr>
        <i/>
        <sz val="13"/>
        <color rgb="FF000000"/>
        <rFont val="Times New Roman"/>
      </rPr>
      <t>Tổng số điểm đạt được - Số điểm bị trừ bổ sung)</t>
    </r>
  </si>
  <si>
    <t xml:space="preserve">KẾT QUẢ TỰ PHÂN LOẠI: </t>
  </si>
  <si>
    <t>Phân loại mức độ hoàn thành nhiệm vụ</t>
  </si>
  <si>
    <t>Khung điểm</t>
  </si>
  <si>
    <t>Tổng số điểm chính thức (*)</t>
  </si>
  <si>
    <r>
      <rPr>
        <b/>
        <sz val="12"/>
        <color rgb="FF000000"/>
        <rFont val="Times New Roman"/>
      </rPr>
      <t xml:space="preserve">Kết quả phân loại
</t>
    </r>
    <r>
      <rPr>
        <i/>
        <sz val="12"/>
        <color rgb="FF000000"/>
        <rFont val="Times New Roman"/>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</si>
  <si>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</si>
  <si>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</si>
  <si>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</si>
  <si>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</si>
  <si>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</si>
  <si>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</si>
  <si>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</si>
  <si>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</si>
  <si>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</si>
  <si>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</si>
  <si>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</si>
  <si>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</si>
  <si>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18 tháng 06 năm 2020</t>
  </si>
  <si>
    <r>
      <rPr>
        <b/>
        <sz val="13"/>
        <color rgb="FF000000"/>
        <rFont val="Times New Roman"/>
      </rPr>
      <t xml:space="preserve">NGƯỜI TỰ ĐÁNH GIÁ
</t>
    </r>
    <r>
      <rPr>
        <i/>
        <sz val="13"/>
        <color rgb="FF000000"/>
        <rFont val="Times New Roman"/>
      </rPr>
      <t>(ký tên và ghi rõ họ tên)</t>
    </r>
  </si>
  <si>
    <t xml:space="preserve">                Trần Vĩnh Xuyên</t>
  </si>
  <si>
    <t>Ý KIẾN NHẬN XÉT CỦA NGƯỜI CÓ THẨM QUYỀN ĐÁNH GIÁ:</t>
  </si>
  <si>
    <t>…………………………………………………………………………………………………………………………………………………………………………………………………………………………………………………………………………………………………………………………………………………………………………………………………………………………………………………………………………………………………………………………………………………………………..</t>
  </si>
  <si>
    <t>Tp.HCM, ngày…… tháng …… năm 2020</t>
  </si>
  <si>
    <t>HIỆU TRƯỞNG</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</si>
  <si>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</si>
  <si>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Nguyễn Vân Giang</t>
  </si>
  <si>
    <t>Chức vụ: Phó trưởng khoa</t>
  </si>
  <si>
    <r>
      <rPr>
        <b/>
        <sz val="12"/>
        <color rgb="FF000000"/>
        <rFont val="Times New Roman"/>
      </rPr>
      <t>Đơn vị công tác</t>
    </r>
    <r>
      <rPr>
        <b/>
        <i/>
        <sz val="12"/>
        <color rgb="FF000000"/>
        <rFont val="Times New Roman"/>
      </rPr>
      <t xml:space="preserve"> (phòng, khoa…): Khoa CNTT</t>
    </r>
  </si>
  <si>
    <t>Mã số CBCCVC: 11100000727</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</si>
  <si>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</si>
  <si>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</si>
  <si>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</si>
  <si>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(Nếu không có trên 20% nhiệm vụ hoàn thành vượt tiến độ, có chất lượng và hiệu quả thì không có điểm. Không chia nhỏ thành các tỉ lệ thấp hơn;</t>
    </r>
    <r>
      <rPr>
        <b/>
        <i/>
        <sz val="13"/>
        <color rgb="FFFF0000"/>
        <rFont val="Times New Roman"/>
      </rPr>
      <t xml:space="preserve"> Chỉ đánh giá một mức là 8 điểm hoặc không có điểm</t>
    </r>
    <r>
      <rPr>
        <i/>
        <sz val="13"/>
        <color rgb="FFFF0000"/>
        <rFont val="Times New Roman"/>
      </rPr>
      <t>).</t>
    </r>
  </si>
  <si>
    <r>
      <rPr>
        <b/>
        <sz val="13"/>
        <color rgb="FF0070C0"/>
        <rFont val="Times New Roman"/>
      </rPr>
      <t xml:space="preserve">Sáng tạo, cải tiến phương pháp làm việc, nâng cao hiệu quả công việc </t>
    </r>
    <r>
      <rPr>
        <i/>
        <sz val="13"/>
        <color rgb="FFFF0000"/>
        <rFont val="Times New Roman"/>
      </rPr>
      <t>(tổng điểm tiêu chuẩn không vượt quá 5đ)</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</si>
  <si>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</si>
  <si>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</si>
  <si>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</si>
  <si>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</si>
  <si>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Nguyễn Vân Giang</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</si>
  <si>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</si>
  <si>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Vũ Thị Thái Linh</t>
  </si>
  <si>
    <t>Chức vụ: Trưởng Bộ Môn</t>
  </si>
  <si>
    <t>Đơn vị công tác (phòng, khoa…): Khoa CNTT</t>
  </si>
  <si>
    <t>Mã số CBCCVC: 11100071847</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</si>
  <si>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</si>
  <si>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</si>
  <si>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</si>
  <si>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(Nếu không có trên 20% nhiệm vụ hoàn thành vượt tiến độ, có chất lượng và hiệu quả thì không có điểm. Không chia nhỏ thành các tỉ lệ thấp hơn;</t>
    </r>
    <r>
      <rPr>
        <b/>
        <i/>
        <sz val="13"/>
        <color rgb="FFFF0000"/>
        <rFont val="Times New Roman"/>
      </rPr>
      <t xml:space="preserve"> Chỉ đánh giá một mức là 8 điểm hoặc không có điểm</t>
    </r>
    <r>
      <rPr>
        <i/>
        <sz val="13"/>
        <color rgb="FFFF0000"/>
        <rFont val="Times New Roman"/>
      </rPr>
      <t>).</t>
    </r>
  </si>
  <si>
    <r>
      <rPr>
        <b/>
        <sz val="13"/>
        <color rgb="FF0070C0"/>
        <rFont val="Times New Roman"/>
      </rPr>
      <t xml:space="preserve">Sáng tạo, cải tiến phương pháp làm việc, nâng cao hiệu quả công việc </t>
    </r>
    <r>
      <rPr>
        <i/>
        <sz val="13"/>
        <color rgb="FFFF0000"/>
        <rFont val="Times New Roman"/>
      </rPr>
      <t>(tổng điểm tiêu chuẩn không vượt quá 5đ)</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</si>
  <si>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</si>
  <si>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</si>
  <si>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</si>
  <si>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</si>
  <si>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Vũ Thị Thái Linh</t>
  </si>
  <si>
    <t>Mẫu 1 C</t>
  </si>
  <si>
    <r>
      <rPr>
        <sz val="13"/>
        <color rgb="FF000000"/>
        <rFont val="Times New Roman"/>
      </rPr>
      <t xml:space="preserve">UBND THÀNH PHỐ HỒ CHÍ MINH
</t>
    </r>
    <r>
      <rPr>
        <b/>
        <sz val="13"/>
        <color rgb="FF000000"/>
        <rFont val="Times New Roman"/>
      </rPr>
      <t>TRƯỜNG CAO ĐẲNG LÝ TỰ TRỌNG
THÀNH PHỐ HỒ CHÍ MINH</t>
    </r>
  </si>
  <si>
    <t>BÁO CÁO TỰ ĐÁNH GIÁ KẾT QUẢ CÔNG TÁC CỦA CÁ NHÂN
Kỳ đánh giá:  Quý 3/2020</t>
  </si>
  <si>
    <t>Họ và tên: Hồ Ngọc Chi</t>
  </si>
  <si>
    <t>Chức vụ: Giảng viên</t>
  </si>
  <si>
    <r>
      <rPr>
        <b/>
        <sz val="12"/>
        <color rgb="FF000000"/>
        <rFont val="Times New Roman"/>
      </rPr>
      <t>Đơn vị công tác</t>
    </r>
    <r>
      <rPr>
        <b/>
        <i/>
        <sz val="12"/>
        <color rgb="FF000000"/>
        <rFont val="Times New Roman"/>
      </rPr>
      <t xml:space="preserve"> : Khoa CNTT</t>
    </r>
  </si>
  <si>
    <t>Mã số CBCCVC: 81000000899</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</si>
  <si>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</si>
  <si>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</si>
  <si>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</si>
  <si>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</si>
  <si>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</si>
  <si>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</si>
  <si>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</si>
  <si>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</si>
  <si>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</si>
  <si>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</si>
  <si>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</si>
  <si>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</si>
  <si>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</si>
  <si>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Các công việc liên quan chuẩn bị cho trang trí gian hàng khoa CNTT</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</si>
  <si>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</si>
  <si>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</si>
  <si>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</si>
  <si>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</si>
  <si>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Tham gia ôn, coi thi, chấm thi HSSV giỏi nghề TKĐH cấp TP</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</si>
  <si>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</si>
  <si>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</si>
  <si>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</si>
  <si>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</si>
  <si>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</si>
  <si>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18 tháng 09 năm 2020</t>
  </si>
  <si>
    <r>
      <rPr>
        <b/>
        <sz val="13"/>
        <color rgb="FF000000"/>
        <rFont val="Times New Roman"/>
      </rPr>
      <t xml:space="preserve">NGƯỜI TỰ ĐÁNH GIÁ
</t>
    </r>
    <r>
      <rPr>
        <i/>
        <sz val="13"/>
        <color rgb="FF000000"/>
        <rFont val="Times New Roman"/>
      </rPr>
      <t>(ký tên và ghi rõ họ tên)</t>
    </r>
  </si>
  <si>
    <t>Hồ Ngọc Chi</t>
  </si>
  <si>
    <r>
      <rPr>
        <sz val="13"/>
        <color rgb="FF000000"/>
        <rFont val="Times New Roman"/>
      </rPr>
      <t xml:space="preserve">UBND THÀNH PHỐ HỒ CHÍ MINH
</t>
    </r>
    <r>
      <rPr>
        <b/>
        <sz val="13"/>
        <color rgb="FF000000"/>
        <rFont val="Times New Roman"/>
      </rPr>
      <t>TRƯỜNG CAO ĐẲNG LÝ TỰ TRỌNG
THÀNH PHỐ HỒ CHÍ MINH</t>
    </r>
  </si>
  <si>
    <r>
      <rPr>
        <b/>
        <sz val="14"/>
        <color rgb="FF000000"/>
        <rFont val="Times New Roman"/>
      </rPr>
      <t xml:space="preserve">BÁO CÁO TỰ ĐÁNH GIÁ KẾT QUẢ CÔNG TÁC CỦA CÁ NHÂN
Kỳ đánh giá:  </t>
    </r>
    <r>
      <rPr>
        <b/>
        <sz val="14"/>
        <color rgb="FFFF0000"/>
        <rFont val="Times New Roman"/>
      </rPr>
      <t>Quý 3/2022</t>
    </r>
  </si>
  <si>
    <t>Họ và tên: HỒ NGỌC CHI</t>
  </si>
  <si>
    <t>Chức vụ: Phó Trưởng Khoa</t>
  </si>
  <si>
    <r>
      <rPr>
        <b/>
        <sz val="12"/>
        <color rgb="FF000000"/>
        <rFont val="Times New Roman"/>
      </rPr>
      <t>Đơn vị công tác</t>
    </r>
    <r>
      <rPr>
        <b/>
        <i/>
        <sz val="12"/>
        <color rgb="FF000000"/>
        <rFont val="Times New Roman"/>
      </rPr>
      <t xml:space="preserve"> (phòng, khoa…): Khoa CNTT</t>
    </r>
  </si>
  <si>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</si>
  <si>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</si>
  <si>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</si>
  <si>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(Nếu không có trên 20% nhiệm vụ hoàn thành vượt tiến độ, có chất lượng và hiệu quả thì không có điểm. Không chia nhỏ thành các tỉ lệ thấp hơn;</t>
    </r>
    <r>
      <rPr>
        <b/>
        <i/>
        <sz val="13"/>
        <color rgb="FFFF0000"/>
        <rFont val="Times New Roman"/>
      </rPr>
      <t xml:space="preserve"> Chỉ đánh giá một mức là 8 điểm hoặc không có điểm</t>
    </r>
    <r>
      <rPr>
        <i/>
        <sz val="13"/>
        <color rgb="FFFF0000"/>
        <rFont val="Times New Roman"/>
      </rPr>
      <t>).</t>
    </r>
  </si>
  <si>
    <r>
      <rPr>
        <b/>
        <sz val="13"/>
        <color rgb="FF0070C0"/>
        <rFont val="Times New Roman"/>
      </rPr>
      <t xml:space="preserve">Sáng tạo, cải tiến phương pháp làm việc, nâng cao hiệu quả công việc </t>
    </r>
    <r>
      <rPr>
        <i/>
        <sz val="13"/>
        <color rgb="FFFF0000"/>
        <rFont val="Times New Roman"/>
      </rPr>
      <t>(tổng điểm tiêu chuẩn không vượt quá 5đ)</t>
    </r>
  </si>
  <si>
    <t xml:space="preserve">Tư vấn tuyển sinh trực tuyến 04/05; Tham gia thiết kế trang web trường; Thiết kế các sản phẩm tuyển sinh; </t>
  </si>
  <si>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</si>
  <si>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</si>
  <si>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</si>
  <si>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22 tháng 06  năm 2022</t>
  </si>
  <si>
    <r>
      <rPr>
        <b/>
        <sz val="13"/>
        <color rgb="FF000000"/>
        <rFont val="Times New Roman"/>
      </rPr>
      <t xml:space="preserve">NGƯỜI TỰ ĐÁNH GIÁ
</t>
    </r>
    <r>
      <rPr>
        <i/>
        <sz val="13"/>
        <color rgb="FF000000"/>
        <rFont val="Times New Roman"/>
      </rPr>
      <t>(ký tên và ghi rõ họ tên)</t>
    </r>
  </si>
  <si>
    <t>Tp.HCM, ngày …. tháng ….. năm 2022</t>
  </si>
  <si>
    <r>
      <rPr>
        <sz val="13"/>
        <color rgb="FF000000"/>
        <rFont val="Times New Roman"/>
      </rPr>
      <t xml:space="preserve">UBND THÀNH PHỐ HỒ CHÍ MINH
</t>
    </r>
    <r>
      <rPr>
        <b/>
        <sz val="13"/>
        <color rgb="FF000000"/>
        <rFont val="Times New Roman"/>
      </rPr>
      <t>TRƯỜNG CAO ĐẲNG LÝ TỰ TRỌNG
THÀNH PHỐ HỒ CHÍ MINH</t>
    </r>
  </si>
  <si>
    <t>BÁO CÁO TỰ ĐÁNH GIÁ KẾT QUẢ CÔNG TÁC CỦA CÁ NHÂN
Kỳ đánh giá:  Quý 3/2022</t>
  </si>
  <si>
    <t>Họ và tên: Nguyễn Văn Danh</t>
  </si>
  <si>
    <t>Chức vụ: Trưởng bộ môn</t>
  </si>
  <si>
    <r>
      <rPr>
        <b/>
        <sz val="12"/>
        <color rgb="FF000000"/>
        <rFont val="Times New Roman"/>
      </rPr>
      <t>Đơn vị công tác</t>
    </r>
    <r>
      <rPr>
        <b/>
        <i/>
        <sz val="12"/>
        <color rgb="FF000000"/>
        <rFont val="Times New Roman"/>
      </rPr>
      <t xml:space="preserve"> (phòng, khoa…): Khoa Công nghệ thông tin</t>
    </r>
  </si>
  <si>
    <t>Mã số CBCCVC:11100119656</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</si>
  <si>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</si>
  <si>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</si>
  <si>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</si>
  <si>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(Nếu không có trên 20% nhiệm vụ hoàn thành vượt tiến độ, có chất lượng và hiệu quả thì không có điểm. Không chia nhỏ thành các tỉ lệ thấp hơn;</t>
    </r>
    <r>
      <rPr>
        <b/>
        <i/>
        <sz val="13"/>
        <color rgb="FFFF0000"/>
        <rFont val="Times New Roman"/>
      </rPr>
      <t xml:space="preserve"> Chỉ đánh giá một mức là 8 điểm hoặc không có điểm</t>
    </r>
    <r>
      <rPr>
        <i/>
        <sz val="13"/>
        <color rgb="FFFF0000"/>
        <rFont val="Times New Roman"/>
      </rPr>
      <t>).</t>
    </r>
  </si>
  <si>
    <t>Xây dựng chương trình liên thông</t>
  </si>
  <si>
    <r>
      <rPr>
        <b/>
        <sz val="13"/>
        <color rgb="FF0070C0"/>
        <rFont val="Times New Roman"/>
      </rPr>
      <t xml:space="preserve">Sáng tạo, cải tiến phương pháp làm việc, nâng cao hiệu quả công việc </t>
    </r>
    <r>
      <rPr>
        <i/>
        <sz val="13"/>
        <color rgb="FFFF0000"/>
        <rFont val="Times New Roman"/>
      </rPr>
      <t>(tổng điểm tiêu chuẩn không vượt quá 5đ)</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</si>
  <si>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</si>
  <si>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</si>
  <si>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</si>
  <si>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25 tháng 06 năm 2022</t>
  </si>
  <si>
    <r>
      <rPr>
        <b/>
        <sz val="13"/>
        <color rgb="FF000000"/>
        <rFont val="Times New Roman"/>
      </rPr>
      <t xml:space="preserve">NGƯỜI TỰ ĐÁNH GIÁ
</t>
    </r>
    <r>
      <rPr>
        <i/>
        <sz val="13"/>
        <color rgb="FF000000"/>
        <rFont val="Times New Roman"/>
      </rPr>
      <t>(ký tên và ghi rõ họ tên)</t>
    </r>
  </si>
  <si>
    <t>NGUYỄN VĂN DANH</t>
  </si>
  <si>
    <t>Tp.HCM, ngày  ....  tháng .... năm 2022</t>
  </si>
  <si>
    <r>
      <rPr>
        <sz val="13"/>
        <color rgb="FF000000"/>
        <rFont val="Times New Roman"/>
      </rPr>
      <t xml:space="preserve">UBND THÀNH PHỐ HỒ CHÍ MINH
</t>
    </r>
    <r>
      <rPr>
        <b/>
        <sz val="13"/>
        <color rgb="FF000000"/>
        <rFont val="Times New Roman"/>
      </rPr>
      <t>TRƯỜNG CAO ĐẲNG LÝ TỰ TRỌNG
THÀNH PHỐ HỒ CHÍ MINH</t>
    </r>
  </si>
  <si>
    <t>BÁO CÁO TỰ ĐÁNH GIÁ KẾT QUẢ CÔNG TÁC CỦA CÁ NHÂN
Kỳ đánh giá:  Quý 2/2022</t>
  </si>
  <si>
    <t>Họ và tên: Trần Việt Khánh</t>
  </si>
  <si>
    <t xml:space="preserve">Mã số CBCCVC: </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</si>
  <si>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</si>
  <si>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</si>
  <si>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</si>
  <si>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(Nếu không có trên 20% nhiệm vụ hoàn thành vượt tiến độ, có chất lượng và hiệu quả thì không có điểm. Không chia nhỏ thành các tỉ lệ thấp hơn;</t>
    </r>
    <r>
      <rPr>
        <b/>
        <i/>
        <sz val="13"/>
        <color rgb="FFFF0000"/>
        <rFont val="Times New Roman"/>
      </rPr>
      <t xml:space="preserve"> Chỉ đánh giá một mức là 8 điểm hoặc không có điểm</t>
    </r>
    <r>
      <rPr>
        <i/>
        <sz val="13"/>
        <color rgb="FFFF0000"/>
        <rFont val="Times New Roman"/>
      </rPr>
      <t>).</t>
    </r>
  </si>
  <si>
    <r>
      <rPr>
        <b/>
        <sz val="13"/>
        <color rgb="FF0070C0"/>
        <rFont val="Times New Roman"/>
      </rPr>
      <t xml:space="preserve">Sáng tạo, cải tiến phương pháp làm việc, nâng cao hiệu quả công việc </t>
    </r>
    <r>
      <rPr>
        <i/>
        <sz val="13"/>
        <color rgb="FFFF0000"/>
        <rFont val="Times New Roman"/>
      </rPr>
      <t>(tổng điểm tiêu chuẩn không vượt quá 5đ)</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</si>
  <si>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</si>
  <si>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</si>
  <si>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</si>
  <si>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</si>
  <si>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Trần Việt Khánh</t>
  </si>
  <si>
    <t>Tp.HCM, ngày…… tháng …… năm 2022</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</si>
  <si>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</si>
  <si>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NGUYỄN VĂN ĐÔN</t>
  </si>
  <si>
    <r>
      <rPr>
        <b/>
        <sz val="12"/>
        <color rgb="FF000000"/>
        <rFont val="Times New Roman"/>
      </rPr>
      <t>Đơn vị công tác</t>
    </r>
    <r>
      <rPr>
        <b/>
        <i/>
        <sz val="12"/>
        <color rgb="FF000000"/>
        <rFont val="Times New Roman"/>
      </rPr>
      <t xml:space="preserve"> (phòng, khoa…): Khoa Công nghệ thông tin</t>
    </r>
  </si>
  <si>
    <t>Mã số CBCCVC: 11100109469</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</si>
  <si>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</si>
  <si>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</si>
  <si>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</si>
  <si>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(Nếu không có trên 20% nhiệm vụ hoàn thành vượt tiến độ, có chất lượng và hiệu quả thì không có điểm. Không chia nhỏ thành các tỉ lệ thấp hơn;</t>
    </r>
    <r>
      <rPr>
        <b/>
        <i/>
        <sz val="13"/>
        <color rgb="FFFF0000"/>
        <rFont val="Times New Roman"/>
      </rPr>
      <t xml:space="preserve"> Chỉ đánh giá một mức là 8 điểm hoặc không có điểm</t>
    </r>
    <r>
      <rPr>
        <i/>
        <sz val="13"/>
        <color rgb="FFFF0000"/>
        <rFont val="Times New Roman"/>
      </rPr>
      <t>).</t>
    </r>
  </si>
  <si>
    <t>Tham quan doanh nghiệp</t>
  </si>
  <si>
    <r>
      <rPr>
        <b/>
        <sz val="13"/>
        <color rgb="FF0070C0"/>
        <rFont val="Times New Roman"/>
      </rPr>
      <t xml:space="preserve">Sáng tạo, cải tiến phương pháp làm việc, nâng cao hiệu quả công việc </t>
    </r>
    <r>
      <rPr>
        <i/>
        <sz val="13"/>
        <color rgb="FFFF0000"/>
        <rFont val="Times New Roman"/>
      </rPr>
      <t>(tổng điểm tiêu chuẩn không vượt quá 5đ)</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</si>
  <si>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</si>
  <si>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</si>
  <si>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</si>
  <si>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21 tháng 09 năm 2022</t>
  </si>
  <si>
    <r>
      <rPr>
        <b/>
        <sz val="13"/>
        <color rgb="FF000000"/>
        <rFont val="Times New Roman"/>
      </rPr>
      <t xml:space="preserve">NGƯỜI TỰ ĐÁNH GIÁ
</t>
    </r>
    <r>
      <rPr>
        <i/>
        <sz val="13"/>
        <color rgb="FF000000"/>
        <rFont val="Times New Roman"/>
      </rPr>
      <t>(ký tên và ghi rõ họ tên)</t>
    </r>
  </si>
  <si>
    <t xml:space="preserve">                   NGUYỄN VĂN ĐÔN</t>
  </si>
  <si>
    <t>Tp.HCM, ngày ... tháng … năm 2022</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</si>
  <si>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</si>
  <si>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LÊ QUÝ HƯNG QUỐC</t>
  </si>
  <si>
    <t>Chức vụ: Tổ trưởng công đoàn</t>
  </si>
  <si>
    <r>
      <rPr>
        <b/>
        <sz val="12"/>
        <color rgb="FF000000"/>
        <rFont val="Times New Roman"/>
      </rPr>
      <t>Đơn vị công tác</t>
    </r>
    <r>
      <rPr>
        <b/>
        <i/>
        <sz val="12"/>
        <color rgb="FF000000"/>
        <rFont val="Times New Roman"/>
      </rPr>
      <t xml:space="preserve"> (phòng, khoa…): Khoa Công nghệ thông tin</t>
    </r>
  </si>
  <si>
    <t>Mã số CBCCVC: 11100082723</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</si>
  <si>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</si>
  <si>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</si>
  <si>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</si>
  <si>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</si>
  <si>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</si>
  <si>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</si>
  <si>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t xml:space="preserve">Tham gia công tác tìm chỗ thực tập cho SV,  tham gia các công tác Trường vào ngày chủ nhật, Tham gia công tác bảo trì phòng máy của Khoa và bàn giao phòng máy cho người phục trách phòng máy sau này. </t>
  </si>
  <si>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</si>
  <si>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</si>
  <si>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</si>
  <si>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</si>
  <si>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LÊ QUÝ HƯNG QUỐC</t>
  </si>
  <si>
    <t>Tp.HCM, ngày…… tháng …… năm 202</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</si>
  <si>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</si>
  <si>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DƯƠNG NGỌC VỌNG</t>
  </si>
  <si>
    <r>
      <rPr>
        <b/>
        <sz val="12"/>
        <color rgb="FF000000"/>
        <rFont val="Times New Roman"/>
      </rPr>
      <t>Đơn vị công tác</t>
    </r>
    <r>
      <rPr>
        <b/>
        <i/>
        <sz val="12"/>
        <color rgb="FF000000"/>
        <rFont val="Times New Roman"/>
      </rPr>
      <t xml:space="preserve"> (phòng, khoa…): Khoa Công nghệ thông tin</t>
    </r>
  </si>
  <si>
    <t>Mã số CBCCVC: 11100083259</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</si>
  <si>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</si>
  <si>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</si>
  <si>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</si>
  <si>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</si>
  <si>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</si>
  <si>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</si>
  <si>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</si>
  <si>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</si>
  <si>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</si>
  <si>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25  tháng 09 năm 2022</t>
  </si>
  <si>
    <r>
      <rPr>
        <b/>
        <sz val="13"/>
        <color rgb="FF000000"/>
        <rFont val="Times New Roman"/>
      </rPr>
      <t xml:space="preserve">NGƯỜI TỰ ĐÁNH GIÁ
</t>
    </r>
    <r>
      <rPr>
        <i/>
        <sz val="13"/>
        <color rgb="FF000000"/>
        <rFont val="Times New Roman"/>
      </rPr>
      <t>(ký tên và ghi rõ họ tên)</t>
    </r>
  </si>
  <si>
    <t xml:space="preserve">            DƯƠNG NGỌC VỌNG</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</si>
  <si>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</si>
  <si>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ĐỖ TUẤN VIỆT</t>
  </si>
  <si>
    <r>
      <rPr>
        <b/>
        <sz val="12"/>
        <color rgb="FF000000"/>
        <rFont val="Times New Roman"/>
      </rPr>
      <t>Đơn vị công tác:</t>
    </r>
    <r>
      <rPr>
        <b/>
        <i/>
        <sz val="12"/>
        <color rgb="FF000000"/>
        <rFont val="Times New Roman"/>
      </rPr>
      <t>Khoa Công nghệ thông tin</t>
    </r>
  </si>
  <si>
    <t>Mã số CBCCVC: 11100082715</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</si>
  <si>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</si>
  <si>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</si>
  <si>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</si>
  <si>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</si>
  <si>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</si>
  <si>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</si>
  <si>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t>Có trên 20% nhiệm vụ hoàn thành vượt tiến độ, có chất lượng và hiệu quả (Nếu không có trên 20% nhiệm vụ hoàn thành vượt tiến độ, có chất lượng và hiệu quả thì không có điểm; Không chia nhỏ thành các tỉ lệ thấp hơn; Chỉ đánh giá một mức là 8 điểm hoặc không có điểm)</t>
  </si>
  <si>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</si>
  <si>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</si>
  <si>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</si>
  <si>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26 tháng 9 năm 2022</t>
  </si>
  <si>
    <r>
      <rPr>
        <b/>
        <sz val="13"/>
        <color rgb="FF000000"/>
        <rFont val="Times New Roman"/>
      </rPr>
      <t xml:space="preserve">NGƯỜI TỰ ĐÁNH GIÁ
</t>
    </r>
    <r>
      <rPr>
        <i/>
        <sz val="13"/>
        <color rgb="FF000000"/>
        <rFont val="Times New Roman"/>
      </rPr>
      <t>(ký tên và ghi rõ họ tên)</t>
    </r>
  </si>
  <si>
    <t xml:space="preserve">                ĐỖ TUẤN VIỆT</t>
  </si>
  <si>
    <r>
      <rPr>
        <sz val="13"/>
        <color rgb="FF000000"/>
        <rFont val="Times New Roman"/>
      </rPr>
      <t xml:space="preserve">UBND THÀNH PHỐ HỒ CHÍ MINH
</t>
    </r>
    <r>
      <rPr>
        <b/>
        <sz val="13"/>
        <color rgb="FF000000"/>
        <rFont val="Times New Roman"/>
      </rPr>
      <t>TRƯỜNG CAO ĐẲNG LÝ TỰ TRỌNG
THÀNH PHỐ HỒ CHÍ MINH</t>
    </r>
  </si>
  <si>
    <t>BÁO CÁO TỰ ĐÁNH GIÁ KẾT QUẢ CÔNG TÁC CỦA CÁ NHÂN
Kỳ đánh giá:  Quý 1/2022</t>
  </si>
  <si>
    <t>Họ và tên: Bùi Văn Dũng</t>
  </si>
  <si>
    <r>
      <rPr>
        <b/>
        <sz val="12"/>
        <color rgb="FF000000"/>
        <rFont val="Times New Roman"/>
      </rPr>
      <t>Đơn vị công tác</t>
    </r>
    <r>
      <rPr>
        <b/>
        <i/>
        <sz val="12"/>
        <color rgb="FF000000"/>
        <rFont val="Times New Roman"/>
      </rPr>
      <t xml:space="preserve"> (phòng, khoa…): Khoa Công nghệ thông tin</t>
    </r>
  </si>
  <si>
    <t>Mã số CBCCVC: 11100096278</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</si>
  <si>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</si>
  <si>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</si>
  <si>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</si>
  <si>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</si>
  <si>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</si>
  <si>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</si>
  <si>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</si>
  <si>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</si>
  <si>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</si>
  <si>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25 tháng 03 năm 2022</t>
  </si>
  <si>
    <r>
      <rPr>
        <b/>
        <sz val="13"/>
        <color rgb="FF000000"/>
        <rFont val="Times New Roman"/>
      </rPr>
      <t xml:space="preserve">NGƯỜI TỰ ĐÁNH GIÁ
</t>
    </r>
    <r>
      <rPr>
        <i/>
        <sz val="13"/>
        <color rgb="FF000000"/>
        <rFont val="Times New Roman"/>
      </rPr>
      <t>(ký tên và ghi rõ họ tên)</t>
    </r>
  </si>
  <si>
    <t xml:space="preserve">            Bùi Văn Dũng</t>
  </si>
  <si>
    <r>
      <rPr>
        <sz val="13"/>
        <color rgb="FF000000"/>
        <rFont val="Times New Roman"/>
      </rPr>
      <t xml:space="preserve">UBND THÀNH PHỐ HỒ CHÍ MINH
</t>
    </r>
    <r>
      <rPr>
        <b/>
        <sz val="13"/>
        <color rgb="FF000000"/>
        <rFont val="Times New Roman"/>
      </rPr>
      <t>TRƯỜNG CAO ĐẲNG LÝ TỰ TRỌNG
THÀNH PHỐ HỒ CHÍ MINH</t>
    </r>
  </si>
  <si>
    <t>BÁO CÁO TỰ ĐÁNH GIÁ KẾT QUẢ CÔNG TÁC CỦA CÁ NHÂN
Kỳ đánh giá:  Quý II/2022</t>
  </si>
  <si>
    <t>Họ và tên: Nguyễn Thị Khánh Thư</t>
  </si>
  <si>
    <r>
      <rPr>
        <b/>
        <sz val="12"/>
        <color rgb="FF000000"/>
        <rFont val="Times New Roman"/>
      </rPr>
      <t>Đơn vị công tác</t>
    </r>
    <r>
      <rPr>
        <b/>
        <i/>
        <sz val="12"/>
        <color rgb="FF000000"/>
        <rFont val="Times New Roman"/>
      </rPr>
      <t xml:space="preserve"> (phòng, khoa…): Công nghệ thông tin</t>
    </r>
  </si>
  <si>
    <t>Mã số CBCCVC:</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</si>
  <si>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</si>
  <si>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</si>
  <si>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</si>
  <si>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</si>
  <si>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</si>
  <si>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</si>
  <si>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</si>
  <si>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</si>
  <si>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</si>
  <si>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24 tháng 06 năm 2022</t>
  </si>
  <si>
    <r>
      <rPr>
        <b/>
        <sz val="13"/>
        <color rgb="FF000000"/>
        <rFont val="Times New Roman"/>
      </rPr>
      <t xml:space="preserve">NGƯỜI TỰ ĐÁNH GIÁ
</t>
    </r>
    <r>
      <rPr>
        <i/>
        <sz val="13"/>
        <color rgb="FF000000"/>
        <rFont val="Times New Roman"/>
      </rPr>
      <t>(ký tên và ghi rõ họ tên)</t>
    </r>
  </si>
  <si>
    <t xml:space="preserve">               Nguyễn Thị Khánh Thư</t>
  </si>
  <si>
    <t>Tp.HCM, ngày   tháng   năm 2022</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</si>
  <si>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</si>
  <si>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Đặng Ngọc Đoàn</t>
  </si>
  <si>
    <r>
      <rPr>
        <b/>
        <sz val="12"/>
        <color rgb="FF000000"/>
        <rFont val="Times New Roman"/>
      </rPr>
      <t>Đơn vị công tác</t>
    </r>
    <r>
      <rPr>
        <b/>
        <i/>
        <sz val="12"/>
        <color rgb="FF000000"/>
        <rFont val="Times New Roman"/>
      </rPr>
      <t xml:space="preserve"> (phòng, khoa…): Khoa Công nghệ thông tin</t>
    </r>
  </si>
  <si>
    <t>Mã số CBCCVC: 11100096269</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</si>
  <si>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</si>
  <si>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</si>
  <si>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</si>
  <si>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</si>
  <si>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</si>
  <si>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</si>
  <si>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</si>
  <si>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</si>
  <si>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</si>
  <si>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27 tháng 09 năm 2022</t>
  </si>
  <si>
    <r>
      <rPr>
        <b/>
        <sz val="13"/>
        <color rgb="FF000000"/>
        <rFont val="Times New Roman"/>
      </rPr>
      <t xml:space="preserve">NGƯỜI TỰ ĐÁNH GIÁ
</t>
    </r>
    <r>
      <rPr>
        <i/>
        <sz val="13"/>
        <color rgb="FF000000"/>
        <rFont val="Times New Roman"/>
      </rPr>
      <t>(ký tên và ghi rõ họ tên)</t>
    </r>
  </si>
  <si>
    <t xml:space="preserve">               Đặng Ngọc Đoàn</t>
  </si>
  <si>
    <r>
      <rPr>
        <sz val="13"/>
        <color rgb="FF000000"/>
        <rFont val="Times New Roman"/>
      </rPr>
      <t xml:space="preserve">UBND THÀNH PHỐ HỒ CHÍ MINH
</t>
    </r>
    <r>
      <rPr>
        <b/>
        <sz val="13"/>
        <color rgb="FF000000"/>
        <rFont val="Times New Roman"/>
      </rPr>
      <t>TRƯỜNG CAO ĐẲNG LÝ TỰ TRỌNG
THÀNH PHỐ HỒ CHÍ MINH</t>
    </r>
  </si>
  <si>
    <t>BÁO CÁO TỰ ĐÁNH GIÁ KẾT QUẢ CÔNG TÁC CỦA CÁ NHÂN Kỳ đánh giá:  Quý 3/2022</t>
  </si>
  <si>
    <t>Họ và tên: NGUYỄN NGỌC TUYÊN</t>
  </si>
  <si>
    <r>
      <rPr>
        <b/>
        <sz val="12"/>
        <color rgb="FF000000"/>
        <rFont val="Times New Roman"/>
      </rPr>
      <t>Đơn vị công tác</t>
    </r>
    <r>
      <rPr>
        <b/>
        <i/>
        <sz val="12"/>
        <color rgb="FF000000"/>
        <rFont val="Times New Roman"/>
      </rPr>
      <t xml:space="preserve"> (phòng, khoa…): Khoa Công nghệ thông tin</t>
    </r>
  </si>
  <si>
    <t>Mã số CBCCVC: 21000001128</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</si>
  <si>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</si>
  <si>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</si>
  <si>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</si>
  <si>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</si>
  <si>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</si>
  <si>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</si>
  <si>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</si>
  <si>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</si>
  <si>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</si>
  <si>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28 tháng 09 năm 2022</t>
  </si>
  <si>
    <r>
      <rPr>
        <b/>
        <sz val="13"/>
        <color rgb="FF000000"/>
        <rFont val="Times New Roman"/>
      </rPr>
      <t xml:space="preserve">NGƯỜI TỰ ĐÁNH GIÁ
</t>
    </r>
    <r>
      <rPr>
        <i/>
        <sz val="13"/>
        <color rgb="FF000000"/>
        <rFont val="Times New Roman"/>
      </rPr>
      <t>(ký tên và ghi rõ họ tên)</t>
    </r>
  </si>
  <si>
    <t xml:space="preserve">                NGUYỄN NGỌC TUYÊN</t>
  </si>
  <si>
    <r>
      <rPr>
        <sz val="13"/>
        <color rgb="FF000000"/>
        <rFont val="Times New Roman"/>
      </rPr>
      <t xml:space="preserve">UBND THÀNH PHỐ HỒ CHÍ MINH
</t>
    </r>
    <r>
      <rPr>
        <b/>
        <sz val="13"/>
        <color rgb="FF000000"/>
        <rFont val="Times New Roman"/>
      </rPr>
      <t>TRƯỜNG CAO ĐẲNG LÝ TỰ TRỌNG
THÀNH PHỐ HỒ CHÍ MINH</t>
    </r>
  </si>
  <si>
    <t>Mã số CBCCVC:11100000727</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</si>
  <si>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</si>
  <si>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</si>
  <si>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</si>
  <si>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</si>
  <si>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</si>
  <si>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</si>
  <si>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t>Luôn hoàn thành trước hạn các công việc được giao. Tích cực đóng góp ý kiến xây dưng cho và trường (ví dụ Góp ý dự thảo quy định dạy học trực tuyến,...)</t>
  </si>
  <si>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</si>
  <si>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</si>
  <si>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</si>
  <si>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</si>
  <si>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Nguyễn Vân Giang</t>
  </si>
  <si>
    <t>Tp.HCM, ngày  tháng  năm 2022</t>
  </si>
  <si>
    <r>
      <rPr>
        <sz val="13"/>
        <color rgb="FF000000"/>
        <rFont val="Times New Roman"/>
      </rPr>
      <t xml:space="preserve">UBND THÀNH PHỐ HỒ CHÍ MINH
</t>
    </r>
    <r>
      <rPr>
        <b/>
        <sz val="13"/>
        <color rgb="FF000000"/>
        <rFont val="Times New Roman"/>
      </rPr>
      <t>TRƯỜNG CAO ĐẲNG LÝ TỰ TRỌNG
THÀNH PHỐ HỒ CHÍ MINH</t>
    </r>
  </si>
  <si>
    <r>
      <rPr>
        <b/>
        <sz val="12"/>
        <color rgb="FF000000"/>
        <rFont val="Times New Roman"/>
      </rPr>
      <t>Đơn vị công tác</t>
    </r>
    <r>
      <rPr>
        <b/>
        <i/>
        <sz val="12"/>
        <color rgb="FF000000"/>
        <rFont val="Times New Roman"/>
      </rPr>
      <t xml:space="preserve"> (phòng, khoa…): Khoa Công nghệ thông tin.</t>
    </r>
  </si>
  <si>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</si>
  <si>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</si>
  <si>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</si>
  <si>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</si>
  <si>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</si>
  <si>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</si>
  <si>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</si>
  <si>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</si>
  <si>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</si>
  <si>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</si>
  <si>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Vũ Thị Thái Linh</t>
  </si>
  <si>
    <t>Tp.HCM, ngày…… tháng …… năm 2021</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</si>
  <si>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</si>
  <si>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Nguyễn Thị Thu Hồng</t>
  </si>
  <si>
    <r>
      <rPr>
        <b/>
        <sz val="12"/>
        <color rgb="FF000000"/>
        <rFont val="Times New Roman"/>
      </rPr>
      <t>Đơn vị công tác</t>
    </r>
    <r>
      <rPr>
        <b/>
        <i/>
        <sz val="12"/>
        <color rgb="FF000000"/>
        <rFont val="Times New Roman"/>
      </rPr>
      <t xml:space="preserve"> (phòng, khoa…): CNTT</t>
    </r>
  </si>
  <si>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</si>
  <si>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</si>
  <si>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</si>
  <si>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</si>
  <si>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</si>
  <si>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</si>
  <si>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</si>
  <si>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</si>
  <si>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</si>
  <si>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</si>
  <si>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Nguyễn Thị Thu Hồng</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</si>
  <si>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</si>
  <si>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Nguyễn Văn Minh</t>
  </si>
  <si>
    <r>
      <rPr>
        <b/>
        <sz val="12"/>
        <color rgb="FF000000"/>
        <rFont val="Times New Roman"/>
      </rPr>
      <t>Đơn vị công tác</t>
    </r>
    <r>
      <rPr>
        <b/>
        <i/>
        <sz val="12"/>
        <color rgb="FF000000"/>
        <rFont val="Times New Roman"/>
      </rPr>
      <t xml:space="preserve"> (phòng, khoa…): Khoa Công nghệ thông tin.</t>
    </r>
  </si>
  <si>
    <t>Mã số CBCCVC: 11100096301</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</si>
  <si>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</si>
  <si>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</si>
  <si>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</si>
  <si>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</si>
  <si>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</si>
  <si>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</si>
  <si>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</si>
  <si>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</si>
  <si>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</si>
  <si>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</si>
  <si>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Nguyễn Văn Minh</t>
  </si>
  <si>
    <t>Tp.HCM, ngày ….  tháng …. năm 2022</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</si>
  <si>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</si>
  <si>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Lê Hồng Thái</t>
  </si>
  <si>
    <r>
      <rPr>
        <b/>
        <sz val="12"/>
        <color rgb="FF000000"/>
        <rFont val="Times New Roman"/>
      </rPr>
      <t>Đơn vị công tác</t>
    </r>
    <r>
      <rPr>
        <b/>
        <i/>
        <sz val="12"/>
        <color rgb="FF000000"/>
        <rFont val="Times New Roman"/>
      </rPr>
      <t xml:space="preserve"> (phòng, khoa…): CNTT</t>
    </r>
  </si>
  <si>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</si>
  <si>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</si>
  <si>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</si>
  <si>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</si>
  <si>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</si>
  <si>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</si>
  <si>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</si>
  <si>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</si>
  <si>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</si>
  <si>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</si>
  <si>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Lê Hồng Thái</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</si>
  <si>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</si>
  <si>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Huỳnh Quốc Dũng</t>
  </si>
  <si>
    <r>
      <rPr>
        <b/>
        <sz val="12"/>
        <color rgb="FF000000"/>
        <rFont val="Times New Roman"/>
      </rPr>
      <t>Đơn vị công tác</t>
    </r>
    <r>
      <rPr>
        <b/>
        <i/>
        <sz val="12"/>
        <color rgb="FF000000"/>
        <rFont val="Times New Roman"/>
      </rPr>
      <t xml:space="preserve"> : Khoa CNTT</t>
    </r>
  </si>
  <si>
    <t>Mã số CBCCVC: 81000000898</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</si>
  <si>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</si>
  <si>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</si>
  <si>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</si>
  <si>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</si>
  <si>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</si>
  <si>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</si>
  <si>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</si>
  <si>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</si>
  <si>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</si>
  <si>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</si>
  <si>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Huỳnh Quốc Dũng</t>
  </si>
  <si>
    <t>Tp.HCM, ngày  tháng .. năm 2022</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</si>
  <si>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</si>
  <si>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Nguyễn Sanh Cường</t>
  </si>
  <si>
    <r>
      <rPr>
        <b/>
        <sz val="12"/>
        <color rgb="FF000000"/>
        <rFont val="Times New Roman"/>
      </rPr>
      <t>Đơn vị công tác</t>
    </r>
    <r>
      <rPr>
        <b/>
        <i/>
        <sz val="12"/>
        <color rgb="FF000000"/>
        <rFont val="Times New Roman"/>
      </rPr>
      <t xml:space="preserve"> (phòng, khoa…):</t>
    </r>
    <r>
      <rPr>
        <b/>
        <sz val="12"/>
        <color rgb="FF000000"/>
        <rFont val="Times New Roman"/>
      </rPr>
      <t xml:space="preserve"> Khoa Công nghệ thông tin</t>
    </r>
  </si>
  <si>
    <t>Mã số CBCCVC: 11100082750</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</si>
  <si>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</si>
  <si>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</si>
  <si>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</si>
  <si>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</si>
  <si>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</si>
  <si>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</si>
  <si>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</si>
  <si>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</si>
  <si>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</si>
  <si>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</si>
  <si>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Nguyễn Sanh Cường</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</si>
  <si>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</si>
  <si>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Nguyễn Nguyên Hoàng Ngọc Quyên</t>
  </si>
  <si>
    <r>
      <rPr>
        <b/>
        <sz val="12"/>
        <color rgb="FF000000"/>
        <rFont val="Times New Roman"/>
      </rPr>
      <t>Đơn vị công tác</t>
    </r>
    <r>
      <rPr>
        <b/>
        <i/>
        <sz val="12"/>
        <color rgb="FF000000"/>
        <rFont val="Times New Roman"/>
      </rPr>
      <t xml:space="preserve"> (phòng, khoa…): Công nghệ thông tin</t>
    </r>
  </si>
  <si>
    <t>11100067215</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</si>
  <si>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</si>
  <si>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</si>
  <si>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</si>
  <si>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</si>
  <si>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</si>
  <si>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</si>
  <si>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</si>
  <si>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</si>
  <si>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</si>
  <si>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</si>
  <si>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Nguyễn Nguyên Hoàng Ngọc Quyên</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</si>
  <si>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</si>
  <si>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Đỗ Thị Hải Yến</t>
  </si>
  <si>
    <r>
      <rPr>
        <b/>
        <sz val="12"/>
        <color rgb="FF000000"/>
        <rFont val="Times New Roman"/>
      </rPr>
      <t>Đơn vị công tác</t>
    </r>
    <r>
      <rPr>
        <b/>
        <i/>
        <sz val="12"/>
        <color rgb="FF000000"/>
        <rFont val="Times New Roman"/>
      </rPr>
      <t xml:space="preserve"> (phòng, khoa…): CNTT</t>
    </r>
  </si>
  <si>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</si>
  <si>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</si>
  <si>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</si>
  <si>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</si>
  <si>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</si>
  <si>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</si>
  <si>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</si>
  <si>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</si>
  <si>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</si>
  <si>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25 tháng 09 năm 2022</t>
  </si>
  <si>
    <r>
      <rPr>
        <b/>
        <sz val="13"/>
        <color rgb="FF000000"/>
        <rFont val="Times New Roman"/>
      </rPr>
      <t xml:space="preserve">NGƯỜI TỰ ĐÁNH GIÁ
</t>
    </r>
    <r>
      <rPr>
        <i/>
        <sz val="13"/>
        <color rgb="FF000000"/>
        <rFont val="Times New Roman"/>
      </rPr>
      <t>(ký tên và ghi rõ họ tên)</t>
    </r>
  </si>
  <si>
    <t xml:space="preserve">               Đỗ Thị Hải Yến</t>
  </si>
  <si>
    <r>
      <rPr>
        <sz val="13"/>
        <color rgb="FF000000"/>
        <rFont val="Times New Roman"/>
      </rPr>
      <t xml:space="preserve">UBND THÀNH PHỐ HỒ CHÍ MINH
</t>
    </r>
    <r>
      <rPr>
        <b/>
        <sz val="13"/>
        <color rgb="FF000000"/>
        <rFont val="Times New Roman"/>
      </rPr>
      <t>TRƯỜNG CAO ĐẲNG LÝ TỰ TRỌNG
THÀNH PHỐ HỒ CHÍ MINH</t>
    </r>
  </si>
  <si>
    <r>
      <rPr>
        <b/>
        <sz val="12"/>
        <color rgb="FF000000"/>
        <rFont val="Times New Roman"/>
      </rPr>
      <t>Đơn vị công tác</t>
    </r>
    <r>
      <rPr>
        <b/>
        <i/>
        <sz val="12"/>
        <color rgb="FF000000"/>
        <rFont val="Times New Roman"/>
      </rPr>
      <t xml:space="preserve"> (phòng, khoa…): Khoa Công nghệ thông tin.</t>
    </r>
  </si>
  <si>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</si>
  <si>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</si>
  <si>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</si>
  <si>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</si>
  <si>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</si>
  <si>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</si>
  <si>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</si>
  <si>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</si>
  <si>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</si>
  <si>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</si>
  <si>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Trần Vĩnh Xuyên</t>
  </si>
  <si>
    <r>
      <rPr>
        <sz val="13"/>
        <color rgb="FF000000"/>
        <rFont val="Times New Roman"/>
      </rPr>
      <t xml:space="preserve">UBND THÀNH PHỐ HỒ CHÍ MINH
</t>
    </r>
    <r>
      <rPr>
        <b/>
        <sz val="13"/>
        <color rgb="FF000000"/>
        <rFont val="Times New Roman"/>
      </rPr>
      <t>TRƯỜNG CAO ĐẲNG LÝ TỰ TRỌNG
THÀNH PHỐ HỒ CHÍ MINH</t>
    </r>
  </si>
  <si>
    <t xml:space="preserve">Họ và tên: Mai Chiếm Tuấn </t>
  </si>
  <si>
    <r>
      <rPr>
        <b/>
        <sz val="12"/>
        <color rgb="FF000000"/>
        <rFont val="Times New Roman"/>
      </rPr>
      <t>Đơn vị công tác</t>
    </r>
    <r>
      <rPr>
        <b/>
        <i/>
        <sz val="12"/>
        <color rgb="FF000000"/>
        <rFont val="Times New Roman"/>
      </rPr>
      <t xml:space="preserve"> (phòng, khoa…): Khoa CNTT</t>
    </r>
  </si>
  <si>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</si>
  <si>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</si>
  <si>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</si>
  <si>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</si>
  <si>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</si>
  <si>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</si>
  <si>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t>Tham gia coi thi các ngày chủ nhật 15/05;05/06;26/06/2022</t>
  </si>
  <si>
    <t>1 sáng kiến kinh nghiệm được trường xác nhận ngày 14/04/2022</t>
  </si>
  <si>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</si>
  <si>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</si>
  <si>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</si>
  <si>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</si>
  <si>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Mai Chiếm Tuấn </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</si>
  <si>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</si>
  <si>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Nguyễn Cao Phong</t>
  </si>
  <si>
    <r>
      <rPr>
        <b/>
        <sz val="12"/>
        <color rgb="FF000000"/>
        <rFont val="Times New Roman"/>
      </rPr>
      <t>Đơn vị công tác</t>
    </r>
    <r>
      <rPr>
        <b/>
        <i/>
        <sz val="12"/>
        <color rgb="FF000000"/>
        <rFont val="Times New Roman"/>
      </rPr>
      <t xml:space="preserve"> (phòng, khoa…): Khoa Công nghệ thông tin</t>
    </r>
  </si>
  <si>
    <t>Mã số CBCCVC: 11100097762</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</si>
  <si>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</si>
  <si>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</si>
  <si>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</si>
  <si>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</si>
  <si>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</si>
  <si>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</si>
  <si>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</si>
  <si>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</si>
  <si>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</si>
  <si>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26 tháng 09 năm 2022</t>
  </si>
  <si>
    <r>
      <rPr>
        <b/>
        <sz val="13"/>
        <color rgb="FF000000"/>
        <rFont val="Times New Roman"/>
      </rPr>
      <t xml:space="preserve">NGƯỜI TỰ ĐÁNH GIÁ
</t>
    </r>
    <r>
      <rPr>
        <i/>
        <sz val="13"/>
        <color rgb="FF000000"/>
        <rFont val="Times New Roman"/>
      </rPr>
      <t>(ký tên và ghi rõ họ tên)</t>
    </r>
  </si>
  <si>
    <t xml:space="preserve">             Nguyễn Cao Phong</t>
  </si>
  <si>
    <t xml:space="preserve">………………………………………………………………………………………………………………………………………………………………………………………………………………………………………………………………………………………………………………………………………………………………………………………………………………………………………………………………………………………………………………………………………………………………………………. </t>
  </si>
  <si>
    <t>………………………………………………………………………………………………………………………………………………………………………………………………………………………………………………………………………………………………………………………………………………………………………………………………………………………………………………………………………………………………………………………………………………………………………………</t>
  </si>
  <si>
    <t>Mã số CBCCVC: 11100119656</t>
  </si>
  <si>
    <t xml:space="preserve">                  Nguyễn Văn Danh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</si>
</sst>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5">
    <font>
      <sz val="11"/>
      <color rgb="FF000000"/>
      <name val="Calibri"/>
      <scheme val="minor"/>
    </font>
    <font>
      <sz val="12"/>
      <color rgb="FF000000"/>
      <name val="Times New Roman"/>
    </font>
    <font>
      <b/>
      <i/>
      <sz val="10"/>
      <color rgb="FF000000"/>
      <name val="Times New Roman"/>
    </font>
    <font>
      <b/>
      <sz val="13"/>
      <color rgb="FF000000"/>
      <name val="Times New Roman"/>
    </font>
    <font>
      <b/>
      <sz val="14"/>
      <color rgb="FF000000"/>
      <name val="Times New Roman"/>
    </font>
    <font>
      <b/>
      <sz val="12"/>
      <color rgb="FF000000"/>
      <name val="Times New Roman"/>
    </font>
    <font>
      <sz val="11"/>
      <name val="Calibri"/>
    </font>
    <font>
      <i/>
      <sz val="9"/>
      <color rgb="FF000000"/>
      <name val="Times New Roman"/>
    </font>
    <font>
      <b/>
      <sz val="9"/>
      <color rgb="FF000000"/>
      <name val="Times New Roman"/>
    </font>
    <font>
      <b/>
      <sz val="13"/>
      <color rgb="FF0070C0"/>
      <name val="Times New Roman"/>
    </font>
    <font>
      <b/>
      <sz val="13"/>
      <color rgb="FFFFFFFF"/>
      <name val="Times New Roman"/>
    </font>
    <font>
      <sz val="13"/>
      <color rgb="FF000000"/>
      <name val="Times New Roman"/>
    </font>
    <font>
      <b/>
      <i/>
      <sz val="13"/>
      <color rgb="FF000000"/>
      <name val="Times New Roman"/>
    </font>
    <font>
      <b/>
      <i/>
      <sz val="13"/>
      <color rgb="FF0070C0"/>
      <name val="Times New Roman"/>
    </font>
    <font>
      <sz val="13"/>
      <color rgb="FF0070C0"/>
      <name val="Times New Roman"/>
    </font>
    <font>
      <sz val="13"/>
      <color rgb="FFFFFFFF"/>
      <name val="Times New Roman"/>
    </font>
    <font>
      <i/>
      <sz val="12"/>
      <color rgb="FF000000"/>
      <name val="Times New Roman"/>
    </font>
    <font>
      <i/>
      <sz val="13"/>
      <color rgb="FF000000"/>
      <name val="Times New Roman"/>
    </font>
    <font>
      <b/>
      <sz val="11"/>
      <color rgb="FF000000"/>
      <name val="Times New Roman"/>
    </font>
    <font>
      <sz val="11"/>
      <color rgb="FF000000"/>
      <name val="Times New Roman"/>
    </font>
    <font>
      <sz val="11"/>
      <color rgb="FFFF0000"/>
      <name val="Times New Roman"/>
    </font>
    <font>
      <b/>
      <sz val="12"/>
      <color rgb="FFFF0000"/>
      <name val="Times New Roman"/>
    </font>
    <font>
      <b/>
      <i/>
      <sz val="12"/>
      <color rgb="FF000000"/>
      <name val="Times New Roman"/>
    </font>
    <font>
      <b/>
      <sz val="13"/>
      <color rgb="FFFF0000"/>
      <name val="Times New Roman"/>
    </font>
    <font>
      <b/>
      <sz val="10"/>
      <color rgb="FF000000"/>
      <name val="Times New Roman"/>
    </font>
    <font>
      <sz val="10"/>
      <color rgb="FF000000"/>
      <name val="Times New Roman"/>
    </font>
    <font>
      <b/>
      <sz val="14"/>
      <color theme="1"/>
      <name val="Times New Roman"/>
    </font>
    <font>
      <sz val="13"/>
      <color rgb="FF0066CC"/>
      <name val="Times New Roman"/>
    </font>
    <font>
      <b/>
      <sz val="13"/>
      <color rgb="FF0066CC"/>
      <name val="Times New Roman"/>
    </font>
    <font>
      <i/>
      <sz val="13"/>
      <color rgb="FFFF0000"/>
      <name val="Times New Roman"/>
    </font>
    <font>
      <b/>
      <i/>
      <sz val="13"/>
      <color rgb="FFFF0000"/>
      <name val="Times New Roman"/>
    </font>
    <font>
      <i/>
      <sz val="13"/>
      <color rgb="FF0066CC"/>
      <name val="Times New Roman"/>
    </font>
    <font>
      <b/>
      <i/>
      <sz val="13"/>
      <color rgb="FF0066CC"/>
      <name val="Times New Roman"/>
    </font>
    <font>
      <sz val="13"/>
      <color rgb="FFFF0000"/>
      <name val="Times New Roman"/>
    </font>
    <font>
      <b/>
      <sz val="14"/>
      <color rgb="FFFF0000"/>
      <name val="Times New Roman"/>
    </font>
  </fonts>
  <fills count="3">
    <fill>
      <patternFill patternType="none"/>
    </fill>
    <fill>
      <patternFill patternType="gray125"/>
    </fill>
    <fill>
      <patternFill patternType="solid">
        <fgColor rgb="FFFFFF00"/>
        <bgColor rgb="FFFFFF00"/>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91">
    <xf numFmtId="0" fontId="0" fillId="0" borderId="0" xfId="0" applyFont="1" applyAlignment="1"/>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center"/>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1" xfId="0" quotePrefix="1" applyFont="1" applyBorder="1" applyAlignment="1">
      <alignment horizontal="center" vertical="center" wrapText="1"/>
    </xf>
    <xf numFmtId="0" fontId="8" fillId="0" borderId="0" xfId="0" applyFont="1" applyAlignment="1">
      <alignment horizontal="center" vertical="center" wrapText="1"/>
    </xf>
    <xf numFmtId="0" fontId="9" fillId="0" borderId="1" xfId="0" applyFont="1" applyBorder="1" applyAlignment="1">
      <alignment horizontal="center" vertical="center" wrapText="1"/>
    </xf>
    <xf numFmtId="164" fontId="9"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164" fontId="3"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5" fillId="0" borderId="1" xfId="0" applyNumberFormat="1" applyFont="1" applyBorder="1" applyAlignment="1">
      <alignment horizontal="center" vertical="center" wrapText="1"/>
    </xf>
    <xf numFmtId="0" fontId="15" fillId="0" borderId="1" xfId="0" applyFont="1" applyBorder="1" applyAlignment="1">
      <alignment horizontal="center" vertical="center" wrapText="1"/>
    </xf>
    <xf numFmtId="0" fontId="16" fillId="0" borderId="0" xfId="0" applyFont="1" applyAlignment="1">
      <alignment horizontal="center" vertical="center" wrapText="1"/>
    </xf>
    <xf numFmtId="0" fontId="17" fillId="0" borderId="0" xfId="0" applyFont="1" applyAlignment="1">
      <alignment vertical="center" wrapText="1"/>
    </xf>
    <xf numFmtId="0" fontId="3" fillId="0" borderId="0" xfId="0" applyFont="1" applyAlignment="1">
      <alignment vertical="top" wrapText="1"/>
    </xf>
    <xf numFmtId="0" fontId="16" fillId="0" borderId="0" xfId="0" applyFont="1" applyAlignment="1">
      <alignment vertical="center" wrapText="1"/>
    </xf>
    <xf numFmtId="0" fontId="1" fillId="0" borderId="0" xfId="0" applyFont="1" applyAlignment="1">
      <alignment horizontal="center" vertical="center"/>
    </xf>
    <xf numFmtId="0" fontId="16" fillId="0" borderId="0" xfId="0" applyFont="1" applyAlignment="1">
      <alignment horizontal="left" vertical="center" wrapText="1"/>
    </xf>
    <xf numFmtId="0" fontId="18" fillId="0" borderId="0" xfId="0" applyFont="1" applyAlignment="1">
      <alignment horizontal="left" vertical="center" wrapText="1"/>
    </xf>
    <xf numFmtId="0" fontId="19" fillId="0" borderId="1" xfId="0" applyFont="1" applyBorder="1" applyAlignment="1">
      <alignment vertical="center" wrapText="1"/>
    </xf>
    <xf numFmtId="0" fontId="20" fillId="0" borderId="1" xfId="0" applyFont="1" applyBorder="1" applyAlignment="1">
      <alignment vertical="center" wrapText="1"/>
    </xf>
    <xf numFmtId="0" fontId="21" fillId="0" borderId="0" xfId="0" applyFont="1" applyAlignment="1">
      <alignment horizontal="center" vertical="center" wrapText="1"/>
    </xf>
    <xf numFmtId="0" fontId="5" fillId="2" borderId="1" xfId="0" applyFont="1" applyFill="1" applyBorder="1" applyAlignment="1">
      <alignment horizontal="center" vertical="center" wrapText="1"/>
    </xf>
    <xf numFmtId="0" fontId="22" fillId="0" borderId="0" xfId="0" applyFont="1" applyAlignment="1">
      <alignment horizontal="center" vertical="center"/>
    </xf>
    <xf numFmtId="1" fontId="5" fillId="0" borderId="0" xfId="0" applyNumberFormat="1" applyFont="1" applyAlignment="1">
      <alignment horizontal="left" vertical="center" wrapText="1"/>
    </xf>
    <xf numFmtId="0" fontId="5" fillId="0" borderId="0" xfId="0" applyFont="1" applyAlignment="1">
      <alignment horizontal="center" vertical="center"/>
    </xf>
    <xf numFmtId="0" fontId="11" fillId="0" borderId="1" xfId="0" applyFont="1" applyBorder="1" applyAlignment="1">
      <alignment horizontal="center" vertical="center" wrapText="1"/>
    </xf>
    <xf numFmtId="164" fontId="23"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0" fontId="11" fillId="0" borderId="1" xfId="0" applyFont="1" applyBorder="1" applyAlignment="1">
      <alignment horizontal="left" vertical="center" wrapText="1"/>
    </xf>
    <xf numFmtId="0" fontId="19" fillId="0" borderId="1" xfId="0" applyFont="1" applyBorder="1" applyAlignment="1">
      <alignment horizontal="center" vertical="center" wrapText="1"/>
    </xf>
    <xf numFmtId="0" fontId="24" fillId="0" borderId="0" xfId="0" applyFont="1" applyAlignment="1">
      <alignment horizontal="left" vertical="center" wrapText="1"/>
    </xf>
    <xf numFmtId="0" fontId="3" fillId="0" borderId="0" xfId="0" applyFont="1" applyAlignment="1">
      <alignment horizontal="right"/>
    </xf>
    <xf numFmtId="0" fontId="2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1" fillId="0" borderId="0" xfId="0" applyFont="1" applyAlignment="1">
      <alignment horizontal="center" vertical="center"/>
    </xf>
    <xf numFmtId="0" fontId="5" fillId="0" borderId="0" xfId="0" applyFont="1" applyAlignment="1">
      <alignment horizontal="left" vertical="center" wrapText="1"/>
    </xf>
    <xf numFmtId="0" fontId="0" fillId="0" borderId="0" xfId="0" applyFont="1" applyAlignment="1"/>
    <xf numFmtId="0" fontId="3" fillId="0" borderId="0" xfId="0" applyFont="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center" vertical="center" wrapText="1"/>
    </xf>
    <xf numFmtId="0" fontId="12" fillId="0" borderId="2" xfId="0" applyFont="1" applyBorder="1" applyAlignment="1">
      <alignment horizontal="center" vertical="center" wrapText="1"/>
    </xf>
    <xf numFmtId="0" fontId="6" fillId="0" borderId="3" xfId="0" applyFont="1" applyBorder="1"/>
    <xf numFmtId="0" fontId="6" fillId="0" borderId="4" xfId="0" applyFont="1" applyBorder="1"/>
    <xf numFmtId="0" fontId="3" fillId="0" borderId="2" xfId="0" applyFont="1" applyBorder="1" applyAlignment="1">
      <alignment horizontal="center" vertical="center" wrapText="1"/>
    </xf>
    <xf numFmtId="0" fontId="5" fillId="0" borderId="0" xfId="0" applyFont="1" applyAlignment="1">
      <alignment horizontal="left" vertical="center" wrapText="1"/>
    </xf>
    <xf numFmtId="0" fontId="0" fillId="0" borderId="0" xfId="0" applyFont="1" applyAlignment="1"/>
    <xf numFmtId="0" fontId="5" fillId="0" borderId="5" xfId="0" applyFont="1" applyBorder="1" applyAlignment="1">
      <alignment horizontal="center" vertical="center" wrapText="1"/>
    </xf>
    <xf numFmtId="0" fontId="6" fillId="0" borderId="6" xfId="0" applyFont="1" applyBorder="1"/>
    <xf numFmtId="0" fontId="6" fillId="0" borderId="7" xfId="0" applyFont="1" applyBorder="1"/>
    <xf numFmtId="0" fontId="6" fillId="0" borderId="9" xfId="0" applyFont="1" applyBorder="1"/>
    <xf numFmtId="0" fontId="6" fillId="0" borderId="10" xfId="0" applyFont="1" applyBorder="1"/>
    <xf numFmtId="0" fontId="6" fillId="0" borderId="11" xfId="0" applyFont="1" applyBorder="1"/>
    <xf numFmtId="0" fontId="5" fillId="0" borderId="8" xfId="0" applyFont="1" applyBorder="1" applyAlignment="1">
      <alignment horizontal="center" vertical="center" wrapText="1"/>
    </xf>
    <xf numFmtId="0" fontId="6" fillId="0" borderId="12" xfId="0" applyFont="1" applyBorder="1"/>
    <xf numFmtId="0" fontId="5" fillId="0" borderId="2" xfId="0" applyFont="1" applyBorder="1" applyAlignment="1">
      <alignment horizontal="center" vertical="center" wrapText="1"/>
    </xf>
    <xf numFmtId="0" fontId="5" fillId="0" borderId="2" xfId="0" applyFont="1" applyBorder="1" applyAlignment="1">
      <alignment horizontal="left" vertical="center" wrapText="1"/>
    </xf>
    <xf numFmtId="0" fontId="17" fillId="0" borderId="6" xfId="0" applyFont="1" applyBorder="1" applyAlignment="1">
      <alignment horizontal="center" vertical="center" wrapText="1"/>
    </xf>
    <xf numFmtId="0" fontId="3" fillId="0" borderId="0" xfId="0" applyFont="1" applyAlignment="1">
      <alignment horizontal="center" vertical="center" wrapText="1"/>
    </xf>
    <xf numFmtId="0" fontId="11" fillId="0" borderId="2" xfId="0" applyFont="1" applyBorder="1" applyAlignment="1">
      <alignment horizontal="center" vertical="center" wrapText="1"/>
    </xf>
    <xf numFmtId="0" fontId="17" fillId="0" borderId="0" xfId="0" applyFont="1" applyAlignment="1">
      <alignment horizontal="center" vertical="center" wrapText="1"/>
    </xf>
    <xf numFmtId="0" fontId="3" fillId="0" borderId="0" xfId="0" applyFont="1" applyAlignment="1">
      <alignment horizontal="center" vertical="top" wrapText="1"/>
    </xf>
    <xf numFmtId="0" fontId="5" fillId="0" borderId="10" xfId="0" applyFont="1" applyBorder="1" applyAlignment="1">
      <alignment horizontal="center" vertical="center" wrapText="1"/>
    </xf>
    <xf numFmtId="0" fontId="4" fillId="0" borderId="0" xfId="0" quotePrefix="1" applyFont="1" applyAlignment="1">
      <alignment horizontal="center" vertical="center" wrapText="1"/>
    </xf>
    <xf numFmtId="0" fontId="7" fillId="0" borderId="2" xfId="0" quotePrefix="1" applyFont="1" applyBorder="1" applyAlignment="1">
      <alignment horizontal="center" vertical="center" wrapText="1"/>
    </xf>
    <xf numFmtId="0" fontId="9" fillId="0" borderId="2" xfId="0" applyFont="1" applyBorder="1" applyAlignment="1">
      <alignment horizontal="left" vertical="center" wrapText="1"/>
    </xf>
    <xf numFmtId="0" fontId="11" fillId="0" borderId="2" xfId="0" applyFont="1" applyBorder="1" applyAlignment="1">
      <alignment horizontal="left" vertical="center" wrapText="1"/>
    </xf>
    <xf numFmtId="0" fontId="5" fillId="2" borderId="2" xfId="0" applyFont="1" applyFill="1" applyBorder="1" applyAlignment="1">
      <alignment horizontal="center" vertical="center" wrapText="1"/>
    </xf>
    <xf numFmtId="0" fontId="22" fillId="0" borderId="0" xfId="0" applyFont="1" applyAlignment="1">
      <alignment horizontal="center" vertical="center"/>
    </xf>
    <xf numFmtId="0" fontId="4" fillId="2" borderId="0" xfId="0" applyFont="1" applyFill="1" applyAlignment="1">
      <alignment horizontal="center" vertical="center" wrapText="1"/>
    </xf>
    <xf numFmtId="0" fontId="1" fillId="0" borderId="0" xfId="0" applyFont="1" applyAlignment="1">
      <alignment horizontal="center" vertical="center"/>
    </xf>
    <xf numFmtId="0" fontId="18" fillId="0" borderId="0" xfId="0" applyFont="1" applyAlignment="1">
      <alignment horizontal="center" vertical="top" wrapText="1"/>
    </xf>
    <xf numFmtId="0" fontId="1" fillId="0" borderId="0" xfId="0" applyFont="1" applyAlignment="1">
      <alignment horizontal="center" vertical="center" wrapText="1"/>
    </xf>
    <xf numFmtId="0" fontId="9" fillId="0" borderId="2" xfId="0" applyFont="1" applyBorder="1" applyAlignment="1">
      <alignment horizontal="left" vertical="center"/>
    </xf>
    <xf numFmtId="0" fontId="5" fillId="0" borderId="0" xfId="0" applyFont="1" applyAlignment="1">
      <alignment horizontal="center" vertical="center"/>
    </xf>
    <xf numFmtId="0" fontId="26"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customschemas.google.com/relationships/workbookmetadata" Target="metadata"/><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5" Type="http://schemas.openxmlformats.org/officeDocument/2006/relationships/calcChain" Target="calcChain.xml"/><Relationship Id="rId8" Type="http://schemas.openxmlformats.org/officeDocument/2006/relationships/worksheet" Target="worksheets/sheet8.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11.54296875" customWidth="1"/>
    <col min="6" max="6" width="10.54296875" customWidth="1"/>
    <col min="7" max="8" width="10.08984375" customWidth="1"/>
    <col min="9" max="11" width="8.7265625" customWidth="1"/>
  </cols>
  <sheetData>
    <row r="1" spans="1:11" ht="15.75" customHeight="1">
      <c r="A1" s="1"/>
      <c r="B1" s="2"/>
      <c r="C1" s="1"/>
      <c r="D1" s="1"/>
      <c r="E1" s="1"/>
      <c r="F1" s="1"/>
      <c r="G1" s="1"/>
      <c r="H1" s="3" t="s">
        <v>0</v>
      </c>
      <c r="I1" s="1"/>
      <c r="J1" s="1"/>
      <c r="K1" s="1"/>
    </row>
    <row r="2" spans="1:11" ht="48.75" customHeight="1">
      <c r="A2" s="76" t="s">
        <v>1</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3</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4</v>
      </c>
      <c r="C7" s="61"/>
      <c r="D7" s="61"/>
      <c r="E7" s="61"/>
      <c r="F7" s="61"/>
      <c r="G7" s="61"/>
      <c r="H7" s="61"/>
      <c r="I7" s="6"/>
      <c r="J7" s="6"/>
      <c r="K7" s="6"/>
    </row>
    <row r="8" spans="1:11" ht="19.5" customHeight="1">
      <c r="A8" s="6"/>
      <c r="B8" s="60" t="s">
        <v>5</v>
      </c>
      <c r="C8" s="61"/>
      <c r="D8" s="61"/>
      <c r="E8" s="61"/>
      <c r="F8" s="61"/>
      <c r="G8" s="61"/>
      <c r="H8" s="61"/>
      <c r="I8" s="6"/>
      <c r="J8" s="6"/>
      <c r="K8" s="6"/>
    </row>
    <row r="9" spans="1:11" ht="19.5" customHeight="1">
      <c r="A9" s="6"/>
      <c r="B9" s="60" t="s">
        <v>6</v>
      </c>
      <c r="C9" s="61"/>
      <c r="D9" s="61"/>
      <c r="E9" s="61"/>
      <c r="F9" s="61"/>
      <c r="G9" s="61"/>
      <c r="H9" s="61"/>
      <c r="I9" s="6"/>
      <c r="J9" s="6"/>
      <c r="K9" s="6"/>
    </row>
    <row r="10" spans="1:11" ht="19.5" customHeight="1">
      <c r="A10" s="6"/>
      <c r="B10" s="8" t="s">
        <v>7</v>
      </c>
      <c r="C10" s="8"/>
      <c r="D10" s="7"/>
      <c r="E10" s="7"/>
      <c r="F10" s="7"/>
      <c r="G10" s="7"/>
      <c r="H10" s="7"/>
      <c r="I10" s="6"/>
      <c r="J10" s="6"/>
      <c r="K10" s="6"/>
    </row>
    <row r="11" spans="1:11" ht="12.75" customHeight="1">
      <c r="A11" s="6"/>
      <c r="B11" s="7"/>
      <c r="C11" s="7"/>
      <c r="D11" s="6"/>
      <c r="E11" s="6"/>
      <c r="F11" s="6"/>
      <c r="G11" s="6"/>
      <c r="H11" s="6"/>
      <c r="I11" s="6"/>
      <c r="J11" s="6"/>
      <c r="K11" s="6"/>
    </row>
    <row r="12" spans="1:11" ht="54.7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89.25" customHeight="1">
      <c r="A14" s="9" t="s">
        <v>20</v>
      </c>
      <c r="B14" s="80" t="s">
        <v>21</v>
      </c>
      <c r="C14" s="57"/>
      <c r="D14" s="58"/>
      <c r="E14" s="13">
        <f>E15+E19+E25+E28</f>
        <v>20</v>
      </c>
      <c r="F14" s="14">
        <f t="shared" ref="F14:G14" si="0">ROUND(F15+F19+F25+F28,1)</f>
        <v>20</v>
      </c>
      <c r="G14" s="15">
        <f t="shared" si="0"/>
        <v>20</v>
      </c>
      <c r="H14" s="9"/>
      <c r="I14" s="4"/>
      <c r="J14" s="4"/>
      <c r="K14" s="4"/>
    </row>
    <row r="15" spans="1:11" ht="24" customHeight="1">
      <c r="A15" s="16">
        <v>1</v>
      </c>
      <c r="B15" s="80" t="s">
        <v>22</v>
      </c>
      <c r="C15" s="57"/>
      <c r="D15" s="58"/>
      <c r="E15" s="13">
        <f>5-(E16+E17+E18)</f>
        <v>5</v>
      </c>
      <c r="F15" s="14">
        <f t="shared" ref="F15:G15" si="1">ROUND(5-(F16+F17+F18),1)</f>
        <v>5</v>
      </c>
      <c r="G15" s="15">
        <f t="shared" si="1"/>
        <v>5</v>
      </c>
      <c r="H15" s="16"/>
      <c r="I15" s="17"/>
      <c r="J15" s="17"/>
      <c r="K15" s="17"/>
    </row>
    <row r="16" spans="1:11" ht="119.25" customHeight="1">
      <c r="A16" s="16" t="s">
        <v>23</v>
      </c>
      <c r="B16" s="81" t="s">
        <v>24</v>
      </c>
      <c r="C16" s="57"/>
      <c r="D16" s="58"/>
      <c r="E16" s="16"/>
      <c r="F16" s="14"/>
      <c r="G16" s="14"/>
      <c r="H16" s="16"/>
      <c r="I16" s="17"/>
      <c r="J16" s="17"/>
      <c r="K16" s="17"/>
    </row>
    <row r="17" spans="1:11" ht="67.5" customHeight="1">
      <c r="A17" s="16" t="s">
        <v>25</v>
      </c>
      <c r="B17" s="81" t="s">
        <v>26</v>
      </c>
      <c r="C17" s="57"/>
      <c r="D17" s="58"/>
      <c r="E17" s="16"/>
      <c r="F17" s="14"/>
      <c r="G17" s="14"/>
      <c r="H17" s="18"/>
      <c r="I17" s="19"/>
      <c r="J17" s="19"/>
      <c r="K17" s="19"/>
    </row>
    <row r="18" spans="1:11" ht="85.5" customHeight="1">
      <c r="A18" s="16" t="s">
        <v>27</v>
      </c>
      <c r="B18" s="81" t="s">
        <v>28</v>
      </c>
      <c r="C18" s="57"/>
      <c r="D18" s="58"/>
      <c r="E18" s="16"/>
      <c r="F18" s="14"/>
      <c r="G18" s="14"/>
      <c r="H18" s="18"/>
      <c r="I18" s="19"/>
      <c r="J18" s="19"/>
      <c r="K18" s="19"/>
    </row>
    <row r="19" spans="1:11" ht="47.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4"/>
      <c r="G20" s="14"/>
      <c r="H20" s="18"/>
      <c r="I20" s="19"/>
      <c r="J20" s="19"/>
      <c r="K20" s="19"/>
    </row>
    <row r="21" spans="1:11" ht="48.75" customHeight="1">
      <c r="A21" s="16" t="s">
        <v>32</v>
      </c>
      <c r="B21" s="81" t="s">
        <v>33</v>
      </c>
      <c r="C21" s="57"/>
      <c r="D21" s="58"/>
      <c r="E21" s="16"/>
      <c r="F21" s="14"/>
      <c r="G21" s="14"/>
      <c r="H21" s="18"/>
      <c r="I21" s="19"/>
      <c r="J21" s="19"/>
      <c r="K21" s="19"/>
    </row>
    <row r="22" spans="1:11" ht="52.5" customHeight="1">
      <c r="A22" s="16" t="s">
        <v>34</v>
      </c>
      <c r="B22" s="81" t="s">
        <v>35</v>
      </c>
      <c r="C22" s="57"/>
      <c r="D22" s="58"/>
      <c r="E22" s="16"/>
      <c r="F22" s="14"/>
      <c r="G22" s="14"/>
      <c r="H22" s="18"/>
      <c r="I22" s="19"/>
      <c r="J22" s="19"/>
      <c r="K22" s="19"/>
    </row>
    <row r="23" spans="1:11" ht="70.5" customHeight="1">
      <c r="A23" s="16" t="s">
        <v>36</v>
      </c>
      <c r="B23" s="81" t="s">
        <v>37</v>
      </c>
      <c r="C23" s="57"/>
      <c r="D23" s="58"/>
      <c r="E23" s="16"/>
      <c r="F23" s="14"/>
      <c r="G23" s="14"/>
      <c r="H23" s="18"/>
      <c r="I23" s="19"/>
      <c r="J23" s="19"/>
      <c r="K23" s="19"/>
    </row>
    <row r="24" spans="1:11" ht="34.5" customHeight="1">
      <c r="A24" s="16" t="s">
        <v>38</v>
      </c>
      <c r="B24" s="81" t="s">
        <v>39</v>
      </c>
      <c r="C24" s="57"/>
      <c r="D24" s="58"/>
      <c r="E24" s="16"/>
      <c r="F24" s="14"/>
      <c r="G24" s="14"/>
      <c r="H24" s="18"/>
      <c r="I24" s="19"/>
      <c r="J24" s="19"/>
      <c r="K24" s="19"/>
    </row>
    <row r="25" spans="1:11" ht="50.25" customHeight="1">
      <c r="A25" s="16">
        <v>3</v>
      </c>
      <c r="B25" s="80" t="s">
        <v>40</v>
      </c>
      <c r="C25" s="57"/>
      <c r="D25" s="58"/>
      <c r="E25" s="13">
        <f>5-(E26+E27)</f>
        <v>5</v>
      </c>
      <c r="F25" s="14">
        <f t="shared" ref="F25:G25" si="3">ROUND(5-(F26+F27),1)</f>
        <v>5</v>
      </c>
      <c r="G25" s="15">
        <f t="shared" si="3"/>
        <v>5</v>
      </c>
      <c r="H25" s="16"/>
      <c r="I25" s="17"/>
      <c r="J25" s="17"/>
      <c r="K25" s="17"/>
    </row>
    <row r="26" spans="1:11" ht="98.25" customHeight="1">
      <c r="A26" s="16" t="s">
        <v>41</v>
      </c>
      <c r="B26" s="81" t="s">
        <v>42</v>
      </c>
      <c r="C26" s="57"/>
      <c r="D26" s="58"/>
      <c r="E26" s="16"/>
      <c r="F26" s="16"/>
      <c r="G26" s="18"/>
      <c r="H26" s="18"/>
      <c r="I26" s="19"/>
      <c r="J26" s="19"/>
      <c r="K26" s="19"/>
    </row>
    <row r="27" spans="1:11" ht="54.75" customHeight="1">
      <c r="A27" s="16" t="s">
        <v>43</v>
      </c>
      <c r="B27" s="81" t="s">
        <v>44</v>
      </c>
      <c r="C27" s="57"/>
      <c r="D27" s="58"/>
      <c r="E27" s="16"/>
      <c r="F27" s="16"/>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49.5" customHeight="1">
      <c r="A29" s="16" t="s">
        <v>46</v>
      </c>
      <c r="B29" s="81" t="s">
        <v>47</v>
      </c>
      <c r="C29" s="57"/>
      <c r="D29" s="58"/>
      <c r="E29" s="16"/>
      <c r="F29" s="16"/>
      <c r="G29" s="18"/>
      <c r="H29" s="18"/>
      <c r="I29" s="19"/>
      <c r="J29" s="19"/>
      <c r="K29" s="19"/>
    </row>
    <row r="30" spans="1:11" ht="54" customHeight="1">
      <c r="A30" s="16" t="s">
        <v>48</v>
      </c>
      <c r="B30" s="81" t="s">
        <v>49</v>
      </c>
      <c r="C30" s="57"/>
      <c r="D30" s="58"/>
      <c r="E30" s="16"/>
      <c r="F30" s="16"/>
      <c r="G30" s="18"/>
      <c r="H30" s="18"/>
      <c r="I30" s="19"/>
      <c r="J30" s="19"/>
      <c r="K30" s="19"/>
    </row>
    <row r="31" spans="1:11" ht="50.25" customHeight="1">
      <c r="A31" s="16" t="s">
        <v>50</v>
      </c>
      <c r="B31" s="81" t="s">
        <v>51</v>
      </c>
      <c r="C31" s="57"/>
      <c r="D31" s="58"/>
      <c r="E31" s="16"/>
      <c r="F31" s="16"/>
      <c r="G31" s="18"/>
      <c r="H31" s="18"/>
      <c r="I31" s="19"/>
      <c r="J31" s="19"/>
      <c r="K31" s="19"/>
    </row>
    <row r="32" spans="1:11" ht="27.75" customHeight="1">
      <c r="A32" s="9" t="s">
        <v>52</v>
      </c>
      <c r="B32" s="80" t="s">
        <v>53</v>
      </c>
      <c r="C32" s="57"/>
      <c r="D32" s="58"/>
      <c r="E32" s="13">
        <f>E33+E35+E37+E39+E41+E43</f>
        <v>20</v>
      </c>
      <c r="F32" s="14">
        <f t="shared" ref="F32:G32" si="5">ROUND(F33+F35+F37+F39+F41+F43,1)</f>
        <v>17</v>
      </c>
      <c r="G32" s="15">
        <f t="shared" si="5"/>
        <v>0</v>
      </c>
      <c r="H32" s="9"/>
      <c r="I32" s="4"/>
      <c r="J32" s="4"/>
      <c r="K32" s="4"/>
    </row>
    <row r="33" spans="1:11" ht="49.5" customHeight="1">
      <c r="A33" s="16">
        <v>5</v>
      </c>
      <c r="B33" s="80" t="s">
        <v>54</v>
      </c>
      <c r="C33" s="57"/>
      <c r="D33" s="58"/>
      <c r="E33" s="13">
        <v>1</v>
      </c>
      <c r="F33" s="14">
        <f>IF(F34&gt;1,"1",F34)</f>
        <v>1</v>
      </c>
      <c r="G33" s="15">
        <f>G34</f>
        <v>0</v>
      </c>
      <c r="H33" s="16"/>
      <c r="I33" s="17"/>
      <c r="J33" s="17"/>
      <c r="K33" s="17"/>
    </row>
    <row r="34" spans="1:11" ht="57" customHeight="1">
      <c r="A34" s="16"/>
      <c r="B34" s="81" t="s">
        <v>55</v>
      </c>
      <c r="C34" s="57"/>
      <c r="D34" s="58"/>
      <c r="E34" s="13"/>
      <c r="F34" s="14">
        <v>1</v>
      </c>
      <c r="G34" s="15"/>
      <c r="H34" s="16"/>
      <c r="I34" s="17"/>
      <c r="J34" s="17"/>
      <c r="K34" s="17"/>
    </row>
    <row r="35" spans="1:11" ht="51.75" customHeight="1">
      <c r="A35" s="16">
        <v>6</v>
      </c>
      <c r="B35" s="80" t="s">
        <v>56</v>
      </c>
      <c r="C35" s="57"/>
      <c r="D35" s="58"/>
      <c r="E35" s="13">
        <v>2</v>
      </c>
      <c r="F35" s="14">
        <f>IF(F36&gt;2,"2",F36)</f>
        <v>2</v>
      </c>
      <c r="G35" s="15">
        <f>G36</f>
        <v>0</v>
      </c>
      <c r="H35" s="16"/>
      <c r="I35" s="17"/>
      <c r="J35" s="17"/>
      <c r="K35" s="17"/>
    </row>
    <row r="36" spans="1:11" ht="56.25" customHeight="1">
      <c r="A36" s="16"/>
      <c r="B36" s="81" t="s">
        <v>57</v>
      </c>
      <c r="C36" s="57"/>
      <c r="D36" s="58"/>
      <c r="E36" s="13"/>
      <c r="F36" s="14">
        <v>2</v>
      </c>
      <c r="G36" s="15"/>
      <c r="H36" s="16"/>
      <c r="I36" s="17"/>
      <c r="J36" s="17"/>
      <c r="K36" s="17"/>
    </row>
    <row r="37" spans="1:11" ht="51.75" customHeight="1">
      <c r="A37" s="16">
        <v>7</v>
      </c>
      <c r="B37" s="80" t="s">
        <v>58</v>
      </c>
      <c r="C37" s="57"/>
      <c r="D37" s="58"/>
      <c r="E37" s="13">
        <v>2</v>
      </c>
      <c r="F37" s="14">
        <f>IF(F38&gt;2,"2",F38)</f>
        <v>2</v>
      </c>
      <c r="G37" s="15">
        <f>G38</f>
        <v>0</v>
      </c>
      <c r="H37" s="16"/>
      <c r="I37" s="17"/>
      <c r="J37" s="17"/>
      <c r="K37" s="17"/>
    </row>
    <row r="38" spans="1:11" ht="75.75" customHeight="1">
      <c r="A38" s="16"/>
      <c r="B38" s="81" t="s">
        <v>59</v>
      </c>
      <c r="C38" s="57"/>
      <c r="D38" s="58"/>
      <c r="E38" s="13"/>
      <c r="F38" s="14">
        <v>2</v>
      </c>
      <c r="G38" s="15"/>
      <c r="H38" s="16"/>
      <c r="I38" s="17"/>
      <c r="J38" s="17"/>
      <c r="K38" s="17"/>
    </row>
    <row r="39" spans="1:11" ht="58.5" customHeight="1">
      <c r="A39" s="16">
        <v>8</v>
      </c>
      <c r="B39" s="80" t="s">
        <v>60</v>
      </c>
      <c r="C39" s="57"/>
      <c r="D39" s="58"/>
      <c r="E39" s="13">
        <v>2</v>
      </c>
      <c r="F39" s="14">
        <f>IF(F40&gt;2,"2",F40)</f>
        <v>2</v>
      </c>
      <c r="G39" s="15">
        <f>G40</f>
        <v>0</v>
      </c>
      <c r="H39" s="16"/>
      <c r="I39" s="17"/>
      <c r="J39" s="17"/>
      <c r="K39" s="17"/>
    </row>
    <row r="40" spans="1:11" ht="70.5" customHeight="1">
      <c r="A40" s="16"/>
      <c r="B40" s="81" t="s">
        <v>61</v>
      </c>
      <c r="C40" s="57"/>
      <c r="D40" s="58"/>
      <c r="E40" s="13"/>
      <c r="F40" s="14">
        <v>2</v>
      </c>
      <c r="G40" s="15"/>
      <c r="H40" s="16"/>
      <c r="I40" s="17"/>
      <c r="J40" s="17"/>
      <c r="K40" s="17"/>
    </row>
    <row r="41" spans="1:11" ht="129.75" customHeight="1">
      <c r="A41" s="16">
        <v>9</v>
      </c>
      <c r="B41" s="80" t="s">
        <v>62</v>
      </c>
      <c r="C41" s="57"/>
      <c r="D41" s="58"/>
      <c r="E41" s="13">
        <v>8</v>
      </c>
      <c r="F41" s="14" t="str">
        <f>IF(F42&gt;=8,"8",IF(F42&lt;8,"0"))</f>
        <v>8</v>
      </c>
      <c r="G41" s="15">
        <f>G42</f>
        <v>0</v>
      </c>
      <c r="H41" s="16"/>
      <c r="I41" s="17"/>
      <c r="J41" s="17"/>
      <c r="K41" s="17"/>
    </row>
    <row r="42" spans="1:11" ht="186" customHeight="1">
      <c r="A42" s="16"/>
      <c r="B42" s="81" t="s">
        <v>63</v>
      </c>
      <c r="C42" s="57"/>
      <c r="D42" s="58"/>
      <c r="E42" s="13"/>
      <c r="F42" s="14">
        <v>8</v>
      </c>
      <c r="G42" s="15"/>
      <c r="H42" s="16"/>
      <c r="I42" s="17"/>
      <c r="J42" s="17"/>
      <c r="K42" s="17"/>
    </row>
    <row r="43" spans="1:11" ht="55.5" customHeight="1">
      <c r="A43" s="16">
        <v>10</v>
      </c>
      <c r="B43" s="80" t="s">
        <v>64</v>
      </c>
      <c r="C43" s="57"/>
      <c r="D43" s="58"/>
      <c r="E43" s="13">
        <v>5</v>
      </c>
      <c r="F43" s="14">
        <f t="shared" ref="F43:G43" si="6">ROUND(IF((F44+F45)&gt;5,"5",(F44+F45)),1)</f>
        <v>2</v>
      </c>
      <c r="G43" s="15">
        <f t="shared" si="6"/>
        <v>0</v>
      </c>
      <c r="H43" s="16"/>
      <c r="I43" s="17"/>
      <c r="J43" s="17"/>
      <c r="K43" s="17"/>
    </row>
    <row r="44" spans="1:11" ht="108" customHeight="1">
      <c r="A44" s="16" t="s">
        <v>65</v>
      </c>
      <c r="B44" s="81" t="s">
        <v>66</v>
      </c>
      <c r="C44" s="57"/>
      <c r="D44" s="58"/>
      <c r="E44" s="13"/>
      <c r="F44" s="14"/>
      <c r="G44" s="15"/>
      <c r="H44" s="16"/>
      <c r="I44" s="17"/>
      <c r="J44" s="17"/>
      <c r="K44" s="17"/>
    </row>
    <row r="45" spans="1:11" ht="82.5" customHeight="1">
      <c r="A45" s="16" t="s">
        <v>67</v>
      </c>
      <c r="B45" s="81" t="s">
        <v>68</v>
      </c>
      <c r="C45" s="57"/>
      <c r="D45" s="58"/>
      <c r="E45" s="13"/>
      <c r="F45" s="14">
        <v>2</v>
      </c>
      <c r="G45" s="15"/>
      <c r="H45" s="16"/>
      <c r="I45" s="17"/>
      <c r="J45" s="17"/>
      <c r="K45" s="17"/>
    </row>
    <row r="46" spans="1:11" ht="60.75" customHeight="1">
      <c r="A46" s="9" t="s">
        <v>69</v>
      </c>
      <c r="B46" s="80" t="s">
        <v>70</v>
      </c>
      <c r="C46" s="57"/>
      <c r="D46" s="58"/>
      <c r="E46" s="13">
        <v>60</v>
      </c>
      <c r="F46" s="14">
        <f t="shared" ref="F46:G46" si="7">SUM(F47:F52)</f>
        <v>60</v>
      </c>
      <c r="G46" s="15">
        <f t="shared" si="7"/>
        <v>0</v>
      </c>
      <c r="H46" s="9"/>
      <c r="I46" s="4"/>
      <c r="J46" s="4"/>
      <c r="K46" s="4"/>
    </row>
    <row r="47" spans="1:11" ht="34.5" customHeight="1">
      <c r="A47" s="16"/>
      <c r="B47" s="81" t="s">
        <v>71</v>
      </c>
      <c r="C47" s="57"/>
      <c r="D47" s="58"/>
      <c r="E47" s="16">
        <v>60</v>
      </c>
      <c r="F47" s="16">
        <v>60</v>
      </c>
      <c r="G47" s="16"/>
      <c r="H47" s="16"/>
      <c r="I47" s="17"/>
      <c r="J47" s="17"/>
      <c r="K47" s="17"/>
    </row>
    <row r="48" spans="1:11" ht="34.5" customHeight="1">
      <c r="A48" s="16"/>
      <c r="B48" s="81" t="s">
        <v>72</v>
      </c>
      <c r="C48" s="57"/>
      <c r="D48" s="58"/>
      <c r="E48" s="16">
        <v>50</v>
      </c>
      <c r="F48" s="16"/>
      <c r="G48" s="16"/>
      <c r="H48" s="16"/>
      <c r="I48" s="17"/>
      <c r="J48" s="17"/>
      <c r="K48" s="17"/>
    </row>
    <row r="49" spans="1:11" ht="34.5" customHeight="1">
      <c r="A49" s="16"/>
      <c r="B49" s="81" t="s">
        <v>73</v>
      </c>
      <c r="C49" s="57"/>
      <c r="D49" s="58"/>
      <c r="E49" s="16">
        <v>40</v>
      </c>
      <c r="F49" s="16"/>
      <c r="G49" s="16"/>
      <c r="H49" s="16"/>
      <c r="I49" s="17"/>
      <c r="J49" s="17"/>
      <c r="K49" s="17"/>
    </row>
    <row r="50" spans="1:11" ht="34.5" customHeight="1">
      <c r="A50" s="16"/>
      <c r="B50" s="81" t="s">
        <v>74</v>
      </c>
      <c r="C50" s="57"/>
      <c r="D50" s="58"/>
      <c r="E50" s="16">
        <v>30</v>
      </c>
      <c r="F50" s="16"/>
      <c r="G50" s="16"/>
      <c r="H50" s="16"/>
      <c r="I50" s="17"/>
      <c r="J50" s="17"/>
      <c r="K50" s="17"/>
    </row>
    <row r="51" spans="1:11" ht="34.5" customHeight="1">
      <c r="A51" s="16"/>
      <c r="B51" s="81" t="s">
        <v>75</v>
      </c>
      <c r="C51" s="57"/>
      <c r="D51" s="58"/>
      <c r="E51" s="16">
        <v>20</v>
      </c>
      <c r="F51" s="16"/>
      <c r="G51" s="16"/>
      <c r="H51" s="16"/>
      <c r="I51" s="17"/>
      <c r="J51" s="17"/>
      <c r="K51" s="17"/>
    </row>
    <row r="52" spans="1:11" ht="34.5" customHeight="1">
      <c r="A52" s="16"/>
      <c r="B52" s="81" t="s">
        <v>76</v>
      </c>
      <c r="C52" s="57"/>
      <c r="D52" s="58"/>
      <c r="E52" s="16">
        <v>0</v>
      </c>
      <c r="F52" s="16"/>
      <c r="G52" s="16"/>
      <c r="H52" s="16"/>
      <c r="I52" s="17"/>
      <c r="J52" s="17"/>
      <c r="K52" s="17"/>
    </row>
    <row r="53" spans="1:11" ht="34.5" customHeight="1">
      <c r="A53" s="9"/>
      <c r="B53" s="59" t="s">
        <v>77</v>
      </c>
      <c r="C53" s="57"/>
      <c r="D53" s="58"/>
      <c r="E53" s="9">
        <f t="shared" ref="E53:G53" si="8">E14+E32+E46</f>
        <v>100</v>
      </c>
      <c r="F53" s="22">
        <f t="shared" si="8"/>
        <v>97</v>
      </c>
      <c r="G53" s="15">
        <f t="shared" si="8"/>
        <v>20</v>
      </c>
      <c r="H53" s="9"/>
      <c r="I53" s="4"/>
      <c r="J53" s="4"/>
      <c r="K53" s="4"/>
    </row>
    <row r="54" spans="1:11" ht="34.5" customHeight="1">
      <c r="A54" s="23"/>
      <c r="B54" s="56" t="s">
        <v>78</v>
      </c>
      <c r="C54" s="57"/>
      <c r="D54" s="58"/>
      <c r="E54" s="23"/>
      <c r="F54" s="23"/>
      <c r="G54" s="23"/>
      <c r="H54" s="23"/>
      <c r="I54" s="1"/>
      <c r="J54" s="1"/>
      <c r="K54" s="1"/>
    </row>
    <row r="55" spans="1:11" ht="45.75" customHeight="1">
      <c r="A55" s="23"/>
      <c r="B55" s="59" t="s">
        <v>79</v>
      </c>
      <c r="C55" s="57"/>
      <c r="D55" s="58"/>
      <c r="E55" s="9">
        <f>E53-E54</f>
        <v>100</v>
      </c>
      <c r="F55" s="22">
        <f t="shared" ref="F55:G55" si="9">ROUND(F53-F54,1)</f>
        <v>97</v>
      </c>
      <c r="G55" s="15">
        <f t="shared" si="9"/>
        <v>20</v>
      </c>
      <c r="H55" s="9"/>
      <c r="I55" s="1"/>
      <c r="J55" s="1"/>
      <c r="K55" s="1"/>
    </row>
    <row r="56" spans="1:11" ht="25.5" customHeight="1">
      <c r="A56" s="1"/>
      <c r="B56" s="4"/>
      <c r="C56" s="4"/>
      <c r="D56" s="4"/>
      <c r="E56" s="1"/>
      <c r="F56" s="1"/>
      <c r="G56" s="1"/>
      <c r="H56" s="1"/>
      <c r="I56" s="1"/>
      <c r="J56" s="1"/>
      <c r="K56" s="1"/>
    </row>
    <row r="57" spans="1:11" ht="20.25" customHeight="1">
      <c r="A57" s="1"/>
      <c r="B57" s="60" t="s">
        <v>80</v>
      </c>
      <c r="C57" s="61"/>
      <c r="D57" s="61"/>
      <c r="E57" s="1"/>
      <c r="F57" s="1"/>
      <c r="G57" s="1"/>
      <c r="H57" s="1"/>
      <c r="I57" s="1"/>
      <c r="J57" s="1"/>
      <c r="K57" s="1"/>
    </row>
    <row r="58" spans="1:11" ht="32.25" customHeight="1">
      <c r="A58" s="62" t="s">
        <v>81</v>
      </c>
      <c r="B58" s="63"/>
      <c r="C58" s="64"/>
      <c r="D58" s="68" t="s">
        <v>82</v>
      </c>
      <c r="E58" s="70" t="s">
        <v>83</v>
      </c>
      <c r="F58" s="58"/>
      <c r="G58" s="70" t="s">
        <v>84</v>
      </c>
      <c r="H58" s="58"/>
      <c r="I58" s="6"/>
      <c r="J58" s="6"/>
      <c r="K58" s="6"/>
    </row>
    <row r="59" spans="1:11" ht="15.75" customHeight="1">
      <c r="A59" s="65"/>
      <c r="B59" s="66"/>
      <c r="C59" s="67"/>
      <c r="D59" s="69"/>
      <c r="E59" s="10" t="s">
        <v>85</v>
      </c>
      <c r="F59" s="10" t="s">
        <v>86</v>
      </c>
      <c r="G59" s="10" t="s">
        <v>87</v>
      </c>
      <c r="H59" s="10" t="s">
        <v>88</v>
      </c>
      <c r="I59" s="6"/>
      <c r="J59" s="6"/>
      <c r="K59" s="6"/>
    </row>
    <row r="60" spans="1:11" ht="33.75" customHeight="1">
      <c r="A60" s="74" t="s">
        <v>89</v>
      </c>
      <c r="B60" s="57"/>
      <c r="C60" s="58"/>
      <c r="D60" s="16" t="s">
        <v>90</v>
      </c>
      <c r="E60" s="24">
        <f>IF(AND(90&lt;=F55,F55&lt;100),F55,"")</f>
        <v>97</v>
      </c>
      <c r="F60" s="16" t="str">
        <f>IF(AND(90&lt;=G55,G55&lt;=100),G55,"")</f>
        <v/>
      </c>
      <c r="G60" s="16" t="str">
        <f t="shared" ref="G60:H60" si="10">IF(ISNUMBER(E60)=TRUE,"X","")</f>
        <v>X</v>
      </c>
      <c r="H60" s="16" t="str">
        <f t="shared" si="10"/>
        <v/>
      </c>
      <c r="I60" s="1"/>
      <c r="J60" s="1"/>
      <c r="K60" s="1"/>
    </row>
    <row r="61" spans="1:11" ht="45.75" customHeight="1">
      <c r="A61" s="74" t="s">
        <v>91</v>
      </c>
      <c r="B61" s="57"/>
      <c r="C61" s="58"/>
      <c r="D61" s="16" t="s">
        <v>92</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74" t="s">
        <v>93</v>
      </c>
      <c r="B62" s="57"/>
      <c r="C62" s="58"/>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74" t="s">
        <v>95</v>
      </c>
      <c r="B63" s="57"/>
      <c r="C63" s="58"/>
      <c r="D63" s="16" t="s">
        <v>96</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75" t="s">
        <v>97</v>
      </c>
      <c r="E65" s="61"/>
      <c r="F65" s="61"/>
      <c r="G65" s="61"/>
      <c r="H65" s="61"/>
      <c r="I65" s="27"/>
      <c r="J65" s="27"/>
      <c r="K65" s="27"/>
    </row>
    <row r="66" spans="1:11" ht="35.25" customHeight="1">
      <c r="A66" s="4"/>
      <c r="B66" s="4"/>
      <c r="C66" s="4"/>
      <c r="D66" s="29"/>
      <c r="E66" s="76" t="s">
        <v>98</v>
      </c>
      <c r="F66" s="61"/>
      <c r="G66" s="61"/>
      <c r="H66" s="61"/>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31" t="s">
        <v>99</v>
      </c>
      <c r="G69" s="1"/>
      <c r="H69" s="1"/>
      <c r="I69" s="1"/>
      <c r="J69" s="1"/>
      <c r="K69" s="1"/>
    </row>
    <row r="70" spans="1:11" ht="15.75" customHeight="1">
      <c r="A70" s="1"/>
      <c r="B70" s="2"/>
      <c r="C70" s="1"/>
      <c r="D70" s="1"/>
      <c r="E70" s="1"/>
      <c r="F70" s="1"/>
      <c r="G70" s="1"/>
      <c r="H70" s="1"/>
      <c r="I70" s="1"/>
      <c r="J70" s="1"/>
      <c r="K70" s="1"/>
    </row>
    <row r="71" spans="1:11" ht="24.75" customHeight="1">
      <c r="A71" s="1"/>
      <c r="B71" s="77" t="s">
        <v>100</v>
      </c>
      <c r="C71" s="66"/>
      <c r="D71" s="66"/>
      <c r="E71" s="66"/>
      <c r="F71" s="66"/>
      <c r="G71" s="66"/>
      <c r="H71" s="66"/>
      <c r="I71" s="1"/>
      <c r="J71" s="1"/>
      <c r="K71" s="1"/>
    </row>
    <row r="72" spans="1:11" ht="106.5" customHeight="1">
      <c r="A72" s="1"/>
      <c r="B72" s="71" t="s">
        <v>101</v>
      </c>
      <c r="C72" s="57"/>
      <c r="D72" s="57"/>
      <c r="E72" s="57"/>
      <c r="F72" s="57"/>
      <c r="G72" s="57"/>
      <c r="H72" s="58"/>
      <c r="I72" s="1"/>
      <c r="J72" s="1"/>
      <c r="K72" s="1"/>
    </row>
    <row r="73" spans="1:11" ht="24.75" customHeight="1">
      <c r="A73" s="1"/>
      <c r="B73" s="32"/>
      <c r="C73" s="1"/>
      <c r="D73" s="72" t="s">
        <v>102</v>
      </c>
      <c r="E73" s="63"/>
      <c r="F73" s="63"/>
      <c r="G73" s="63"/>
      <c r="H73" s="63"/>
      <c r="I73" s="1"/>
      <c r="J73" s="1"/>
      <c r="K73" s="1"/>
    </row>
    <row r="74" spans="1:11" ht="21" customHeight="1">
      <c r="A74" s="1"/>
      <c r="B74" s="29"/>
      <c r="C74" s="1"/>
      <c r="D74" s="73" t="s">
        <v>103</v>
      </c>
      <c r="E74" s="61"/>
      <c r="F74" s="61"/>
      <c r="G74" s="61"/>
      <c r="H74" s="6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mergeCells count="66">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E58:F58"/>
    <mergeCell ref="G58:H58"/>
    <mergeCell ref="B72:H72"/>
    <mergeCell ref="D73:H73"/>
    <mergeCell ref="D74:H74"/>
    <mergeCell ref="A60:C60"/>
    <mergeCell ref="A61:C61"/>
    <mergeCell ref="A62:C62"/>
    <mergeCell ref="A63:C63"/>
    <mergeCell ref="D65:H65"/>
    <mergeCell ref="E66:H66"/>
    <mergeCell ref="B71:H71"/>
    <mergeCell ref="B54:D54"/>
    <mergeCell ref="B55:D55"/>
    <mergeCell ref="B57:D57"/>
    <mergeCell ref="A58:C59"/>
    <mergeCell ref="D58:D59"/>
  </mergeCells>
  <printOptions horizontalCentered="1"/>
  <pageMargins left="0.31" right="0.3" top="0.45" bottom="0.39"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11.54296875" customWidth="1"/>
    <col min="6" max="6" width="10.54296875" customWidth="1"/>
    <col min="7" max="8" width="10.08984375" customWidth="1"/>
    <col min="9" max="11" width="8.7265625" customWidth="1"/>
  </cols>
  <sheetData>
    <row r="1" spans="1:11" ht="15.75" customHeight="1">
      <c r="A1" s="1"/>
      <c r="B1" s="2"/>
      <c r="C1" s="1"/>
      <c r="D1" s="1"/>
      <c r="E1" s="1"/>
      <c r="F1" s="1"/>
      <c r="G1" s="1"/>
      <c r="H1" s="3" t="s">
        <v>0</v>
      </c>
      <c r="I1" s="1"/>
      <c r="J1" s="1"/>
      <c r="K1" s="1"/>
    </row>
    <row r="2" spans="1:11" ht="48.75" customHeight="1">
      <c r="A2" s="76" t="s">
        <v>104</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3</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105</v>
      </c>
      <c r="C7" s="61"/>
      <c r="D7" s="61"/>
      <c r="E7" s="61"/>
      <c r="F7" s="61"/>
      <c r="G7" s="61"/>
      <c r="H7" s="61"/>
      <c r="I7" s="6"/>
      <c r="J7" s="6"/>
      <c r="K7" s="6"/>
    </row>
    <row r="8" spans="1:11" ht="19.5" customHeight="1">
      <c r="A8" s="6"/>
      <c r="B8" s="60" t="s">
        <v>106</v>
      </c>
      <c r="C8" s="61"/>
      <c r="D8" s="61"/>
      <c r="E8" s="61"/>
      <c r="F8" s="61"/>
      <c r="G8" s="61"/>
      <c r="H8" s="61"/>
      <c r="I8" s="6"/>
      <c r="J8" s="6"/>
      <c r="K8" s="6"/>
    </row>
    <row r="9" spans="1:11" ht="19.5" customHeight="1">
      <c r="A9" s="6"/>
      <c r="B9" s="60" t="s">
        <v>107</v>
      </c>
      <c r="C9" s="61"/>
      <c r="D9" s="61"/>
      <c r="E9" s="61"/>
      <c r="F9" s="61"/>
      <c r="G9" s="61"/>
      <c r="H9" s="61"/>
      <c r="I9" s="6"/>
      <c r="J9" s="6"/>
      <c r="K9" s="6"/>
    </row>
    <row r="10" spans="1:11" ht="19.5" customHeight="1">
      <c r="A10" s="6"/>
      <c r="B10" s="60" t="s">
        <v>108</v>
      </c>
      <c r="C10" s="61"/>
      <c r="D10" s="61"/>
      <c r="E10" s="61"/>
      <c r="F10" s="61"/>
      <c r="G10" s="61"/>
      <c r="H10" s="61"/>
      <c r="I10" s="6"/>
      <c r="J10" s="6"/>
      <c r="K10" s="6"/>
    </row>
    <row r="11" spans="1:11" ht="12.75" customHeight="1">
      <c r="A11" s="6"/>
      <c r="B11" s="7"/>
      <c r="C11" s="7"/>
      <c r="D11" s="6"/>
      <c r="E11" s="6"/>
      <c r="F11" s="6"/>
      <c r="G11" s="6"/>
      <c r="H11" s="6"/>
      <c r="I11" s="6"/>
      <c r="J11" s="6"/>
      <c r="K11" s="6"/>
    </row>
    <row r="12" spans="1:11" ht="54.7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89.25" customHeight="1">
      <c r="A14" s="9" t="s">
        <v>20</v>
      </c>
      <c r="B14" s="80" t="s">
        <v>109</v>
      </c>
      <c r="C14" s="57"/>
      <c r="D14" s="58"/>
      <c r="E14" s="13">
        <f>E15+E19+E25+E28</f>
        <v>20</v>
      </c>
      <c r="F14" s="14">
        <f t="shared" ref="F14:G14" si="0">ROUND(F15+F19+F25+F28,1)</f>
        <v>20</v>
      </c>
      <c r="G14" s="15">
        <f t="shared" si="0"/>
        <v>20</v>
      </c>
      <c r="H14" s="9"/>
      <c r="I14" s="4"/>
      <c r="J14" s="4"/>
      <c r="K14" s="4"/>
    </row>
    <row r="15" spans="1:11" ht="24" customHeight="1">
      <c r="A15" s="16">
        <v>1</v>
      </c>
      <c r="B15" s="80" t="s">
        <v>22</v>
      </c>
      <c r="C15" s="57"/>
      <c r="D15" s="58"/>
      <c r="E15" s="13">
        <f>5-(E16+E17+E18)</f>
        <v>5</v>
      </c>
      <c r="F15" s="14">
        <f t="shared" ref="F15:G15" si="1">ROUND(5-(F16+F17+F18),1)</f>
        <v>5</v>
      </c>
      <c r="G15" s="15">
        <f t="shared" si="1"/>
        <v>5</v>
      </c>
      <c r="H15" s="16"/>
      <c r="I15" s="17"/>
      <c r="J15" s="17"/>
      <c r="K15" s="17"/>
    </row>
    <row r="16" spans="1:11" ht="119.25" customHeight="1">
      <c r="A16" s="16" t="s">
        <v>23</v>
      </c>
      <c r="B16" s="81" t="s">
        <v>24</v>
      </c>
      <c r="C16" s="57"/>
      <c r="D16" s="58"/>
      <c r="E16" s="16"/>
      <c r="F16" s="14"/>
      <c r="G16" s="14"/>
      <c r="H16" s="16"/>
      <c r="I16" s="17"/>
      <c r="J16" s="17"/>
      <c r="K16" s="17"/>
    </row>
    <row r="17" spans="1:11" ht="67.5" customHeight="1">
      <c r="A17" s="16" t="s">
        <v>25</v>
      </c>
      <c r="B17" s="81" t="s">
        <v>26</v>
      </c>
      <c r="C17" s="57"/>
      <c r="D17" s="58"/>
      <c r="E17" s="16"/>
      <c r="F17" s="14"/>
      <c r="G17" s="14"/>
      <c r="H17" s="18"/>
      <c r="I17" s="19"/>
      <c r="J17" s="19"/>
      <c r="K17" s="19"/>
    </row>
    <row r="18" spans="1:11" ht="85.5" customHeight="1">
      <c r="A18" s="16" t="s">
        <v>27</v>
      </c>
      <c r="B18" s="81" t="s">
        <v>28</v>
      </c>
      <c r="C18" s="57"/>
      <c r="D18" s="58"/>
      <c r="E18" s="16"/>
      <c r="F18" s="14"/>
      <c r="G18" s="14"/>
      <c r="H18" s="18"/>
      <c r="I18" s="19"/>
      <c r="J18" s="19"/>
      <c r="K18" s="19"/>
    </row>
    <row r="19" spans="1:11" ht="47.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4"/>
      <c r="G20" s="14"/>
      <c r="H20" s="18"/>
      <c r="I20" s="19"/>
      <c r="J20" s="19"/>
      <c r="K20" s="19"/>
    </row>
    <row r="21" spans="1:11" ht="48.75" customHeight="1">
      <c r="A21" s="16" t="s">
        <v>32</v>
      </c>
      <c r="B21" s="81" t="s">
        <v>33</v>
      </c>
      <c r="C21" s="57"/>
      <c r="D21" s="58"/>
      <c r="E21" s="16"/>
      <c r="F21" s="14"/>
      <c r="G21" s="14"/>
      <c r="H21" s="18"/>
      <c r="I21" s="19"/>
      <c r="J21" s="19"/>
      <c r="K21" s="19"/>
    </row>
    <row r="22" spans="1:11" ht="52.5" customHeight="1">
      <c r="A22" s="16" t="s">
        <v>34</v>
      </c>
      <c r="B22" s="81" t="s">
        <v>35</v>
      </c>
      <c r="C22" s="57"/>
      <c r="D22" s="58"/>
      <c r="E22" s="16"/>
      <c r="F22" s="14"/>
      <c r="G22" s="14"/>
      <c r="H22" s="18"/>
      <c r="I22" s="19"/>
      <c r="J22" s="19"/>
      <c r="K22" s="19"/>
    </row>
    <row r="23" spans="1:11" ht="70.5" customHeight="1">
      <c r="A23" s="16" t="s">
        <v>36</v>
      </c>
      <c r="B23" s="81" t="s">
        <v>37</v>
      </c>
      <c r="C23" s="57"/>
      <c r="D23" s="58"/>
      <c r="E23" s="16"/>
      <c r="F23" s="14"/>
      <c r="G23" s="14"/>
      <c r="H23" s="18"/>
      <c r="I23" s="19"/>
      <c r="J23" s="19"/>
      <c r="K23" s="19"/>
    </row>
    <row r="24" spans="1:11" ht="34.5" customHeight="1">
      <c r="A24" s="16" t="s">
        <v>38</v>
      </c>
      <c r="B24" s="81" t="s">
        <v>39</v>
      </c>
      <c r="C24" s="57"/>
      <c r="D24" s="58"/>
      <c r="E24" s="16"/>
      <c r="F24" s="14"/>
      <c r="G24" s="14"/>
      <c r="H24" s="18"/>
      <c r="I24" s="19"/>
      <c r="J24" s="19"/>
      <c r="K24" s="19"/>
    </row>
    <row r="25" spans="1:11" ht="50.25" customHeight="1">
      <c r="A25" s="16">
        <v>3</v>
      </c>
      <c r="B25" s="80" t="s">
        <v>40</v>
      </c>
      <c r="C25" s="57"/>
      <c r="D25" s="58"/>
      <c r="E25" s="13">
        <f>5-(E26+E27)</f>
        <v>5</v>
      </c>
      <c r="F25" s="14">
        <f t="shared" ref="F25:G25" si="3">ROUND(5-(F26+F27),1)</f>
        <v>5</v>
      </c>
      <c r="G25" s="15">
        <f t="shared" si="3"/>
        <v>5</v>
      </c>
      <c r="H25" s="16"/>
      <c r="I25" s="17"/>
      <c r="J25" s="17"/>
      <c r="K25" s="17"/>
    </row>
    <row r="26" spans="1:11" ht="98.25" customHeight="1">
      <c r="A26" s="16" t="s">
        <v>41</v>
      </c>
      <c r="B26" s="81" t="s">
        <v>110</v>
      </c>
      <c r="C26" s="57"/>
      <c r="D26" s="58"/>
      <c r="E26" s="16"/>
      <c r="F26" s="16"/>
      <c r="G26" s="18"/>
      <c r="H26" s="18"/>
      <c r="I26" s="19"/>
      <c r="J26" s="19"/>
      <c r="K26" s="19"/>
    </row>
    <row r="27" spans="1:11" ht="54.75" customHeight="1">
      <c r="A27" s="16" t="s">
        <v>43</v>
      </c>
      <c r="B27" s="81" t="s">
        <v>44</v>
      </c>
      <c r="C27" s="57"/>
      <c r="D27" s="58"/>
      <c r="E27" s="16"/>
      <c r="F27" s="16"/>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49.5" customHeight="1">
      <c r="A29" s="16" t="s">
        <v>46</v>
      </c>
      <c r="B29" s="81" t="s">
        <v>47</v>
      </c>
      <c r="C29" s="57"/>
      <c r="D29" s="58"/>
      <c r="E29" s="16"/>
      <c r="F29" s="16"/>
      <c r="G29" s="18"/>
      <c r="H29" s="18"/>
      <c r="I29" s="19"/>
      <c r="J29" s="19"/>
      <c r="K29" s="19"/>
    </row>
    <row r="30" spans="1:11" ht="54" customHeight="1">
      <c r="A30" s="16" t="s">
        <v>48</v>
      </c>
      <c r="B30" s="81" t="s">
        <v>49</v>
      </c>
      <c r="C30" s="57"/>
      <c r="D30" s="58"/>
      <c r="E30" s="16"/>
      <c r="F30" s="16"/>
      <c r="G30" s="18"/>
      <c r="H30" s="18"/>
      <c r="I30" s="19"/>
      <c r="J30" s="19"/>
      <c r="K30" s="19"/>
    </row>
    <row r="31" spans="1:11" ht="50.25" customHeight="1">
      <c r="A31" s="16" t="s">
        <v>50</v>
      </c>
      <c r="B31" s="81" t="s">
        <v>51</v>
      </c>
      <c r="C31" s="57"/>
      <c r="D31" s="58"/>
      <c r="E31" s="16"/>
      <c r="F31" s="16"/>
      <c r="G31" s="18"/>
      <c r="H31" s="18"/>
      <c r="I31" s="19"/>
      <c r="J31" s="19"/>
      <c r="K31" s="19"/>
    </row>
    <row r="32" spans="1:11" ht="27.75" customHeight="1">
      <c r="A32" s="9" t="s">
        <v>52</v>
      </c>
      <c r="B32" s="80" t="s">
        <v>111</v>
      </c>
      <c r="C32" s="57"/>
      <c r="D32" s="58"/>
      <c r="E32" s="13">
        <f>E33+E35+E37+E39+E41+E43</f>
        <v>20</v>
      </c>
      <c r="F32" s="14">
        <f t="shared" ref="F32:G32" si="5">ROUND(F33+F35+F37+F39+F41+F43,1)</f>
        <v>17</v>
      </c>
      <c r="G32" s="15">
        <f t="shared" si="5"/>
        <v>0</v>
      </c>
      <c r="H32" s="9"/>
      <c r="I32" s="4"/>
      <c r="J32" s="4"/>
      <c r="K32" s="4"/>
    </row>
    <row r="33" spans="1:11" ht="49.5" customHeight="1">
      <c r="A33" s="16">
        <v>5</v>
      </c>
      <c r="B33" s="80" t="s">
        <v>54</v>
      </c>
      <c r="C33" s="57"/>
      <c r="D33" s="58"/>
      <c r="E33" s="13">
        <v>1</v>
      </c>
      <c r="F33" s="14">
        <f>IF(F34&gt;1,"1",F34)</f>
        <v>1</v>
      </c>
      <c r="G33" s="15">
        <f>G34</f>
        <v>0</v>
      </c>
      <c r="H33" s="16"/>
      <c r="I33" s="17"/>
      <c r="J33" s="17"/>
      <c r="K33" s="17"/>
    </row>
    <row r="34" spans="1:11" ht="57" customHeight="1">
      <c r="A34" s="16"/>
      <c r="B34" s="81" t="s">
        <v>55</v>
      </c>
      <c r="C34" s="57"/>
      <c r="D34" s="58"/>
      <c r="E34" s="13"/>
      <c r="F34" s="14">
        <v>1</v>
      </c>
      <c r="G34" s="15"/>
      <c r="H34" s="16"/>
      <c r="I34" s="17"/>
      <c r="J34" s="17"/>
      <c r="K34" s="17"/>
    </row>
    <row r="35" spans="1:11" ht="51.75" customHeight="1">
      <c r="A35" s="16">
        <v>6</v>
      </c>
      <c r="B35" s="80" t="s">
        <v>56</v>
      </c>
      <c r="C35" s="57"/>
      <c r="D35" s="58"/>
      <c r="E35" s="13">
        <v>2</v>
      </c>
      <c r="F35" s="14">
        <f>IF(F36&gt;2,"2",F36)</f>
        <v>2</v>
      </c>
      <c r="G35" s="15">
        <f>G36</f>
        <v>0</v>
      </c>
      <c r="H35" s="16"/>
      <c r="I35" s="17"/>
      <c r="J35" s="17"/>
      <c r="K35" s="17"/>
    </row>
    <row r="36" spans="1:11" ht="56.25" customHeight="1">
      <c r="A36" s="16"/>
      <c r="B36" s="81" t="s">
        <v>57</v>
      </c>
      <c r="C36" s="57"/>
      <c r="D36" s="58"/>
      <c r="E36" s="13"/>
      <c r="F36" s="14">
        <v>2</v>
      </c>
      <c r="G36" s="15"/>
      <c r="H36" s="16"/>
      <c r="I36" s="17"/>
      <c r="J36" s="17"/>
      <c r="K36" s="17"/>
    </row>
    <row r="37" spans="1:11" ht="51.75" customHeight="1">
      <c r="A37" s="16">
        <v>7</v>
      </c>
      <c r="B37" s="80" t="s">
        <v>58</v>
      </c>
      <c r="C37" s="57"/>
      <c r="D37" s="58"/>
      <c r="E37" s="13">
        <v>2</v>
      </c>
      <c r="F37" s="14">
        <f>IF(F38&gt;2,"2",F38)</f>
        <v>2</v>
      </c>
      <c r="G37" s="15">
        <f>G38</f>
        <v>0</v>
      </c>
      <c r="H37" s="16"/>
      <c r="I37" s="17"/>
      <c r="J37" s="17"/>
      <c r="K37" s="17"/>
    </row>
    <row r="38" spans="1:11" ht="75.75" customHeight="1">
      <c r="A38" s="16"/>
      <c r="B38" s="81" t="s">
        <v>59</v>
      </c>
      <c r="C38" s="57"/>
      <c r="D38" s="58"/>
      <c r="E38" s="13"/>
      <c r="F38" s="14">
        <v>2</v>
      </c>
      <c r="G38" s="15"/>
      <c r="H38" s="16"/>
      <c r="I38" s="17"/>
      <c r="J38" s="17"/>
      <c r="K38" s="17"/>
    </row>
    <row r="39" spans="1:11" ht="58.5" customHeight="1">
      <c r="A39" s="16">
        <v>8</v>
      </c>
      <c r="B39" s="80" t="s">
        <v>60</v>
      </c>
      <c r="C39" s="57"/>
      <c r="D39" s="58"/>
      <c r="E39" s="13">
        <v>2</v>
      </c>
      <c r="F39" s="14">
        <f>IF(F40&gt;2,"2",F40)</f>
        <v>2</v>
      </c>
      <c r="G39" s="15">
        <f>G40</f>
        <v>0</v>
      </c>
      <c r="H39" s="16"/>
      <c r="I39" s="17"/>
      <c r="J39" s="17"/>
      <c r="K39" s="17"/>
    </row>
    <row r="40" spans="1:11" ht="70.5" customHeight="1">
      <c r="A40" s="16"/>
      <c r="B40" s="81" t="s">
        <v>61</v>
      </c>
      <c r="C40" s="57"/>
      <c r="D40" s="58"/>
      <c r="E40" s="13"/>
      <c r="F40" s="14">
        <v>2</v>
      </c>
      <c r="G40" s="15"/>
      <c r="H40" s="16"/>
      <c r="I40" s="17"/>
      <c r="J40" s="17"/>
      <c r="K40" s="17"/>
    </row>
    <row r="41" spans="1:11" ht="129.75" customHeight="1">
      <c r="A41" s="16">
        <v>9</v>
      </c>
      <c r="B41" s="80" t="s">
        <v>112</v>
      </c>
      <c r="C41" s="57"/>
      <c r="D41" s="58"/>
      <c r="E41" s="13">
        <v>8</v>
      </c>
      <c r="F41" s="14" t="str">
        <f>IF(F42&gt;=8,"8",IF(F42&lt;8,"0"))</f>
        <v>8</v>
      </c>
      <c r="G41" s="15">
        <f>G42</f>
        <v>0</v>
      </c>
      <c r="H41" s="16"/>
      <c r="I41" s="17"/>
      <c r="J41" s="17"/>
      <c r="K41" s="17"/>
    </row>
    <row r="42" spans="1:11" ht="186" customHeight="1">
      <c r="A42" s="16"/>
      <c r="B42" s="81" t="s">
        <v>63</v>
      </c>
      <c r="C42" s="57"/>
      <c r="D42" s="58"/>
      <c r="E42" s="13"/>
      <c r="F42" s="14">
        <v>8</v>
      </c>
      <c r="G42" s="15"/>
      <c r="H42" s="16"/>
      <c r="I42" s="17"/>
      <c r="J42" s="17"/>
      <c r="K42" s="17"/>
    </row>
    <row r="43" spans="1:11" ht="55.5" customHeight="1">
      <c r="A43" s="16">
        <v>10</v>
      </c>
      <c r="B43" s="80" t="s">
        <v>113</v>
      </c>
      <c r="C43" s="57"/>
      <c r="D43" s="58"/>
      <c r="E43" s="13">
        <v>5</v>
      </c>
      <c r="F43" s="14">
        <f t="shared" ref="F43:G43" si="6">ROUND(IF((F44+F45)&gt;5,"5",(F44+F45)),1)</f>
        <v>2</v>
      </c>
      <c r="G43" s="15">
        <f t="shared" si="6"/>
        <v>0</v>
      </c>
      <c r="H43" s="16"/>
      <c r="I43" s="17"/>
      <c r="J43" s="17"/>
      <c r="K43" s="17"/>
    </row>
    <row r="44" spans="1:11" ht="108" customHeight="1">
      <c r="A44" s="16" t="s">
        <v>65</v>
      </c>
      <c r="B44" s="81" t="s">
        <v>66</v>
      </c>
      <c r="C44" s="57"/>
      <c r="D44" s="58"/>
      <c r="E44" s="13"/>
      <c r="F44" s="14"/>
      <c r="G44" s="15"/>
      <c r="H44" s="16"/>
      <c r="I44" s="17"/>
      <c r="J44" s="17"/>
      <c r="K44" s="17"/>
    </row>
    <row r="45" spans="1:11" ht="82.5" customHeight="1">
      <c r="A45" s="16" t="s">
        <v>67</v>
      </c>
      <c r="B45" s="81" t="s">
        <v>68</v>
      </c>
      <c r="C45" s="57"/>
      <c r="D45" s="58"/>
      <c r="E45" s="13"/>
      <c r="F45" s="14">
        <v>2</v>
      </c>
      <c r="G45" s="15"/>
      <c r="H45" s="16"/>
      <c r="I45" s="17"/>
      <c r="J45" s="17"/>
      <c r="K45" s="17"/>
    </row>
    <row r="46" spans="1:11" ht="60.75" customHeight="1">
      <c r="A46" s="9" t="s">
        <v>69</v>
      </c>
      <c r="B46" s="80" t="s">
        <v>114</v>
      </c>
      <c r="C46" s="57"/>
      <c r="D46" s="58"/>
      <c r="E46" s="13">
        <v>60</v>
      </c>
      <c r="F46" s="14">
        <f t="shared" ref="F46:G46" si="7">SUM(F47:F52)</f>
        <v>60</v>
      </c>
      <c r="G46" s="15">
        <f t="shared" si="7"/>
        <v>0</v>
      </c>
      <c r="H46" s="9"/>
      <c r="I46" s="4"/>
      <c r="J46" s="4"/>
      <c r="K46" s="4"/>
    </row>
    <row r="47" spans="1:11" ht="34.5" customHeight="1">
      <c r="A47" s="16"/>
      <c r="B47" s="81" t="s">
        <v>71</v>
      </c>
      <c r="C47" s="57"/>
      <c r="D47" s="58"/>
      <c r="E47" s="16">
        <v>60</v>
      </c>
      <c r="F47" s="16">
        <v>60</v>
      </c>
      <c r="G47" s="16"/>
      <c r="H47" s="16"/>
      <c r="I47" s="17"/>
      <c r="J47" s="17"/>
      <c r="K47" s="17"/>
    </row>
    <row r="48" spans="1:11" ht="34.5" customHeight="1">
      <c r="A48" s="16"/>
      <c r="B48" s="81" t="s">
        <v>72</v>
      </c>
      <c r="C48" s="57"/>
      <c r="D48" s="58"/>
      <c r="E48" s="16">
        <v>50</v>
      </c>
      <c r="F48" s="16"/>
      <c r="G48" s="16"/>
      <c r="H48" s="16"/>
      <c r="I48" s="17"/>
      <c r="J48" s="17"/>
      <c r="K48" s="17"/>
    </row>
    <row r="49" spans="1:11" ht="34.5" customHeight="1">
      <c r="A49" s="16"/>
      <c r="B49" s="81" t="s">
        <v>73</v>
      </c>
      <c r="C49" s="57"/>
      <c r="D49" s="58"/>
      <c r="E49" s="16">
        <v>40</v>
      </c>
      <c r="F49" s="16"/>
      <c r="G49" s="16"/>
      <c r="H49" s="16"/>
      <c r="I49" s="17"/>
      <c r="J49" s="17"/>
      <c r="K49" s="17"/>
    </row>
    <row r="50" spans="1:11" ht="34.5" customHeight="1">
      <c r="A50" s="16"/>
      <c r="B50" s="81" t="s">
        <v>74</v>
      </c>
      <c r="C50" s="57"/>
      <c r="D50" s="58"/>
      <c r="E50" s="16">
        <v>30</v>
      </c>
      <c r="F50" s="16"/>
      <c r="G50" s="16"/>
      <c r="H50" s="16"/>
      <c r="I50" s="17"/>
      <c r="J50" s="17"/>
      <c r="K50" s="17"/>
    </row>
    <row r="51" spans="1:11" ht="34.5" customHeight="1">
      <c r="A51" s="16"/>
      <c r="B51" s="81" t="s">
        <v>75</v>
      </c>
      <c r="C51" s="57"/>
      <c r="D51" s="58"/>
      <c r="E51" s="16">
        <v>20</v>
      </c>
      <c r="F51" s="16"/>
      <c r="G51" s="16"/>
      <c r="H51" s="16"/>
      <c r="I51" s="17"/>
      <c r="J51" s="17"/>
      <c r="K51" s="17"/>
    </row>
    <row r="52" spans="1:11" ht="34.5" customHeight="1">
      <c r="A52" s="16"/>
      <c r="B52" s="81" t="s">
        <v>76</v>
      </c>
      <c r="C52" s="57"/>
      <c r="D52" s="58"/>
      <c r="E52" s="16">
        <v>0</v>
      </c>
      <c r="F52" s="16"/>
      <c r="G52" s="16"/>
      <c r="H52" s="16"/>
      <c r="I52" s="17"/>
      <c r="J52" s="17"/>
      <c r="K52" s="17"/>
    </row>
    <row r="53" spans="1:11" ht="34.5" customHeight="1">
      <c r="A53" s="9"/>
      <c r="B53" s="59" t="s">
        <v>77</v>
      </c>
      <c r="C53" s="57"/>
      <c r="D53" s="58"/>
      <c r="E53" s="9">
        <f t="shared" ref="E53:G53" si="8">E14+E32+E46</f>
        <v>100</v>
      </c>
      <c r="F53" s="22">
        <f t="shared" si="8"/>
        <v>97</v>
      </c>
      <c r="G53" s="15">
        <f t="shared" si="8"/>
        <v>20</v>
      </c>
      <c r="H53" s="9"/>
      <c r="I53" s="4"/>
      <c r="J53" s="4"/>
      <c r="K53" s="4"/>
    </row>
    <row r="54" spans="1:11" ht="34.5" customHeight="1">
      <c r="A54" s="23"/>
      <c r="B54" s="56" t="s">
        <v>78</v>
      </c>
      <c r="C54" s="57"/>
      <c r="D54" s="58"/>
      <c r="E54" s="23"/>
      <c r="F54" s="23"/>
      <c r="G54" s="23"/>
      <c r="H54" s="23"/>
      <c r="I54" s="1"/>
      <c r="J54" s="1"/>
      <c r="K54" s="1"/>
    </row>
    <row r="55" spans="1:11" ht="45.75" customHeight="1">
      <c r="A55" s="23"/>
      <c r="B55" s="59" t="s">
        <v>115</v>
      </c>
      <c r="C55" s="57"/>
      <c r="D55" s="58"/>
      <c r="E55" s="9">
        <f>E53-E54</f>
        <v>100</v>
      </c>
      <c r="F55" s="22">
        <f t="shared" ref="F55:G55" si="9">ROUND(F53-F54,1)</f>
        <v>97</v>
      </c>
      <c r="G55" s="15">
        <f t="shared" si="9"/>
        <v>20</v>
      </c>
      <c r="H55" s="9"/>
      <c r="I55" s="1"/>
      <c r="J55" s="1"/>
      <c r="K55" s="1"/>
    </row>
    <row r="56" spans="1:11" ht="25.5" customHeight="1">
      <c r="A56" s="1"/>
      <c r="B56" s="4"/>
      <c r="C56" s="4"/>
      <c r="D56" s="4"/>
      <c r="E56" s="1"/>
      <c r="F56" s="1"/>
      <c r="G56" s="1"/>
      <c r="H56" s="1"/>
      <c r="I56" s="1"/>
      <c r="J56" s="1"/>
      <c r="K56" s="1"/>
    </row>
    <row r="57" spans="1:11" ht="20.25" customHeight="1">
      <c r="A57" s="1"/>
      <c r="B57" s="60" t="s">
        <v>80</v>
      </c>
      <c r="C57" s="61"/>
      <c r="D57" s="61"/>
      <c r="E57" s="1"/>
      <c r="F57" s="1"/>
      <c r="G57" s="1"/>
      <c r="H57" s="1"/>
      <c r="I57" s="1"/>
      <c r="J57" s="1"/>
      <c r="K57" s="1"/>
    </row>
    <row r="58" spans="1:11" ht="32.25" customHeight="1">
      <c r="A58" s="62" t="s">
        <v>81</v>
      </c>
      <c r="B58" s="63"/>
      <c r="C58" s="64"/>
      <c r="D58" s="68" t="s">
        <v>82</v>
      </c>
      <c r="E58" s="70" t="s">
        <v>83</v>
      </c>
      <c r="F58" s="58"/>
      <c r="G58" s="70" t="s">
        <v>116</v>
      </c>
      <c r="H58" s="58"/>
      <c r="I58" s="6"/>
      <c r="J58" s="6"/>
      <c r="K58" s="6"/>
    </row>
    <row r="59" spans="1:11" ht="15.75" customHeight="1">
      <c r="A59" s="65"/>
      <c r="B59" s="66"/>
      <c r="C59" s="67"/>
      <c r="D59" s="69"/>
      <c r="E59" s="10" t="s">
        <v>85</v>
      </c>
      <c r="F59" s="10" t="s">
        <v>86</v>
      </c>
      <c r="G59" s="10" t="s">
        <v>87</v>
      </c>
      <c r="H59" s="10" t="s">
        <v>88</v>
      </c>
      <c r="I59" s="6"/>
      <c r="J59" s="6"/>
      <c r="K59" s="6"/>
    </row>
    <row r="60" spans="1:11" ht="33.75" customHeight="1">
      <c r="A60" s="74" t="s">
        <v>89</v>
      </c>
      <c r="B60" s="57"/>
      <c r="C60" s="58"/>
      <c r="D60" s="16" t="s">
        <v>90</v>
      </c>
      <c r="E60" s="24">
        <f>IF(AND(90&lt;=F55,F55&lt;100),F55,"")</f>
        <v>97</v>
      </c>
      <c r="F60" s="16" t="str">
        <f>IF(AND(90&lt;=G55,G55&lt;=100),G55,"")</f>
        <v/>
      </c>
      <c r="G60" s="16" t="str">
        <f t="shared" ref="G60:H60" si="10">IF(ISNUMBER(E60)=TRUE,"X","")</f>
        <v>X</v>
      </c>
      <c r="H60" s="16" t="str">
        <f t="shared" si="10"/>
        <v/>
      </c>
      <c r="I60" s="1"/>
      <c r="J60" s="1"/>
      <c r="K60" s="1"/>
    </row>
    <row r="61" spans="1:11" ht="45.75" customHeight="1">
      <c r="A61" s="74" t="s">
        <v>91</v>
      </c>
      <c r="B61" s="57"/>
      <c r="C61" s="58"/>
      <c r="D61" s="16" t="s">
        <v>92</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74" t="s">
        <v>93</v>
      </c>
      <c r="B62" s="57"/>
      <c r="C62" s="58"/>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74" t="s">
        <v>95</v>
      </c>
      <c r="B63" s="57"/>
      <c r="C63" s="58"/>
      <c r="D63" s="16" t="s">
        <v>96</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75" t="s">
        <v>97</v>
      </c>
      <c r="E65" s="61"/>
      <c r="F65" s="61"/>
      <c r="G65" s="61"/>
      <c r="H65" s="61"/>
      <c r="I65" s="27"/>
      <c r="J65" s="27"/>
      <c r="K65" s="27"/>
    </row>
    <row r="66" spans="1:11" ht="35.25" customHeight="1">
      <c r="A66" s="4"/>
      <c r="B66" s="4"/>
      <c r="C66" s="4"/>
      <c r="D66" s="29"/>
      <c r="E66" s="76" t="s">
        <v>117</v>
      </c>
      <c r="F66" s="61"/>
      <c r="G66" s="61"/>
      <c r="H66" s="61"/>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31" t="s">
        <v>118</v>
      </c>
      <c r="G69" s="1"/>
      <c r="H69" s="1"/>
      <c r="I69" s="1"/>
      <c r="J69" s="1"/>
      <c r="K69" s="1"/>
    </row>
    <row r="70" spans="1:11" ht="15.75" customHeight="1">
      <c r="A70" s="1"/>
      <c r="B70" s="2"/>
      <c r="C70" s="1"/>
      <c r="D70" s="1"/>
      <c r="E70" s="1"/>
      <c r="F70" s="1"/>
      <c r="G70" s="1"/>
      <c r="H70" s="1"/>
      <c r="I70" s="1"/>
      <c r="J70" s="1"/>
      <c r="K70" s="1"/>
    </row>
    <row r="71" spans="1:11" ht="24.75" customHeight="1">
      <c r="A71" s="1"/>
      <c r="B71" s="77" t="s">
        <v>100</v>
      </c>
      <c r="C71" s="66"/>
      <c r="D71" s="66"/>
      <c r="E71" s="66"/>
      <c r="F71" s="66"/>
      <c r="G71" s="66"/>
      <c r="H71" s="66"/>
      <c r="I71" s="1"/>
      <c r="J71" s="1"/>
      <c r="K71" s="1"/>
    </row>
    <row r="72" spans="1:11" ht="106.5" customHeight="1">
      <c r="A72" s="1"/>
      <c r="B72" s="71" t="s">
        <v>101</v>
      </c>
      <c r="C72" s="57"/>
      <c r="D72" s="57"/>
      <c r="E72" s="57"/>
      <c r="F72" s="57"/>
      <c r="G72" s="57"/>
      <c r="H72" s="58"/>
      <c r="I72" s="1"/>
      <c r="J72" s="1"/>
      <c r="K72" s="1"/>
    </row>
    <row r="73" spans="1:11" ht="24.75" customHeight="1">
      <c r="A73" s="1"/>
      <c r="B73" s="32"/>
      <c r="C73" s="1"/>
      <c r="D73" s="72" t="s">
        <v>102</v>
      </c>
      <c r="E73" s="63"/>
      <c r="F73" s="63"/>
      <c r="G73" s="63"/>
      <c r="H73" s="63"/>
      <c r="I73" s="1"/>
      <c r="J73" s="1"/>
      <c r="K73" s="1"/>
    </row>
    <row r="74" spans="1:11" ht="21" customHeight="1">
      <c r="A74" s="1"/>
      <c r="B74" s="29"/>
      <c r="C74" s="1"/>
      <c r="D74" s="73" t="s">
        <v>103</v>
      </c>
      <c r="E74" s="61"/>
      <c r="F74" s="61"/>
      <c r="G74" s="61"/>
      <c r="H74" s="6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mergeCells count="67">
    <mergeCell ref="B43:D43"/>
    <mergeCell ref="B49:D49"/>
    <mergeCell ref="B50:D50"/>
    <mergeCell ref="B51:D51"/>
    <mergeCell ref="B52:D52"/>
    <mergeCell ref="B44:D44"/>
    <mergeCell ref="B45:D45"/>
    <mergeCell ref="B46:D46"/>
    <mergeCell ref="B47:D47"/>
    <mergeCell ref="B48:D48"/>
    <mergeCell ref="B38:D38"/>
    <mergeCell ref="B39:D39"/>
    <mergeCell ref="B40:D40"/>
    <mergeCell ref="B41:D41"/>
    <mergeCell ref="B42:D42"/>
    <mergeCell ref="B33:D33"/>
    <mergeCell ref="B34:D34"/>
    <mergeCell ref="B35:D35"/>
    <mergeCell ref="B36:D36"/>
    <mergeCell ref="B37:D37"/>
    <mergeCell ref="B28:D28"/>
    <mergeCell ref="B29:D29"/>
    <mergeCell ref="B30:D30"/>
    <mergeCell ref="B31:D31"/>
    <mergeCell ref="B32:D32"/>
    <mergeCell ref="B23:D23"/>
    <mergeCell ref="B24:D24"/>
    <mergeCell ref="B25:D25"/>
    <mergeCell ref="B26:D26"/>
    <mergeCell ref="B27:D27"/>
    <mergeCell ref="B18:D18"/>
    <mergeCell ref="B19:D19"/>
    <mergeCell ref="B20:D20"/>
    <mergeCell ref="B21:D21"/>
    <mergeCell ref="B22:D22"/>
    <mergeCell ref="A60:C60"/>
    <mergeCell ref="A61:C61"/>
    <mergeCell ref="A2:C2"/>
    <mergeCell ref="D2:H2"/>
    <mergeCell ref="A3:B3"/>
    <mergeCell ref="A5:H5"/>
    <mergeCell ref="B7:H7"/>
    <mergeCell ref="B8:H8"/>
    <mergeCell ref="B9:H9"/>
    <mergeCell ref="B10:H10"/>
    <mergeCell ref="B12:D12"/>
    <mergeCell ref="B13:D13"/>
    <mergeCell ref="B14:D14"/>
    <mergeCell ref="B15:D15"/>
    <mergeCell ref="B16:D16"/>
    <mergeCell ref="B17:D17"/>
    <mergeCell ref="A62:C62"/>
    <mergeCell ref="A63:C63"/>
    <mergeCell ref="D74:H74"/>
    <mergeCell ref="B53:D53"/>
    <mergeCell ref="B54:D54"/>
    <mergeCell ref="B55:D55"/>
    <mergeCell ref="B57:D57"/>
    <mergeCell ref="D58:D59"/>
    <mergeCell ref="E58:F58"/>
    <mergeCell ref="G58:H58"/>
    <mergeCell ref="D65:H65"/>
    <mergeCell ref="E66:H66"/>
    <mergeCell ref="B71:H71"/>
    <mergeCell ref="B72:H72"/>
    <mergeCell ref="D73:H73"/>
    <mergeCell ref="A58:C59"/>
  </mergeCells>
  <printOptions horizontalCentered="1"/>
  <pageMargins left="0.31" right="0.3" top="0.45" bottom="0.39"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1000"/>
  <sheetViews>
    <sheetView workbookViewId="0"/>
  </sheetViews>
  <sheetFormatPr defaultColWidth="14.453125" defaultRowHeight="15" customHeight="1"/>
  <cols>
    <col min="1" max="1" width="5.453125" customWidth="1"/>
    <col min="2" max="2" width="27.08984375" customWidth="1"/>
    <col min="3" max="3" width="12.81640625" customWidth="1"/>
    <col min="4" max="4" width="10.54296875" customWidth="1"/>
    <col min="5" max="5" width="11.54296875" customWidth="1"/>
    <col min="6" max="6" width="10.54296875" customWidth="1"/>
    <col min="7" max="8" width="10.08984375" customWidth="1"/>
    <col min="9" max="11" width="8.7265625" customWidth="1"/>
  </cols>
  <sheetData>
    <row r="1" spans="1:11" ht="15.75" customHeight="1">
      <c r="A1" s="1"/>
      <c r="B1" s="2"/>
      <c r="C1" s="1"/>
      <c r="D1" s="1"/>
      <c r="E1" s="1"/>
      <c r="F1" s="1"/>
      <c r="G1" s="1"/>
      <c r="H1" s="3" t="s">
        <v>0</v>
      </c>
      <c r="I1" s="1"/>
      <c r="J1" s="1"/>
      <c r="K1" s="1"/>
    </row>
    <row r="2" spans="1:11" ht="48.75" customHeight="1">
      <c r="A2" s="76" t="s">
        <v>119</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3</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120</v>
      </c>
      <c r="C7" s="61"/>
      <c r="D7" s="61"/>
      <c r="E7" s="61"/>
      <c r="F7" s="61"/>
      <c r="G7" s="61"/>
      <c r="H7" s="61"/>
      <c r="I7" s="6"/>
      <c r="J7" s="6"/>
      <c r="K7" s="6"/>
    </row>
    <row r="8" spans="1:11" ht="19.5" customHeight="1">
      <c r="A8" s="6"/>
      <c r="B8" s="60" t="s">
        <v>121</v>
      </c>
      <c r="C8" s="61"/>
      <c r="D8" s="61"/>
      <c r="E8" s="61"/>
      <c r="F8" s="61"/>
      <c r="G8" s="61"/>
      <c r="H8" s="61"/>
      <c r="I8" s="6"/>
      <c r="J8" s="6"/>
      <c r="K8" s="6"/>
    </row>
    <row r="9" spans="1:11" ht="19.5" customHeight="1">
      <c r="A9" s="6"/>
      <c r="B9" s="60" t="s">
        <v>122</v>
      </c>
      <c r="C9" s="61"/>
      <c r="D9" s="61"/>
      <c r="E9" s="61"/>
      <c r="F9" s="61"/>
      <c r="G9" s="61"/>
      <c r="H9" s="61"/>
      <c r="I9" s="6"/>
      <c r="J9" s="6"/>
      <c r="K9" s="6"/>
    </row>
    <row r="10" spans="1:11" ht="19.5" customHeight="1">
      <c r="A10" s="6"/>
      <c r="B10" s="8" t="s">
        <v>123</v>
      </c>
      <c r="C10" s="33"/>
      <c r="D10" s="7"/>
      <c r="E10" s="7"/>
      <c r="F10" s="7"/>
      <c r="G10" s="7"/>
      <c r="H10" s="7"/>
      <c r="I10" s="6"/>
      <c r="J10" s="6"/>
      <c r="K10" s="6"/>
    </row>
    <row r="11" spans="1:11" ht="12.75" customHeight="1">
      <c r="A11" s="6"/>
      <c r="B11" s="7"/>
      <c r="C11" s="7"/>
      <c r="D11" s="6"/>
      <c r="E11" s="6"/>
      <c r="F11" s="6"/>
      <c r="G11" s="6"/>
      <c r="H11" s="6"/>
      <c r="I11" s="6"/>
      <c r="J11" s="6"/>
      <c r="K11" s="6"/>
    </row>
    <row r="12" spans="1:11" ht="54.7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89.25" customHeight="1">
      <c r="A14" s="9" t="s">
        <v>20</v>
      </c>
      <c r="B14" s="80" t="s">
        <v>124</v>
      </c>
      <c r="C14" s="57"/>
      <c r="D14" s="58"/>
      <c r="E14" s="13">
        <f>E15+E19+E25+E28</f>
        <v>20</v>
      </c>
      <c r="F14" s="14">
        <f t="shared" ref="F14:G14" si="0">ROUND(F15+F19+F25+F28,1)</f>
        <v>20</v>
      </c>
      <c r="G14" s="15">
        <f t="shared" si="0"/>
        <v>20</v>
      </c>
      <c r="H14" s="9"/>
      <c r="I14" s="4"/>
      <c r="J14" s="4"/>
      <c r="K14" s="4"/>
    </row>
    <row r="15" spans="1:11" ht="24" customHeight="1">
      <c r="A15" s="16">
        <v>1</v>
      </c>
      <c r="B15" s="80" t="s">
        <v>22</v>
      </c>
      <c r="C15" s="57"/>
      <c r="D15" s="58"/>
      <c r="E15" s="13">
        <f>5-(E16+E17+E18)</f>
        <v>5</v>
      </c>
      <c r="F15" s="14">
        <f t="shared" ref="F15:G15" si="1">ROUND(5-(F16+F17+F18),1)</f>
        <v>5</v>
      </c>
      <c r="G15" s="15">
        <f t="shared" si="1"/>
        <v>5</v>
      </c>
      <c r="H15" s="16"/>
      <c r="I15" s="17"/>
      <c r="J15" s="17"/>
      <c r="K15" s="17"/>
    </row>
    <row r="16" spans="1:11" ht="119.25" customHeight="1">
      <c r="A16" s="16" t="s">
        <v>23</v>
      </c>
      <c r="B16" s="81" t="s">
        <v>24</v>
      </c>
      <c r="C16" s="57"/>
      <c r="D16" s="58"/>
      <c r="E16" s="16"/>
      <c r="F16" s="14"/>
      <c r="G16" s="14"/>
      <c r="H16" s="16"/>
      <c r="I16" s="17"/>
      <c r="J16" s="17"/>
      <c r="K16" s="17"/>
    </row>
    <row r="17" spans="1:11" ht="67.5" customHeight="1">
      <c r="A17" s="16" t="s">
        <v>25</v>
      </c>
      <c r="B17" s="81" t="s">
        <v>26</v>
      </c>
      <c r="C17" s="57"/>
      <c r="D17" s="58"/>
      <c r="E17" s="16"/>
      <c r="F17" s="14"/>
      <c r="G17" s="14"/>
      <c r="H17" s="18"/>
      <c r="I17" s="19"/>
      <c r="J17" s="19"/>
      <c r="K17" s="19"/>
    </row>
    <row r="18" spans="1:11" ht="85.5" customHeight="1">
      <c r="A18" s="16" t="s">
        <v>27</v>
      </c>
      <c r="B18" s="81" t="s">
        <v>28</v>
      </c>
      <c r="C18" s="57"/>
      <c r="D18" s="58"/>
      <c r="E18" s="16"/>
      <c r="F18" s="14"/>
      <c r="G18" s="14"/>
      <c r="H18" s="18"/>
      <c r="I18" s="19"/>
      <c r="J18" s="19"/>
      <c r="K18" s="19"/>
    </row>
    <row r="19" spans="1:11" ht="47.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4"/>
      <c r="G20" s="14"/>
      <c r="H20" s="18"/>
      <c r="I20" s="19"/>
      <c r="J20" s="19"/>
      <c r="K20" s="19"/>
    </row>
    <row r="21" spans="1:11" ht="48.75" customHeight="1">
      <c r="A21" s="16" t="s">
        <v>32</v>
      </c>
      <c r="B21" s="81" t="s">
        <v>33</v>
      </c>
      <c r="C21" s="57"/>
      <c r="D21" s="58"/>
      <c r="E21" s="16"/>
      <c r="F21" s="14"/>
      <c r="G21" s="14"/>
      <c r="H21" s="18"/>
      <c r="I21" s="19"/>
      <c r="J21" s="19"/>
      <c r="K21" s="19"/>
    </row>
    <row r="22" spans="1:11" ht="52.5" customHeight="1">
      <c r="A22" s="16" t="s">
        <v>34</v>
      </c>
      <c r="B22" s="81" t="s">
        <v>35</v>
      </c>
      <c r="C22" s="57"/>
      <c r="D22" s="58"/>
      <c r="E22" s="16"/>
      <c r="F22" s="14"/>
      <c r="G22" s="14"/>
      <c r="H22" s="18"/>
      <c r="I22" s="19"/>
      <c r="J22" s="19"/>
      <c r="K22" s="19"/>
    </row>
    <row r="23" spans="1:11" ht="70.5" customHeight="1">
      <c r="A23" s="16" t="s">
        <v>36</v>
      </c>
      <c r="B23" s="81" t="s">
        <v>37</v>
      </c>
      <c r="C23" s="57"/>
      <c r="D23" s="58"/>
      <c r="E23" s="16"/>
      <c r="F23" s="14"/>
      <c r="G23" s="14"/>
      <c r="H23" s="18"/>
      <c r="I23" s="19"/>
      <c r="J23" s="19"/>
      <c r="K23" s="19"/>
    </row>
    <row r="24" spans="1:11" ht="34.5" customHeight="1">
      <c r="A24" s="16" t="s">
        <v>38</v>
      </c>
      <c r="B24" s="81" t="s">
        <v>39</v>
      </c>
      <c r="C24" s="57"/>
      <c r="D24" s="58"/>
      <c r="E24" s="16"/>
      <c r="F24" s="14"/>
      <c r="G24" s="14"/>
      <c r="H24" s="18"/>
      <c r="I24" s="19"/>
      <c r="J24" s="19"/>
      <c r="K24" s="19"/>
    </row>
    <row r="25" spans="1:11" ht="50.25" customHeight="1">
      <c r="A25" s="16">
        <v>3</v>
      </c>
      <c r="B25" s="80" t="s">
        <v>40</v>
      </c>
      <c r="C25" s="57"/>
      <c r="D25" s="58"/>
      <c r="E25" s="13">
        <f>5-(E26+E27)</f>
        <v>5</v>
      </c>
      <c r="F25" s="14">
        <f t="shared" ref="F25:G25" si="3">ROUND(5-(F26+F27),1)</f>
        <v>5</v>
      </c>
      <c r="G25" s="15">
        <f t="shared" si="3"/>
        <v>5</v>
      </c>
      <c r="H25" s="16"/>
      <c r="I25" s="17"/>
      <c r="J25" s="17"/>
      <c r="K25" s="17"/>
    </row>
    <row r="26" spans="1:11" ht="98.25" customHeight="1">
      <c r="A26" s="16" t="s">
        <v>41</v>
      </c>
      <c r="B26" s="81" t="s">
        <v>125</v>
      </c>
      <c r="C26" s="57"/>
      <c r="D26" s="58"/>
      <c r="E26" s="16"/>
      <c r="F26" s="16"/>
      <c r="G26" s="18"/>
      <c r="H26" s="18"/>
      <c r="I26" s="19"/>
      <c r="J26" s="19"/>
      <c r="K26" s="19"/>
    </row>
    <row r="27" spans="1:11" ht="54.75" customHeight="1">
      <c r="A27" s="16" t="s">
        <v>43</v>
      </c>
      <c r="B27" s="81" t="s">
        <v>44</v>
      </c>
      <c r="C27" s="57"/>
      <c r="D27" s="58"/>
      <c r="E27" s="16"/>
      <c r="F27" s="16"/>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49.5" customHeight="1">
      <c r="A29" s="16" t="s">
        <v>46</v>
      </c>
      <c r="B29" s="81" t="s">
        <v>47</v>
      </c>
      <c r="C29" s="57"/>
      <c r="D29" s="58"/>
      <c r="E29" s="16"/>
      <c r="F29" s="16"/>
      <c r="G29" s="18"/>
      <c r="H29" s="18"/>
      <c r="I29" s="19"/>
      <c r="J29" s="19"/>
      <c r="K29" s="19"/>
    </row>
    <row r="30" spans="1:11" ht="54" customHeight="1">
      <c r="A30" s="16" t="s">
        <v>48</v>
      </c>
      <c r="B30" s="81" t="s">
        <v>49</v>
      </c>
      <c r="C30" s="57"/>
      <c r="D30" s="58"/>
      <c r="E30" s="16"/>
      <c r="F30" s="16"/>
      <c r="G30" s="18"/>
      <c r="H30" s="18"/>
      <c r="I30" s="19"/>
      <c r="J30" s="19"/>
      <c r="K30" s="19"/>
    </row>
    <row r="31" spans="1:11" ht="50.25" customHeight="1">
      <c r="A31" s="16" t="s">
        <v>50</v>
      </c>
      <c r="B31" s="81" t="s">
        <v>51</v>
      </c>
      <c r="C31" s="57"/>
      <c r="D31" s="58"/>
      <c r="E31" s="16"/>
      <c r="F31" s="16"/>
      <c r="G31" s="18"/>
      <c r="H31" s="18"/>
      <c r="I31" s="19"/>
      <c r="J31" s="19"/>
      <c r="K31" s="19"/>
    </row>
    <row r="32" spans="1:11" ht="27.75" customHeight="1">
      <c r="A32" s="9" t="s">
        <v>52</v>
      </c>
      <c r="B32" s="80" t="s">
        <v>126</v>
      </c>
      <c r="C32" s="57"/>
      <c r="D32" s="58"/>
      <c r="E32" s="13">
        <f>E33+E35+E37+E39+E41+E43</f>
        <v>20</v>
      </c>
      <c r="F32" s="14">
        <f t="shared" ref="F32:G32" si="5">ROUND(F33+F35+F37+F39+F41+F43,1)</f>
        <v>14</v>
      </c>
      <c r="G32" s="15">
        <f t="shared" si="5"/>
        <v>0</v>
      </c>
      <c r="H32" s="9"/>
      <c r="I32" s="4"/>
      <c r="J32" s="4"/>
      <c r="K32" s="4"/>
    </row>
    <row r="33" spans="1:11" ht="49.5" customHeight="1">
      <c r="A33" s="16">
        <v>5</v>
      </c>
      <c r="B33" s="80" t="s">
        <v>54</v>
      </c>
      <c r="C33" s="57"/>
      <c r="D33" s="58"/>
      <c r="E33" s="13">
        <v>1</v>
      </c>
      <c r="F33" s="14">
        <f>IF(F34&gt;1,"1",F34)</f>
        <v>0</v>
      </c>
      <c r="G33" s="15">
        <f>G34</f>
        <v>0</v>
      </c>
      <c r="H33" s="16"/>
      <c r="I33" s="17"/>
      <c r="J33" s="17"/>
      <c r="K33" s="17"/>
    </row>
    <row r="34" spans="1:11" ht="57" customHeight="1">
      <c r="A34" s="16"/>
      <c r="B34" s="81" t="s">
        <v>55</v>
      </c>
      <c r="C34" s="57"/>
      <c r="D34" s="58"/>
      <c r="E34" s="13"/>
      <c r="F34" s="14"/>
      <c r="G34" s="15"/>
      <c r="H34" s="16"/>
      <c r="I34" s="17"/>
      <c r="J34" s="17"/>
      <c r="K34" s="17"/>
    </row>
    <row r="35" spans="1:11" ht="51.75" customHeight="1">
      <c r="A35" s="16">
        <v>6</v>
      </c>
      <c r="B35" s="80" t="s">
        <v>56</v>
      </c>
      <c r="C35" s="57"/>
      <c r="D35" s="58"/>
      <c r="E35" s="13">
        <v>2</v>
      </c>
      <c r="F35" s="14">
        <f>IF(F36&gt;2,"2",F36)</f>
        <v>2</v>
      </c>
      <c r="G35" s="15">
        <f>G36</f>
        <v>0</v>
      </c>
      <c r="H35" s="16"/>
      <c r="I35" s="17"/>
      <c r="J35" s="17"/>
      <c r="K35" s="17"/>
    </row>
    <row r="36" spans="1:11" ht="56.25" customHeight="1">
      <c r="A36" s="16"/>
      <c r="B36" s="81" t="s">
        <v>57</v>
      </c>
      <c r="C36" s="57"/>
      <c r="D36" s="58"/>
      <c r="E36" s="13"/>
      <c r="F36" s="14">
        <v>2</v>
      </c>
      <c r="G36" s="15"/>
      <c r="H36" s="16"/>
      <c r="I36" s="17"/>
      <c r="J36" s="17"/>
      <c r="K36" s="17"/>
    </row>
    <row r="37" spans="1:11" ht="51.75" customHeight="1">
      <c r="A37" s="16">
        <v>7</v>
      </c>
      <c r="B37" s="80" t="s">
        <v>58</v>
      </c>
      <c r="C37" s="57"/>
      <c r="D37" s="58"/>
      <c r="E37" s="13">
        <v>2</v>
      </c>
      <c r="F37" s="14">
        <f>IF(F38&gt;2,"2",F38)</f>
        <v>0</v>
      </c>
      <c r="G37" s="15">
        <f>G38</f>
        <v>0</v>
      </c>
      <c r="H37" s="16"/>
      <c r="I37" s="17"/>
      <c r="J37" s="17"/>
      <c r="K37" s="17"/>
    </row>
    <row r="38" spans="1:11" ht="75.75" customHeight="1">
      <c r="A38" s="16"/>
      <c r="B38" s="81" t="s">
        <v>59</v>
      </c>
      <c r="C38" s="57"/>
      <c r="D38" s="58"/>
      <c r="E38" s="13"/>
      <c r="F38" s="14"/>
      <c r="G38" s="15"/>
      <c r="H38" s="16"/>
      <c r="I38" s="17"/>
      <c r="J38" s="17"/>
      <c r="K38" s="17"/>
    </row>
    <row r="39" spans="1:11" ht="58.5" customHeight="1">
      <c r="A39" s="16">
        <v>8</v>
      </c>
      <c r="B39" s="80" t="s">
        <v>60</v>
      </c>
      <c r="C39" s="57"/>
      <c r="D39" s="58"/>
      <c r="E39" s="13">
        <v>2</v>
      </c>
      <c r="F39" s="14">
        <f>IF(F40&gt;2,"2",F40)</f>
        <v>2</v>
      </c>
      <c r="G39" s="15">
        <f>G40</f>
        <v>0</v>
      </c>
      <c r="H39" s="16"/>
      <c r="I39" s="17"/>
      <c r="J39" s="17"/>
      <c r="K39" s="17"/>
    </row>
    <row r="40" spans="1:11" ht="70.5" customHeight="1">
      <c r="A40" s="16"/>
      <c r="B40" s="81" t="s">
        <v>61</v>
      </c>
      <c r="C40" s="57"/>
      <c r="D40" s="58"/>
      <c r="E40" s="13"/>
      <c r="F40" s="14">
        <v>2</v>
      </c>
      <c r="G40" s="15"/>
      <c r="H40" s="16"/>
      <c r="I40" s="17"/>
      <c r="J40" s="17"/>
      <c r="K40" s="17"/>
    </row>
    <row r="41" spans="1:11" ht="129.75" customHeight="1">
      <c r="A41" s="16">
        <v>9</v>
      </c>
      <c r="B41" s="80" t="s">
        <v>127</v>
      </c>
      <c r="C41" s="57"/>
      <c r="D41" s="58"/>
      <c r="E41" s="13">
        <v>8</v>
      </c>
      <c r="F41" s="14" t="str">
        <f>IF(F42&gt;=8,"8",IF(F42&lt;8,"0"))</f>
        <v>8</v>
      </c>
      <c r="G41" s="15">
        <f>G42</f>
        <v>0</v>
      </c>
      <c r="H41" s="16"/>
      <c r="I41" s="17"/>
      <c r="J41" s="17"/>
      <c r="K41" s="17"/>
    </row>
    <row r="42" spans="1:11" ht="186" customHeight="1">
      <c r="A42" s="16"/>
      <c r="B42" s="81" t="s">
        <v>63</v>
      </c>
      <c r="C42" s="57"/>
      <c r="D42" s="58"/>
      <c r="E42" s="13"/>
      <c r="F42" s="14">
        <v>8</v>
      </c>
      <c r="G42" s="15"/>
      <c r="H42" s="16"/>
      <c r="I42" s="17"/>
      <c r="J42" s="17"/>
      <c r="K42" s="17"/>
    </row>
    <row r="43" spans="1:11" ht="55.5" customHeight="1">
      <c r="A43" s="16">
        <v>10</v>
      </c>
      <c r="B43" s="80" t="s">
        <v>128</v>
      </c>
      <c r="C43" s="57"/>
      <c r="D43" s="58"/>
      <c r="E43" s="13">
        <v>5</v>
      </c>
      <c r="F43" s="14">
        <f t="shared" ref="F43:G43" si="6">ROUND(IF((F44+F45)&gt;5,"5",(F44+F45)),1)</f>
        <v>2</v>
      </c>
      <c r="G43" s="15">
        <f t="shared" si="6"/>
        <v>0</v>
      </c>
      <c r="H43" s="16"/>
      <c r="I43" s="17"/>
      <c r="J43" s="17"/>
      <c r="K43" s="17"/>
    </row>
    <row r="44" spans="1:11" ht="108" customHeight="1">
      <c r="A44" s="16" t="s">
        <v>65</v>
      </c>
      <c r="B44" s="81" t="s">
        <v>66</v>
      </c>
      <c r="C44" s="57"/>
      <c r="D44" s="58"/>
      <c r="E44" s="13"/>
      <c r="F44" s="14"/>
      <c r="G44" s="15"/>
      <c r="H44" s="16"/>
      <c r="I44" s="17"/>
      <c r="J44" s="17"/>
      <c r="K44" s="17"/>
    </row>
    <row r="45" spans="1:11" ht="82.5" customHeight="1">
      <c r="A45" s="16" t="s">
        <v>67</v>
      </c>
      <c r="B45" s="81" t="s">
        <v>68</v>
      </c>
      <c r="C45" s="57"/>
      <c r="D45" s="58"/>
      <c r="E45" s="13"/>
      <c r="F45" s="14">
        <v>2</v>
      </c>
      <c r="G45" s="15"/>
      <c r="H45" s="16"/>
      <c r="I45" s="17"/>
      <c r="J45" s="17"/>
      <c r="K45" s="17"/>
    </row>
    <row r="46" spans="1:11" ht="60.75" customHeight="1">
      <c r="A46" s="9" t="s">
        <v>69</v>
      </c>
      <c r="B46" s="80" t="s">
        <v>129</v>
      </c>
      <c r="C46" s="57"/>
      <c r="D46" s="58"/>
      <c r="E46" s="13">
        <v>60</v>
      </c>
      <c r="F46" s="14">
        <f t="shared" ref="F46:G46" si="7">SUM(F47:F52)</f>
        <v>60</v>
      </c>
      <c r="G46" s="15">
        <f t="shared" si="7"/>
        <v>0</v>
      </c>
      <c r="H46" s="9"/>
      <c r="I46" s="4"/>
      <c r="J46" s="4"/>
      <c r="K46" s="4"/>
    </row>
    <row r="47" spans="1:11" ht="34.5" customHeight="1">
      <c r="A47" s="16"/>
      <c r="B47" s="81" t="s">
        <v>71</v>
      </c>
      <c r="C47" s="57"/>
      <c r="D47" s="58"/>
      <c r="E47" s="16">
        <v>60</v>
      </c>
      <c r="F47" s="16">
        <v>60</v>
      </c>
      <c r="G47" s="16"/>
      <c r="H47" s="16"/>
      <c r="I47" s="17"/>
      <c r="J47" s="17"/>
      <c r="K47" s="17"/>
    </row>
    <row r="48" spans="1:11" ht="34.5" customHeight="1">
      <c r="A48" s="16"/>
      <c r="B48" s="81" t="s">
        <v>72</v>
      </c>
      <c r="C48" s="57"/>
      <c r="D48" s="58"/>
      <c r="E48" s="16">
        <v>50</v>
      </c>
      <c r="F48" s="16"/>
      <c r="G48" s="16"/>
      <c r="H48" s="16"/>
      <c r="I48" s="17"/>
      <c r="J48" s="17"/>
      <c r="K48" s="17"/>
    </row>
    <row r="49" spans="1:11" ht="34.5" customHeight="1">
      <c r="A49" s="16"/>
      <c r="B49" s="81" t="s">
        <v>73</v>
      </c>
      <c r="C49" s="57"/>
      <c r="D49" s="58"/>
      <c r="E49" s="16">
        <v>40</v>
      </c>
      <c r="F49" s="16"/>
      <c r="G49" s="16"/>
      <c r="H49" s="16"/>
      <c r="I49" s="17"/>
      <c r="J49" s="17"/>
      <c r="K49" s="17"/>
    </row>
    <row r="50" spans="1:11" ht="34.5" customHeight="1">
      <c r="A50" s="16"/>
      <c r="B50" s="81" t="s">
        <v>74</v>
      </c>
      <c r="C50" s="57"/>
      <c r="D50" s="58"/>
      <c r="E50" s="16">
        <v>30</v>
      </c>
      <c r="F50" s="16"/>
      <c r="G50" s="16"/>
      <c r="H50" s="16"/>
      <c r="I50" s="17"/>
      <c r="J50" s="17"/>
      <c r="K50" s="17"/>
    </row>
    <row r="51" spans="1:11" ht="34.5" customHeight="1">
      <c r="A51" s="16"/>
      <c r="B51" s="81" t="s">
        <v>75</v>
      </c>
      <c r="C51" s="57"/>
      <c r="D51" s="58"/>
      <c r="E51" s="16">
        <v>20</v>
      </c>
      <c r="F51" s="16"/>
      <c r="G51" s="16"/>
      <c r="H51" s="16"/>
      <c r="I51" s="17"/>
      <c r="J51" s="17"/>
      <c r="K51" s="17"/>
    </row>
    <row r="52" spans="1:11" ht="34.5" customHeight="1">
      <c r="A52" s="16"/>
      <c r="B52" s="81" t="s">
        <v>76</v>
      </c>
      <c r="C52" s="57"/>
      <c r="D52" s="58"/>
      <c r="E52" s="16">
        <v>0</v>
      </c>
      <c r="F52" s="16"/>
      <c r="G52" s="16"/>
      <c r="H52" s="16"/>
      <c r="I52" s="17"/>
      <c r="J52" s="17"/>
      <c r="K52" s="17"/>
    </row>
    <row r="53" spans="1:11" ht="34.5" customHeight="1">
      <c r="A53" s="9"/>
      <c r="B53" s="59" t="s">
        <v>77</v>
      </c>
      <c r="C53" s="57"/>
      <c r="D53" s="58"/>
      <c r="E53" s="9">
        <f t="shared" ref="E53:G53" si="8">E14+E32+E46</f>
        <v>100</v>
      </c>
      <c r="F53" s="22">
        <f t="shared" si="8"/>
        <v>94</v>
      </c>
      <c r="G53" s="15">
        <f t="shared" si="8"/>
        <v>20</v>
      </c>
      <c r="H53" s="9"/>
      <c r="I53" s="4"/>
      <c r="J53" s="4"/>
      <c r="K53" s="4"/>
    </row>
    <row r="54" spans="1:11" ht="34.5" customHeight="1">
      <c r="A54" s="23"/>
      <c r="B54" s="56" t="s">
        <v>78</v>
      </c>
      <c r="C54" s="57"/>
      <c r="D54" s="58"/>
      <c r="E54" s="23"/>
      <c r="F54" s="23"/>
      <c r="G54" s="23"/>
      <c r="H54" s="23"/>
      <c r="I54" s="1"/>
      <c r="J54" s="1"/>
      <c r="K54" s="1"/>
    </row>
    <row r="55" spans="1:11" ht="45.75" customHeight="1">
      <c r="A55" s="23"/>
      <c r="B55" s="59" t="s">
        <v>130</v>
      </c>
      <c r="C55" s="57"/>
      <c r="D55" s="58"/>
      <c r="E55" s="9">
        <f>E53-E54</f>
        <v>100</v>
      </c>
      <c r="F55" s="22">
        <f t="shared" ref="F55:G55" si="9">ROUND(F53-F54,1)</f>
        <v>94</v>
      </c>
      <c r="G55" s="15">
        <f t="shared" si="9"/>
        <v>20</v>
      </c>
      <c r="H55" s="9"/>
      <c r="I55" s="1"/>
      <c r="J55" s="1"/>
      <c r="K55" s="1"/>
    </row>
    <row r="56" spans="1:11" ht="25.5" customHeight="1">
      <c r="A56" s="1"/>
      <c r="B56" s="4"/>
      <c r="C56" s="4"/>
      <c r="D56" s="4"/>
      <c r="E56" s="1"/>
      <c r="F56" s="1"/>
      <c r="G56" s="1"/>
      <c r="H56" s="1"/>
      <c r="I56" s="1"/>
      <c r="J56" s="1"/>
      <c r="K56" s="1"/>
    </row>
    <row r="57" spans="1:11" ht="20.25" customHeight="1">
      <c r="A57" s="1"/>
      <c r="B57" s="60" t="s">
        <v>80</v>
      </c>
      <c r="C57" s="61"/>
      <c r="D57" s="61"/>
      <c r="E57" s="1"/>
      <c r="F57" s="1"/>
      <c r="G57" s="1"/>
      <c r="H57" s="1"/>
      <c r="I57" s="1"/>
      <c r="J57" s="1"/>
      <c r="K57" s="1"/>
    </row>
    <row r="58" spans="1:11" ht="32.25" customHeight="1">
      <c r="A58" s="62" t="s">
        <v>81</v>
      </c>
      <c r="B58" s="63"/>
      <c r="C58" s="64"/>
      <c r="D58" s="68" t="s">
        <v>82</v>
      </c>
      <c r="E58" s="70" t="s">
        <v>83</v>
      </c>
      <c r="F58" s="58"/>
      <c r="G58" s="70" t="s">
        <v>131</v>
      </c>
      <c r="H58" s="58"/>
      <c r="I58" s="6"/>
      <c r="J58" s="6"/>
      <c r="K58" s="6"/>
    </row>
    <row r="59" spans="1:11" ht="15.75" customHeight="1">
      <c r="A59" s="65"/>
      <c r="B59" s="66"/>
      <c r="C59" s="67"/>
      <c r="D59" s="69"/>
      <c r="E59" s="10" t="s">
        <v>85</v>
      </c>
      <c r="F59" s="10" t="s">
        <v>86</v>
      </c>
      <c r="G59" s="10" t="s">
        <v>87</v>
      </c>
      <c r="H59" s="10" t="s">
        <v>88</v>
      </c>
      <c r="I59" s="6"/>
      <c r="J59" s="6"/>
      <c r="K59" s="6"/>
    </row>
    <row r="60" spans="1:11" ht="33.75" customHeight="1">
      <c r="A60" s="74" t="s">
        <v>89</v>
      </c>
      <c r="B60" s="57"/>
      <c r="C60" s="58"/>
      <c r="D60" s="16" t="s">
        <v>90</v>
      </c>
      <c r="E60" s="24">
        <f>IF(AND(90&lt;=F55,F55&lt;100),F55,"")</f>
        <v>94</v>
      </c>
      <c r="F60" s="16" t="str">
        <f>IF(AND(90&lt;=G55,G55&lt;=100),G55,"")</f>
        <v/>
      </c>
      <c r="G60" s="16" t="str">
        <f t="shared" ref="G60:H60" si="10">IF(ISNUMBER(E60)=TRUE,"X","")</f>
        <v>X</v>
      </c>
      <c r="H60" s="16" t="str">
        <f t="shared" si="10"/>
        <v/>
      </c>
      <c r="I60" s="1"/>
      <c r="J60" s="1"/>
      <c r="K60" s="1"/>
    </row>
    <row r="61" spans="1:11" ht="45.75" customHeight="1">
      <c r="A61" s="74" t="s">
        <v>91</v>
      </c>
      <c r="B61" s="57"/>
      <c r="C61" s="58"/>
      <c r="D61" s="16" t="s">
        <v>92</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74" t="s">
        <v>93</v>
      </c>
      <c r="B62" s="57"/>
      <c r="C62" s="58"/>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74" t="s">
        <v>95</v>
      </c>
      <c r="B63" s="57"/>
      <c r="C63" s="58"/>
      <c r="D63" s="16" t="s">
        <v>96</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75" t="s">
        <v>97</v>
      </c>
      <c r="E65" s="61"/>
      <c r="F65" s="61"/>
      <c r="G65" s="61"/>
      <c r="H65" s="61"/>
      <c r="I65" s="27"/>
      <c r="J65" s="27"/>
      <c r="K65" s="27"/>
    </row>
    <row r="66" spans="1:11" ht="35.25" customHeight="1">
      <c r="A66" s="4"/>
      <c r="B66" s="4"/>
      <c r="C66" s="4"/>
      <c r="D66" s="29"/>
      <c r="E66" s="76" t="s">
        <v>132</v>
      </c>
      <c r="F66" s="61"/>
      <c r="G66" s="61"/>
      <c r="H66" s="61"/>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31" t="s">
        <v>133</v>
      </c>
      <c r="G69" s="1"/>
      <c r="H69" s="1"/>
      <c r="I69" s="1"/>
      <c r="J69" s="1"/>
      <c r="K69" s="1"/>
    </row>
    <row r="70" spans="1:11" ht="15.75" customHeight="1">
      <c r="A70" s="1"/>
      <c r="B70" s="2"/>
      <c r="C70" s="1"/>
      <c r="D70" s="1"/>
      <c r="E70" s="1"/>
      <c r="F70" s="1"/>
      <c r="G70" s="1"/>
      <c r="H70" s="1"/>
      <c r="I70" s="1"/>
      <c r="J70" s="1"/>
      <c r="K70" s="1"/>
    </row>
    <row r="71" spans="1:11" ht="24.75" customHeight="1">
      <c r="A71" s="1"/>
      <c r="B71" s="77" t="s">
        <v>100</v>
      </c>
      <c r="C71" s="66"/>
      <c r="D71" s="66"/>
      <c r="E71" s="66"/>
      <c r="F71" s="66"/>
      <c r="G71" s="66"/>
      <c r="H71" s="66"/>
      <c r="I71" s="1"/>
      <c r="J71" s="1"/>
      <c r="K71" s="1"/>
    </row>
    <row r="72" spans="1:11" ht="106.5" customHeight="1">
      <c r="A72" s="1"/>
      <c r="B72" s="71" t="s">
        <v>101</v>
      </c>
      <c r="C72" s="57"/>
      <c r="D72" s="57"/>
      <c r="E72" s="57"/>
      <c r="F72" s="57"/>
      <c r="G72" s="57"/>
      <c r="H72" s="58"/>
      <c r="I72" s="1"/>
      <c r="J72" s="1"/>
      <c r="K72" s="1"/>
    </row>
    <row r="73" spans="1:11" ht="24.75" customHeight="1">
      <c r="A73" s="1"/>
      <c r="B73" s="32"/>
      <c r="C73" s="1"/>
      <c r="D73" s="72" t="s">
        <v>102</v>
      </c>
      <c r="E73" s="63"/>
      <c r="F73" s="63"/>
      <c r="G73" s="63"/>
      <c r="H73" s="63"/>
      <c r="I73" s="1"/>
      <c r="J73" s="1"/>
      <c r="K73" s="1"/>
    </row>
    <row r="74" spans="1:11" ht="21" customHeight="1">
      <c r="A74" s="1"/>
      <c r="B74" s="29"/>
      <c r="C74" s="1"/>
      <c r="D74" s="73" t="s">
        <v>103</v>
      </c>
      <c r="E74" s="61"/>
      <c r="F74" s="61"/>
      <c r="G74" s="61"/>
      <c r="H74" s="6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mergeCells count="66">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E58:F58"/>
    <mergeCell ref="G58:H58"/>
    <mergeCell ref="B72:H72"/>
    <mergeCell ref="D73:H73"/>
    <mergeCell ref="D74:H74"/>
    <mergeCell ref="A60:C60"/>
    <mergeCell ref="A61:C61"/>
    <mergeCell ref="A62:C62"/>
    <mergeCell ref="A63:C63"/>
    <mergeCell ref="D65:H65"/>
    <mergeCell ref="E66:H66"/>
    <mergeCell ref="B71:H71"/>
    <mergeCell ref="B54:D54"/>
    <mergeCell ref="B55:D55"/>
    <mergeCell ref="B57:D57"/>
    <mergeCell ref="A58:C59"/>
    <mergeCell ref="D58:D59"/>
  </mergeCells>
  <printOptions horizontalCentered="1"/>
  <pageMargins left="0.1" right="0.1" top="0.45" bottom="0.39" header="0" footer="0"/>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9.7265625" customWidth="1"/>
    <col min="6" max="6" width="10.54296875" customWidth="1"/>
    <col min="7" max="7" width="10.08984375" customWidth="1"/>
    <col min="8" max="8" width="13.81640625" customWidth="1"/>
    <col min="9" max="11" width="8.7265625" customWidth="1"/>
  </cols>
  <sheetData>
    <row r="1" spans="1:11" ht="15.75" customHeight="1">
      <c r="A1" s="1"/>
      <c r="B1" s="2"/>
      <c r="C1" s="1"/>
      <c r="D1" s="1"/>
      <c r="E1" s="1"/>
      <c r="F1" s="1"/>
      <c r="G1" s="1"/>
      <c r="H1" s="3" t="s">
        <v>134</v>
      </c>
      <c r="I1" s="1"/>
      <c r="J1" s="1"/>
      <c r="K1" s="1"/>
    </row>
    <row r="2" spans="1:11" ht="48.75" customHeight="1">
      <c r="A2" s="76" t="s">
        <v>135</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136</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137</v>
      </c>
      <c r="C7" s="61"/>
      <c r="D7" s="61"/>
      <c r="E7" s="61"/>
      <c r="F7" s="61"/>
      <c r="G7" s="61"/>
      <c r="H7" s="61"/>
      <c r="I7" s="6"/>
      <c r="J7" s="6"/>
      <c r="K7" s="6"/>
    </row>
    <row r="8" spans="1:11" ht="19.5" customHeight="1">
      <c r="A8" s="6"/>
      <c r="B8" s="60" t="s">
        <v>138</v>
      </c>
      <c r="C8" s="61"/>
      <c r="D8" s="61"/>
      <c r="E8" s="61"/>
      <c r="F8" s="61"/>
      <c r="G8" s="61"/>
      <c r="H8" s="61"/>
      <c r="I8" s="6"/>
      <c r="J8" s="6"/>
      <c r="K8" s="6"/>
    </row>
    <row r="9" spans="1:11" ht="19.5" customHeight="1">
      <c r="A9" s="6"/>
      <c r="B9" s="60" t="s">
        <v>139</v>
      </c>
      <c r="C9" s="61"/>
      <c r="D9" s="61"/>
      <c r="E9" s="61"/>
      <c r="F9" s="61"/>
      <c r="G9" s="61"/>
      <c r="H9" s="61"/>
      <c r="I9" s="6"/>
      <c r="J9" s="6"/>
      <c r="K9" s="6"/>
    </row>
    <row r="10" spans="1:11" ht="19.5" customHeight="1">
      <c r="A10" s="6"/>
      <c r="B10" s="8" t="s">
        <v>140</v>
      </c>
      <c r="C10" s="8"/>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93.75" customHeight="1">
      <c r="A14" s="9" t="s">
        <v>20</v>
      </c>
      <c r="B14" s="80" t="s">
        <v>141</v>
      </c>
      <c r="C14" s="57"/>
      <c r="D14" s="58"/>
      <c r="E14" s="13">
        <f>E15+E19+E25+E28</f>
        <v>20</v>
      </c>
      <c r="F14" s="14">
        <f t="shared" ref="F14:G14" si="0">ROUND(F15+F19+F25+F28,1)</f>
        <v>20</v>
      </c>
      <c r="G14" s="15">
        <f t="shared" si="0"/>
        <v>20</v>
      </c>
      <c r="H14" s="9"/>
      <c r="I14" s="4"/>
      <c r="J14" s="4"/>
      <c r="K14" s="4"/>
    </row>
    <row r="15" spans="1:11" ht="33.75" customHeight="1">
      <c r="A15" s="16">
        <v>1</v>
      </c>
      <c r="B15" s="80" t="s">
        <v>22</v>
      </c>
      <c r="C15" s="57"/>
      <c r="D15" s="58"/>
      <c r="E15" s="13">
        <f>5-(E16+E17+E18)</f>
        <v>5</v>
      </c>
      <c r="F15" s="14">
        <f t="shared" ref="F15:G15" si="1">ROUND(5-(F16+F17+F18),1)</f>
        <v>5</v>
      </c>
      <c r="G15" s="15">
        <f t="shared" si="1"/>
        <v>5</v>
      </c>
      <c r="H15" s="16"/>
      <c r="I15" s="17"/>
      <c r="J15" s="17"/>
      <c r="K15" s="17"/>
    </row>
    <row r="16" spans="1:11" ht="115.5" customHeight="1">
      <c r="A16" s="16" t="s">
        <v>23</v>
      </c>
      <c r="B16" s="81" t="s">
        <v>24</v>
      </c>
      <c r="C16" s="57"/>
      <c r="D16" s="58"/>
      <c r="E16" s="16"/>
      <c r="F16" s="16"/>
      <c r="G16" s="16"/>
      <c r="H16" s="16"/>
      <c r="I16" s="17"/>
      <c r="J16" s="17"/>
      <c r="K16" s="17"/>
    </row>
    <row r="17" spans="1:11" ht="102" customHeight="1">
      <c r="A17" s="16" t="s">
        <v>25</v>
      </c>
      <c r="B17" s="81" t="s">
        <v>142</v>
      </c>
      <c r="C17" s="57"/>
      <c r="D17" s="58"/>
      <c r="E17" s="16"/>
      <c r="F17" s="16"/>
      <c r="G17" s="18"/>
      <c r="H17" s="18"/>
      <c r="I17" s="19"/>
      <c r="J17" s="19"/>
      <c r="K17" s="19"/>
    </row>
    <row r="18" spans="1:11" ht="92.25" customHeight="1">
      <c r="A18" s="16" t="s">
        <v>27</v>
      </c>
      <c r="B18" s="81" t="s">
        <v>143</v>
      </c>
      <c r="C18" s="57"/>
      <c r="D18" s="58"/>
      <c r="E18" s="16"/>
      <c r="F18" s="16"/>
      <c r="G18" s="18"/>
      <c r="H18" s="18"/>
      <c r="I18" s="19"/>
      <c r="J18" s="19"/>
      <c r="K18" s="19"/>
    </row>
    <row r="19" spans="1:11" ht="5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6"/>
      <c r="G20" s="18"/>
      <c r="H20" s="18"/>
      <c r="I20" s="19"/>
      <c r="J20" s="19"/>
      <c r="K20" s="19"/>
    </row>
    <row r="21" spans="1:11" ht="57" customHeight="1">
      <c r="A21" s="16" t="s">
        <v>32</v>
      </c>
      <c r="B21" s="81" t="s">
        <v>33</v>
      </c>
      <c r="C21" s="57"/>
      <c r="D21" s="58"/>
      <c r="E21" s="16"/>
      <c r="F21" s="16"/>
      <c r="G21" s="34"/>
      <c r="H21" s="18"/>
      <c r="I21" s="19"/>
      <c r="J21" s="19"/>
      <c r="K21" s="19"/>
    </row>
    <row r="22" spans="1:11" ht="52.5" customHeight="1">
      <c r="A22" s="16" t="s">
        <v>34</v>
      </c>
      <c r="B22" s="81" t="s">
        <v>144</v>
      </c>
      <c r="C22" s="57"/>
      <c r="D22" s="58"/>
      <c r="E22" s="16"/>
      <c r="F22" s="16"/>
      <c r="G22" s="35"/>
      <c r="H22" s="18"/>
      <c r="I22" s="19"/>
      <c r="J22" s="19"/>
      <c r="K22" s="19"/>
    </row>
    <row r="23" spans="1:11" ht="70.5" customHeight="1">
      <c r="A23" s="16" t="s">
        <v>36</v>
      </c>
      <c r="B23" s="81" t="s">
        <v>145</v>
      </c>
      <c r="C23" s="57"/>
      <c r="D23" s="58"/>
      <c r="E23" s="16"/>
      <c r="F23" s="16"/>
      <c r="G23" s="35"/>
      <c r="H23" s="18"/>
      <c r="I23" s="19"/>
      <c r="J23" s="19"/>
      <c r="K23" s="19"/>
    </row>
    <row r="24" spans="1:11" ht="42.75" customHeight="1">
      <c r="A24" s="16" t="s">
        <v>38</v>
      </c>
      <c r="B24" s="81" t="s">
        <v>146</v>
      </c>
      <c r="C24" s="57"/>
      <c r="D24" s="58"/>
      <c r="E24" s="16"/>
      <c r="F24" s="16"/>
      <c r="G24" s="18"/>
      <c r="H24" s="18"/>
      <c r="I24" s="19"/>
      <c r="J24" s="19"/>
      <c r="K24" s="19"/>
    </row>
    <row r="25" spans="1:11" ht="60.75" customHeight="1">
      <c r="A25" s="16">
        <v>3</v>
      </c>
      <c r="B25" s="80" t="s">
        <v>40</v>
      </c>
      <c r="C25" s="57"/>
      <c r="D25" s="58"/>
      <c r="E25" s="13">
        <f>5-(E26+E27)</f>
        <v>5</v>
      </c>
      <c r="F25" s="14">
        <f t="shared" ref="F25:G25" si="3">ROUND(5-(F26+F27),1)</f>
        <v>5</v>
      </c>
      <c r="G25" s="15">
        <f t="shared" si="3"/>
        <v>5</v>
      </c>
      <c r="H25" s="16"/>
      <c r="I25" s="17"/>
      <c r="J25" s="17"/>
      <c r="K25" s="17"/>
    </row>
    <row r="26" spans="1:11" ht="100.5" customHeight="1">
      <c r="A26" s="16" t="s">
        <v>41</v>
      </c>
      <c r="B26" s="81" t="s">
        <v>147</v>
      </c>
      <c r="C26" s="57"/>
      <c r="D26" s="58"/>
      <c r="E26" s="16"/>
      <c r="F26" s="16"/>
      <c r="G26" s="18"/>
      <c r="H26" s="18"/>
      <c r="I26" s="19"/>
      <c r="J26" s="19"/>
      <c r="K26" s="19"/>
    </row>
    <row r="27" spans="1:11" ht="54.75" customHeight="1">
      <c r="A27" s="16" t="s">
        <v>43</v>
      </c>
      <c r="B27" s="81" t="s">
        <v>148</v>
      </c>
      <c r="C27" s="57"/>
      <c r="D27" s="58"/>
      <c r="E27" s="16"/>
      <c r="F27" s="16"/>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54" customHeight="1">
      <c r="A29" s="16" t="s">
        <v>46</v>
      </c>
      <c r="B29" s="81" t="s">
        <v>47</v>
      </c>
      <c r="C29" s="57"/>
      <c r="D29" s="58"/>
      <c r="E29" s="16"/>
      <c r="F29" s="16"/>
      <c r="G29" s="18"/>
      <c r="H29" s="18"/>
      <c r="I29" s="19"/>
      <c r="J29" s="19"/>
      <c r="K29" s="19"/>
    </row>
    <row r="30" spans="1:11" ht="60.75" customHeight="1">
      <c r="A30" s="16" t="s">
        <v>48</v>
      </c>
      <c r="B30" s="81" t="s">
        <v>49</v>
      </c>
      <c r="C30" s="57"/>
      <c r="D30" s="58"/>
      <c r="E30" s="16"/>
      <c r="F30" s="16"/>
      <c r="G30" s="18"/>
      <c r="H30" s="18"/>
      <c r="I30" s="19"/>
      <c r="J30" s="19"/>
      <c r="K30" s="19"/>
    </row>
    <row r="31" spans="1:11" ht="52.5" customHeight="1">
      <c r="A31" s="16" t="s">
        <v>50</v>
      </c>
      <c r="B31" s="81" t="s">
        <v>51</v>
      </c>
      <c r="C31" s="57"/>
      <c r="D31" s="58"/>
      <c r="E31" s="16"/>
      <c r="F31" s="16"/>
      <c r="G31" s="18"/>
      <c r="H31" s="18"/>
      <c r="I31" s="19"/>
      <c r="J31" s="19"/>
      <c r="K31" s="19"/>
    </row>
    <row r="32" spans="1:11" ht="27.75" customHeight="1">
      <c r="A32" s="9" t="s">
        <v>52</v>
      </c>
      <c r="B32" s="80" t="s">
        <v>149</v>
      </c>
      <c r="C32" s="57"/>
      <c r="D32" s="58"/>
      <c r="E32" s="13">
        <f>E33+E35+E37+E39+E41+E43</f>
        <v>20</v>
      </c>
      <c r="F32" s="14">
        <f t="shared" ref="F32:G32" si="5">ROUND(F33+F35+F37+F39+F41+F43,1)</f>
        <v>17</v>
      </c>
      <c r="G32" s="15">
        <f t="shared" si="5"/>
        <v>0</v>
      </c>
      <c r="H32" s="9"/>
      <c r="I32" s="4"/>
      <c r="J32" s="4"/>
      <c r="K32" s="4"/>
    </row>
    <row r="33" spans="1:11" ht="72.75" customHeight="1">
      <c r="A33" s="16">
        <v>5</v>
      </c>
      <c r="B33" s="80" t="s">
        <v>150</v>
      </c>
      <c r="C33" s="57"/>
      <c r="D33" s="58"/>
      <c r="E33" s="13">
        <v>1</v>
      </c>
      <c r="F33" s="14" t="str">
        <f>IF(F34&gt;1,"1",F34)</f>
        <v>1</v>
      </c>
      <c r="G33" s="15">
        <f>G34</f>
        <v>0</v>
      </c>
      <c r="H33" s="16"/>
      <c r="I33" s="17"/>
      <c r="J33" s="17"/>
      <c r="K33" s="17"/>
    </row>
    <row r="34" spans="1:11" ht="117.75" customHeight="1">
      <c r="A34" s="16"/>
      <c r="B34" s="81" t="s">
        <v>151</v>
      </c>
      <c r="C34" s="57"/>
      <c r="D34" s="58"/>
      <c r="E34" s="13"/>
      <c r="F34" s="14">
        <v>2</v>
      </c>
      <c r="G34" s="15"/>
      <c r="H34" s="16"/>
      <c r="I34" s="17"/>
      <c r="J34" s="17"/>
      <c r="K34" s="17"/>
    </row>
    <row r="35" spans="1:11" ht="35.25" customHeight="1">
      <c r="A35" s="16">
        <v>6</v>
      </c>
      <c r="B35" s="80" t="s">
        <v>152</v>
      </c>
      <c r="C35" s="57"/>
      <c r="D35" s="58"/>
      <c r="E35" s="13">
        <v>2</v>
      </c>
      <c r="F35" s="14">
        <f>IF(F36&gt;2,"2",F36)</f>
        <v>1</v>
      </c>
      <c r="G35" s="15">
        <f>G36</f>
        <v>0</v>
      </c>
      <c r="H35" s="16"/>
      <c r="I35" s="17"/>
      <c r="J35" s="17"/>
      <c r="K35" s="17"/>
    </row>
    <row r="36" spans="1:11" ht="60.75" customHeight="1">
      <c r="A36" s="16"/>
      <c r="B36" s="81" t="s">
        <v>153</v>
      </c>
      <c r="C36" s="57"/>
      <c r="D36" s="58"/>
      <c r="E36" s="13"/>
      <c r="F36" s="14">
        <v>1</v>
      </c>
      <c r="G36" s="15"/>
      <c r="H36" s="16" t="s">
        <v>154</v>
      </c>
      <c r="I36" s="17"/>
      <c r="J36" s="17"/>
      <c r="K36" s="17"/>
    </row>
    <row r="37" spans="1:11" ht="52.5" customHeight="1">
      <c r="A37" s="16">
        <v>7</v>
      </c>
      <c r="B37" s="80" t="s">
        <v>58</v>
      </c>
      <c r="C37" s="57"/>
      <c r="D37" s="58"/>
      <c r="E37" s="13">
        <v>2</v>
      </c>
      <c r="F37" s="14">
        <f>IF(F38&gt;2,"2",F38)</f>
        <v>0</v>
      </c>
      <c r="G37" s="15">
        <f>G38</f>
        <v>0</v>
      </c>
      <c r="H37" s="16"/>
      <c r="I37" s="17"/>
      <c r="J37" s="17"/>
      <c r="K37" s="17"/>
    </row>
    <row r="38" spans="1:11" ht="68.25" customHeight="1">
      <c r="A38" s="16"/>
      <c r="B38" s="81" t="s">
        <v>155</v>
      </c>
      <c r="C38" s="57"/>
      <c r="D38" s="58"/>
      <c r="E38" s="13"/>
      <c r="F38" s="14">
        <v>0</v>
      </c>
      <c r="G38" s="15"/>
      <c r="H38" s="16"/>
      <c r="I38" s="17"/>
      <c r="J38" s="17"/>
      <c r="K38" s="17"/>
    </row>
    <row r="39" spans="1:11" ht="61.5" customHeight="1">
      <c r="A39" s="16">
        <v>8</v>
      </c>
      <c r="B39" s="80" t="s">
        <v>60</v>
      </c>
      <c r="C39" s="57"/>
      <c r="D39" s="58"/>
      <c r="E39" s="13">
        <v>2</v>
      </c>
      <c r="F39" s="14">
        <f>IF(F40&gt;2,"2",F40)</f>
        <v>2</v>
      </c>
      <c r="G39" s="15">
        <f>G40</f>
        <v>0</v>
      </c>
      <c r="H39" s="16"/>
      <c r="I39" s="17"/>
      <c r="J39" s="17"/>
      <c r="K39" s="17"/>
    </row>
    <row r="40" spans="1:11" ht="70.5" customHeight="1">
      <c r="A40" s="16"/>
      <c r="B40" s="81" t="s">
        <v>156</v>
      </c>
      <c r="C40" s="57"/>
      <c r="D40" s="58"/>
      <c r="E40" s="13"/>
      <c r="F40" s="14">
        <v>2</v>
      </c>
      <c r="G40" s="15"/>
      <c r="H40" s="16"/>
      <c r="I40" s="17"/>
      <c r="J40" s="17"/>
      <c r="K40" s="17"/>
    </row>
    <row r="41" spans="1:11" ht="116.25" customHeight="1">
      <c r="A41" s="16">
        <v>9</v>
      </c>
      <c r="B41" s="80" t="s">
        <v>157</v>
      </c>
      <c r="C41" s="57"/>
      <c r="D41" s="58"/>
      <c r="E41" s="13">
        <v>8</v>
      </c>
      <c r="F41" s="14" t="str">
        <f>IF(F42&gt;=8,"8",IF(F42&lt;8,"0"))</f>
        <v>8</v>
      </c>
      <c r="G41" s="15">
        <f>G42</f>
        <v>0</v>
      </c>
      <c r="H41" s="16"/>
      <c r="I41" s="17"/>
      <c r="J41" s="17"/>
      <c r="K41" s="17"/>
    </row>
    <row r="42" spans="1:11" ht="127.5" customHeight="1">
      <c r="A42" s="16"/>
      <c r="B42" s="81" t="s">
        <v>158</v>
      </c>
      <c r="C42" s="57"/>
      <c r="D42" s="58"/>
      <c r="E42" s="13"/>
      <c r="F42" s="14">
        <v>8</v>
      </c>
      <c r="G42" s="15"/>
      <c r="H42" s="16" t="s">
        <v>159</v>
      </c>
      <c r="I42" s="17"/>
      <c r="J42" s="17"/>
      <c r="K42" s="17"/>
    </row>
    <row r="43" spans="1:11" ht="45" customHeight="1">
      <c r="A43" s="16">
        <v>10</v>
      </c>
      <c r="B43" s="80" t="s">
        <v>160</v>
      </c>
      <c r="C43" s="57"/>
      <c r="D43" s="58"/>
      <c r="E43" s="13">
        <v>5</v>
      </c>
      <c r="F43" s="14">
        <f>IF(F44&gt;5,"5",F44)</f>
        <v>5</v>
      </c>
      <c r="G43" s="15">
        <f>G44</f>
        <v>0</v>
      </c>
      <c r="H43" s="16"/>
      <c r="I43" s="17"/>
      <c r="J43" s="17"/>
      <c r="K43" s="17"/>
    </row>
    <row r="44" spans="1:11" ht="156.75" customHeight="1">
      <c r="A44" s="16"/>
      <c r="B44" s="81" t="s">
        <v>161</v>
      </c>
      <c r="C44" s="57"/>
      <c r="D44" s="58"/>
      <c r="E44" s="13"/>
      <c r="F44" s="14">
        <v>5</v>
      </c>
      <c r="G44" s="15"/>
      <c r="H44" s="16"/>
      <c r="I44" s="17"/>
      <c r="J44" s="17"/>
      <c r="K44" s="17"/>
    </row>
    <row r="45" spans="1:11" ht="61.5" customHeight="1">
      <c r="A45" s="9" t="s">
        <v>69</v>
      </c>
      <c r="B45" s="80" t="s">
        <v>162</v>
      </c>
      <c r="C45" s="57"/>
      <c r="D45" s="58"/>
      <c r="E45" s="13">
        <v>60</v>
      </c>
      <c r="F45" s="14">
        <f t="shared" ref="F45:G45" si="6">SUM(F46:F51)</f>
        <v>60</v>
      </c>
      <c r="G45" s="15">
        <f t="shared" si="6"/>
        <v>0</v>
      </c>
      <c r="H45" s="9"/>
      <c r="I45" s="4"/>
      <c r="J45" s="4"/>
      <c r="K45" s="4"/>
    </row>
    <row r="46" spans="1:11" ht="26.25" customHeight="1">
      <c r="A46" s="16"/>
      <c r="B46" s="81" t="s">
        <v>71</v>
      </c>
      <c r="C46" s="57"/>
      <c r="D46" s="58"/>
      <c r="E46" s="16">
        <v>60</v>
      </c>
      <c r="F46" s="16">
        <v>60</v>
      </c>
      <c r="G46" s="16"/>
      <c r="H46" s="16"/>
      <c r="I46" s="17"/>
      <c r="J46" s="17"/>
      <c r="K46" s="17"/>
    </row>
    <row r="47" spans="1:11" ht="26.25" customHeight="1">
      <c r="A47" s="16"/>
      <c r="B47" s="81" t="s">
        <v>72</v>
      </c>
      <c r="C47" s="57"/>
      <c r="D47" s="58"/>
      <c r="E47" s="16">
        <v>50</v>
      </c>
      <c r="F47" s="16"/>
      <c r="G47" s="16"/>
      <c r="H47" s="16"/>
      <c r="I47" s="17"/>
      <c r="J47" s="17"/>
      <c r="K47" s="17"/>
    </row>
    <row r="48" spans="1:11" ht="26.25" customHeight="1">
      <c r="A48" s="16"/>
      <c r="B48" s="81" t="s">
        <v>73</v>
      </c>
      <c r="C48" s="57"/>
      <c r="D48" s="58"/>
      <c r="E48" s="16">
        <v>40</v>
      </c>
      <c r="F48" s="16"/>
      <c r="G48" s="16"/>
      <c r="H48" s="16"/>
      <c r="I48" s="17"/>
      <c r="J48" s="17"/>
      <c r="K48" s="17"/>
    </row>
    <row r="49" spans="1:11" ht="26.25" customHeight="1">
      <c r="A49" s="16"/>
      <c r="B49" s="81" t="s">
        <v>74</v>
      </c>
      <c r="C49" s="57"/>
      <c r="D49" s="58"/>
      <c r="E49" s="16">
        <v>30</v>
      </c>
      <c r="F49" s="16"/>
      <c r="G49" s="16"/>
      <c r="H49" s="16"/>
      <c r="I49" s="17"/>
      <c r="J49" s="17"/>
      <c r="K49" s="17"/>
    </row>
    <row r="50" spans="1:11" ht="26.25" customHeight="1">
      <c r="A50" s="16"/>
      <c r="B50" s="81" t="s">
        <v>75</v>
      </c>
      <c r="C50" s="57"/>
      <c r="D50" s="58"/>
      <c r="E50" s="16">
        <v>20</v>
      </c>
      <c r="F50" s="16"/>
      <c r="G50" s="16"/>
      <c r="H50" s="16"/>
      <c r="I50" s="17"/>
      <c r="J50" s="17"/>
      <c r="K50" s="17"/>
    </row>
    <row r="51" spans="1:11" ht="26.25" customHeight="1">
      <c r="A51" s="16"/>
      <c r="B51" s="81" t="s">
        <v>76</v>
      </c>
      <c r="C51" s="57"/>
      <c r="D51" s="58"/>
      <c r="E51" s="16">
        <v>0</v>
      </c>
      <c r="F51" s="16"/>
      <c r="G51" s="16"/>
      <c r="H51" s="16"/>
      <c r="I51" s="17"/>
      <c r="J51" s="17"/>
      <c r="K51" s="17"/>
    </row>
    <row r="52" spans="1:11" ht="24" customHeight="1">
      <c r="A52" s="9"/>
      <c r="B52" s="59" t="s">
        <v>77</v>
      </c>
      <c r="C52" s="57"/>
      <c r="D52" s="58"/>
      <c r="E52" s="9">
        <f t="shared" ref="E52:G52" si="7">E14+E32+E45</f>
        <v>100</v>
      </c>
      <c r="F52" s="22">
        <f t="shared" si="7"/>
        <v>97</v>
      </c>
      <c r="G52" s="15">
        <f t="shared" si="7"/>
        <v>20</v>
      </c>
      <c r="H52" s="9"/>
      <c r="I52" s="4"/>
      <c r="J52" s="4"/>
      <c r="K52" s="4"/>
    </row>
    <row r="53" spans="1:11" ht="26.25" customHeight="1">
      <c r="A53" s="23"/>
      <c r="B53" s="56" t="s">
        <v>78</v>
      </c>
      <c r="C53" s="57"/>
      <c r="D53" s="58"/>
      <c r="E53" s="23"/>
      <c r="F53" s="23"/>
      <c r="G53" s="23"/>
      <c r="H53" s="23"/>
      <c r="I53" s="1"/>
      <c r="J53" s="1"/>
      <c r="K53" s="1"/>
    </row>
    <row r="54" spans="1:11" ht="53.25" customHeight="1">
      <c r="A54" s="23"/>
      <c r="B54" s="59" t="s">
        <v>163</v>
      </c>
      <c r="C54" s="57"/>
      <c r="D54" s="58"/>
      <c r="E54" s="9">
        <f>E52-E53</f>
        <v>100</v>
      </c>
      <c r="F54" s="22">
        <f t="shared" ref="F54:G54" si="8">ROUND(F52-F53,1)</f>
        <v>97</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60" t="s">
        <v>80</v>
      </c>
      <c r="C56" s="61"/>
      <c r="D56" s="61"/>
      <c r="E56" s="1"/>
      <c r="F56" s="1"/>
      <c r="G56" s="1"/>
      <c r="H56" s="1"/>
      <c r="I56" s="1"/>
      <c r="J56" s="1"/>
      <c r="K56" s="1"/>
    </row>
    <row r="57" spans="1:11" ht="32.25" customHeight="1">
      <c r="A57" s="62" t="s">
        <v>81</v>
      </c>
      <c r="B57" s="63"/>
      <c r="C57" s="64"/>
      <c r="D57" s="68" t="s">
        <v>82</v>
      </c>
      <c r="E57" s="70" t="s">
        <v>83</v>
      </c>
      <c r="F57" s="58"/>
      <c r="G57" s="70" t="s">
        <v>164</v>
      </c>
      <c r="H57" s="58"/>
      <c r="I57" s="6"/>
      <c r="J57" s="6"/>
      <c r="K57" s="6"/>
    </row>
    <row r="58" spans="1:11" ht="15.75" customHeight="1">
      <c r="A58" s="65"/>
      <c r="B58" s="66"/>
      <c r="C58" s="67"/>
      <c r="D58" s="69"/>
      <c r="E58" s="10" t="s">
        <v>85</v>
      </c>
      <c r="F58" s="10" t="s">
        <v>86</v>
      </c>
      <c r="G58" s="10" t="s">
        <v>87</v>
      </c>
      <c r="H58" s="10" t="s">
        <v>88</v>
      </c>
      <c r="I58" s="6"/>
      <c r="J58" s="6"/>
      <c r="K58" s="6"/>
    </row>
    <row r="59" spans="1:11" ht="33.75" customHeight="1">
      <c r="A59" s="74" t="s">
        <v>89</v>
      </c>
      <c r="B59" s="57"/>
      <c r="C59" s="58"/>
      <c r="D59" s="16" t="s">
        <v>90</v>
      </c>
      <c r="E59" s="24">
        <f>IF(AND(90&lt;=F54,F54&lt;100),F54,"")</f>
        <v>97</v>
      </c>
      <c r="F59" s="16" t="str">
        <f>IF(AND(90&lt;=G54,G54&lt;=100),G54,"")</f>
        <v/>
      </c>
      <c r="G59" s="16" t="str">
        <f t="shared" ref="G59:H59" si="9">IF(ISNUMBER(E59)=TRUE,"X","")</f>
        <v>X</v>
      </c>
      <c r="H59" s="16" t="str">
        <f t="shared" si="9"/>
        <v/>
      </c>
      <c r="I59" s="1"/>
      <c r="J59" s="1"/>
      <c r="K59" s="1"/>
    </row>
    <row r="60" spans="1:11" ht="45.75" customHeight="1">
      <c r="A60" s="74" t="s">
        <v>91</v>
      </c>
      <c r="B60" s="57"/>
      <c r="C60" s="58"/>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74" t="s">
        <v>93</v>
      </c>
      <c r="B61" s="57"/>
      <c r="C61" s="58"/>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74" t="s">
        <v>95</v>
      </c>
      <c r="B62" s="57"/>
      <c r="C62" s="58"/>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75" t="s">
        <v>165</v>
      </c>
      <c r="E64" s="61"/>
      <c r="F64" s="61"/>
      <c r="G64" s="61"/>
      <c r="H64" s="61"/>
      <c r="I64" s="27"/>
      <c r="J64" s="27"/>
      <c r="K64" s="27"/>
    </row>
    <row r="65" spans="1:11" ht="35.25" customHeight="1">
      <c r="A65" s="4"/>
      <c r="B65" s="4"/>
      <c r="C65" s="4"/>
      <c r="D65" s="29"/>
      <c r="E65" s="76" t="s">
        <v>166</v>
      </c>
      <c r="F65" s="61"/>
      <c r="G65" s="61"/>
      <c r="H65" s="6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1"/>
      <c r="G68" s="31" t="s">
        <v>167</v>
      </c>
      <c r="H68" s="1"/>
      <c r="I68" s="1"/>
      <c r="J68" s="1"/>
      <c r="K68" s="1"/>
    </row>
    <row r="69" spans="1:11" ht="15.75" customHeight="1">
      <c r="A69" s="1"/>
      <c r="B69" s="2"/>
      <c r="C69" s="1"/>
      <c r="D69" s="1"/>
      <c r="E69" s="1"/>
      <c r="F69" s="1"/>
      <c r="G69" s="1"/>
      <c r="H69" s="1"/>
      <c r="I69" s="1"/>
      <c r="J69" s="1"/>
      <c r="K69" s="1"/>
    </row>
    <row r="70" spans="1:11" ht="24.75" customHeight="1">
      <c r="A70" s="1"/>
      <c r="B70" s="77" t="s">
        <v>100</v>
      </c>
      <c r="C70" s="66"/>
      <c r="D70" s="66"/>
      <c r="E70" s="66"/>
      <c r="F70" s="66"/>
      <c r="G70" s="66"/>
      <c r="H70" s="66"/>
      <c r="I70" s="1"/>
      <c r="J70" s="1"/>
      <c r="K70" s="1"/>
    </row>
    <row r="71" spans="1:11" ht="106.5" customHeight="1">
      <c r="A71" s="1"/>
      <c r="B71" s="71" t="s">
        <v>101</v>
      </c>
      <c r="C71" s="57"/>
      <c r="D71" s="57"/>
      <c r="E71" s="57"/>
      <c r="F71" s="57"/>
      <c r="G71" s="57"/>
      <c r="H71" s="58"/>
      <c r="I71" s="1"/>
      <c r="J71" s="1"/>
      <c r="K71" s="1"/>
    </row>
    <row r="72" spans="1:11" ht="24.75" customHeight="1">
      <c r="A72" s="1"/>
      <c r="B72" s="32"/>
      <c r="C72" s="1"/>
      <c r="D72" s="72" t="s">
        <v>102</v>
      </c>
      <c r="E72" s="63"/>
      <c r="F72" s="63"/>
      <c r="G72" s="63"/>
      <c r="H72" s="63"/>
      <c r="I72" s="1"/>
      <c r="J72" s="1"/>
      <c r="K72" s="1"/>
    </row>
    <row r="73" spans="1:11" ht="21" customHeight="1">
      <c r="A73" s="1"/>
      <c r="B73" s="29"/>
      <c r="C73" s="1"/>
      <c r="D73" s="73" t="s">
        <v>103</v>
      </c>
      <c r="E73" s="61"/>
      <c r="F73" s="61"/>
      <c r="G73" s="61"/>
      <c r="H73" s="6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G57:H57"/>
    <mergeCell ref="A59:C59"/>
    <mergeCell ref="D72:H72"/>
    <mergeCell ref="D73:H73"/>
    <mergeCell ref="A60:C60"/>
    <mergeCell ref="A61:C61"/>
    <mergeCell ref="A62:C62"/>
    <mergeCell ref="D64:H64"/>
    <mergeCell ref="E65:H65"/>
    <mergeCell ref="B70:H70"/>
    <mergeCell ref="B71:H71"/>
    <mergeCell ref="B54:D54"/>
    <mergeCell ref="B56:D56"/>
    <mergeCell ref="A57:C58"/>
    <mergeCell ref="D57:D58"/>
    <mergeCell ref="E57:F57"/>
  </mergeCells>
  <printOptions horizontalCentered="1"/>
  <pageMargins left="0.1" right="0.1" top="0.45" bottom="0.62" header="0" footer="0"/>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11.54296875" customWidth="1"/>
    <col min="6" max="6" width="10.54296875" customWidth="1"/>
    <col min="7" max="7" width="10.08984375" customWidth="1"/>
    <col min="8" max="8" width="24" customWidth="1"/>
    <col min="9" max="9" width="2.54296875" customWidth="1"/>
    <col min="10" max="10" width="9.08984375" customWidth="1"/>
    <col min="11" max="11" width="34.81640625" customWidth="1"/>
  </cols>
  <sheetData>
    <row r="1" spans="1:11" ht="15.75" customHeight="1">
      <c r="A1" s="1"/>
      <c r="B1" s="2"/>
      <c r="C1" s="1"/>
      <c r="D1" s="1"/>
      <c r="E1" s="1"/>
      <c r="F1" s="1"/>
      <c r="G1" s="1"/>
      <c r="H1" s="3" t="s">
        <v>0</v>
      </c>
      <c r="I1" s="1"/>
      <c r="J1" s="1"/>
      <c r="K1" s="1"/>
    </row>
    <row r="2" spans="1:11" ht="48.75" customHeight="1">
      <c r="A2" s="76" t="s">
        <v>168</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84" t="s">
        <v>169</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170</v>
      </c>
      <c r="C7" s="61"/>
      <c r="D7" s="61"/>
      <c r="E7" s="61"/>
      <c r="F7" s="61"/>
      <c r="G7" s="61"/>
      <c r="H7" s="61"/>
      <c r="I7" s="6"/>
      <c r="J7" s="6"/>
      <c r="K7" s="36"/>
    </row>
    <row r="8" spans="1:11" ht="19.5" customHeight="1">
      <c r="A8" s="6"/>
      <c r="B8" s="60" t="s">
        <v>171</v>
      </c>
      <c r="C8" s="61"/>
      <c r="D8" s="61"/>
      <c r="E8" s="61"/>
      <c r="F8" s="61"/>
      <c r="G8" s="61"/>
      <c r="H8" s="61"/>
      <c r="I8" s="6"/>
      <c r="J8" s="6"/>
      <c r="K8" s="6"/>
    </row>
    <row r="9" spans="1:11" ht="19.5" customHeight="1">
      <c r="A9" s="6"/>
      <c r="B9" s="60" t="s">
        <v>172</v>
      </c>
      <c r="C9" s="61"/>
      <c r="D9" s="61"/>
      <c r="E9" s="61"/>
      <c r="F9" s="61"/>
      <c r="G9" s="61"/>
      <c r="H9" s="61"/>
      <c r="I9" s="6"/>
      <c r="J9" s="6"/>
      <c r="K9" s="6"/>
    </row>
    <row r="10" spans="1:11" ht="19.5" customHeight="1">
      <c r="A10" s="6"/>
      <c r="B10" s="8" t="s">
        <v>140</v>
      </c>
      <c r="C10" s="8"/>
      <c r="D10" s="8"/>
      <c r="E10" s="7"/>
      <c r="F10" s="7"/>
      <c r="G10" s="7"/>
      <c r="H10" s="7"/>
      <c r="I10" s="6"/>
      <c r="J10" s="6"/>
      <c r="K10" s="6"/>
    </row>
    <row r="11" spans="1:11" ht="19.5" customHeight="1">
      <c r="A11" s="6"/>
      <c r="B11" s="7"/>
      <c r="C11" s="7"/>
      <c r="D11" s="6"/>
      <c r="E11" s="6"/>
      <c r="F11" s="6"/>
      <c r="G11" s="6"/>
      <c r="H11" s="6"/>
      <c r="I11" s="6"/>
      <c r="J11" s="6"/>
      <c r="K11" s="6"/>
    </row>
    <row r="12" spans="1:11" ht="54.7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89.25" customHeight="1">
      <c r="A14" s="9" t="s">
        <v>20</v>
      </c>
      <c r="B14" s="80" t="s">
        <v>173</v>
      </c>
      <c r="C14" s="57"/>
      <c r="D14" s="58"/>
      <c r="E14" s="13">
        <f>E15+E19+E25+E28</f>
        <v>20</v>
      </c>
      <c r="F14" s="14">
        <f t="shared" ref="F14:G14" si="0">ROUND(F15+F19+F25+F28,1)</f>
        <v>20</v>
      </c>
      <c r="G14" s="15">
        <f t="shared" si="0"/>
        <v>20</v>
      </c>
      <c r="H14" s="9"/>
      <c r="I14" s="4"/>
      <c r="J14" s="4"/>
      <c r="K14" s="4"/>
    </row>
    <row r="15" spans="1:11" ht="24" customHeight="1">
      <c r="A15" s="16">
        <v>1</v>
      </c>
      <c r="B15" s="80" t="s">
        <v>22</v>
      </c>
      <c r="C15" s="57"/>
      <c r="D15" s="58"/>
      <c r="E15" s="13">
        <f>5-(E16+E17+E18)</f>
        <v>5</v>
      </c>
      <c r="F15" s="14">
        <f t="shared" ref="F15:G15" si="1">ROUND(5-(F16+F17+F18),1)</f>
        <v>5</v>
      </c>
      <c r="G15" s="15">
        <f t="shared" si="1"/>
        <v>5</v>
      </c>
      <c r="H15" s="16"/>
      <c r="I15" s="17"/>
      <c r="J15" s="17"/>
      <c r="K15" s="17"/>
    </row>
    <row r="16" spans="1:11" ht="119.25" customHeight="1">
      <c r="A16" s="16" t="s">
        <v>23</v>
      </c>
      <c r="B16" s="81" t="s">
        <v>24</v>
      </c>
      <c r="C16" s="57"/>
      <c r="D16" s="58"/>
      <c r="E16" s="16"/>
      <c r="F16" s="14">
        <v>0</v>
      </c>
      <c r="G16" s="14"/>
      <c r="H16" s="16"/>
      <c r="I16" s="17"/>
      <c r="J16" s="17"/>
      <c r="K16" s="17"/>
    </row>
    <row r="17" spans="1:11" ht="67.5" customHeight="1">
      <c r="A17" s="16" t="s">
        <v>25</v>
      </c>
      <c r="B17" s="81" t="s">
        <v>26</v>
      </c>
      <c r="C17" s="57"/>
      <c r="D17" s="58"/>
      <c r="E17" s="16"/>
      <c r="F17" s="14">
        <v>0</v>
      </c>
      <c r="G17" s="14"/>
      <c r="H17" s="18"/>
      <c r="I17" s="19"/>
      <c r="J17" s="19"/>
      <c r="K17" s="19"/>
    </row>
    <row r="18" spans="1:11" ht="85.5" customHeight="1">
      <c r="A18" s="16" t="s">
        <v>27</v>
      </c>
      <c r="B18" s="81" t="s">
        <v>28</v>
      </c>
      <c r="C18" s="57"/>
      <c r="D18" s="58"/>
      <c r="E18" s="16"/>
      <c r="F18" s="14">
        <v>0</v>
      </c>
      <c r="G18" s="14"/>
      <c r="H18" s="18"/>
      <c r="I18" s="19"/>
      <c r="J18" s="19"/>
      <c r="K18" s="19"/>
    </row>
    <row r="19" spans="1:11" ht="47.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4">
        <v>0</v>
      </c>
      <c r="G20" s="14"/>
      <c r="H20" s="18"/>
      <c r="I20" s="19"/>
      <c r="J20" s="19"/>
      <c r="K20" s="19"/>
    </row>
    <row r="21" spans="1:11" ht="48.75" customHeight="1">
      <c r="A21" s="16" t="s">
        <v>32</v>
      </c>
      <c r="B21" s="81" t="s">
        <v>33</v>
      </c>
      <c r="C21" s="57"/>
      <c r="D21" s="58"/>
      <c r="E21" s="16"/>
      <c r="F21" s="14">
        <v>0</v>
      </c>
      <c r="G21" s="14"/>
      <c r="H21" s="18"/>
      <c r="I21" s="19"/>
      <c r="J21" s="19"/>
      <c r="K21" s="19"/>
    </row>
    <row r="22" spans="1:11" ht="52.5" customHeight="1">
      <c r="A22" s="16" t="s">
        <v>34</v>
      </c>
      <c r="B22" s="81" t="s">
        <v>35</v>
      </c>
      <c r="C22" s="57"/>
      <c r="D22" s="58"/>
      <c r="E22" s="16"/>
      <c r="F22" s="14">
        <v>0</v>
      </c>
      <c r="G22" s="14"/>
      <c r="H22" s="18"/>
      <c r="I22" s="19"/>
      <c r="J22" s="19"/>
      <c r="K22" s="19"/>
    </row>
    <row r="23" spans="1:11" ht="70.5" customHeight="1">
      <c r="A23" s="16" t="s">
        <v>36</v>
      </c>
      <c r="B23" s="81" t="s">
        <v>37</v>
      </c>
      <c r="C23" s="57"/>
      <c r="D23" s="58"/>
      <c r="E23" s="16"/>
      <c r="F23" s="14">
        <v>0</v>
      </c>
      <c r="G23" s="14"/>
      <c r="H23" s="18"/>
      <c r="I23" s="19"/>
      <c r="J23" s="19"/>
      <c r="K23" s="19"/>
    </row>
    <row r="24" spans="1:11" ht="34.5" customHeight="1">
      <c r="A24" s="16" t="s">
        <v>38</v>
      </c>
      <c r="B24" s="81" t="s">
        <v>39</v>
      </c>
      <c r="C24" s="57"/>
      <c r="D24" s="58"/>
      <c r="E24" s="16"/>
      <c r="F24" s="14">
        <v>0</v>
      </c>
      <c r="G24" s="14"/>
      <c r="H24" s="18"/>
      <c r="I24" s="19"/>
      <c r="J24" s="19"/>
      <c r="K24" s="19"/>
    </row>
    <row r="25" spans="1:11" ht="50.25" customHeight="1">
      <c r="A25" s="16">
        <v>3</v>
      </c>
      <c r="B25" s="80" t="s">
        <v>40</v>
      </c>
      <c r="C25" s="57"/>
      <c r="D25" s="58"/>
      <c r="E25" s="13">
        <f>5-(E26+E27)</f>
        <v>5</v>
      </c>
      <c r="F25" s="14">
        <f t="shared" ref="F25:G25" si="3">ROUND(5-(F26+F27),1)</f>
        <v>5</v>
      </c>
      <c r="G25" s="15">
        <f t="shared" si="3"/>
        <v>5</v>
      </c>
      <c r="H25" s="16"/>
      <c r="I25" s="17"/>
      <c r="J25" s="17"/>
      <c r="K25" s="17"/>
    </row>
    <row r="26" spans="1:11" ht="98.25" customHeight="1">
      <c r="A26" s="16" t="s">
        <v>41</v>
      </c>
      <c r="B26" s="81" t="s">
        <v>174</v>
      </c>
      <c r="C26" s="57"/>
      <c r="D26" s="58"/>
      <c r="E26" s="16"/>
      <c r="F26" s="16">
        <v>0</v>
      </c>
      <c r="G26" s="18"/>
      <c r="H26" s="18"/>
      <c r="I26" s="19"/>
      <c r="J26" s="19"/>
      <c r="K26" s="19"/>
    </row>
    <row r="27" spans="1:11" ht="54.75" customHeight="1">
      <c r="A27" s="16" t="s">
        <v>43</v>
      </c>
      <c r="B27" s="81" t="s">
        <v>44</v>
      </c>
      <c r="C27" s="57"/>
      <c r="D27" s="58"/>
      <c r="E27" s="16"/>
      <c r="F27" s="16">
        <v>0</v>
      </c>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49.5" customHeight="1">
      <c r="A29" s="16" t="s">
        <v>46</v>
      </c>
      <c r="B29" s="81" t="s">
        <v>47</v>
      </c>
      <c r="C29" s="57"/>
      <c r="D29" s="58"/>
      <c r="E29" s="16"/>
      <c r="F29" s="16">
        <v>0</v>
      </c>
      <c r="G29" s="18"/>
      <c r="H29" s="18"/>
      <c r="I29" s="19"/>
      <c r="J29" s="19"/>
      <c r="K29" s="19"/>
    </row>
    <row r="30" spans="1:11" ht="54" customHeight="1">
      <c r="A30" s="16" t="s">
        <v>48</v>
      </c>
      <c r="B30" s="81" t="s">
        <v>49</v>
      </c>
      <c r="C30" s="57"/>
      <c r="D30" s="58"/>
      <c r="E30" s="16"/>
      <c r="F30" s="16">
        <v>0</v>
      </c>
      <c r="G30" s="18"/>
      <c r="H30" s="18"/>
      <c r="I30" s="19"/>
      <c r="J30" s="19"/>
      <c r="K30" s="19"/>
    </row>
    <row r="31" spans="1:11" ht="50.25" customHeight="1">
      <c r="A31" s="16" t="s">
        <v>50</v>
      </c>
      <c r="B31" s="81" t="s">
        <v>51</v>
      </c>
      <c r="C31" s="57"/>
      <c r="D31" s="58"/>
      <c r="E31" s="16"/>
      <c r="F31" s="16">
        <v>0</v>
      </c>
      <c r="G31" s="18"/>
      <c r="H31" s="18"/>
      <c r="I31" s="19"/>
      <c r="J31" s="19"/>
      <c r="K31" s="19"/>
    </row>
    <row r="32" spans="1:11" ht="27.75" customHeight="1">
      <c r="A32" s="9" t="s">
        <v>52</v>
      </c>
      <c r="B32" s="80" t="s">
        <v>175</v>
      </c>
      <c r="C32" s="57"/>
      <c r="D32" s="58"/>
      <c r="E32" s="13">
        <f>E33+E35+E37+E39+E41+E43</f>
        <v>20</v>
      </c>
      <c r="F32" s="14">
        <f t="shared" ref="F32:G32" si="5">ROUND(F33+F35+F37+F39+F41+F43,1)</f>
        <v>0</v>
      </c>
      <c r="G32" s="15">
        <f t="shared" si="5"/>
        <v>0</v>
      </c>
      <c r="H32" s="9"/>
      <c r="I32" s="4"/>
      <c r="J32" s="4"/>
      <c r="K32" s="4"/>
    </row>
    <row r="33" spans="1:11" ht="49.5" customHeight="1">
      <c r="A33" s="16">
        <v>5</v>
      </c>
      <c r="B33" s="80" t="s">
        <v>54</v>
      </c>
      <c r="C33" s="57"/>
      <c r="D33" s="58"/>
      <c r="E33" s="13">
        <v>1</v>
      </c>
      <c r="F33" s="14"/>
      <c r="G33" s="15">
        <f>G34</f>
        <v>0</v>
      </c>
      <c r="H33" s="16"/>
      <c r="I33" s="17"/>
      <c r="J33" s="17"/>
      <c r="K33" s="17"/>
    </row>
    <row r="34" spans="1:11" ht="57" customHeight="1">
      <c r="A34" s="16"/>
      <c r="B34" s="81" t="s">
        <v>55</v>
      </c>
      <c r="C34" s="57"/>
      <c r="D34" s="58"/>
      <c r="E34" s="13"/>
      <c r="F34" s="14"/>
      <c r="G34" s="15"/>
      <c r="H34" s="16"/>
      <c r="I34" s="17"/>
      <c r="J34" s="17"/>
      <c r="K34" s="17"/>
    </row>
    <row r="35" spans="1:11" ht="51.75" customHeight="1">
      <c r="A35" s="16">
        <v>6</v>
      </c>
      <c r="B35" s="80" t="s">
        <v>56</v>
      </c>
      <c r="C35" s="57"/>
      <c r="D35" s="58"/>
      <c r="E35" s="13">
        <v>2</v>
      </c>
      <c r="F35" s="14"/>
      <c r="G35" s="15">
        <f>G36</f>
        <v>0</v>
      </c>
      <c r="H35" s="16"/>
      <c r="I35" s="17"/>
      <c r="J35" s="17"/>
      <c r="K35" s="17"/>
    </row>
    <row r="36" spans="1:11" ht="56.25" customHeight="1">
      <c r="A36" s="16"/>
      <c r="B36" s="81" t="s">
        <v>57</v>
      </c>
      <c r="C36" s="57"/>
      <c r="D36" s="58"/>
      <c r="E36" s="13"/>
      <c r="F36" s="14"/>
      <c r="G36" s="15"/>
      <c r="H36" s="16"/>
      <c r="I36" s="17"/>
      <c r="J36" s="17"/>
      <c r="K36" s="17"/>
    </row>
    <row r="37" spans="1:11" ht="51.75" customHeight="1">
      <c r="A37" s="16">
        <v>7</v>
      </c>
      <c r="B37" s="80" t="s">
        <v>58</v>
      </c>
      <c r="C37" s="57"/>
      <c r="D37" s="58"/>
      <c r="E37" s="13">
        <v>2</v>
      </c>
      <c r="F37" s="14"/>
      <c r="G37" s="15">
        <f>G38</f>
        <v>0</v>
      </c>
      <c r="H37" s="16"/>
      <c r="I37" s="17"/>
      <c r="J37" s="17"/>
      <c r="K37" s="17"/>
    </row>
    <row r="38" spans="1:11" ht="75.75" customHeight="1">
      <c r="A38" s="16"/>
      <c r="B38" s="81" t="s">
        <v>59</v>
      </c>
      <c r="C38" s="57"/>
      <c r="D38" s="58"/>
      <c r="E38" s="13"/>
      <c r="F38" s="14"/>
      <c r="G38" s="15"/>
      <c r="H38" s="16"/>
      <c r="I38" s="17"/>
      <c r="J38" s="17"/>
      <c r="K38" s="17"/>
    </row>
    <row r="39" spans="1:11" ht="58.5" customHeight="1">
      <c r="A39" s="16">
        <v>8</v>
      </c>
      <c r="B39" s="80" t="s">
        <v>60</v>
      </c>
      <c r="C39" s="57"/>
      <c r="D39" s="58"/>
      <c r="E39" s="13">
        <v>2</v>
      </c>
      <c r="F39" s="14"/>
      <c r="G39" s="15">
        <f>G40</f>
        <v>0</v>
      </c>
      <c r="H39" s="16"/>
      <c r="I39" s="17"/>
      <c r="J39" s="17"/>
      <c r="K39" s="17"/>
    </row>
    <row r="40" spans="1:11" ht="70.5" customHeight="1">
      <c r="A40" s="16"/>
      <c r="B40" s="81" t="s">
        <v>61</v>
      </c>
      <c r="C40" s="57"/>
      <c r="D40" s="58"/>
      <c r="E40" s="13"/>
      <c r="F40" s="14"/>
      <c r="G40" s="15"/>
      <c r="H40" s="16"/>
      <c r="I40" s="17"/>
      <c r="J40" s="17"/>
      <c r="K40" s="17"/>
    </row>
    <row r="41" spans="1:11" ht="129.75" customHeight="1">
      <c r="A41" s="16">
        <v>9</v>
      </c>
      <c r="B41" s="80" t="s">
        <v>176</v>
      </c>
      <c r="C41" s="57"/>
      <c r="D41" s="58"/>
      <c r="E41" s="13">
        <v>8</v>
      </c>
      <c r="F41" s="14"/>
      <c r="G41" s="15">
        <f>G42</f>
        <v>0</v>
      </c>
      <c r="H41" s="16"/>
      <c r="I41" s="17"/>
      <c r="J41" s="17"/>
      <c r="K41" s="17"/>
    </row>
    <row r="42" spans="1:11" ht="171" customHeight="1">
      <c r="A42" s="16"/>
      <c r="B42" s="81" t="s">
        <v>63</v>
      </c>
      <c r="C42" s="57"/>
      <c r="D42" s="58"/>
      <c r="E42" s="13"/>
      <c r="F42" s="14">
        <v>8</v>
      </c>
      <c r="G42" s="15"/>
      <c r="H42" s="16"/>
      <c r="I42" s="17"/>
      <c r="J42" s="17"/>
      <c r="K42" s="17"/>
    </row>
    <row r="43" spans="1:11" ht="55.5" customHeight="1">
      <c r="A43" s="16">
        <v>10</v>
      </c>
      <c r="B43" s="80" t="s">
        <v>177</v>
      </c>
      <c r="C43" s="57"/>
      <c r="D43" s="58"/>
      <c r="E43" s="13">
        <v>5</v>
      </c>
      <c r="F43" s="14"/>
      <c r="G43" s="15">
        <f>ROUND(IF((G44+G45)&gt;5,"5",(G44+G45)),1)</f>
        <v>0</v>
      </c>
      <c r="H43" s="16"/>
      <c r="I43" s="17"/>
      <c r="J43" s="17"/>
      <c r="K43" s="17"/>
    </row>
    <row r="44" spans="1:11" ht="108" customHeight="1">
      <c r="A44" s="16" t="s">
        <v>65</v>
      </c>
      <c r="B44" s="81" t="s">
        <v>66</v>
      </c>
      <c r="C44" s="57"/>
      <c r="D44" s="58"/>
      <c r="E44" s="13"/>
      <c r="F44" s="14"/>
      <c r="G44" s="15"/>
      <c r="H44" s="16"/>
      <c r="I44" s="17"/>
      <c r="J44" s="17"/>
      <c r="K44" s="17"/>
    </row>
    <row r="45" spans="1:11" ht="168" customHeight="1">
      <c r="A45" s="16" t="s">
        <v>67</v>
      </c>
      <c r="B45" s="81" t="s">
        <v>68</v>
      </c>
      <c r="C45" s="57"/>
      <c r="D45" s="58"/>
      <c r="E45" s="13"/>
      <c r="F45" s="14"/>
      <c r="G45" s="15"/>
      <c r="H45" s="16" t="s">
        <v>178</v>
      </c>
      <c r="I45" s="17"/>
      <c r="J45" s="17"/>
      <c r="K45" s="17"/>
    </row>
    <row r="46" spans="1:11" ht="60.75" customHeight="1">
      <c r="A46" s="9" t="s">
        <v>69</v>
      </c>
      <c r="B46" s="80" t="s">
        <v>179</v>
      </c>
      <c r="C46" s="57"/>
      <c r="D46" s="58"/>
      <c r="E46" s="13">
        <v>60</v>
      </c>
      <c r="F46" s="14">
        <f t="shared" ref="F46:G46" si="6">SUM(F47:F52)</f>
        <v>0</v>
      </c>
      <c r="G46" s="15">
        <f t="shared" si="6"/>
        <v>0</v>
      </c>
      <c r="H46" s="9"/>
      <c r="I46" s="4"/>
      <c r="J46" s="4"/>
      <c r="K46" s="4"/>
    </row>
    <row r="47" spans="1:11" ht="34.5" customHeight="1">
      <c r="A47" s="16"/>
      <c r="B47" s="81" t="s">
        <v>71</v>
      </c>
      <c r="C47" s="57"/>
      <c r="D47" s="58"/>
      <c r="E47" s="16">
        <v>60</v>
      </c>
      <c r="F47" s="16"/>
      <c r="G47" s="16"/>
      <c r="H47" s="16"/>
      <c r="I47" s="17"/>
      <c r="J47" s="17"/>
      <c r="K47" s="17"/>
    </row>
    <row r="48" spans="1:11" ht="34.5" customHeight="1">
      <c r="A48" s="16"/>
      <c r="B48" s="81" t="s">
        <v>72</v>
      </c>
      <c r="C48" s="57"/>
      <c r="D48" s="58"/>
      <c r="E48" s="16">
        <v>50</v>
      </c>
      <c r="F48" s="16"/>
      <c r="G48" s="16"/>
      <c r="H48" s="16"/>
      <c r="I48" s="17"/>
      <c r="J48" s="17"/>
      <c r="K48" s="17"/>
    </row>
    <row r="49" spans="1:11" ht="34.5" customHeight="1">
      <c r="A49" s="16"/>
      <c r="B49" s="81" t="s">
        <v>73</v>
      </c>
      <c r="C49" s="57"/>
      <c r="D49" s="58"/>
      <c r="E49" s="16">
        <v>40</v>
      </c>
      <c r="F49" s="16"/>
      <c r="G49" s="16"/>
      <c r="H49" s="16"/>
      <c r="I49" s="17"/>
      <c r="J49" s="17"/>
      <c r="K49" s="17"/>
    </row>
    <row r="50" spans="1:11" ht="34.5" customHeight="1">
      <c r="A50" s="16"/>
      <c r="B50" s="81" t="s">
        <v>74</v>
      </c>
      <c r="C50" s="57"/>
      <c r="D50" s="58"/>
      <c r="E50" s="16">
        <v>30</v>
      </c>
      <c r="F50" s="16"/>
      <c r="G50" s="16"/>
      <c r="H50" s="16"/>
      <c r="I50" s="17"/>
      <c r="J50" s="17"/>
      <c r="K50" s="17"/>
    </row>
    <row r="51" spans="1:11" ht="34.5" customHeight="1">
      <c r="A51" s="16"/>
      <c r="B51" s="81" t="s">
        <v>75</v>
      </c>
      <c r="C51" s="57"/>
      <c r="D51" s="58"/>
      <c r="E51" s="16">
        <v>20</v>
      </c>
      <c r="F51" s="16"/>
      <c r="G51" s="16"/>
      <c r="H51" s="16"/>
      <c r="I51" s="17"/>
      <c r="J51" s="17"/>
      <c r="K51" s="17"/>
    </row>
    <row r="52" spans="1:11" ht="34.5" customHeight="1">
      <c r="A52" s="16"/>
      <c r="B52" s="81" t="s">
        <v>76</v>
      </c>
      <c r="C52" s="57"/>
      <c r="D52" s="58"/>
      <c r="E52" s="16">
        <v>0</v>
      </c>
      <c r="F52" s="16"/>
      <c r="G52" s="16"/>
      <c r="H52" s="16"/>
      <c r="I52" s="17"/>
      <c r="J52" s="17"/>
      <c r="K52" s="17"/>
    </row>
    <row r="53" spans="1:11" ht="34.5" customHeight="1">
      <c r="A53" s="9"/>
      <c r="B53" s="59" t="s">
        <v>77</v>
      </c>
      <c r="C53" s="57"/>
      <c r="D53" s="58"/>
      <c r="E53" s="9">
        <f t="shared" ref="E53:G53" si="7">E14+E32+E46</f>
        <v>100</v>
      </c>
      <c r="F53" s="22">
        <f t="shared" si="7"/>
        <v>20</v>
      </c>
      <c r="G53" s="15">
        <f t="shared" si="7"/>
        <v>20</v>
      </c>
      <c r="H53" s="9"/>
      <c r="I53" s="4"/>
      <c r="J53" s="4"/>
      <c r="K53" s="4"/>
    </row>
    <row r="54" spans="1:11" ht="34.5" customHeight="1">
      <c r="A54" s="23"/>
      <c r="B54" s="56" t="s">
        <v>78</v>
      </c>
      <c r="C54" s="57"/>
      <c r="D54" s="58"/>
      <c r="E54" s="23"/>
      <c r="F54" s="23"/>
      <c r="G54" s="23"/>
      <c r="H54" s="23"/>
      <c r="I54" s="1"/>
      <c r="J54" s="1"/>
      <c r="K54" s="1"/>
    </row>
    <row r="55" spans="1:11" ht="45.75" customHeight="1">
      <c r="A55" s="23"/>
      <c r="B55" s="59" t="s">
        <v>180</v>
      </c>
      <c r="C55" s="57"/>
      <c r="D55" s="58"/>
      <c r="E55" s="9">
        <f>E53-E54</f>
        <v>100</v>
      </c>
      <c r="F55" s="22">
        <f t="shared" ref="F55:G55" si="8">ROUND(F53-F54,1)</f>
        <v>20</v>
      </c>
      <c r="G55" s="15">
        <f t="shared" si="8"/>
        <v>20</v>
      </c>
      <c r="H55" s="9"/>
      <c r="I55" s="1"/>
      <c r="J55" s="1"/>
      <c r="K55" s="1"/>
    </row>
    <row r="56" spans="1:11" ht="25.5" customHeight="1">
      <c r="A56" s="1"/>
      <c r="B56" s="4"/>
      <c r="C56" s="4"/>
      <c r="D56" s="4"/>
      <c r="E56" s="1"/>
      <c r="F56" s="1"/>
      <c r="G56" s="1"/>
      <c r="H56" s="1"/>
      <c r="I56" s="1"/>
      <c r="J56" s="1"/>
      <c r="K56" s="1"/>
    </row>
    <row r="57" spans="1:11" ht="20.25" customHeight="1">
      <c r="A57" s="1"/>
      <c r="B57" s="60" t="s">
        <v>80</v>
      </c>
      <c r="C57" s="61"/>
      <c r="D57" s="61"/>
      <c r="E57" s="1"/>
      <c r="F57" s="1"/>
      <c r="G57" s="1"/>
      <c r="H57" s="1"/>
      <c r="I57" s="1"/>
      <c r="J57" s="1"/>
      <c r="K57" s="1"/>
    </row>
    <row r="58" spans="1:11" ht="32.25" customHeight="1">
      <c r="A58" s="62" t="s">
        <v>81</v>
      </c>
      <c r="B58" s="63"/>
      <c r="C58" s="64"/>
      <c r="D58" s="68" t="s">
        <v>82</v>
      </c>
      <c r="E58" s="82" t="s">
        <v>83</v>
      </c>
      <c r="F58" s="58"/>
      <c r="G58" s="82" t="s">
        <v>181</v>
      </c>
      <c r="H58" s="58"/>
      <c r="I58" s="6"/>
      <c r="J58" s="6"/>
      <c r="K58" s="6"/>
    </row>
    <row r="59" spans="1:11" ht="65.25" customHeight="1">
      <c r="A59" s="65"/>
      <c r="B59" s="66"/>
      <c r="C59" s="67"/>
      <c r="D59" s="69"/>
      <c r="E59" s="37" t="s">
        <v>85</v>
      </c>
      <c r="F59" s="37" t="s">
        <v>86</v>
      </c>
      <c r="G59" s="37" t="s">
        <v>87</v>
      </c>
      <c r="H59" s="37" t="s">
        <v>88</v>
      </c>
      <c r="I59" s="6"/>
      <c r="J59" s="6"/>
      <c r="K59" s="6"/>
    </row>
    <row r="60" spans="1:11" ht="33.75" customHeight="1">
      <c r="A60" s="74" t="s">
        <v>89</v>
      </c>
      <c r="B60" s="57"/>
      <c r="C60" s="58"/>
      <c r="D60" s="16" t="s">
        <v>90</v>
      </c>
      <c r="E60" s="24" t="str">
        <f>IF(AND(90&lt;=F55,F55&lt;100),F55,"")</f>
        <v/>
      </c>
      <c r="F60" s="16" t="str">
        <f>IF(AND(90&lt;=G55,G55&lt;=100),G55,"")</f>
        <v/>
      </c>
      <c r="G60" s="16" t="str">
        <f t="shared" ref="G60:H60" si="9">IF(ISNUMBER(E60)=TRUE,"X","")</f>
        <v/>
      </c>
      <c r="H60" s="16" t="str">
        <f t="shared" si="9"/>
        <v/>
      </c>
      <c r="I60" s="1"/>
      <c r="J60" s="1"/>
      <c r="K60" s="1"/>
    </row>
    <row r="61" spans="1:11" ht="45.75" customHeight="1">
      <c r="A61" s="74" t="s">
        <v>91</v>
      </c>
      <c r="B61" s="57"/>
      <c r="C61" s="58"/>
      <c r="D61" s="16" t="s">
        <v>92</v>
      </c>
      <c r="E61" s="16" t="str">
        <f t="shared" ref="E61:F61" si="10">IF(AND(75&lt;=F55,F55&lt;90),F55,"")</f>
        <v/>
      </c>
      <c r="F61" s="16" t="str">
        <f t="shared" si="10"/>
        <v/>
      </c>
      <c r="G61" s="16" t="str">
        <f t="shared" ref="G61:H61" si="11">IF(ISNUMBER(E61)=TRUE,"X","")</f>
        <v/>
      </c>
      <c r="H61" s="16" t="str">
        <f t="shared" si="11"/>
        <v/>
      </c>
      <c r="I61" s="1"/>
      <c r="J61" s="1"/>
      <c r="K61" s="1"/>
    </row>
    <row r="62" spans="1:11" ht="48" customHeight="1">
      <c r="A62" s="74" t="s">
        <v>93</v>
      </c>
      <c r="B62" s="57"/>
      <c r="C62" s="58"/>
      <c r="D62" s="16" t="s">
        <v>94</v>
      </c>
      <c r="E62" s="16" t="str">
        <f t="shared" ref="E62:F62" si="12">IF(AND(50&lt;=F55,F55&lt;75),F55,"")</f>
        <v/>
      </c>
      <c r="F62" s="16" t="str">
        <f t="shared" si="12"/>
        <v/>
      </c>
      <c r="G62" s="16" t="str">
        <f t="shared" ref="G62:H62" si="13">IF(ISNUMBER(E62)=TRUE,"X","")</f>
        <v/>
      </c>
      <c r="H62" s="16" t="str">
        <f t="shared" si="13"/>
        <v/>
      </c>
      <c r="I62" s="1"/>
      <c r="J62" s="1"/>
      <c r="K62" s="1"/>
    </row>
    <row r="63" spans="1:11" ht="30.75" customHeight="1">
      <c r="A63" s="74" t="s">
        <v>95</v>
      </c>
      <c r="B63" s="57"/>
      <c r="C63" s="58"/>
      <c r="D63" s="16" t="s">
        <v>96</v>
      </c>
      <c r="E63" s="24">
        <f t="shared" ref="E63:F63" si="14">IF(AND(0&lt;F55,F55&lt;50),F55,"")</f>
        <v>20</v>
      </c>
      <c r="F63" s="25">
        <f t="shared" si="14"/>
        <v>20</v>
      </c>
      <c r="G63" s="16" t="str">
        <f t="shared" ref="G63:H63" si="15">IF(ISNUMBER(E63)=TRUE,"X","")</f>
        <v>X</v>
      </c>
      <c r="H63" s="26" t="str">
        <f t="shared" si="15"/>
        <v>X</v>
      </c>
      <c r="I63" s="1"/>
      <c r="J63" s="1"/>
      <c r="K63" s="1"/>
    </row>
    <row r="64" spans="1:11" ht="15.75" customHeight="1">
      <c r="A64" s="1"/>
      <c r="B64" s="2"/>
      <c r="C64" s="1"/>
      <c r="D64" s="1"/>
      <c r="E64" s="1"/>
      <c r="F64" s="1"/>
      <c r="G64" s="1"/>
      <c r="H64" s="1"/>
      <c r="I64" s="1"/>
      <c r="J64" s="1"/>
      <c r="K64" s="1"/>
    </row>
    <row r="65" spans="1:11" ht="20.25" customHeight="1">
      <c r="A65" s="27"/>
      <c r="B65" s="28"/>
      <c r="C65" s="27"/>
      <c r="D65" s="75" t="s">
        <v>182</v>
      </c>
      <c r="E65" s="61"/>
      <c r="F65" s="61"/>
      <c r="G65" s="61"/>
      <c r="H65" s="61"/>
      <c r="I65" s="27"/>
      <c r="J65" s="27"/>
      <c r="K65" s="27"/>
    </row>
    <row r="66" spans="1:11" ht="35.25" customHeight="1">
      <c r="A66" s="4"/>
      <c r="B66" s="4"/>
      <c r="C66" s="4"/>
      <c r="D66" s="29"/>
      <c r="E66" s="76" t="s">
        <v>183</v>
      </c>
      <c r="F66" s="61"/>
      <c r="G66" s="61"/>
      <c r="H66" s="61"/>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1"/>
      <c r="G69" s="1"/>
      <c r="H69" s="1"/>
      <c r="I69" s="1"/>
      <c r="J69" s="1"/>
      <c r="K69" s="1"/>
    </row>
    <row r="70" spans="1:11" ht="15.75" customHeight="1">
      <c r="A70" s="1"/>
      <c r="B70" s="2"/>
      <c r="C70" s="1"/>
      <c r="D70" s="1"/>
      <c r="E70" s="83" t="s">
        <v>167</v>
      </c>
      <c r="F70" s="61"/>
      <c r="G70" s="61"/>
      <c r="H70" s="61"/>
      <c r="I70" s="1"/>
      <c r="J70" s="1"/>
      <c r="K70" s="1"/>
    </row>
    <row r="71" spans="1:11" ht="24.75" customHeight="1">
      <c r="A71" s="1"/>
      <c r="B71" s="77" t="s">
        <v>100</v>
      </c>
      <c r="C71" s="66"/>
      <c r="D71" s="66"/>
      <c r="E71" s="66"/>
      <c r="F71" s="66"/>
      <c r="G71" s="66"/>
      <c r="H71" s="66"/>
      <c r="I71" s="1"/>
      <c r="J71" s="1"/>
      <c r="K71" s="1"/>
    </row>
    <row r="72" spans="1:11" ht="106.5" customHeight="1">
      <c r="A72" s="1"/>
      <c r="B72" s="71" t="s">
        <v>101</v>
      </c>
      <c r="C72" s="57"/>
      <c r="D72" s="57"/>
      <c r="E72" s="57"/>
      <c r="F72" s="57"/>
      <c r="G72" s="57"/>
      <c r="H72" s="58"/>
      <c r="I72" s="1"/>
      <c r="J72" s="1"/>
      <c r="K72" s="1"/>
    </row>
    <row r="73" spans="1:11" ht="24.75" customHeight="1">
      <c r="A73" s="1"/>
      <c r="B73" s="32"/>
      <c r="C73" s="1"/>
      <c r="D73" s="72" t="s">
        <v>184</v>
      </c>
      <c r="E73" s="63"/>
      <c r="F73" s="63"/>
      <c r="G73" s="63"/>
      <c r="H73" s="63"/>
      <c r="I73" s="1"/>
      <c r="J73" s="1"/>
      <c r="K73" s="1"/>
    </row>
    <row r="74" spans="1:11" ht="21" customHeight="1">
      <c r="A74" s="1"/>
      <c r="B74" s="29"/>
      <c r="C74" s="1"/>
      <c r="D74" s="73" t="s">
        <v>103</v>
      </c>
      <c r="E74" s="61"/>
      <c r="F74" s="61"/>
      <c r="G74" s="61"/>
      <c r="H74" s="6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mergeCells count="67">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D74:H74"/>
    <mergeCell ref="A60:C60"/>
    <mergeCell ref="A61:C61"/>
    <mergeCell ref="A62:C62"/>
    <mergeCell ref="A63:C63"/>
    <mergeCell ref="D65:H65"/>
    <mergeCell ref="E66:H66"/>
    <mergeCell ref="E70:H70"/>
    <mergeCell ref="E58:F58"/>
    <mergeCell ref="G58:H58"/>
    <mergeCell ref="B71:H71"/>
    <mergeCell ref="B72:H72"/>
    <mergeCell ref="D73:H73"/>
    <mergeCell ref="B54:D54"/>
    <mergeCell ref="B55:D55"/>
    <mergeCell ref="B57:D57"/>
    <mergeCell ref="A58:C59"/>
    <mergeCell ref="D58:D59"/>
  </mergeCells>
  <printOptions horizontalCentered="1"/>
  <pageMargins left="0.31" right="0.3" top="0.45" bottom="0.39" header="0" footer="0"/>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tabSelected="1" workbookViewId="0">
      <selection activeCell="J61" sqref="J61"/>
    </sheetView>
  </sheetViews>
  <sheetFormatPr defaultColWidth="14.453125" defaultRowHeight="15" customHeight="1"/>
  <cols>
    <col min="1" max="1" width="5.453125" style="52" customWidth="1"/>
    <col min="2" max="2" width="29.26953125" style="52" customWidth="1"/>
    <col min="3" max="3" width="9.81640625" style="52" customWidth="1"/>
    <col min="4" max="4" width="10.54296875" style="52" customWidth="1"/>
    <col min="5" max="5" width="11.54296875" style="52" customWidth="1"/>
    <col min="6" max="6" width="10.54296875" style="52" customWidth="1"/>
    <col min="7" max="8" width="10.08984375" style="52" customWidth="1"/>
    <col min="9" max="11" width="8.7265625" style="52" customWidth="1"/>
    <col min="12" max="16384" width="14.453125" style="52"/>
  </cols>
  <sheetData>
    <row r="1" spans="1:11" ht="15.75" customHeight="1">
      <c r="A1" s="55"/>
      <c r="B1" s="2"/>
      <c r="C1" s="55"/>
      <c r="D1" s="55"/>
      <c r="E1" s="55"/>
      <c r="F1" s="55"/>
      <c r="G1" s="55"/>
      <c r="H1" s="3" t="s">
        <v>134</v>
      </c>
      <c r="I1" s="55"/>
      <c r="J1" s="55"/>
      <c r="K1" s="55"/>
    </row>
    <row r="2" spans="1:11" ht="48.75" customHeight="1">
      <c r="A2" s="76" t="s">
        <v>1</v>
      </c>
      <c r="B2" s="61"/>
      <c r="C2" s="61"/>
      <c r="D2" s="76" t="s">
        <v>2</v>
      </c>
      <c r="E2" s="61"/>
      <c r="F2" s="61"/>
      <c r="G2" s="61"/>
      <c r="H2" s="61"/>
      <c r="I2" s="53"/>
      <c r="J2" s="53"/>
      <c r="K2" s="53"/>
    </row>
    <row r="3" spans="1:11" ht="8.25" customHeight="1">
      <c r="A3" s="73"/>
      <c r="B3" s="61"/>
      <c r="C3" s="53"/>
      <c r="D3" s="5"/>
      <c r="E3" s="5"/>
      <c r="F3" s="5"/>
      <c r="G3" s="5"/>
      <c r="H3" s="5"/>
      <c r="I3" s="53"/>
      <c r="J3" s="53"/>
      <c r="K3" s="53"/>
    </row>
    <row r="4" spans="1:11" ht="13.5" customHeight="1">
      <c r="A4" s="55"/>
      <c r="B4" s="55"/>
      <c r="C4" s="55"/>
      <c r="D4" s="55"/>
      <c r="E4" s="55"/>
      <c r="F4" s="55"/>
      <c r="G4" s="55"/>
      <c r="H4" s="55"/>
      <c r="I4" s="55"/>
      <c r="J4" s="55"/>
      <c r="K4" s="55"/>
    </row>
    <row r="5" spans="1:11" ht="39.75" customHeight="1">
      <c r="A5" s="78" t="s">
        <v>186</v>
      </c>
      <c r="B5" s="61"/>
      <c r="C5" s="61"/>
      <c r="D5" s="61"/>
      <c r="E5" s="61"/>
      <c r="F5" s="61"/>
      <c r="G5" s="61"/>
      <c r="H5" s="61"/>
      <c r="I5" s="55"/>
      <c r="J5" s="55"/>
      <c r="K5" s="55"/>
    </row>
    <row r="6" spans="1:11" ht="12" customHeight="1">
      <c r="A6" s="55"/>
      <c r="B6" s="2"/>
      <c r="C6" s="55"/>
      <c r="D6" s="55"/>
      <c r="E6" s="55"/>
      <c r="F6" s="55"/>
      <c r="G6" s="55"/>
      <c r="H6" s="55"/>
      <c r="I6" s="55"/>
      <c r="J6" s="55"/>
      <c r="K6" s="55"/>
    </row>
    <row r="7" spans="1:11" ht="24.75" customHeight="1">
      <c r="A7" s="6"/>
      <c r="B7" s="60" t="s">
        <v>187</v>
      </c>
      <c r="C7" s="61"/>
      <c r="D7" s="61"/>
      <c r="E7" s="61"/>
      <c r="F7" s="61"/>
      <c r="G7" s="61"/>
      <c r="H7" s="61"/>
      <c r="I7" s="6"/>
      <c r="J7" s="6"/>
      <c r="K7" s="6"/>
    </row>
    <row r="8" spans="1:11" ht="19.5" customHeight="1">
      <c r="A8" s="6"/>
      <c r="B8" s="60" t="s">
        <v>138</v>
      </c>
      <c r="C8" s="61"/>
      <c r="D8" s="61"/>
      <c r="E8" s="61"/>
      <c r="F8" s="61"/>
      <c r="G8" s="61"/>
      <c r="H8" s="61"/>
      <c r="I8" s="6"/>
      <c r="J8" s="6"/>
      <c r="K8" s="6"/>
    </row>
    <row r="9" spans="1:11" ht="19.5" customHeight="1">
      <c r="A9" s="6"/>
      <c r="B9" s="60" t="s">
        <v>371</v>
      </c>
      <c r="C9" s="61"/>
      <c r="D9" s="61"/>
      <c r="E9" s="61"/>
      <c r="F9" s="61"/>
      <c r="G9" s="61"/>
      <c r="H9" s="61"/>
      <c r="I9" s="6"/>
      <c r="J9" s="6"/>
      <c r="K9" s="6"/>
    </row>
    <row r="10" spans="1:11" ht="19.5" customHeight="1">
      <c r="A10" s="6"/>
      <c r="B10" s="46" t="s">
        <v>536</v>
      </c>
      <c r="C10" s="51"/>
      <c r="D10" s="51"/>
      <c r="E10" s="51"/>
      <c r="F10" s="51"/>
      <c r="G10" s="51"/>
      <c r="H10" s="51"/>
      <c r="I10" s="6"/>
      <c r="J10" s="6"/>
      <c r="K10" s="6"/>
    </row>
    <row r="11" spans="1:11" ht="12" customHeight="1">
      <c r="A11" s="6"/>
      <c r="B11" s="51"/>
      <c r="C11" s="51"/>
      <c r="D11" s="6"/>
      <c r="E11" s="6"/>
      <c r="F11" s="6"/>
      <c r="G11" s="6"/>
      <c r="H11" s="6"/>
      <c r="I11" s="6"/>
      <c r="J11" s="6"/>
      <c r="K11" s="6"/>
    </row>
    <row r="12" spans="1:11" ht="52.5" customHeight="1">
      <c r="A12" s="9" t="s">
        <v>8</v>
      </c>
      <c r="B12" s="59" t="s">
        <v>9</v>
      </c>
      <c r="C12" s="57"/>
      <c r="D12" s="58"/>
      <c r="E12" s="9" t="s">
        <v>10</v>
      </c>
      <c r="F12" s="10" t="s">
        <v>11</v>
      </c>
      <c r="G12" s="10" t="s">
        <v>12</v>
      </c>
      <c r="H12" s="9" t="s">
        <v>13</v>
      </c>
      <c r="I12" s="53"/>
      <c r="J12" s="53"/>
      <c r="K12" s="53"/>
    </row>
    <row r="13" spans="1:11" ht="16.5" customHeight="1">
      <c r="A13" s="11" t="s">
        <v>14</v>
      </c>
      <c r="B13" s="79" t="s">
        <v>15</v>
      </c>
      <c r="C13" s="57"/>
      <c r="D13" s="58"/>
      <c r="E13" s="11" t="s">
        <v>16</v>
      </c>
      <c r="F13" s="11" t="s">
        <v>17</v>
      </c>
      <c r="G13" s="11" t="s">
        <v>18</v>
      </c>
      <c r="H13" s="11" t="s">
        <v>19</v>
      </c>
      <c r="I13" s="12"/>
      <c r="J13" s="12"/>
      <c r="K13" s="12"/>
    </row>
    <row r="14" spans="1:11" ht="80.5" customHeight="1">
      <c r="A14" s="9" t="s">
        <v>20</v>
      </c>
      <c r="B14" s="80" t="s">
        <v>21</v>
      </c>
      <c r="C14" s="57"/>
      <c r="D14" s="58"/>
      <c r="E14" s="13">
        <f>E15+E19+E25+E28</f>
        <v>20</v>
      </c>
      <c r="F14" s="43">
        <f t="shared" ref="F14:G14" si="0">ROUND(F15+F19+F25+F28,1)</f>
        <v>20</v>
      </c>
      <c r="G14" s="15">
        <f t="shared" si="0"/>
        <v>20</v>
      </c>
      <c r="H14" s="9"/>
      <c r="I14" s="53"/>
      <c r="J14" s="53"/>
      <c r="K14" s="53"/>
    </row>
    <row r="15" spans="1:11" ht="25.5" customHeight="1">
      <c r="A15" s="41">
        <v>1</v>
      </c>
      <c r="B15" s="80" t="s">
        <v>22</v>
      </c>
      <c r="C15" s="57"/>
      <c r="D15" s="58"/>
      <c r="E15" s="13">
        <f>5-(E16+E17+E18)</f>
        <v>5</v>
      </c>
      <c r="F15" s="43">
        <f t="shared" ref="F15:G15" si="1">ROUND(5-(F16+F17+F18),1)</f>
        <v>5</v>
      </c>
      <c r="G15" s="15">
        <f t="shared" si="1"/>
        <v>5</v>
      </c>
      <c r="H15" s="41"/>
      <c r="I15" s="17"/>
      <c r="J15" s="17"/>
      <c r="K15" s="17"/>
    </row>
    <row r="16" spans="1:11" ht="115.5" customHeight="1">
      <c r="A16" s="41" t="s">
        <v>23</v>
      </c>
      <c r="B16" s="81" t="s">
        <v>24</v>
      </c>
      <c r="C16" s="57"/>
      <c r="D16" s="58"/>
      <c r="E16" s="41"/>
      <c r="F16" s="41"/>
      <c r="G16" s="41"/>
      <c r="H16" s="41"/>
      <c r="I16" s="17"/>
      <c r="J16" s="17"/>
      <c r="K16" s="17"/>
    </row>
    <row r="17" spans="1:11" ht="102" customHeight="1">
      <c r="A17" s="41" t="s">
        <v>25</v>
      </c>
      <c r="B17" s="81" t="s">
        <v>142</v>
      </c>
      <c r="C17" s="57"/>
      <c r="D17" s="58"/>
      <c r="E17" s="41"/>
      <c r="F17" s="41"/>
      <c r="G17" s="18"/>
      <c r="H17" s="18"/>
      <c r="I17" s="19"/>
      <c r="J17" s="19"/>
      <c r="K17" s="19"/>
    </row>
    <row r="18" spans="1:11" ht="82.5" customHeight="1">
      <c r="A18" s="41" t="s">
        <v>27</v>
      </c>
      <c r="B18" s="81" t="s">
        <v>143</v>
      </c>
      <c r="C18" s="57"/>
      <c r="D18" s="58"/>
      <c r="E18" s="41"/>
      <c r="F18" s="41"/>
      <c r="G18" s="18"/>
      <c r="H18" s="18"/>
      <c r="I18" s="19"/>
      <c r="J18" s="19"/>
      <c r="K18" s="19"/>
    </row>
    <row r="19" spans="1:11" ht="52.5" customHeight="1">
      <c r="A19" s="41">
        <v>2</v>
      </c>
      <c r="B19" s="80" t="s">
        <v>29</v>
      </c>
      <c r="C19" s="57"/>
      <c r="D19" s="58"/>
      <c r="E19" s="13">
        <f>6-(E20+E21+E22+E23+E24)</f>
        <v>6</v>
      </c>
      <c r="F19" s="43">
        <f t="shared" ref="F19:G19" si="2">ROUND(6-(F20+F21+F22+F23+F24),1)</f>
        <v>6</v>
      </c>
      <c r="G19" s="15">
        <f t="shared" si="2"/>
        <v>6</v>
      </c>
      <c r="H19" s="20"/>
      <c r="I19" s="19"/>
      <c r="J19" s="19"/>
      <c r="K19" s="19"/>
    </row>
    <row r="20" spans="1:11" ht="34" customHeight="1">
      <c r="A20" s="41" t="s">
        <v>30</v>
      </c>
      <c r="B20" s="81" t="s">
        <v>31</v>
      </c>
      <c r="C20" s="57"/>
      <c r="D20" s="58"/>
      <c r="E20" s="41"/>
      <c r="F20" s="41"/>
      <c r="G20" s="18"/>
      <c r="H20" s="18"/>
      <c r="I20" s="19"/>
      <c r="J20" s="19"/>
      <c r="K20" s="19"/>
    </row>
    <row r="21" spans="1:11" ht="49" customHeight="1">
      <c r="A21" s="41" t="s">
        <v>32</v>
      </c>
      <c r="B21" s="81" t="s">
        <v>33</v>
      </c>
      <c r="C21" s="57"/>
      <c r="D21" s="58"/>
      <c r="E21" s="41"/>
      <c r="F21" s="41"/>
      <c r="G21" s="34"/>
      <c r="H21" s="18"/>
      <c r="I21" s="19"/>
      <c r="J21" s="19"/>
      <c r="K21" s="19"/>
    </row>
    <row r="22" spans="1:11" ht="52.5" customHeight="1">
      <c r="A22" s="41" t="s">
        <v>34</v>
      </c>
      <c r="B22" s="81" t="s">
        <v>144</v>
      </c>
      <c r="C22" s="57"/>
      <c r="D22" s="58"/>
      <c r="E22" s="41"/>
      <c r="F22" s="41"/>
      <c r="G22" s="35"/>
      <c r="H22" s="18"/>
      <c r="I22" s="19"/>
      <c r="J22" s="19"/>
      <c r="K22" s="19"/>
    </row>
    <row r="23" spans="1:11" ht="65.5" customHeight="1">
      <c r="A23" s="41" t="s">
        <v>36</v>
      </c>
      <c r="B23" s="81" t="s">
        <v>145</v>
      </c>
      <c r="C23" s="57"/>
      <c r="D23" s="58"/>
      <c r="E23" s="41"/>
      <c r="F23" s="41"/>
      <c r="G23" s="35"/>
      <c r="H23" s="18"/>
      <c r="I23" s="19"/>
      <c r="J23" s="19"/>
      <c r="K23" s="19"/>
    </row>
    <row r="24" spans="1:11" ht="34.5" customHeight="1">
      <c r="A24" s="41" t="s">
        <v>38</v>
      </c>
      <c r="B24" s="81" t="s">
        <v>146</v>
      </c>
      <c r="C24" s="57"/>
      <c r="D24" s="58"/>
      <c r="E24" s="41"/>
      <c r="F24" s="41"/>
      <c r="G24" s="18"/>
      <c r="H24" s="18"/>
      <c r="I24" s="19"/>
      <c r="J24" s="19"/>
      <c r="K24" s="19"/>
    </row>
    <row r="25" spans="1:11" ht="49.5" customHeight="1">
      <c r="A25" s="41">
        <v>3</v>
      </c>
      <c r="B25" s="80" t="s">
        <v>40</v>
      </c>
      <c r="C25" s="57"/>
      <c r="D25" s="58"/>
      <c r="E25" s="13">
        <f>5-(E26+E27)</f>
        <v>5</v>
      </c>
      <c r="F25" s="43">
        <f t="shared" ref="F25:G25" si="3">ROUND(5-(F26+F27),1)</f>
        <v>5</v>
      </c>
      <c r="G25" s="15">
        <f t="shared" si="3"/>
        <v>5</v>
      </c>
      <c r="H25" s="41"/>
      <c r="I25" s="17"/>
      <c r="J25" s="17"/>
      <c r="K25" s="17"/>
    </row>
    <row r="26" spans="1:11" ht="97" customHeight="1">
      <c r="A26" s="41" t="s">
        <v>41</v>
      </c>
      <c r="B26" s="81" t="s">
        <v>42</v>
      </c>
      <c r="C26" s="57"/>
      <c r="D26" s="58"/>
      <c r="E26" s="41"/>
      <c r="F26" s="41"/>
      <c r="G26" s="18"/>
      <c r="H26" s="18"/>
      <c r="I26" s="19"/>
      <c r="J26" s="19"/>
      <c r="K26" s="19"/>
    </row>
    <row r="27" spans="1:11" ht="54.75" customHeight="1">
      <c r="A27" s="41" t="s">
        <v>43</v>
      </c>
      <c r="B27" s="81" t="s">
        <v>148</v>
      </c>
      <c r="C27" s="57"/>
      <c r="D27" s="58"/>
      <c r="E27" s="41"/>
      <c r="F27" s="41"/>
      <c r="G27" s="18"/>
      <c r="H27" s="18"/>
      <c r="I27" s="19"/>
      <c r="J27" s="19"/>
      <c r="K27" s="19"/>
    </row>
    <row r="28" spans="1:11" ht="149.25" customHeight="1">
      <c r="A28" s="21">
        <v>4</v>
      </c>
      <c r="B28" s="80" t="s">
        <v>45</v>
      </c>
      <c r="C28" s="57"/>
      <c r="D28" s="58"/>
      <c r="E28" s="13">
        <f>4-(E29+E30+E31)</f>
        <v>4</v>
      </c>
      <c r="F28" s="43">
        <f t="shared" ref="F28:G28" si="4">ROUND(4-(F29+F30+F31),1)</f>
        <v>4</v>
      </c>
      <c r="G28" s="15">
        <f t="shared" si="4"/>
        <v>4</v>
      </c>
      <c r="H28" s="20"/>
      <c r="I28" s="19"/>
      <c r="J28" s="19"/>
      <c r="K28" s="19"/>
    </row>
    <row r="29" spans="1:11" ht="49" customHeight="1">
      <c r="A29" s="41" t="s">
        <v>46</v>
      </c>
      <c r="B29" s="81" t="s">
        <v>47</v>
      </c>
      <c r="C29" s="57"/>
      <c r="D29" s="58"/>
      <c r="E29" s="41"/>
      <c r="F29" s="41"/>
      <c r="G29" s="18"/>
      <c r="H29" s="18"/>
      <c r="I29" s="19"/>
      <c r="J29" s="19"/>
      <c r="K29" s="19"/>
    </row>
    <row r="30" spans="1:11" ht="52" customHeight="1">
      <c r="A30" s="41" t="s">
        <v>48</v>
      </c>
      <c r="B30" s="81" t="s">
        <v>49</v>
      </c>
      <c r="C30" s="57"/>
      <c r="D30" s="58"/>
      <c r="E30" s="41"/>
      <c r="F30" s="41"/>
      <c r="G30" s="18"/>
      <c r="H30" s="18"/>
      <c r="I30" s="19"/>
      <c r="J30" s="19"/>
      <c r="K30" s="19"/>
    </row>
    <row r="31" spans="1:11" ht="52.5" customHeight="1">
      <c r="A31" s="41" t="s">
        <v>50</v>
      </c>
      <c r="B31" s="81" t="s">
        <v>51</v>
      </c>
      <c r="C31" s="57"/>
      <c r="D31" s="58"/>
      <c r="E31" s="41"/>
      <c r="F31" s="41"/>
      <c r="G31" s="18"/>
      <c r="H31" s="18"/>
      <c r="I31" s="19"/>
      <c r="J31" s="19"/>
      <c r="K31" s="19"/>
    </row>
    <row r="32" spans="1:11" ht="25.5" customHeight="1">
      <c r="A32" s="9" t="s">
        <v>52</v>
      </c>
      <c r="B32" s="80" t="s">
        <v>53</v>
      </c>
      <c r="C32" s="57"/>
      <c r="D32" s="58"/>
      <c r="E32" s="13">
        <f>E33+E35+E37+E39+E41+E43</f>
        <v>20</v>
      </c>
      <c r="F32" s="43">
        <f>ROUND(F33+F35+F37+F39+F41+F43,1)</f>
        <v>17</v>
      </c>
      <c r="G32" s="15">
        <f t="shared" ref="F32:G32" si="5">ROUND(G33+G35+G37+G39+G41+G43,1)</f>
        <v>0</v>
      </c>
      <c r="H32" s="9"/>
      <c r="I32" s="53"/>
      <c r="J32" s="53"/>
      <c r="K32" s="53"/>
    </row>
    <row r="33" spans="1:11" ht="67" customHeight="1">
      <c r="A33" s="41">
        <v>5</v>
      </c>
      <c r="B33" s="80" t="s">
        <v>150</v>
      </c>
      <c r="C33" s="57"/>
      <c r="D33" s="58"/>
      <c r="E33" s="13">
        <v>1</v>
      </c>
      <c r="F33" s="43">
        <f>IF(F34&gt;1,"1",F34)</f>
        <v>1</v>
      </c>
      <c r="G33" s="15">
        <f>G34</f>
        <v>0</v>
      </c>
      <c r="H33" s="41"/>
      <c r="I33" s="17"/>
      <c r="J33" s="17"/>
      <c r="K33" s="17"/>
    </row>
    <row r="34" spans="1:11" ht="117.75" customHeight="1">
      <c r="A34" s="41"/>
      <c r="B34" s="81" t="s">
        <v>151</v>
      </c>
      <c r="C34" s="57"/>
      <c r="D34" s="58"/>
      <c r="E34" s="13"/>
      <c r="F34" s="43">
        <v>1</v>
      </c>
      <c r="G34" s="15"/>
      <c r="H34" s="41"/>
      <c r="I34" s="17"/>
      <c r="J34" s="17"/>
      <c r="K34" s="17"/>
    </row>
    <row r="35" spans="1:11" ht="35.25" customHeight="1">
      <c r="A35" s="41">
        <v>6</v>
      </c>
      <c r="B35" s="80" t="s">
        <v>152</v>
      </c>
      <c r="C35" s="57"/>
      <c r="D35" s="58"/>
      <c r="E35" s="13">
        <v>2</v>
      </c>
      <c r="F35" s="43">
        <v>2</v>
      </c>
      <c r="G35" s="15">
        <f>G36</f>
        <v>0</v>
      </c>
      <c r="H35" s="41"/>
      <c r="I35" s="17"/>
      <c r="J35" s="17"/>
      <c r="K35" s="17"/>
    </row>
    <row r="36" spans="1:11" ht="50.5" customHeight="1">
      <c r="A36" s="41"/>
      <c r="B36" s="81" t="s">
        <v>153</v>
      </c>
      <c r="C36" s="57"/>
      <c r="D36" s="58"/>
      <c r="E36" s="13"/>
      <c r="F36" s="43">
        <v>2</v>
      </c>
      <c r="G36" s="15"/>
      <c r="H36" s="41"/>
      <c r="I36" s="17"/>
      <c r="J36" s="17"/>
      <c r="K36" s="17"/>
    </row>
    <row r="37" spans="1:11" ht="49" customHeight="1">
      <c r="A37" s="41">
        <v>7</v>
      </c>
      <c r="B37" s="80" t="s">
        <v>58</v>
      </c>
      <c r="C37" s="57"/>
      <c r="D37" s="58"/>
      <c r="E37" s="13">
        <v>2</v>
      </c>
      <c r="F37" s="43">
        <f>IF(F38&gt;2,"2",F38)</f>
        <v>2</v>
      </c>
      <c r="G37" s="15">
        <f>G38</f>
        <v>0</v>
      </c>
      <c r="H37" s="41"/>
      <c r="I37" s="17"/>
      <c r="J37" s="17"/>
      <c r="K37" s="17"/>
    </row>
    <row r="38" spans="1:11" ht="62.5" customHeight="1">
      <c r="A38" s="41"/>
      <c r="B38" s="81" t="s">
        <v>155</v>
      </c>
      <c r="C38" s="57"/>
      <c r="D38" s="58"/>
      <c r="E38" s="13"/>
      <c r="F38" s="43">
        <v>2</v>
      </c>
      <c r="G38" s="15"/>
      <c r="H38" s="41"/>
      <c r="I38" s="17"/>
      <c r="J38" s="17"/>
      <c r="K38" s="17"/>
    </row>
    <row r="39" spans="1:11" ht="40" customHeight="1">
      <c r="A39" s="41">
        <v>8</v>
      </c>
      <c r="B39" s="80" t="s">
        <v>60</v>
      </c>
      <c r="C39" s="57"/>
      <c r="D39" s="58"/>
      <c r="E39" s="13">
        <v>2</v>
      </c>
      <c r="F39" s="43">
        <f>IF(F40&gt;2,"2",F40)</f>
        <v>2</v>
      </c>
      <c r="G39" s="15">
        <f>G40</f>
        <v>0</v>
      </c>
      <c r="H39" s="41"/>
      <c r="I39" s="17"/>
      <c r="J39" s="17"/>
      <c r="K39" s="17"/>
    </row>
    <row r="40" spans="1:11" ht="47" customHeight="1">
      <c r="A40" s="41"/>
      <c r="B40" s="81" t="s">
        <v>156</v>
      </c>
      <c r="C40" s="57"/>
      <c r="D40" s="58"/>
      <c r="E40" s="13"/>
      <c r="F40" s="43">
        <v>2</v>
      </c>
      <c r="G40" s="15"/>
      <c r="H40" s="41"/>
      <c r="I40" s="17"/>
      <c r="J40" s="17"/>
      <c r="K40" s="17"/>
    </row>
    <row r="41" spans="1:11" ht="102.5" customHeight="1">
      <c r="A41" s="41">
        <v>9</v>
      </c>
      <c r="B41" s="80" t="s">
        <v>157</v>
      </c>
      <c r="C41" s="57"/>
      <c r="D41" s="58"/>
      <c r="E41" s="13">
        <v>8</v>
      </c>
      <c r="F41" s="43" t="str">
        <f>IF(F42&gt;=8,"8",IF(F42&lt;8,"0"))</f>
        <v>8</v>
      </c>
      <c r="G41" s="15">
        <f>G42</f>
        <v>0</v>
      </c>
      <c r="H41" s="41"/>
      <c r="I41" s="17"/>
      <c r="J41" s="17"/>
      <c r="K41" s="17"/>
    </row>
    <row r="42" spans="1:11" ht="119.5" customHeight="1">
      <c r="A42" s="41"/>
      <c r="B42" s="81" t="s">
        <v>158</v>
      </c>
      <c r="C42" s="57"/>
      <c r="D42" s="58"/>
      <c r="E42" s="13"/>
      <c r="F42" s="43">
        <v>8</v>
      </c>
      <c r="G42" s="15"/>
      <c r="H42" s="41"/>
      <c r="I42" s="17"/>
      <c r="J42" s="17"/>
      <c r="K42" s="17"/>
    </row>
    <row r="43" spans="1:11" ht="36.5" customHeight="1">
      <c r="A43" s="41">
        <v>10</v>
      </c>
      <c r="B43" s="80" t="s">
        <v>160</v>
      </c>
      <c r="C43" s="57"/>
      <c r="D43" s="58"/>
      <c r="E43" s="13">
        <v>5</v>
      </c>
      <c r="F43" s="43">
        <f>IF(F44&gt;5,"5",F44)</f>
        <v>2</v>
      </c>
      <c r="G43" s="15">
        <f>G44</f>
        <v>0</v>
      </c>
      <c r="H43" s="41"/>
      <c r="I43" s="17"/>
      <c r="J43" s="17"/>
      <c r="K43" s="17"/>
    </row>
    <row r="44" spans="1:11" ht="135.5" customHeight="1">
      <c r="A44" s="41"/>
      <c r="B44" s="81" t="s">
        <v>161</v>
      </c>
      <c r="C44" s="57"/>
      <c r="D44" s="58"/>
      <c r="E44" s="13"/>
      <c r="F44" s="43">
        <v>2</v>
      </c>
      <c r="G44" s="15"/>
      <c r="H44" s="41"/>
      <c r="I44" s="17"/>
      <c r="J44" s="17"/>
      <c r="K44" s="17"/>
    </row>
    <row r="45" spans="1:11" ht="50" customHeight="1">
      <c r="A45" s="9" t="s">
        <v>69</v>
      </c>
      <c r="B45" s="80" t="s">
        <v>70</v>
      </c>
      <c r="C45" s="57"/>
      <c r="D45" s="58"/>
      <c r="E45" s="13">
        <v>60</v>
      </c>
      <c r="F45" s="43">
        <f t="shared" ref="F45:G45" si="6">SUM(F46:F51)</f>
        <v>60</v>
      </c>
      <c r="G45" s="15">
        <f t="shared" si="6"/>
        <v>0</v>
      </c>
      <c r="H45" s="9"/>
      <c r="I45" s="53"/>
      <c r="J45" s="53"/>
      <c r="K45" s="53"/>
    </row>
    <row r="46" spans="1:11" ht="18" customHeight="1">
      <c r="A46" s="41"/>
      <c r="B46" s="81" t="s">
        <v>71</v>
      </c>
      <c r="C46" s="57"/>
      <c r="D46" s="58"/>
      <c r="E46" s="41">
        <v>60</v>
      </c>
      <c r="F46" s="41">
        <v>60</v>
      </c>
      <c r="G46" s="41"/>
      <c r="H46" s="41"/>
      <c r="I46" s="17"/>
      <c r="J46" s="17"/>
      <c r="K46" s="17"/>
    </row>
    <row r="47" spans="1:11" ht="16" customHeight="1">
      <c r="A47" s="41"/>
      <c r="B47" s="81" t="s">
        <v>72</v>
      </c>
      <c r="C47" s="57"/>
      <c r="D47" s="58"/>
      <c r="E47" s="41">
        <v>50</v>
      </c>
      <c r="F47" s="41"/>
      <c r="G47" s="41"/>
      <c r="H47" s="41"/>
      <c r="I47" s="17"/>
      <c r="J47" s="17"/>
      <c r="K47" s="17"/>
    </row>
    <row r="48" spans="1:11" ht="17" customHeight="1">
      <c r="A48" s="41"/>
      <c r="B48" s="81" t="s">
        <v>73</v>
      </c>
      <c r="C48" s="57"/>
      <c r="D48" s="58"/>
      <c r="E48" s="41">
        <v>40</v>
      </c>
      <c r="F48" s="41"/>
      <c r="G48" s="41"/>
      <c r="H48" s="41"/>
      <c r="I48" s="17"/>
      <c r="J48" s="17"/>
      <c r="K48" s="17"/>
    </row>
    <row r="49" spans="1:11" ht="18.5" customHeight="1">
      <c r="A49" s="41"/>
      <c r="B49" s="81" t="s">
        <v>74</v>
      </c>
      <c r="C49" s="57"/>
      <c r="D49" s="58"/>
      <c r="E49" s="41">
        <v>30</v>
      </c>
      <c r="F49" s="41"/>
      <c r="G49" s="41"/>
      <c r="H49" s="41"/>
      <c r="I49" s="17"/>
      <c r="J49" s="17"/>
      <c r="K49" s="17"/>
    </row>
    <row r="50" spans="1:11" ht="21" customHeight="1">
      <c r="A50" s="41"/>
      <c r="B50" s="81" t="s">
        <v>75</v>
      </c>
      <c r="C50" s="57"/>
      <c r="D50" s="58"/>
      <c r="E50" s="41">
        <v>20</v>
      </c>
      <c r="F50" s="41"/>
      <c r="G50" s="41"/>
      <c r="H50" s="41"/>
      <c r="I50" s="17"/>
      <c r="J50" s="17"/>
      <c r="K50" s="17"/>
    </row>
    <row r="51" spans="1:11" ht="17" customHeight="1">
      <c r="A51" s="41"/>
      <c r="B51" s="81" t="s">
        <v>76</v>
      </c>
      <c r="C51" s="57"/>
      <c r="D51" s="58"/>
      <c r="E51" s="41">
        <v>0</v>
      </c>
      <c r="F51" s="41"/>
      <c r="G51" s="41"/>
      <c r="H51" s="41"/>
      <c r="I51" s="17"/>
      <c r="J51" s="17"/>
      <c r="K51" s="17"/>
    </row>
    <row r="52" spans="1:11" ht="17" customHeight="1">
      <c r="A52" s="9"/>
      <c r="B52" s="59" t="s">
        <v>77</v>
      </c>
      <c r="C52" s="57"/>
      <c r="D52" s="58"/>
      <c r="E52" s="9">
        <f t="shared" ref="E52:G52" si="7">E14+E32+E45</f>
        <v>100</v>
      </c>
      <c r="F52" s="22">
        <f t="shared" si="7"/>
        <v>97</v>
      </c>
      <c r="G52" s="15">
        <f t="shared" si="7"/>
        <v>20</v>
      </c>
      <c r="H52" s="9"/>
      <c r="I52" s="53"/>
      <c r="J52" s="53"/>
      <c r="K52" s="53"/>
    </row>
    <row r="53" spans="1:11" ht="16.5" customHeight="1">
      <c r="A53" s="23"/>
      <c r="B53" s="56" t="s">
        <v>78</v>
      </c>
      <c r="C53" s="57"/>
      <c r="D53" s="58"/>
      <c r="E53" s="23"/>
      <c r="F53" s="23"/>
      <c r="G53" s="23"/>
      <c r="H53" s="23"/>
      <c r="I53" s="55"/>
      <c r="J53" s="55"/>
      <c r="K53" s="55"/>
    </row>
    <row r="54" spans="1:11" ht="29.5" customHeight="1">
      <c r="A54" s="23"/>
      <c r="B54" s="59" t="s">
        <v>79</v>
      </c>
      <c r="C54" s="57"/>
      <c r="D54" s="58"/>
      <c r="E54" s="9">
        <f>E52-E53</f>
        <v>100</v>
      </c>
      <c r="F54" s="22">
        <f t="shared" ref="F54:G54" si="8">ROUND(F52-F53,1)</f>
        <v>97</v>
      </c>
      <c r="G54" s="15">
        <f t="shared" si="8"/>
        <v>20</v>
      </c>
      <c r="H54" s="9"/>
      <c r="I54" s="55"/>
      <c r="J54" s="55"/>
      <c r="K54" s="55"/>
    </row>
    <row r="55" spans="1:11" ht="5.5" customHeight="1">
      <c r="A55" s="55"/>
      <c r="B55" s="53"/>
      <c r="C55" s="53"/>
      <c r="D55" s="53"/>
      <c r="E55" s="55"/>
      <c r="F55" s="55"/>
      <c r="G55" s="55"/>
      <c r="H55" s="55"/>
      <c r="I55" s="55"/>
      <c r="J55" s="55"/>
      <c r="K55" s="55"/>
    </row>
    <row r="56" spans="1:11" ht="20.25" customHeight="1">
      <c r="A56" s="55"/>
      <c r="B56" s="60" t="s">
        <v>80</v>
      </c>
      <c r="C56" s="61"/>
      <c r="D56" s="61"/>
      <c r="E56" s="55"/>
      <c r="F56" s="55"/>
      <c r="G56" s="55"/>
      <c r="H56" s="55"/>
      <c r="I56" s="55"/>
      <c r="J56" s="55"/>
      <c r="K56" s="55"/>
    </row>
    <row r="57" spans="1:11" ht="32.25" customHeight="1">
      <c r="A57" s="62" t="s">
        <v>81</v>
      </c>
      <c r="B57" s="63"/>
      <c r="C57" s="64"/>
      <c r="D57" s="68" t="s">
        <v>82</v>
      </c>
      <c r="E57" s="70" t="s">
        <v>83</v>
      </c>
      <c r="F57" s="58"/>
      <c r="G57" s="70" t="s">
        <v>84</v>
      </c>
      <c r="H57" s="58"/>
      <c r="I57" s="6"/>
      <c r="J57" s="6"/>
      <c r="K57" s="6"/>
    </row>
    <row r="58" spans="1:11" ht="57" customHeight="1">
      <c r="A58" s="65"/>
      <c r="B58" s="66"/>
      <c r="C58" s="67"/>
      <c r="D58" s="69"/>
      <c r="E58" s="10" t="s">
        <v>85</v>
      </c>
      <c r="F58" s="10" t="s">
        <v>86</v>
      </c>
      <c r="G58" s="10" t="s">
        <v>87</v>
      </c>
      <c r="H58" s="10" t="s">
        <v>88</v>
      </c>
      <c r="I58" s="6"/>
      <c r="J58" s="6"/>
      <c r="K58" s="6"/>
    </row>
    <row r="59" spans="1:11" ht="33" customHeight="1">
      <c r="A59" s="74" t="s">
        <v>89</v>
      </c>
      <c r="B59" s="57"/>
      <c r="C59" s="58"/>
      <c r="D59" s="41" t="s">
        <v>90</v>
      </c>
      <c r="E59" s="24">
        <f>IF(AND(90&lt;=F54,F54&lt;100),F54,"")</f>
        <v>97</v>
      </c>
      <c r="F59" s="41" t="str">
        <f>IF(AND(90&lt;=G54,G54&lt;=100),G54,"")</f>
        <v/>
      </c>
      <c r="G59" s="41" t="str">
        <f t="shared" ref="G59:H62" si="9">IF(ISNUMBER(E59)=TRUE,"X","")</f>
        <v>X</v>
      </c>
      <c r="H59" s="41" t="str">
        <f t="shared" si="9"/>
        <v/>
      </c>
      <c r="I59" s="55"/>
      <c r="J59" s="55"/>
      <c r="K59" s="55"/>
    </row>
    <row r="60" spans="1:11" ht="46" customHeight="1">
      <c r="A60" s="74" t="s">
        <v>91</v>
      </c>
      <c r="B60" s="57"/>
      <c r="C60" s="58"/>
      <c r="D60" s="41" t="s">
        <v>92</v>
      </c>
      <c r="E60" s="41" t="str">
        <f t="shared" ref="E60:F60" si="10">IF(AND(75&lt;=F54,F54&lt;90),F54,"")</f>
        <v/>
      </c>
      <c r="F60" s="41" t="str">
        <f t="shared" si="10"/>
        <v/>
      </c>
      <c r="G60" s="41" t="str">
        <f t="shared" si="9"/>
        <v/>
      </c>
      <c r="H60" s="41" t="str">
        <f t="shared" si="9"/>
        <v/>
      </c>
      <c r="I60" s="55"/>
      <c r="J60" s="55"/>
      <c r="K60" s="55"/>
    </row>
    <row r="61" spans="1:11" ht="46.5" customHeight="1">
      <c r="A61" s="74" t="s">
        <v>93</v>
      </c>
      <c r="B61" s="57"/>
      <c r="C61" s="58"/>
      <c r="D61" s="41" t="s">
        <v>94</v>
      </c>
      <c r="E61" s="41" t="str">
        <f t="shared" ref="E61:F61" si="11">IF(AND(50&lt;=F54,F54&lt;75),F54,"")</f>
        <v/>
      </c>
      <c r="F61" s="41" t="str">
        <f t="shared" si="11"/>
        <v/>
      </c>
      <c r="G61" s="41" t="str">
        <f t="shared" si="9"/>
        <v/>
      </c>
      <c r="H61" s="41" t="str">
        <f t="shared" si="9"/>
        <v/>
      </c>
      <c r="I61" s="55"/>
      <c r="J61" s="55"/>
      <c r="K61" s="55"/>
    </row>
    <row r="62" spans="1:11" ht="29.5" customHeight="1">
      <c r="A62" s="74" t="s">
        <v>95</v>
      </c>
      <c r="B62" s="57"/>
      <c r="C62" s="58"/>
      <c r="D62" s="41" t="s">
        <v>96</v>
      </c>
      <c r="E62" s="41" t="str">
        <f t="shared" ref="E62:F62" si="12">IF(AND(0&lt;F54,F54&lt;50),F54,"")</f>
        <v/>
      </c>
      <c r="F62" s="25">
        <f t="shared" si="12"/>
        <v>20</v>
      </c>
      <c r="G62" s="41" t="str">
        <f t="shared" si="9"/>
        <v/>
      </c>
      <c r="H62" s="26" t="str">
        <f t="shared" si="9"/>
        <v>X</v>
      </c>
      <c r="I62" s="55"/>
      <c r="J62" s="55"/>
      <c r="K62" s="55"/>
    </row>
    <row r="63" spans="1:11" ht="9" customHeight="1">
      <c r="A63" s="55"/>
      <c r="B63" s="2"/>
      <c r="C63" s="55"/>
      <c r="D63" s="55"/>
      <c r="E63" s="55"/>
      <c r="F63" s="55"/>
      <c r="G63" s="55"/>
      <c r="H63" s="55"/>
      <c r="I63" s="55"/>
      <c r="J63" s="55"/>
      <c r="K63" s="55"/>
    </row>
    <row r="64" spans="1:11" ht="20.25" customHeight="1">
      <c r="A64" s="27"/>
      <c r="B64" s="28"/>
      <c r="C64" s="27"/>
      <c r="D64" s="75" t="s">
        <v>335</v>
      </c>
      <c r="E64" s="61"/>
      <c r="F64" s="61"/>
      <c r="G64" s="61"/>
      <c r="H64" s="61"/>
      <c r="I64" s="27"/>
      <c r="J64" s="27"/>
      <c r="K64" s="27"/>
    </row>
    <row r="65" spans="1:11" ht="35.25" customHeight="1">
      <c r="A65" s="53"/>
      <c r="B65" s="53"/>
      <c r="C65" s="53"/>
      <c r="D65" s="29"/>
      <c r="E65" s="76" t="s">
        <v>98</v>
      </c>
      <c r="F65" s="61"/>
      <c r="G65" s="61"/>
      <c r="H65" s="61"/>
      <c r="I65" s="53"/>
      <c r="J65" s="53"/>
      <c r="K65" s="53"/>
    </row>
    <row r="66" spans="1:11" ht="15.75" customHeight="1">
      <c r="A66" s="55"/>
      <c r="B66" s="2"/>
      <c r="C66" s="55"/>
      <c r="D66" s="30"/>
      <c r="E66" s="30"/>
      <c r="F66" s="30"/>
      <c r="G66" s="30"/>
      <c r="H66" s="30"/>
      <c r="I66" s="55"/>
      <c r="J66" s="55"/>
      <c r="K66" s="55"/>
    </row>
    <row r="67" spans="1:11" ht="15.75" customHeight="1">
      <c r="A67" s="55"/>
      <c r="B67" s="2"/>
      <c r="C67" s="55"/>
      <c r="D67" s="55"/>
      <c r="E67" s="55"/>
      <c r="F67" s="55"/>
      <c r="G67" s="55"/>
      <c r="H67" s="55"/>
      <c r="I67" s="55"/>
      <c r="J67" s="55"/>
      <c r="K67" s="55"/>
    </row>
    <row r="68" spans="1:11" ht="15.75" customHeight="1">
      <c r="A68" s="55"/>
      <c r="B68" s="2"/>
      <c r="C68" s="55"/>
      <c r="D68" s="55"/>
      <c r="E68" s="55"/>
      <c r="F68" s="54" t="s">
        <v>537</v>
      </c>
      <c r="G68" s="55"/>
      <c r="H68" s="55"/>
      <c r="I68" s="55"/>
      <c r="J68" s="55"/>
      <c r="K68" s="55"/>
    </row>
    <row r="69" spans="1:11" ht="15.75" customHeight="1">
      <c r="A69" s="55"/>
      <c r="B69" s="2"/>
      <c r="C69" s="55"/>
      <c r="D69" s="55"/>
      <c r="E69" s="55"/>
      <c r="F69" s="55"/>
      <c r="G69" s="55"/>
      <c r="H69" s="55"/>
      <c r="I69" s="55"/>
      <c r="J69" s="55"/>
      <c r="K69" s="55"/>
    </row>
    <row r="70" spans="1:11" ht="24.75" customHeight="1">
      <c r="A70" s="55"/>
      <c r="B70" s="77" t="s">
        <v>100</v>
      </c>
      <c r="C70" s="66"/>
      <c r="D70" s="66"/>
      <c r="E70" s="66"/>
      <c r="F70" s="66"/>
      <c r="G70" s="66"/>
      <c r="H70" s="66"/>
      <c r="I70" s="55"/>
      <c r="J70" s="55"/>
      <c r="K70" s="55"/>
    </row>
    <row r="71" spans="1:11" ht="106.5" customHeight="1">
      <c r="A71" s="55"/>
      <c r="B71" s="71" t="s">
        <v>101</v>
      </c>
      <c r="C71" s="57"/>
      <c r="D71" s="57"/>
      <c r="E71" s="57"/>
      <c r="F71" s="57"/>
      <c r="G71" s="57"/>
      <c r="H71" s="58"/>
      <c r="I71" s="55"/>
      <c r="J71" s="55"/>
      <c r="K71" s="55"/>
    </row>
    <row r="72" spans="1:11" ht="24.75" customHeight="1">
      <c r="A72" s="55"/>
      <c r="B72" s="32"/>
      <c r="C72" s="55"/>
      <c r="D72" s="72" t="s">
        <v>413</v>
      </c>
      <c r="E72" s="63"/>
      <c r="F72" s="63"/>
      <c r="G72" s="63"/>
      <c r="H72" s="63"/>
      <c r="I72" s="55"/>
      <c r="J72" s="55"/>
      <c r="K72" s="55"/>
    </row>
    <row r="73" spans="1:11" ht="21" customHeight="1">
      <c r="A73" s="55"/>
      <c r="B73" s="29"/>
      <c r="C73" s="55"/>
      <c r="D73" s="73" t="s">
        <v>103</v>
      </c>
      <c r="E73" s="61"/>
      <c r="F73" s="61"/>
      <c r="G73" s="61"/>
      <c r="H73" s="61"/>
      <c r="I73" s="55"/>
      <c r="J73" s="55"/>
      <c r="K73" s="55"/>
    </row>
    <row r="74" spans="1:11" ht="15.75" customHeight="1">
      <c r="A74" s="55"/>
      <c r="B74" s="2"/>
      <c r="C74" s="55"/>
      <c r="D74" s="55"/>
      <c r="E74" s="55"/>
      <c r="F74" s="55"/>
      <c r="G74" s="55"/>
      <c r="H74" s="55"/>
      <c r="I74" s="55"/>
      <c r="J74" s="55"/>
      <c r="K74" s="55"/>
    </row>
    <row r="75" spans="1:11" ht="15.75" customHeight="1">
      <c r="A75" s="55"/>
      <c r="B75" s="2"/>
      <c r="C75" s="55"/>
      <c r="D75" s="55"/>
      <c r="E75" s="55"/>
      <c r="F75" s="55"/>
      <c r="G75" s="55"/>
      <c r="H75" s="55"/>
      <c r="I75" s="55"/>
      <c r="J75" s="55"/>
      <c r="K75" s="55"/>
    </row>
    <row r="76" spans="1:11" ht="15.75" customHeight="1">
      <c r="A76" s="55"/>
      <c r="B76" s="2"/>
      <c r="C76" s="55"/>
      <c r="D76" s="55"/>
      <c r="E76" s="55"/>
      <c r="F76" s="55"/>
      <c r="G76" s="55"/>
      <c r="H76" s="55"/>
      <c r="I76" s="55"/>
      <c r="J76" s="55"/>
      <c r="K76" s="55"/>
    </row>
    <row r="77" spans="1:11" ht="15.75" customHeight="1">
      <c r="A77" s="55"/>
      <c r="B77" s="2"/>
      <c r="C77" s="55"/>
      <c r="D77" s="55"/>
      <c r="E77" s="55"/>
      <c r="F77" s="55"/>
      <c r="G77" s="55"/>
      <c r="H77" s="55"/>
      <c r="I77" s="55"/>
      <c r="J77" s="55"/>
      <c r="K77" s="55"/>
    </row>
    <row r="78" spans="1:11" ht="15.75" customHeight="1">
      <c r="A78" s="55"/>
      <c r="B78" s="2"/>
      <c r="C78" s="55"/>
      <c r="D78" s="55"/>
      <c r="E78" s="55"/>
      <c r="F78" s="55"/>
      <c r="G78" s="55"/>
      <c r="H78" s="55"/>
      <c r="I78" s="55"/>
      <c r="J78" s="55"/>
      <c r="K78" s="55"/>
    </row>
    <row r="79" spans="1:11" ht="15.75" customHeight="1">
      <c r="A79" s="55"/>
      <c r="B79" s="2"/>
      <c r="C79" s="55"/>
      <c r="D79" s="55"/>
      <c r="E79" s="55"/>
      <c r="F79" s="55"/>
      <c r="G79" s="55"/>
      <c r="H79" s="55"/>
      <c r="I79" s="55"/>
      <c r="J79" s="55"/>
      <c r="K79" s="55"/>
    </row>
    <row r="80" spans="1:11" ht="15.75" customHeight="1">
      <c r="A80" s="55"/>
      <c r="B80" s="2"/>
      <c r="C80" s="55"/>
      <c r="D80" s="55"/>
      <c r="E80" s="55"/>
      <c r="F80" s="55"/>
      <c r="G80" s="55"/>
      <c r="H80" s="55"/>
      <c r="I80" s="55"/>
      <c r="J80" s="55"/>
      <c r="K80" s="55"/>
    </row>
    <row r="81" spans="1:11" ht="15.75" customHeight="1">
      <c r="A81" s="55"/>
      <c r="B81" s="2"/>
      <c r="C81" s="55"/>
      <c r="D81" s="55"/>
      <c r="E81" s="55"/>
      <c r="F81" s="55"/>
      <c r="G81" s="55"/>
      <c r="H81" s="55"/>
      <c r="I81" s="55"/>
      <c r="J81" s="55"/>
      <c r="K81" s="55"/>
    </row>
    <row r="82" spans="1:11" ht="15.75" customHeight="1">
      <c r="A82" s="55"/>
      <c r="B82" s="2"/>
      <c r="C82" s="55"/>
      <c r="D82" s="55"/>
      <c r="E82" s="55"/>
      <c r="F82" s="55"/>
      <c r="G82" s="55"/>
      <c r="H82" s="55"/>
      <c r="I82" s="55"/>
      <c r="J82" s="55"/>
      <c r="K82" s="55"/>
    </row>
    <row r="83" spans="1:11" ht="15.75" customHeight="1">
      <c r="A83" s="55"/>
      <c r="B83" s="2"/>
      <c r="C83" s="55"/>
      <c r="D83" s="55"/>
      <c r="E83" s="55"/>
      <c r="F83" s="55"/>
      <c r="G83" s="55"/>
      <c r="H83" s="55"/>
      <c r="I83" s="55"/>
      <c r="J83" s="55"/>
      <c r="K83" s="55"/>
    </row>
    <row r="84" spans="1:11" ht="15.75" customHeight="1">
      <c r="A84" s="55"/>
      <c r="B84" s="2"/>
      <c r="C84" s="55"/>
      <c r="D84" s="55"/>
      <c r="E84" s="55"/>
      <c r="F84" s="55"/>
      <c r="G84" s="55"/>
      <c r="H84" s="55"/>
      <c r="I84" s="55"/>
      <c r="J84" s="55"/>
      <c r="K84" s="55"/>
    </row>
    <row r="85" spans="1:11" ht="15.75" customHeight="1">
      <c r="A85" s="55"/>
      <c r="B85" s="2"/>
      <c r="C85" s="55"/>
      <c r="D85" s="55"/>
      <c r="E85" s="55"/>
      <c r="F85" s="55"/>
      <c r="G85" s="55"/>
      <c r="H85" s="55"/>
      <c r="I85" s="55"/>
      <c r="J85" s="55"/>
      <c r="K85" s="55"/>
    </row>
    <row r="86" spans="1:11" ht="15.75" customHeight="1">
      <c r="A86" s="55"/>
      <c r="B86" s="2"/>
      <c r="C86" s="55"/>
      <c r="D86" s="55"/>
      <c r="E86" s="55"/>
      <c r="F86" s="55"/>
      <c r="G86" s="55"/>
      <c r="H86" s="55"/>
      <c r="I86" s="55"/>
      <c r="J86" s="55"/>
      <c r="K86" s="55"/>
    </row>
    <row r="87" spans="1:11" ht="15.75" customHeight="1">
      <c r="A87" s="55"/>
      <c r="B87" s="2"/>
      <c r="C87" s="55"/>
      <c r="D87" s="55"/>
      <c r="E87" s="55"/>
      <c r="F87" s="55"/>
      <c r="G87" s="55"/>
      <c r="H87" s="55"/>
      <c r="I87" s="55"/>
      <c r="J87" s="55"/>
      <c r="K87" s="55"/>
    </row>
    <row r="88" spans="1:11" ht="15.75" customHeight="1">
      <c r="A88" s="55"/>
      <c r="B88" s="2"/>
      <c r="C88" s="55"/>
      <c r="D88" s="55"/>
      <c r="E88" s="55"/>
      <c r="F88" s="55"/>
      <c r="G88" s="55"/>
      <c r="H88" s="55"/>
      <c r="I88" s="55"/>
      <c r="J88" s="55"/>
      <c r="K88" s="55"/>
    </row>
    <row r="89" spans="1:11" ht="15.75" customHeight="1">
      <c r="A89" s="55"/>
      <c r="B89" s="2"/>
      <c r="C89" s="55"/>
      <c r="D89" s="55"/>
      <c r="E89" s="55"/>
      <c r="F89" s="55"/>
      <c r="G89" s="55"/>
      <c r="H89" s="55"/>
      <c r="I89" s="55"/>
      <c r="J89" s="55"/>
      <c r="K89" s="55"/>
    </row>
    <row r="90" spans="1:11" ht="15.75" customHeight="1">
      <c r="A90" s="55"/>
      <c r="B90" s="2"/>
      <c r="C90" s="55"/>
      <c r="D90" s="55"/>
      <c r="E90" s="55"/>
      <c r="F90" s="55"/>
      <c r="G90" s="55"/>
      <c r="H90" s="55"/>
      <c r="I90" s="55"/>
      <c r="J90" s="55"/>
      <c r="K90" s="55"/>
    </row>
    <row r="91" spans="1:11" ht="15.75" customHeight="1">
      <c r="A91" s="55"/>
      <c r="B91" s="2"/>
      <c r="C91" s="55"/>
      <c r="D91" s="55"/>
      <c r="E91" s="55"/>
      <c r="F91" s="55"/>
      <c r="G91" s="55"/>
      <c r="H91" s="55"/>
      <c r="I91" s="55"/>
      <c r="J91" s="55"/>
      <c r="K91" s="55"/>
    </row>
    <row r="92" spans="1:11" ht="15.75" customHeight="1">
      <c r="A92" s="55"/>
      <c r="B92" s="2"/>
      <c r="C92" s="55"/>
      <c r="D92" s="55"/>
      <c r="E92" s="55"/>
      <c r="F92" s="55"/>
      <c r="G92" s="55"/>
      <c r="H92" s="55"/>
      <c r="I92" s="55"/>
      <c r="J92" s="55"/>
      <c r="K92" s="55"/>
    </row>
    <row r="93" spans="1:11" ht="15.75" customHeight="1">
      <c r="A93" s="55"/>
      <c r="B93" s="2"/>
      <c r="C93" s="55"/>
      <c r="D93" s="55"/>
      <c r="E93" s="55"/>
      <c r="F93" s="55"/>
      <c r="G93" s="55"/>
      <c r="H93" s="55"/>
      <c r="I93" s="55"/>
      <c r="J93" s="55"/>
      <c r="K93" s="55"/>
    </row>
    <row r="94" spans="1:11" ht="15.75" customHeight="1">
      <c r="A94" s="55"/>
      <c r="B94" s="2"/>
      <c r="C94" s="55"/>
      <c r="D94" s="55"/>
      <c r="E94" s="55"/>
      <c r="F94" s="55"/>
      <c r="G94" s="55"/>
      <c r="H94" s="55"/>
      <c r="I94" s="55"/>
      <c r="J94" s="55"/>
      <c r="K94" s="55"/>
    </row>
    <row r="95" spans="1:11" ht="15.75" customHeight="1">
      <c r="A95" s="55"/>
      <c r="B95" s="2"/>
      <c r="C95" s="55"/>
      <c r="D95" s="55"/>
      <c r="E95" s="55"/>
      <c r="F95" s="55"/>
      <c r="G95" s="55"/>
      <c r="H95" s="55"/>
      <c r="I95" s="55"/>
      <c r="J95" s="55"/>
      <c r="K95" s="55"/>
    </row>
    <row r="96" spans="1:11" ht="15.75" customHeight="1">
      <c r="A96" s="55"/>
      <c r="B96" s="2"/>
      <c r="C96" s="55"/>
      <c r="D96" s="55"/>
      <c r="E96" s="55"/>
      <c r="F96" s="55"/>
      <c r="G96" s="55"/>
      <c r="H96" s="55"/>
      <c r="I96" s="55"/>
      <c r="J96" s="55"/>
      <c r="K96" s="55"/>
    </row>
    <row r="97" spans="1:11" ht="15.75" customHeight="1">
      <c r="A97" s="55"/>
      <c r="B97" s="2"/>
      <c r="C97" s="55"/>
      <c r="D97" s="55"/>
      <c r="E97" s="55"/>
      <c r="F97" s="55"/>
      <c r="G97" s="55"/>
      <c r="H97" s="55"/>
      <c r="I97" s="55"/>
      <c r="J97" s="55"/>
      <c r="K97" s="55"/>
    </row>
    <row r="98" spans="1:11" ht="15.75" customHeight="1">
      <c r="A98" s="55"/>
      <c r="B98" s="2"/>
      <c r="C98" s="55"/>
      <c r="D98" s="55"/>
      <c r="E98" s="55"/>
      <c r="F98" s="55"/>
      <c r="G98" s="55"/>
      <c r="H98" s="55"/>
      <c r="I98" s="55"/>
      <c r="J98" s="55"/>
      <c r="K98" s="55"/>
    </row>
    <row r="99" spans="1:11" ht="15.75" customHeight="1">
      <c r="A99" s="55"/>
      <c r="B99" s="2"/>
      <c r="C99" s="55"/>
      <c r="D99" s="55"/>
      <c r="E99" s="55"/>
      <c r="F99" s="55"/>
      <c r="G99" s="55"/>
      <c r="H99" s="55"/>
      <c r="I99" s="55"/>
      <c r="J99" s="55"/>
      <c r="K99" s="55"/>
    </row>
    <row r="100" spans="1:11" ht="15.75" customHeight="1">
      <c r="A100" s="55"/>
      <c r="B100" s="2"/>
      <c r="C100" s="55"/>
      <c r="D100" s="55"/>
      <c r="E100" s="55"/>
      <c r="F100" s="55"/>
      <c r="G100" s="55"/>
      <c r="H100" s="55"/>
      <c r="I100" s="55"/>
      <c r="J100" s="55"/>
      <c r="K100" s="55"/>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5">
    <mergeCell ref="E65:H65"/>
    <mergeCell ref="B70:H70"/>
    <mergeCell ref="B71:H71"/>
    <mergeCell ref="D72:H72"/>
    <mergeCell ref="D73:H73"/>
    <mergeCell ref="G57:H57"/>
    <mergeCell ref="A59:C59"/>
    <mergeCell ref="A60:C60"/>
    <mergeCell ref="A61:C61"/>
    <mergeCell ref="A62:C62"/>
    <mergeCell ref="D64:H64"/>
    <mergeCell ref="B53:D53"/>
    <mergeCell ref="B54:D54"/>
    <mergeCell ref="B56:D56"/>
    <mergeCell ref="A57:C58"/>
    <mergeCell ref="D57:D58"/>
    <mergeCell ref="E57:F57"/>
    <mergeCell ref="B47:D47"/>
    <mergeCell ref="B48:D48"/>
    <mergeCell ref="B49:D49"/>
    <mergeCell ref="B50:D50"/>
    <mergeCell ref="B51:D51"/>
    <mergeCell ref="B52:D52"/>
    <mergeCell ref="B41:D41"/>
    <mergeCell ref="B42:D42"/>
    <mergeCell ref="B43:D43"/>
    <mergeCell ref="B44:D44"/>
    <mergeCell ref="B45:D45"/>
    <mergeCell ref="B46:D46"/>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17:D17"/>
    <mergeCell ref="B18:D18"/>
    <mergeCell ref="B19:D19"/>
    <mergeCell ref="B20:D20"/>
    <mergeCell ref="B21:D21"/>
    <mergeCell ref="B22:D22"/>
    <mergeCell ref="B9:H9"/>
    <mergeCell ref="B12:D12"/>
    <mergeCell ref="B13:D13"/>
    <mergeCell ref="B14:D14"/>
    <mergeCell ref="B15:D15"/>
    <mergeCell ref="B16:D16"/>
    <mergeCell ref="A2:C2"/>
    <mergeCell ref="D2:H2"/>
    <mergeCell ref="A3:B3"/>
    <mergeCell ref="A5:H5"/>
    <mergeCell ref="B7:H7"/>
    <mergeCell ref="B8:H8"/>
  </mergeCells>
  <printOptions horizontalCentered="1"/>
  <pageMargins left="0.31" right="0.3" top="0.45" bottom="0.62" header="0" footer="0"/>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1000"/>
  <sheetViews>
    <sheetView topLeftCell="A46" workbookViewId="0">
      <selection activeCell="B10" sqref="B10"/>
    </sheetView>
  </sheetViews>
  <sheetFormatPr defaultColWidth="14.453125" defaultRowHeight="15" customHeight="1"/>
  <cols>
    <col min="1" max="1" width="5.453125" customWidth="1"/>
    <col min="2" max="2" width="27.08984375" customWidth="1"/>
    <col min="3" max="3" width="11" customWidth="1"/>
    <col min="4" max="4" width="12" customWidth="1"/>
    <col min="5" max="5" width="9.81640625" customWidth="1"/>
    <col min="6" max="6" width="10.54296875" customWidth="1"/>
    <col min="7" max="7" width="10.08984375" customWidth="1"/>
    <col min="8" max="8" width="13.453125" customWidth="1"/>
    <col min="9" max="9" width="2.54296875" customWidth="1"/>
    <col min="10" max="10" width="9.08984375" customWidth="1"/>
    <col min="11" max="11" width="34.81640625" customWidth="1"/>
  </cols>
  <sheetData>
    <row r="1" spans="1:11" ht="15.75" customHeight="1">
      <c r="A1" s="1"/>
      <c r="B1" s="2"/>
      <c r="C1" s="1"/>
      <c r="D1" s="1"/>
      <c r="E1" s="1"/>
      <c r="F1" s="1"/>
      <c r="G1" s="1"/>
      <c r="H1" s="3" t="s">
        <v>0</v>
      </c>
      <c r="I1" s="1"/>
      <c r="J1" s="1"/>
      <c r="K1" s="1"/>
    </row>
    <row r="2" spans="1:11" ht="48.75" customHeight="1">
      <c r="A2" s="76" t="s">
        <v>185</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186</v>
      </c>
      <c r="B5" s="61"/>
      <c r="C5" s="61"/>
      <c r="D5" s="61"/>
      <c r="E5" s="61"/>
      <c r="F5" s="61"/>
      <c r="G5" s="61"/>
      <c r="H5" s="61"/>
      <c r="I5" s="1"/>
      <c r="J5" s="1"/>
      <c r="K5" s="1"/>
    </row>
    <row r="6" spans="1:11" ht="12" customHeight="1">
      <c r="A6" s="1"/>
      <c r="B6" s="2"/>
      <c r="C6" s="1"/>
      <c r="D6" s="1"/>
      <c r="E6" s="1"/>
      <c r="F6" s="1"/>
      <c r="G6" s="1"/>
      <c r="H6" s="1"/>
      <c r="I6" s="1"/>
      <c r="J6" s="1"/>
      <c r="K6" s="1"/>
    </row>
    <row r="7" spans="1:11" ht="30.75" customHeight="1">
      <c r="A7" s="6"/>
      <c r="B7" s="60" t="s">
        <v>187</v>
      </c>
      <c r="C7" s="61"/>
      <c r="D7" s="61"/>
      <c r="E7" s="61"/>
      <c r="F7" s="61"/>
      <c r="G7" s="61"/>
      <c r="H7" s="61"/>
      <c r="I7" s="6"/>
      <c r="J7" s="6"/>
      <c r="K7" s="36"/>
    </row>
    <row r="8" spans="1:11" ht="19.5" customHeight="1">
      <c r="A8" s="6"/>
      <c r="B8" s="60" t="s">
        <v>138</v>
      </c>
      <c r="C8" s="61"/>
      <c r="D8" s="61"/>
      <c r="E8" s="61"/>
      <c r="F8" s="61"/>
      <c r="G8" s="61"/>
      <c r="H8" s="61"/>
      <c r="I8" s="6"/>
      <c r="J8" s="6"/>
      <c r="K8" s="6"/>
    </row>
    <row r="9" spans="1:11" ht="19.5" customHeight="1">
      <c r="A9" s="6"/>
      <c r="B9" s="60" t="s">
        <v>189</v>
      </c>
      <c r="C9" s="61"/>
      <c r="D9" s="61"/>
      <c r="E9" s="61"/>
      <c r="F9" s="61"/>
      <c r="G9" s="61"/>
      <c r="H9" s="61"/>
      <c r="I9" s="6"/>
      <c r="J9" s="6"/>
      <c r="K9" s="6"/>
    </row>
    <row r="10" spans="1:11" ht="19.5" customHeight="1">
      <c r="A10" s="6"/>
      <c r="B10" s="8" t="s">
        <v>190</v>
      </c>
      <c r="C10" s="7"/>
      <c r="D10" s="7"/>
      <c r="E10" s="7"/>
      <c r="F10" s="7"/>
      <c r="G10" s="7"/>
      <c r="H10" s="7"/>
      <c r="I10" s="6"/>
      <c r="J10" s="6"/>
      <c r="K10" s="6"/>
    </row>
    <row r="11" spans="1:11" ht="19.5" customHeight="1">
      <c r="A11" s="6"/>
      <c r="B11" s="7"/>
      <c r="C11" s="7"/>
      <c r="D11" s="6"/>
      <c r="E11" s="6"/>
      <c r="F11" s="6"/>
      <c r="G11" s="6"/>
      <c r="H11" s="6"/>
      <c r="I11" s="6"/>
      <c r="J11" s="6"/>
      <c r="K11" s="6"/>
    </row>
    <row r="12" spans="1:11" ht="54.7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89.25" customHeight="1">
      <c r="A14" s="9" t="s">
        <v>20</v>
      </c>
      <c r="B14" s="80" t="s">
        <v>191</v>
      </c>
      <c r="C14" s="57"/>
      <c r="D14" s="58"/>
      <c r="E14" s="13">
        <f>E15+E19+E25+E28</f>
        <v>20</v>
      </c>
      <c r="F14" s="14">
        <f t="shared" ref="F14:G14" si="0">ROUND(F15+F19+F25+F28,1)</f>
        <v>20</v>
      </c>
      <c r="G14" s="15">
        <f t="shared" si="0"/>
        <v>20</v>
      </c>
      <c r="H14" s="9"/>
      <c r="I14" s="4"/>
      <c r="J14" s="4"/>
      <c r="K14" s="4"/>
    </row>
    <row r="15" spans="1:11" ht="24" customHeight="1">
      <c r="A15" s="16">
        <v>1</v>
      </c>
      <c r="B15" s="80" t="s">
        <v>22</v>
      </c>
      <c r="C15" s="57"/>
      <c r="D15" s="58"/>
      <c r="E15" s="13">
        <f>5-(E16+E17+E18)</f>
        <v>5</v>
      </c>
      <c r="F15" s="14">
        <f t="shared" ref="F15:G15" si="1">ROUND(5-(F16+F17+F18),1)</f>
        <v>5</v>
      </c>
      <c r="G15" s="15">
        <f t="shared" si="1"/>
        <v>5</v>
      </c>
      <c r="H15" s="16"/>
      <c r="I15" s="17"/>
      <c r="J15" s="17"/>
      <c r="K15" s="17"/>
    </row>
    <row r="16" spans="1:11" ht="119.25" customHeight="1">
      <c r="A16" s="16" t="s">
        <v>23</v>
      </c>
      <c r="B16" s="81" t="s">
        <v>24</v>
      </c>
      <c r="C16" s="57"/>
      <c r="D16" s="58"/>
      <c r="E16" s="16"/>
      <c r="F16" s="14">
        <v>0</v>
      </c>
      <c r="G16" s="14"/>
      <c r="H16" s="16"/>
      <c r="I16" s="17"/>
      <c r="J16" s="17"/>
      <c r="K16" s="17"/>
    </row>
    <row r="17" spans="1:11" ht="67.5" customHeight="1">
      <c r="A17" s="16" t="s">
        <v>25</v>
      </c>
      <c r="B17" s="81" t="s">
        <v>26</v>
      </c>
      <c r="C17" s="57"/>
      <c r="D17" s="58"/>
      <c r="E17" s="16"/>
      <c r="F17" s="14">
        <v>0</v>
      </c>
      <c r="G17" s="14"/>
      <c r="H17" s="18"/>
      <c r="I17" s="19"/>
      <c r="J17" s="19"/>
      <c r="K17" s="19"/>
    </row>
    <row r="18" spans="1:11" ht="85.5" customHeight="1">
      <c r="A18" s="16" t="s">
        <v>27</v>
      </c>
      <c r="B18" s="81" t="s">
        <v>28</v>
      </c>
      <c r="C18" s="57"/>
      <c r="D18" s="58"/>
      <c r="E18" s="16"/>
      <c r="F18" s="14">
        <v>0</v>
      </c>
      <c r="G18" s="14"/>
      <c r="H18" s="18"/>
      <c r="I18" s="19"/>
      <c r="J18" s="19"/>
      <c r="K18" s="19"/>
    </row>
    <row r="19" spans="1:11" ht="47.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4">
        <v>0</v>
      </c>
      <c r="G20" s="14"/>
      <c r="H20" s="18"/>
      <c r="I20" s="19"/>
      <c r="J20" s="19"/>
      <c r="K20" s="19"/>
    </row>
    <row r="21" spans="1:11" ht="48.75" customHeight="1">
      <c r="A21" s="16" t="s">
        <v>32</v>
      </c>
      <c r="B21" s="81" t="s">
        <v>33</v>
      </c>
      <c r="C21" s="57"/>
      <c r="D21" s="58"/>
      <c r="E21" s="16"/>
      <c r="F21" s="14">
        <v>0</v>
      </c>
      <c r="G21" s="14"/>
      <c r="H21" s="18"/>
      <c r="I21" s="19"/>
      <c r="J21" s="19"/>
      <c r="K21" s="19"/>
    </row>
    <row r="22" spans="1:11" ht="52.5" customHeight="1">
      <c r="A22" s="16" t="s">
        <v>34</v>
      </c>
      <c r="B22" s="81" t="s">
        <v>35</v>
      </c>
      <c r="C22" s="57"/>
      <c r="D22" s="58"/>
      <c r="E22" s="16"/>
      <c r="F22" s="14">
        <v>0</v>
      </c>
      <c r="G22" s="14"/>
      <c r="H22" s="18"/>
      <c r="I22" s="19"/>
      <c r="J22" s="19"/>
      <c r="K22" s="19"/>
    </row>
    <row r="23" spans="1:11" ht="70.5" customHeight="1">
      <c r="A23" s="16" t="s">
        <v>36</v>
      </c>
      <c r="B23" s="81" t="s">
        <v>37</v>
      </c>
      <c r="C23" s="57"/>
      <c r="D23" s="58"/>
      <c r="E23" s="16"/>
      <c r="F23" s="14">
        <v>0</v>
      </c>
      <c r="G23" s="14"/>
      <c r="H23" s="18"/>
      <c r="I23" s="19"/>
      <c r="J23" s="19"/>
      <c r="K23" s="19"/>
    </row>
    <row r="24" spans="1:11" ht="31" customHeight="1">
      <c r="A24" s="16" t="s">
        <v>38</v>
      </c>
      <c r="B24" s="81" t="s">
        <v>39</v>
      </c>
      <c r="C24" s="57"/>
      <c r="D24" s="58"/>
      <c r="E24" s="16"/>
      <c r="F24" s="14">
        <v>0</v>
      </c>
      <c r="G24" s="14"/>
      <c r="H24" s="18"/>
      <c r="I24" s="19"/>
      <c r="J24" s="19"/>
      <c r="K24" s="19"/>
    </row>
    <row r="25" spans="1:11" ht="50.25" customHeight="1">
      <c r="A25" s="16">
        <v>3</v>
      </c>
      <c r="B25" s="80" t="s">
        <v>40</v>
      </c>
      <c r="C25" s="57"/>
      <c r="D25" s="58"/>
      <c r="E25" s="13">
        <f>5-(E26+E27)</f>
        <v>5</v>
      </c>
      <c r="F25" s="14">
        <f t="shared" ref="F25:G25" si="3">ROUND(5-(F26+F27),1)</f>
        <v>5</v>
      </c>
      <c r="G25" s="15">
        <f t="shared" si="3"/>
        <v>5</v>
      </c>
      <c r="H25" s="16"/>
      <c r="I25" s="17"/>
      <c r="J25" s="17"/>
      <c r="K25" s="17"/>
    </row>
    <row r="26" spans="1:11" ht="98.25" customHeight="1">
      <c r="A26" s="16" t="s">
        <v>41</v>
      </c>
      <c r="B26" s="81" t="s">
        <v>192</v>
      </c>
      <c r="C26" s="57"/>
      <c r="D26" s="58"/>
      <c r="E26" s="16"/>
      <c r="F26" s="16">
        <v>0</v>
      </c>
      <c r="G26" s="18"/>
      <c r="H26" s="18"/>
      <c r="I26" s="19"/>
      <c r="J26" s="19"/>
      <c r="K26" s="19"/>
    </row>
    <row r="27" spans="1:11" ht="56.5" customHeight="1">
      <c r="A27" s="16" t="s">
        <v>43</v>
      </c>
      <c r="B27" s="81" t="s">
        <v>44</v>
      </c>
      <c r="C27" s="57"/>
      <c r="D27" s="58"/>
      <c r="E27" s="16"/>
      <c r="F27" s="16">
        <v>0</v>
      </c>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49.5" customHeight="1">
      <c r="A29" s="16" t="s">
        <v>46</v>
      </c>
      <c r="B29" s="81" t="s">
        <v>47</v>
      </c>
      <c r="C29" s="57"/>
      <c r="D29" s="58"/>
      <c r="E29" s="16"/>
      <c r="F29" s="16">
        <v>0</v>
      </c>
      <c r="G29" s="18"/>
      <c r="H29" s="18"/>
      <c r="I29" s="19"/>
      <c r="J29" s="19"/>
      <c r="K29" s="19"/>
    </row>
    <row r="30" spans="1:11" ht="54" customHeight="1">
      <c r="A30" s="16" t="s">
        <v>48</v>
      </c>
      <c r="B30" s="81" t="s">
        <v>49</v>
      </c>
      <c r="C30" s="57"/>
      <c r="D30" s="58"/>
      <c r="E30" s="16"/>
      <c r="F30" s="16">
        <v>0</v>
      </c>
      <c r="G30" s="18"/>
      <c r="H30" s="18"/>
      <c r="I30" s="19"/>
      <c r="J30" s="19"/>
      <c r="K30" s="19"/>
    </row>
    <row r="31" spans="1:11" ht="50.25" customHeight="1">
      <c r="A31" s="16" t="s">
        <v>50</v>
      </c>
      <c r="B31" s="81" t="s">
        <v>51</v>
      </c>
      <c r="C31" s="57"/>
      <c r="D31" s="58"/>
      <c r="E31" s="16"/>
      <c r="F31" s="16">
        <v>0</v>
      </c>
      <c r="G31" s="18"/>
      <c r="H31" s="18"/>
      <c r="I31" s="19"/>
      <c r="J31" s="19"/>
      <c r="K31" s="19"/>
    </row>
    <row r="32" spans="1:11" ht="27.75" customHeight="1">
      <c r="A32" s="9" t="s">
        <v>52</v>
      </c>
      <c r="B32" s="80" t="s">
        <v>193</v>
      </c>
      <c r="C32" s="57"/>
      <c r="D32" s="58"/>
      <c r="E32" s="13">
        <f>E33+E35+E37+E39+E41+E43</f>
        <v>20</v>
      </c>
      <c r="F32" s="14">
        <f t="shared" ref="F32:G32" si="5">ROUND(F33+F35+F37+F39+F41+F43,1)</f>
        <v>17</v>
      </c>
      <c r="G32" s="15">
        <f t="shared" si="5"/>
        <v>0</v>
      </c>
      <c r="H32" s="9"/>
      <c r="I32" s="4"/>
      <c r="J32" s="4"/>
      <c r="K32" s="4"/>
    </row>
    <row r="33" spans="1:11" ht="49.5" customHeight="1">
      <c r="A33" s="16">
        <v>5</v>
      </c>
      <c r="B33" s="80" t="s">
        <v>54</v>
      </c>
      <c r="C33" s="57"/>
      <c r="D33" s="58"/>
      <c r="E33" s="13">
        <v>1</v>
      </c>
      <c r="F33" s="14">
        <f>IF(F34&gt;1,"1",F34)</f>
        <v>1</v>
      </c>
      <c r="G33" s="15">
        <f>G34</f>
        <v>0</v>
      </c>
      <c r="H33" s="16"/>
      <c r="I33" s="17"/>
      <c r="J33" s="17"/>
      <c r="K33" s="17"/>
    </row>
    <row r="34" spans="1:11" ht="54" customHeight="1">
      <c r="A34" s="16"/>
      <c r="B34" s="81" t="s">
        <v>55</v>
      </c>
      <c r="C34" s="57"/>
      <c r="D34" s="58"/>
      <c r="E34" s="13"/>
      <c r="F34" s="14">
        <v>1</v>
      </c>
      <c r="G34" s="15"/>
      <c r="H34" s="16"/>
      <c r="I34" s="17"/>
      <c r="J34" s="17"/>
      <c r="K34" s="17"/>
    </row>
    <row r="35" spans="1:11" ht="51.75" customHeight="1">
      <c r="A35" s="16">
        <v>6</v>
      </c>
      <c r="B35" s="80" t="s">
        <v>56</v>
      </c>
      <c r="C35" s="57"/>
      <c r="D35" s="58"/>
      <c r="E35" s="13">
        <v>2</v>
      </c>
      <c r="F35" s="14">
        <f>IF(F36&gt;2,"2",F36)</f>
        <v>2</v>
      </c>
      <c r="G35" s="15">
        <f>G36</f>
        <v>0</v>
      </c>
      <c r="H35" s="16"/>
      <c r="I35" s="17"/>
      <c r="J35" s="17"/>
      <c r="K35" s="17"/>
    </row>
    <row r="36" spans="1:11" ht="52.5" customHeight="1">
      <c r="A36" s="16"/>
      <c r="B36" s="81" t="s">
        <v>57</v>
      </c>
      <c r="C36" s="57"/>
      <c r="D36" s="58"/>
      <c r="E36" s="13"/>
      <c r="F36" s="14">
        <v>2</v>
      </c>
      <c r="G36" s="15"/>
      <c r="H36" s="16"/>
      <c r="I36" s="17"/>
      <c r="J36" s="17"/>
      <c r="K36" s="17"/>
    </row>
    <row r="37" spans="1:11" ht="49.5" customHeight="1">
      <c r="A37" s="16">
        <v>7</v>
      </c>
      <c r="B37" s="80" t="s">
        <v>58</v>
      </c>
      <c r="C37" s="57"/>
      <c r="D37" s="58"/>
      <c r="E37" s="13">
        <v>2</v>
      </c>
      <c r="F37" s="14">
        <f>IF(F38&gt;2,"2",F38)</f>
        <v>2</v>
      </c>
      <c r="G37" s="15">
        <f>G38</f>
        <v>0</v>
      </c>
      <c r="H37" s="16"/>
      <c r="I37" s="17"/>
      <c r="J37" s="17"/>
      <c r="K37" s="17"/>
    </row>
    <row r="38" spans="1:11" ht="63.5" customHeight="1">
      <c r="A38" s="16"/>
      <c r="B38" s="81" t="s">
        <v>59</v>
      </c>
      <c r="C38" s="57"/>
      <c r="D38" s="58"/>
      <c r="E38" s="13"/>
      <c r="F38" s="14">
        <v>2</v>
      </c>
      <c r="G38" s="15"/>
      <c r="H38" s="16"/>
      <c r="I38" s="17"/>
      <c r="J38" s="17"/>
      <c r="K38" s="17"/>
    </row>
    <row r="39" spans="1:11" ht="38" customHeight="1">
      <c r="A39" s="16">
        <v>8</v>
      </c>
      <c r="B39" s="80" t="s">
        <v>60</v>
      </c>
      <c r="C39" s="57"/>
      <c r="D39" s="58"/>
      <c r="E39" s="13">
        <v>2</v>
      </c>
      <c r="F39" s="14">
        <f>IF(F40&gt;2,"2",F40)</f>
        <v>2</v>
      </c>
      <c r="G39" s="15">
        <f>G40</f>
        <v>0</v>
      </c>
      <c r="H39" s="16"/>
      <c r="I39" s="17"/>
      <c r="J39" s="17"/>
      <c r="K39" s="17"/>
    </row>
    <row r="40" spans="1:11" ht="68.5" customHeight="1">
      <c r="A40" s="16"/>
      <c r="B40" s="81" t="s">
        <v>61</v>
      </c>
      <c r="C40" s="57"/>
      <c r="D40" s="58"/>
      <c r="E40" s="13"/>
      <c r="F40" s="14">
        <v>2</v>
      </c>
      <c r="G40" s="15"/>
      <c r="H40" s="16"/>
      <c r="I40" s="17"/>
      <c r="J40" s="17"/>
      <c r="K40" s="17"/>
    </row>
    <row r="41" spans="1:11" ht="106" customHeight="1">
      <c r="A41" s="16">
        <v>9</v>
      </c>
      <c r="B41" s="80" t="s">
        <v>194</v>
      </c>
      <c r="C41" s="57"/>
      <c r="D41" s="58"/>
      <c r="E41" s="13">
        <v>8</v>
      </c>
      <c r="F41" s="14">
        <f>IF(F42&gt;8,"8",F42)</f>
        <v>8</v>
      </c>
      <c r="G41" s="15">
        <f>G42</f>
        <v>0</v>
      </c>
      <c r="H41" s="16"/>
      <c r="I41" s="17"/>
      <c r="J41" s="17"/>
      <c r="K41" s="17"/>
    </row>
    <row r="42" spans="1:11" ht="165.5" customHeight="1">
      <c r="A42" s="16"/>
      <c r="B42" s="81" t="s">
        <v>63</v>
      </c>
      <c r="C42" s="57"/>
      <c r="D42" s="58"/>
      <c r="E42" s="13"/>
      <c r="F42" s="14">
        <v>8</v>
      </c>
      <c r="G42" s="15"/>
      <c r="H42" s="16" t="s">
        <v>195</v>
      </c>
      <c r="I42" s="17"/>
      <c r="J42" s="17"/>
      <c r="K42" s="17"/>
    </row>
    <row r="43" spans="1:11" ht="55" customHeight="1">
      <c r="A43" s="16">
        <v>10</v>
      </c>
      <c r="B43" s="80" t="s">
        <v>196</v>
      </c>
      <c r="C43" s="57"/>
      <c r="D43" s="58"/>
      <c r="E43" s="13">
        <v>5</v>
      </c>
      <c r="F43" s="14">
        <f t="shared" ref="F43:G43" si="6">ROUND(IF((F44+F45)&gt;5,"5",(F44+F45)),1)</f>
        <v>2</v>
      </c>
      <c r="G43" s="15">
        <f t="shared" si="6"/>
        <v>0</v>
      </c>
      <c r="H43" s="16"/>
      <c r="I43" s="17"/>
      <c r="J43" s="17"/>
      <c r="K43" s="17"/>
    </row>
    <row r="44" spans="1:11" ht="99.75" customHeight="1">
      <c r="A44" s="16" t="s">
        <v>65</v>
      </c>
      <c r="B44" s="81" t="s">
        <v>66</v>
      </c>
      <c r="C44" s="57"/>
      <c r="D44" s="58"/>
      <c r="E44" s="13"/>
      <c r="F44" s="14">
        <v>2</v>
      </c>
      <c r="G44" s="15"/>
      <c r="H44" s="16"/>
      <c r="I44" s="17"/>
      <c r="J44" s="17"/>
      <c r="K44" s="17"/>
    </row>
    <row r="45" spans="1:11" ht="64" customHeight="1">
      <c r="A45" s="16" t="s">
        <v>67</v>
      </c>
      <c r="B45" s="81" t="s">
        <v>68</v>
      </c>
      <c r="C45" s="57"/>
      <c r="D45" s="58"/>
      <c r="E45" s="13"/>
      <c r="F45" s="14"/>
      <c r="G45" s="15"/>
      <c r="H45" s="16"/>
      <c r="I45" s="17"/>
      <c r="J45" s="17"/>
      <c r="K45" s="17"/>
    </row>
    <row r="46" spans="1:11" ht="52" customHeight="1">
      <c r="A46" s="9" t="s">
        <v>69</v>
      </c>
      <c r="B46" s="80" t="s">
        <v>197</v>
      </c>
      <c r="C46" s="57"/>
      <c r="D46" s="58"/>
      <c r="E46" s="13">
        <v>60</v>
      </c>
      <c r="F46" s="14">
        <f t="shared" ref="F46:G46" si="7">SUM(F47:F52)</f>
        <v>60</v>
      </c>
      <c r="G46" s="15">
        <f t="shared" si="7"/>
        <v>0</v>
      </c>
      <c r="H46" s="9"/>
      <c r="I46" s="4"/>
      <c r="J46" s="4"/>
      <c r="K46" s="4"/>
    </row>
    <row r="47" spans="1:11" ht="24" customHeight="1">
      <c r="A47" s="16"/>
      <c r="B47" s="81" t="s">
        <v>71</v>
      </c>
      <c r="C47" s="57"/>
      <c r="D47" s="58"/>
      <c r="E47" s="16">
        <v>60</v>
      </c>
      <c r="F47" s="16">
        <v>60</v>
      </c>
      <c r="G47" s="16"/>
      <c r="H47" s="16"/>
      <c r="I47" s="17"/>
      <c r="J47" s="17"/>
      <c r="K47" s="17"/>
    </row>
    <row r="48" spans="1:11" ht="20" customHeight="1">
      <c r="A48" s="16"/>
      <c r="B48" s="81" t="s">
        <v>72</v>
      </c>
      <c r="C48" s="57"/>
      <c r="D48" s="58"/>
      <c r="E48" s="16">
        <v>50</v>
      </c>
      <c r="F48" s="16"/>
      <c r="G48" s="16"/>
      <c r="H48" s="16"/>
      <c r="I48" s="17"/>
      <c r="J48" s="17"/>
      <c r="K48" s="17"/>
    </row>
    <row r="49" spans="1:11" ht="23" customHeight="1">
      <c r="A49" s="16"/>
      <c r="B49" s="81" t="s">
        <v>73</v>
      </c>
      <c r="C49" s="57"/>
      <c r="D49" s="58"/>
      <c r="E49" s="16">
        <v>40</v>
      </c>
      <c r="F49" s="16"/>
      <c r="G49" s="16"/>
      <c r="H49" s="16"/>
      <c r="I49" s="17"/>
      <c r="J49" s="17"/>
      <c r="K49" s="17"/>
    </row>
    <row r="50" spans="1:11" ht="22.5" customHeight="1">
      <c r="A50" s="16"/>
      <c r="B50" s="81" t="s">
        <v>74</v>
      </c>
      <c r="C50" s="57"/>
      <c r="D50" s="58"/>
      <c r="E50" s="16">
        <v>30</v>
      </c>
      <c r="F50" s="16"/>
      <c r="G50" s="16"/>
      <c r="H50" s="16"/>
      <c r="I50" s="17"/>
      <c r="J50" s="17"/>
      <c r="K50" s="17"/>
    </row>
    <row r="51" spans="1:11" ht="22" customHeight="1">
      <c r="A51" s="16"/>
      <c r="B51" s="81" t="s">
        <v>75</v>
      </c>
      <c r="C51" s="57"/>
      <c r="D51" s="58"/>
      <c r="E51" s="16">
        <v>20</v>
      </c>
      <c r="F51" s="16"/>
      <c r="G51" s="16"/>
      <c r="H51" s="16"/>
      <c r="I51" s="17"/>
      <c r="J51" s="17"/>
      <c r="K51" s="17"/>
    </row>
    <row r="52" spans="1:11" ht="21" customHeight="1">
      <c r="A52" s="16"/>
      <c r="B52" s="81" t="s">
        <v>76</v>
      </c>
      <c r="C52" s="57"/>
      <c r="D52" s="58"/>
      <c r="E52" s="16">
        <v>0</v>
      </c>
      <c r="F52" s="16"/>
      <c r="G52" s="16"/>
      <c r="H52" s="16"/>
      <c r="I52" s="17"/>
      <c r="J52" s="17"/>
      <c r="K52" s="17"/>
    </row>
    <row r="53" spans="1:11" ht="17.5" customHeight="1">
      <c r="A53" s="9"/>
      <c r="B53" s="59" t="s">
        <v>77</v>
      </c>
      <c r="C53" s="57"/>
      <c r="D53" s="58"/>
      <c r="E53" s="9">
        <f t="shared" ref="E53:G53" si="8">E14+E32+E46</f>
        <v>100</v>
      </c>
      <c r="F53" s="22">
        <f t="shared" si="8"/>
        <v>97</v>
      </c>
      <c r="G53" s="15">
        <f t="shared" si="8"/>
        <v>20</v>
      </c>
      <c r="H53" s="9"/>
      <c r="I53" s="4"/>
      <c r="J53" s="4"/>
      <c r="K53" s="4"/>
    </row>
    <row r="54" spans="1:11" ht="18.5" customHeight="1">
      <c r="A54" s="23"/>
      <c r="B54" s="56" t="s">
        <v>78</v>
      </c>
      <c r="C54" s="57"/>
      <c r="D54" s="58"/>
      <c r="E54" s="23"/>
      <c r="F54" s="23"/>
      <c r="G54" s="23"/>
      <c r="H54" s="23"/>
      <c r="I54" s="1"/>
      <c r="J54" s="1"/>
      <c r="K54" s="1"/>
    </row>
    <row r="55" spans="1:11" ht="31" customHeight="1">
      <c r="A55" s="23"/>
      <c r="B55" s="59" t="s">
        <v>198</v>
      </c>
      <c r="C55" s="57"/>
      <c r="D55" s="58"/>
      <c r="E55" s="9">
        <f>E53-E54</f>
        <v>100</v>
      </c>
      <c r="F55" s="22">
        <f t="shared" ref="F55:G55" si="9">ROUND(F53-F54,1)</f>
        <v>97</v>
      </c>
      <c r="G55" s="15">
        <f t="shared" si="9"/>
        <v>20</v>
      </c>
      <c r="H55" s="9"/>
      <c r="I55" s="1"/>
      <c r="J55" s="1"/>
      <c r="K55" s="1"/>
    </row>
    <row r="56" spans="1:11" ht="8" customHeight="1">
      <c r="A56" s="1"/>
      <c r="B56" s="4"/>
      <c r="C56" s="4"/>
      <c r="D56" s="4"/>
      <c r="E56" s="1"/>
      <c r="F56" s="1"/>
      <c r="G56" s="1"/>
      <c r="H56" s="1"/>
      <c r="I56" s="1"/>
      <c r="J56" s="1"/>
      <c r="K56" s="1"/>
    </row>
    <row r="57" spans="1:11" ht="18" customHeight="1">
      <c r="A57" s="1"/>
      <c r="B57" s="60" t="s">
        <v>80</v>
      </c>
      <c r="C57" s="61"/>
      <c r="D57" s="61"/>
      <c r="E57" s="1"/>
      <c r="F57" s="1"/>
      <c r="G57" s="1"/>
      <c r="H57" s="1"/>
      <c r="I57" s="1"/>
      <c r="J57" s="1"/>
      <c r="K57" s="1"/>
    </row>
    <row r="58" spans="1:11" ht="30" customHeight="1">
      <c r="A58" s="62" t="s">
        <v>81</v>
      </c>
      <c r="B58" s="63"/>
      <c r="C58" s="64"/>
      <c r="D58" s="68" t="s">
        <v>82</v>
      </c>
      <c r="E58" s="70" t="s">
        <v>83</v>
      </c>
      <c r="F58" s="58"/>
      <c r="G58" s="70" t="s">
        <v>199</v>
      </c>
      <c r="H58" s="58"/>
      <c r="I58" s="6"/>
      <c r="J58" s="6"/>
      <c r="K58" s="6"/>
    </row>
    <row r="59" spans="1:11" ht="59.5" customHeight="1">
      <c r="A59" s="65"/>
      <c r="B59" s="66"/>
      <c r="C59" s="67"/>
      <c r="D59" s="69"/>
      <c r="E59" s="10" t="s">
        <v>85</v>
      </c>
      <c r="F59" s="10" t="s">
        <v>86</v>
      </c>
      <c r="G59" s="10" t="s">
        <v>87</v>
      </c>
      <c r="H59" s="10" t="s">
        <v>88</v>
      </c>
      <c r="I59" s="6"/>
      <c r="J59" s="6"/>
      <c r="K59" s="6"/>
    </row>
    <row r="60" spans="1:11" ht="31.5" customHeight="1">
      <c r="A60" s="74" t="s">
        <v>89</v>
      </c>
      <c r="B60" s="57"/>
      <c r="C60" s="58"/>
      <c r="D60" s="16" t="s">
        <v>90</v>
      </c>
      <c r="E60" s="24">
        <f>IF(AND(90&lt;=F55,F55&lt;100),F55,"")</f>
        <v>97</v>
      </c>
      <c r="F60" s="16" t="str">
        <f>IF(AND(90&lt;=G55,G55&lt;=100),G55,"")</f>
        <v/>
      </c>
      <c r="G60" s="16" t="str">
        <f t="shared" ref="G60:H60" si="10">IF(ISNUMBER(E60)=TRUE,"X","")</f>
        <v>X</v>
      </c>
      <c r="H60" s="16" t="str">
        <f t="shared" si="10"/>
        <v/>
      </c>
      <c r="I60" s="1"/>
      <c r="J60" s="1"/>
      <c r="K60" s="1"/>
    </row>
    <row r="61" spans="1:11" ht="30.5" customHeight="1">
      <c r="A61" s="74" t="s">
        <v>91</v>
      </c>
      <c r="B61" s="57"/>
      <c r="C61" s="58"/>
      <c r="D61" s="16" t="s">
        <v>92</v>
      </c>
      <c r="E61" s="16" t="str">
        <f t="shared" ref="E61:F61" si="11">IF(AND(75&lt;=F55,F55&lt;90),F55,"")</f>
        <v/>
      </c>
      <c r="F61" s="16" t="str">
        <f t="shared" si="11"/>
        <v/>
      </c>
      <c r="G61" s="16" t="str">
        <f t="shared" ref="G61:H61" si="12">IF(ISNUMBER(E61)=TRUE,"X","")</f>
        <v/>
      </c>
      <c r="H61" s="16" t="str">
        <f t="shared" si="12"/>
        <v/>
      </c>
      <c r="I61" s="1"/>
      <c r="J61" s="1"/>
      <c r="K61" s="1"/>
    </row>
    <row r="62" spans="1:11" ht="35" customHeight="1">
      <c r="A62" s="74" t="s">
        <v>93</v>
      </c>
      <c r="B62" s="57"/>
      <c r="C62" s="58"/>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74" t="s">
        <v>95</v>
      </c>
      <c r="B63" s="57"/>
      <c r="C63" s="58"/>
      <c r="D63" s="16" t="s">
        <v>96</v>
      </c>
      <c r="E63" s="16" t="str">
        <f t="shared" ref="E63:F63" si="15">IF(AND(0&lt;F55,F55&lt;50),F55,"")</f>
        <v/>
      </c>
      <c r="F63" s="25">
        <f t="shared" si="15"/>
        <v>20</v>
      </c>
      <c r="G63" s="16" t="str">
        <f t="shared" ref="G63:H63" si="16">IF(ISNUMBER(E63)=TRUE,"X","")</f>
        <v/>
      </c>
      <c r="H63" s="26" t="str">
        <f t="shared" si="16"/>
        <v>X</v>
      </c>
      <c r="I63" s="1"/>
      <c r="J63" s="1"/>
      <c r="K63" s="1"/>
    </row>
    <row r="64" spans="1:11" ht="11" customHeight="1">
      <c r="A64" s="1"/>
      <c r="B64" s="2"/>
      <c r="C64" s="1"/>
      <c r="D64" s="1"/>
      <c r="E64" s="1"/>
      <c r="F64" s="1"/>
      <c r="G64" s="1"/>
      <c r="H64" s="1"/>
      <c r="I64" s="1"/>
      <c r="J64" s="1"/>
      <c r="K64" s="1"/>
    </row>
    <row r="65" spans="1:11" ht="18" customHeight="1">
      <c r="A65" s="27"/>
      <c r="B65" s="28"/>
      <c r="C65" s="27"/>
      <c r="D65" s="75" t="s">
        <v>335</v>
      </c>
      <c r="E65" s="61"/>
      <c r="F65" s="61"/>
      <c r="G65" s="61"/>
      <c r="H65" s="61"/>
      <c r="I65" s="27"/>
      <c r="J65" s="27"/>
      <c r="K65" s="27"/>
    </row>
    <row r="66" spans="1:11" ht="34" customHeight="1">
      <c r="A66" s="4"/>
      <c r="B66" s="4"/>
      <c r="C66" s="4"/>
      <c r="D66" s="76" t="s">
        <v>201</v>
      </c>
      <c r="E66" s="61"/>
      <c r="F66" s="61"/>
      <c r="G66" s="61"/>
      <c r="H66" s="61"/>
      <c r="I66" s="4"/>
      <c r="J66" s="4"/>
      <c r="K66" s="4"/>
    </row>
    <row r="67" spans="1:11" ht="15.75" customHeight="1">
      <c r="A67" s="1"/>
      <c r="B67" s="2"/>
      <c r="C67" s="1"/>
      <c r="D67" s="30"/>
      <c r="E67" s="30"/>
      <c r="F67" s="30"/>
      <c r="G67" s="30"/>
      <c r="H67" s="30"/>
      <c r="I67" s="1"/>
      <c r="J67" s="1"/>
      <c r="K67" s="1"/>
    </row>
    <row r="68" spans="1:11" ht="14" customHeight="1">
      <c r="A68" s="1"/>
      <c r="B68" s="2"/>
      <c r="C68" s="1"/>
      <c r="D68" s="1"/>
      <c r="E68" s="1"/>
      <c r="F68" s="1"/>
      <c r="G68" s="1"/>
      <c r="H68" s="1"/>
      <c r="I68" s="1"/>
      <c r="J68" s="1"/>
      <c r="K68" s="1"/>
    </row>
    <row r="69" spans="1:11" ht="15.75" customHeight="1">
      <c r="A69" s="1"/>
      <c r="B69" s="2"/>
      <c r="C69" s="1"/>
      <c r="D69" s="85" t="s">
        <v>202</v>
      </c>
      <c r="E69" s="61"/>
      <c r="F69" s="61"/>
      <c r="G69" s="61"/>
      <c r="H69" s="61"/>
      <c r="I69" s="1"/>
      <c r="J69" s="1"/>
      <c r="K69" s="1"/>
    </row>
    <row r="70" spans="1:11" ht="15.75" customHeight="1">
      <c r="A70" s="1"/>
      <c r="B70" s="2"/>
      <c r="C70" s="1"/>
      <c r="D70" s="1"/>
      <c r="E70" s="1"/>
      <c r="F70" s="1"/>
      <c r="G70" s="1"/>
      <c r="H70" s="1"/>
      <c r="I70" s="1"/>
      <c r="J70" s="1"/>
      <c r="K70" s="1"/>
    </row>
    <row r="71" spans="1:11" ht="24.75" customHeight="1">
      <c r="A71" s="1"/>
      <c r="B71" s="77" t="s">
        <v>100</v>
      </c>
      <c r="C71" s="66"/>
      <c r="D71" s="66"/>
      <c r="E71" s="66"/>
      <c r="F71" s="66"/>
      <c r="G71" s="66"/>
      <c r="H71" s="66"/>
      <c r="I71" s="1"/>
      <c r="J71" s="1"/>
      <c r="K71" s="1"/>
    </row>
    <row r="72" spans="1:11" ht="106.5" customHeight="1">
      <c r="A72" s="1"/>
      <c r="B72" s="71" t="s">
        <v>534</v>
      </c>
      <c r="C72" s="57"/>
      <c r="D72" s="57"/>
      <c r="E72" s="57"/>
      <c r="F72" s="57"/>
      <c r="G72" s="57"/>
      <c r="H72" s="58"/>
      <c r="I72" s="1"/>
      <c r="J72" s="1"/>
      <c r="K72" s="1"/>
    </row>
    <row r="73" spans="1:11" ht="24.75" customHeight="1">
      <c r="A73" s="1"/>
      <c r="B73" s="32"/>
      <c r="C73" s="1"/>
      <c r="D73" s="72" t="s">
        <v>203</v>
      </c>
      <c r="E73" s="63"/>
      <c r="F73" s="63"/>
      <c r="G73" s="63"/>
      <c r="H73" s="63"/>
      <c r="I73" s="1"/>
      <c r="J73" s="1"/>
      <c r="K73" s="1"/>
    </row>
    <row r="74" spans="1:11" ht="21" customHeight="1">
      <c r="A74" s="1"/>
      <c r="B74" s="29"/>
      <c r="C74" s="1"/>
      <c r="D74" s="73" t="s">
        <v>103</v>
      </c>
      <c r="E74" s="61"/>
      <c r="F74" s="61"/>
      <c r="G74" s="61"/>
      <c r="H74" s="6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7">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D74:H74"/>
    <mergeCell ref="A60:C60"/>
    <mergeCell ref="A61:C61"/>
    <mergeCell ref="A62:C62"/>
    <mergeCell ref="A63:C63"/>
    <mergeCell ref="D65:H65"/>
    <mergeCell ref="D66:H66"/>
    <mergeCell ref="D69:H69"/>
    <mergeCell ref="E58:F58"/>
    <mergeCell ref="G58:H58"/>
    <mergeCell ref="B71:H71"/>
    <mergeCell ref="B72:H72"/>
    <mergeCell ref="D73:H73"/>
    <mergeCell ref="B54:D54"/>
    <mergeCell ref="B55:D55"/>
    <mergeCell ref="B57:D57"/>
    <mergeCell ref="A58:C59"/>
    <mergeCell ref="D58:D59"/>
  </mergeCells>
  <printOptions horizontalCentered="1"/>
  <pageMargins left="0.1" right="0.1" top="0.45" bottom="0.39" header="0" footer="0"/>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1000"/>
  <sheetViews>
    <sheetView workbookViewId="0"/>
  </sheetViews>
  <sheetFormatPr defaultColWidth="14.453125" defaultRowHeight="15" customHeight="1"/>
  <cols>
    <col min="1" max="1" width="5.453125" customWidth="1"/>
    <col min="2" max="2" width="27.08984375" customWidth="1"/>
    <col min="3" max="3" width="20" customWidth="1"/>
    <col min="4" max="4" width="9.7265625" customWidth="1"/>
    <col min="5" max="5" width="8" customWidth="1"/>
    <col min="6" max="6" width="10.54296875" customWidth="1"/>
    <col min="7" max="7" width="9.08984375" customWidth="1"/>
    <col min="8" max="8" width="9.26953125" customWidth="1"/>
    <col min="9" max="11" width="8.7265625" customWidth="1"/>
  </cols>
  <sheetData>
    <row r="1" spans="1:11" ht="15.75" customHeight="1">
      <c r="A1" s="1"/>
      <c r="B1" s="2"/>
      <c r="C1" s="1"/>
      <c r="D1" s="1"/>
      <c r="E1" s="1"/>
      <c r="F1" s="1"/>
      <c r="G1" s="1"/>
      <c r="H1" s="3" t="s">
        <v>0</v>
      </c>
      <c r="I1" s="1"/>
      <c r="J1" s="1"/>
      <c r="K1" s="1"/>
    </row>
    <row r="2" spans="1:11" ht="48.75" customHeight="1">
      <c r="A2" s="76" t="s">
        <v>204</v>
      </c>
      <c r="B2" s="61"/>
      <c r="C2" s="61"/>
      <c r="D2" s="8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205</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206</v>
      </c>
      <c r="C7" s="61"/>
      <c r="D7" s="61"/>
      <c r="E7" s="61"/>
      <c r="F7" s="61"/>
      <c r="G7" s="61"/>
      <c r="H7" s="61"/>
      <c r="I7" s="6"/>
      <c r="J7" s="6"/>
      <c r="K7" s="6"/>
    </row>
    <row r="8" spans="1:11" ht="19.5" customHeight="1">
      <c r="A8" s="6"/>
      <c r="B8" s="60" t="s">
        <v>188</v>
      </c>
      <c r="C8" s="61"/>
      <c r="D8" s="61"/>
      <c r="E8" s="61"/>
      <c r="F8" s="61"/>
      <c r="G8" s="61"/>
      <c r="H8" s="61"/>
      <c r="I8" s="6"/>
      <c r="J8" s="6"/>
      <c r="K8" s="6"/>
    </row>
    <row r="9" spans="1:11" ht="19.5" customHeight="1">
      <c r="A9" s="6"/>
      <c r="B9" s="60" t="s">
        <v>122</v>
      </c>
      <c r="C9" s="61"/>
      <c r="D9" s="61"/>
      <c r="E9" s="61"/>
      <c r="F9" s="61"/>
      <c r="G9" s="61"/>
      <c r="H9" s="61"/>
      <c r="I9" s="6"/>
      <c r="J9" s="6"/>
      <c r="K9" s="6"/>
    </row>
    <row r="10" spans="1:11" ht="19.5" customHeight="1">
      <c r="A10" s="6"/>
      <c r="B10" s="7" t="s">
        <v>207</v>
      </c>
      <c r="C10" s="39">
        <v>11100096289</v>
      </c>
      <c r="D10" s="7"/>
      <c r="E10" s="7"/>
      <c r="F10" s="7"/>
      <c r="G10" s="7"/>
      <c r="H10" s="7"/>
      <c r="I10" s="6"/>
      <c r="J10" s="6"/>
      <c r="K10" s="6"/>
    </row>
    <row r="11" spans="1:11" ht="12.75" customHeight="1">
      <c r="A11" s="6"/>
      <c r="B11" s="7"/>
      <c r="C11" s="7"/>
      <c r="D11" s="6"/>
      <c r="E11" s="6"/>
      <c r="F11" s="6"/>
      <c r="G11" s="6"/>
      <c r="H11" s="6"/>
      <c r="I11" s="6"/>
      <c r="J11" s="6"/>
      <c r="K11" s="6"/>
    </row>
    <row r="12" spans="1:11" ht="58.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89.25" customHeight="1">
      <c r="A14" s="9" t="s">
        <v>20</v>
      </c>
      <c r="B14" s="80" t="s">
        <v>208</v>
      </c>
      <c r="C14" s="57"/>
      <c r="D14" s="58"/>
      <c r="E14" s="13">
        <f>E15+E19+E25+E28</f>
        <v>20</v>
      </c>
      <c r="F14" s="14">
        <f t="shared" ref="F14:G14" si="0">ROUND(F15+F19+F25+F28,1)</f>
        <v>20</v>
      </c>
      <c r="G14" s="15">
        <f t="shared" si="0"/>
        <v>20</v>
      </c>
      <c r="H14" s="9"/>
      <c r="I14" s="4"/>
      <c r="J14" s="4"/>
      <c r="K14" s="4"/>
    </row>
    <row r="15" spans="1:11" ht="24" customHeight="1">
      <c r="A15" s="16">
        <v>1</v>
      </c>
      <c r="B15" s="80" t="s">
        <v>22</v>
      </c>
      <c r="C15" s="57"/>
      <c r="D15" s="58"/>
      <c r="E15" s="13">
        <f>5-(E16+E17+E18)</f>
        <v>5</v>
      </c>
      <c r="F15" s="14">
        <f t="shared" ref="F15:G15" si="1">ROUND(5-(F16+F17+F18),1)</f>
        <v>5</v>
      </c>
      <c r="G15" s="15">
        <f t="shared" si="1"/>
        <v>5</v>
      </c>
      <c r="H15" s="16"/>
      <c r="I15" s="17"/>
      <c r="J15" s="17"/>
      <c r="K15" s="17"/>
    </row>
    <row r="16" spans="1:11" ht="119.25" customHeight="1">
      <c r="A16" s="16" t="s">
        <v>23</v>
      </c>
      <c r="B16" s="81" t="s">
        <v>24</v>
      </c>
      <c r="C16" s="57"/>
      <c r="D16" s="58"/>
      <c r="E16" s="16"/>
      <c r="F16" s="14"/>
      <c r="G16" s="14"/>
      <c r="H16" s="16"/>
      <c r="I16" s="17"/>
      <c r="J16" s="17"/>
      <c r="K16" s="17"/>
    </row>
    <row r="17" spans="1:11" ht="67.5" customHeight="1">
      <c r="A17" s="16" t="s">
        <v>25</v>
      </c>
      <c r="B17" s="81" t="s">
        <v>26</v>
      </c>
      <c r="C17" s="57"/>
      <c r="D17" s="58"/>
      <c r="E17" s="16"/>
      <c r="F17" s="14"/>
      <c r="G17" s="14"/>
      <c r="H17" s="18"/>
      <c r="I17" s="19"/>
      <c r="J17" s="19"/>
      <c r="K17" s="19"/>
    </row>
    <row r="18" spans="1:11" ht="85.5" customHeight="1">
      <c r="A18" s="16" t="s">
        <v>27</v>
      </c>
      <c r="B18" s="81" t="s">
        <v>28</v>
      </c>
      <c r="C18" s="57"/>
      <c r="D18" s="58"/>
      <c r="E18" s="16"/>
      <c r="F18" s="14"/>
      <c r="G18" s="14"/>
      <c r="H18" s="18"/>
      <c r="I18" s="19"/>
      <c r="J18" s="19"/>
      <c r="K18" s="19"/>
    </row>
    <row r="19" spans="1:11" ht="47.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4"/>
      <c r="G20" s="14"/>
      <c r="H20" s="18"/>
      <c r="I20" s="19"/>
      <c r="J20" s="19"/>
      <c r="K20" s="19"/>
    </row>
    <row r="21" spans="1:11" ht="48.75" customHeight="1">
      <c r="A21" s="16" t="s">
        <v>32</v>
      </c>
      <c r="B21" s="81" t="s">
        <v>33</v>
      </c>
      <c r="C21" s="57"/>
      <c r="D21" s="58"/>
      <c r="E21" s="16"/>
      <c r="F21" s="14"/>
      <c r="G21" s="14"/>
      <c r="H21" s="18"/>
      <c r="I21" s="19"/>
      <c r="J21" s="19"/>
      <c r="K21" s="19"/>
    </row>
    <row r="22" spans="1:11" ht="52.5" customHeight="1">
      <c r="A22" s="16" t="s">
        <v>34</v>
      </c>
      <c r="B22" s="81" t="s">
        <v>35</v>
      </c>
      <c r="C22" s="57"/>
      <c r="D22" s="58"/>
      <c r="E22" s="16"/>
      <c r="F22" s="14"/>
      <c r="G22" s="14"/>
      <c r="H22" s="18"/>
      <c r="I22" s="19"/>
      <c r="J22" s="19"/>
      <c r="K22" s="19"/>
    </row>
    <row r="23" spans="1:11" ht="70.5" customHeight="1">
      <c r="A23" s="16" t="s">
        <v>36</v>
      </c>
      <c r="B23" s="81" t="s">
        <v>37</v>
      </c>
      <c r="C23" s="57"/>
      <c r="D23" s="58"/>
      <c r="E23" s="16"/>
      <c r="F23" s="14"/>
      <c r="G23" s="14"/>
      <c r="H23" s="18"/>
      <c r="I23" s="19"/>
      <c r="J23" s="19"/>
      <c r="K23" s="19"/>
    </row>
    <row r="24" spans="1:11" ht="34.5" customHeight="1">
      <c r="A24" s="16" t="s">
        <v>38</v>
      </c>
      <c r="B24" s="81" t="s">
        <v>39</v>
      </c>
      <c r="C24" s="57"/>
      <c r="D24" s="58"/>
      <c r="E24" s="16"/>
      <c r="F24" s="14"/>
      <c r="G24" s="14"/>
      <c r="H24" s="18"/>
      <c r="I24" s="19"/>
      <c r="J24" s="19"/>
      <c r="K24" s="19"/>
    </row>
    <row r="25" spans="1:11" ht="50.25" customHeight="1">
      <c r="A25" s="16">
        <v>3</v>
      </c>
      <c r="B25" s="80" t="s">
        <v>40</v>
      </c>
      <c r="C25" s="57"/>
      <c r="D25" s="58"/>
      <c r="E25" s="13">
        <f>5-(E26+E27)</f>
        <v>5</v>
      </c>
      <c r="F25" s="14">
        <f t="shared" ref="F25:G25" si="3">ROUND(5-(F26+F27),1)</f>
        <v>5</v>
      </c>
      <c r="G25" s="15">
        <f t="shared" si="3"/>
        <v>5</v>
      </c>
      <c r="H25" s="16"/>
      <c r="I25" s="17"/>
      <c r="J25" s="17"/>
      <c r="K25" s="17"/>
    </row>
    <row r="26" spans="1:11" ht="98.25" customHeight="1">
      <c r="A26" s="16" t="s">
        <v>41</v>
      </c>
      <c r="B26" s="81" t="s">
        <v>209</v>
      </c>
      <c r="C26" s="57"/>
      <c r="D26" s="58"/>
      <c r="E26" s="16"/>
      <c r="F26" s="16"/>
      <c r="G26" s="18"/>
      <c r="H26" s="18"/>
      <c r="I26" s="19"/>
      <c r="J26" s="19"/>
      <c r="K26" s="19"/>
    </row>
    <row r="27" spans="1:11" ht="54.75" customHeight="1">
      <c r="A27" s="16" t="s">
        <v>43</v>
      </c>
      <c r="B27" s="81" t="s">
        <v>44</v>
      </c>
      <c r="C27" s="57"/>
      <c r="D27" s="58"/>
      <c r="E27" s="16"/>
      <c r="F27" s="16"/>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49.5" customHeight="1">
      <c r="A29" s="16" t="s">
        <v>46</v>
      </c>
      <c r="B29" s="81" t="s">
        <v>47</v>
      </c>
      <c r="C29" s="57"/>
      <c r="D29" s="58"/>
      <c r="E29" s="16"/>
      <c r="F29" s="16"/>
      <c r="G29" s="18"/>
      <c r="H29" s="18"/>
      <c r="I29" s="19"/>
      <c r="J29" s="19"/>
      <c r="K29" s="19"/>
    </row>
    <row r="30" spans="1:11" ht="54" customHeight="1">
      <c r="A30" s="16" t="s">
        <v>48</v>
      </c>
      <c r="B30" s="81" t="s">
        <v>49</v>
      </c>
      <c r="C30" s="57"/>
      <c r="D30" s="58"/>
      <c r="E30" s="16"/>
      <c r="F30" s="16"/>
      <c r="G30" s="18"/>
      <c r="H30" s="18"/>
      <c r="I30" s="19"/>
      <c r="J30" s="19"/>
      <c r="K30" s="19"/>
    </row>
    <row r="31" spans="1:11" ht="50.25" customHeight="1">
      <c r="A31" s="16" t="s">
        <v>50</v>
      </c>
      <c r="B31" s="81" t="s">
        <v>51</v>
      </c>
      <c r="C31" s="57"/>
      <c r="D31" s="58"/>
      <c r="E31" s="16"/>
      <c r="F31" s="16"/>
      <c r="G31" s="18"/>
      <c r="H31" s="18"/>
      <c r="I31" s="19"/>
      <c r="J31" s="19"/>
      <c r="K31" s="19"/>
    </row>
    <row r="32" spans="1:11" ht="27.75" customHeight="1">
      <c r="A32" s="9" t="s">
        <v>52</v>
      </c>
      <c r="B32" s="80" t="s">
        <v>210</v>
      </c>
      <c r="C32" s="57"/>
      <c r="D32" s="58"/>
      <c r="E32" s="13">
        <f>E33+E35+E37+E39+E41+E43</f>
        <v>20</v>
      </c>
      <c r="F32" s="14">
        <f t="shared" ref="F32:G32" si="5">ROUND(F33+F35+F37+F39+F41+F43,1)</f>
        <v>17</v>
      </c>
      <c r="G32" s="15">
        <f t="shared" si="5"/>
        <v>0</v>
      </c>
      <c r="H32" s="9"/>
      <c r="I32" s="4"/>
      <c r="J32" s="4"/>
      <c r="K32" s="4"/>
    </row>
    <row r="33" spans="1:11" ht="49.5" customHeight="1">
      <c r="A33" s="16">
        <v>5</v>
      </c>
      <c r="B33" s="80" t="s">
        <v>54</v>
      </c>
      <c r="C33" s="57"/>
      <c r="D33" s="58"/>
      <c r="E33" s="13">
        <v>1</v>
      </c>
      <c r="F33" s="14">
        <f>IF(F34&gt;1,"1",F34)</f>
        <v>1</v>
      </c>
      <c r="G33" s="15">
        <f>G34</f>
        <v>0</v>
      </c>
      <c r="H33" s="16"/>
      <c r="I33" s="17"/>
      <c r="J33" s="17"/>
      <c r="K33" s="17"/>
    </row>
    <row r="34" spans="1:11" ht="57" customHeight="1">
      <c r="A34" s="16"/>
      <c r="B34" s="81" t="s">
        <v>55</v>
      </c>
      <c r="C34" s="57"/>
      <c r="D34" s="58"/>
      <c r="E34" s="13"/>
      <c r="F34" s="14">
        <v>1</v>
      </c>
      <c r="G34" s="15"/>
      <c r="H34" s="16"/>
      <c r="I34" s="17"/>
      <c r="J34" s="17"/>
      <c r="K34" s="17"/>
    </row>
    <row r="35" spans="1:11" ht="51.75" customHeight="1">
      <c r="A35" s="16">
        <v>6</v>
      </c>
      <c r="B35" s="80" t="s">
        <v>56</v>
      </c>
      <c r="C35" s="57"/>
      <c r="D35" s="58"/>
      <c r="E35" s="13">
        <v>2</v>
      </c>
      <c r="F35" s="14">
        <f>IF(F36&gt;2,"2",F36)</f>
        <v>2</v>
      </c>
      <c r="G35" s="15">
        <f>G36</f>
        <v>0</v>
      </c>
      <c r="H35" s="16"/>
      <c r="I35" s="17"/>
      <c r="J35" s="17"/>
      <c r="K35" s="17"/>
    </row>
    <row r="36" spans="1:11" ht="56.25" customHeight="1">
      <c r="A36" s="16"/>
      <c r="B36" s="81" t="s">
        <v>57</v>
      </c>
      <c r="C36" s="57"/>
      <c r="D36" s="58"/>
      <c r="E36" s="13"/>
      <c r="F36" s="14">
        <v>2</v>
      </c>
      <c r="G36" s="15"/>
      <c r="H36" s="16"/>
      <c r="I36" s="17"/>
      <c r="J36" s="17"/>
      <c r="K36" s="17"/>
    </row>
    <row r="37" spans="1:11" ht="51.75" customHeight="1">
      <c r="A37" s="16">
        <v>7</v>
      </c>
      <c r="B37" s="80" t="s">
        <v>58</v>
      </c>
      <c r="C37" s="57"/>
      <c r="D37" s="58"/>
      <c r="E37" s="13">
        <v>2</v>
      </c>
      <c r="F37" s="14">
        <f>IF(F38&gt;2,"2",F38)</f>
        <v>2</v>
      </c>
      <c r="G37" s="15">
        <f>G38</f>
        <v>0</v>
      </c>
      <c r="H37" s="16"/>
      <c r="I37" s="17"/>
      <c r="J37" s="17"/>
      <c r="K37" s="17"/>
    </row>
    <row r="38" spans="1:11" ht="75.75" customHeight="1">
      <c r="A38" s="16"/>
      <c r="B38" s="81" t="s">
        <v>59</v>
      </c>
      <c r="C38" s="57"/>
      <c r="D38" s="58"/>
      <c r="E38" s="13"/>
      <c r="F38" s="14">
        <v>2</v>
      </c>
      <c r="G38" s="15"/>
      <c r="H38" s="16"/>
      <c r="I38" s="17"/>
      <c r="J38" s="17"/>
      <c r="K38" s="17"/>
    </row>
    <row r="39" spans="1:11" ht="58.5" customHeight="1">
      <c r="A39" s="16">
        <v>8</v>
      </c>
      <c r="B39" s="80" t="s">
        <v>60</v>
      </c>
      <c r="C39" s="57"/>
      <c r="D39" s="58"/>
      <c r="E39" s="13">
        <v>2</v>
      </c>
      <c r="F39" s="14">
        <f>IF(F40&gt;2,"2",F40)</f>
        <v>2</v>
      </c>
      <c r="G39" s="15">
        <f>G40</f>
        <v>0</v>
      </c>
      <c r="H39" s="16"/>
      <c r="I39" s="17"/>
      <c r="J39" s="17"/>
      <c r="K39" s="17"/>
    </row>
    <row r="40" spans="1:11" ht="70.5" customHeight="1">
      <c r="A40" s="16"/>
      <c r="B40" s="81" t="s">
        <v>61</v>
      </c>
      <c r="C40" s="57"/>
      <c r="D40" s="58"/>
      <c r="E40" s="13"/>
      <c r="F40" s="14">
        <v>2</v>
      </c>
      <c r="G40" s="15"/>
      <c r="H40" s="16"/>
      <c r="I40" s="17"/>
      <c r="J40" s="17"/>
      <c r="K40" s="17"/>
    </row>
    <row r="41" spans="1:11" ht="129.75" customHeight="1">
      <c r="A41" s="16">
        <v>9</v>
      </c>
      <c r="B41" s="80" t="s">
        <v>211</v>
      </c>
      <c r="C41" s="57"/>
      <c r="D41" s="58"/>
      <c r="E41" s="13">
        <v>8</v>
      </c>
      <c r="F41" s="14" t="str">
        <f>IF(F42&gt;=8,"8",IF(F42&lt;8,"0"))</f>
        <v>8</v>
      </c>
      <c r="G41" s="15">
        <f>G42</f>
        <v>0</v>
      </c>
      <c r="H41" s="16"/>
      <c r="I41" s="17"/>
      <c r="J41" s="17"/>
      <c r="K41" s="17"/>
    </row>
    <row r="42" spans="1:11" ht="186" customHeight="1">
      <c r="A42" s="16"/>
      <c r="B42" s="81" t="s">
        <v>63</v>
      </c>
      <c r="C42" s="57"/>
      <c r="D42" s="58"/>
      <c r="E42" s="13"/>
      <c r="F42" s="14">
        <v>8</v>
      </c>
      <c r="G42" s="15"/>
      <c r="H42" s="16"/>
      <c r="I42" s="17"/>
      <c r="J42" s="17"/>
      <c r="K42" s="17"/>
    </row>
    <row r="43" spans="1:11" ht="55.5" customHeight="1">
      <c r="A43" s="16">
        <v>10</v>
      </c>
      <c r="B43" s="80" t="s">
        <v>212</v>
      </c>
      <c r="C43" s="57"/>
      <c r="D43" s="58"/>
      <c r="E43" s="13">
        <v>5</v>
      </c>
      <c r="F43" s="14">
        <f t="shared" ref="F43:G43" si="6">ROUND(IF((F44+F45)&gt;5,"5",(F44+F45)),1)</f>
        <v>2</v>
      </c>
      <c r="G43" s="15">
        <f t="shared" si="6"/>
        <v>0</v>
      </c>
      <c r="H43" s="16"/>
      <c r="I43" s="17"/>
      <c r="J43" s="17"/>
      <c r="K43" s="17"/>
    </row>
    <row r="44" spans="1:11" ht="108" customHeight="1">
      <c r="A44" s="16" t="s">
        <v>65</v>
      </c>
      <c r="B44" s="81" t="s">
        <v>66</v>
      </c>
      <c r="C44" s="57"/>
      <c r="D44" s="58"/>
      <c r="E44" s="13"/>
      <c r="F44" s="14"/>
      <c r="G44" s="15"/>
      <c r="H44" s="16"/>
      <c r="I44" s="17"/>
      <c r="J44" s="17"/>
      <c r="K44" s="17"/>
    </row>
    <row r="45" spans="1:11" ht="82.5" customHeight="1">
      <c r="A45" s="16" t="s">
        <v>67</v>
      </c>
      <c r="B45" s="81" t="s">
        <v>68</v>
      </c>
      <c r="C45" s="57"/>
      <c r="D45" s="58"/>
      <c r="E45" s="13"/>
      <c r="F45" s="14">
        <v>2</v>
      </c>
      <c r="G45" s="15"/>
      <c r="H45" s="16"/>
      <c r="I45" s="17"/>
      <c r="J45" s="17"/>
      <c r="K45" s="17"/>
    </row>
    <row r="46" spans="1:11" ht="60.75" customHeight="1">
      <c r="A46" s="9" t="s">
        <v>69</v>
      </c>
      <c r="B46" s="80" t="s">
        <v>213</v>
      </c>
      <c r="C46" s="57"/>
      <c r="D46" s="58"/>
      <c r="E46" s="13">
        <v>60</v>
      </c>
      <c r="F46" s="14">
        <f t="shared" ref="F46:G46" si="7">SUM(F47:F52)</f>
        <v>60</v>
      </c>
      <c r="G46" s="15">
        <f t="shared" si="7"/>
        <v>0</v>
      </c>
      <c r="H46" s="9"/>
      <c r="I46" s="4"/>
      <c r="J46" s="4"/>
      <c r="K46" s="4"/>
    </row>
    <row r="47" spans="1:11" ht="34.5" customHeight="1">
      <c r="A47" s="16"/>
      <c r="B47" s="81" t="s">
        <v>71</v>
      </c>
      <c r="C47" s="57"/>
      <c r="D47" s="58"/>
      <c r="E47" s="16">
        <v>60</v>
      </c>
      <c r="F47" s="16">
        <v>60</v>
      </c>
      <c r="G47" s="16"/>
      <c r="H47" s="16"/>
      <c r="I47" s="17"/>
      <c r="J47" s="17"/>
      <c r="K47" s="17"/>
    </row>
    <row r="48" spans="1:11" ht="34.5" customHeight="1">
      <c r="A48" s="16"/>
      <c r="B48" s="81" t="s">
        <v>72</v>
      </c>
      <c r="C48" s="57"/>
      <c r="D48" s="58"/>
      <c r="E48" s="16">
        <v>50</v>
      </c>
      <c r="F48" s="16"/>
      <c r="G48" s="16"/>
      <c r="H48" s="16"/>
      <c r="I48" s="17"/>
      <c r="J48" s="17"/>
      <c r="K48" s="17"/>
    </row>
    <row r="49" spans="1:11" ht="34.5" customHeight="1">
      <c r="A49" s="16"/>
      <c r="B49" s="81" t="s">
        <v>73</v>
      </c>
      <c r="C49" s="57"/>
      <c r="D49" s="58"/>
      <c r="E49" s="16">
        <v>40</v>
      </c>
      <c r="F49" s="16"/>
      <c r="G49" s="16"/>
      <c r="H49" s="16"/>
      <c r="I49" s="17"/>
      <c r="J49" s="17"/>
      <c r="K49" s="17"/>
    </row>
    <row r="50" spans="1:11" ht="34.5" customHeight="1">
      <c r="A50" s="16"/>
      <c r="B50" s="81" t="s">
        <v>74</v>
      </c>
      <c r="C50" s="57"/>
      <c r="D50" s="58"/>
      <c r="E50" s="16">
        <v>30</v>
      </c>
      <c r="F50" s="16"/>
      <c r="G50" s="16"/>
      <c r="H50" s="16"/>
      <c r="I50" s="17"/>
      <c r="J50" s="17"/>
      <c r="K50" s="17"/>
    </row>
    <row r="51" spans="1:11" ht="34.5" customHeight="1">
      <c r="A51" s="16"/>
      <c r="B51" s="81" t="s">
        <v>75</v>
      </c>
      <c r="C51" s="57"/>
      <c r="D51" s="58"/>
      <c r="E51" s="16">
        <v>20</v>
      </c>
      <c r="F51" s="16"/>
      <c r="G51" s="16"/>
      <c r="H51" s="16"/>
      <c r="I51" s="17"/>
      <c r="J51" s="17"/>
      <c r="K51" s="17"/>
    </row>
    <row r="52" spans="1:11" ht="34.5" customHeight="1">
      <c r="A52" s="16"/>
      <c r="B52" s="81" t="s">
        <v>76</v>
      </c>
      <c r="C52" s="57"/>
      <c r="D52" s="58"/>
      <c r="E52" s="16">
        <v>0</v>
      </c>
      <c r="F52" s="16"/>
      <c r="G52" s="16"/>
      <c r="H52" s="16"/>
      <c r="I52" s="17"/>
      <c r="J52" s="17"/>
      <c r="K52" s="17"/>
    </row>
    <row r="53" spans="1:11" ht="34.5" customHeight="1">
      <c r="A53" s="9"/>
      <c r="B53" s="59" t="s">
        <v>77</v>
      </c>
      <c r="C53" s="57"/>
      <c r="D53" s="58"/>
      <c r="E53" s="9">
        <f t="shared" ref="E53:G53" si="8">E14+E32+E46</f>
        <v>100</v>
      </c>
      <c r="F53" s="22">
        <f t="shared" si="8"/>
        <v>97</v>
      </c>
      <c r="G53" s="15">
        <f t="shared" si="8"/>
        <v>20</v>
      </c>
      <c r="H53" s="9"/>
      <c r="I53" s="4"/>
      <c r="J53" s="4"/>
      <c r="K53" s="4"/>
    </row>
    <row r="54" spans="1:11" ht="34.5" customHeight="1">
      <c r="A54" s="23"/>
      <c r="B54" s="56" t="s">
        <v>78</v>
      </c>
      <c r="C54" s="57"/>
      <c r="D54" s="58"/>
      <c r="E54" s="23"/>
      <c r="F54" s="23"/>
      <c r="G54" s="23"/>
      <c r="H54" s="23"/>
      <c r="I54" s="1"/>
      <c r="J54" s="1"/>
      <c r="K54" s="1"/>
    </row>
    <row r="55" spans="1:11" ht="45.75" customHeight="1">
      <c r="A55" s="23"/>
      <c r="B55" s="59" t="s">
        <v>214</v>
      </c>
      <c r="C55" s="57"/>
      <c r="D55" s="58"/>
      <c r="E55" s="9">
        <f>E53-E54</f>
        <v>100</v>
      </c>
      <c r="F55" s="22">
        <f t="shared" ref="F55:G55" si="9">ROUND(F53-F54,1)</f>
        <v>97</v>
      </c>
      <c r="G55" s="15">
        <f t="shared" si="9"/>
        <v>20</v>
      </c>
      <c r="H55" s="9"/>
      <c r="I55" s="1"/>
      <c r="J55" s="1"/>
      <c r="K55" s="1"/>
    </row>
    <row r="56" spans="1:11" ht="25.5" customHeight="1">
      <c r="A56" s="1"/>
      <c r="B56" s="4"/>
      <c r="C56" s="4"/>
      <c r="D56" s="4"/>
      <c r="E56" s="1"/>
      <c r="F56" s="1"/>
      <c r="G56" s="1"/>
      <c r="H56" s="1"/>
      <c r="I56" s="1"/>
      <c r="J56" s="1"/>
      <c r="K56" s="1"/>
    </row>
    <row r="57" spans="1:11" ht="20.25" customHeight="1">
      <c r="A57" s="1"/>
      <c r="B57" s="60" t="s">
        <v>80</v>
      </c>
      <c r="C57" s="61"/>
      <c r="D57" s="61"/>
      <c r="E57" s="1"/>
      <c r="F57" s="1"/>
      <c r="G57" s="1"/>
      <c r="H57" s="1"/>
      <c r="I57" s="1"/>
      <c r="J57" s="1"/>
      <c r="K57" s="1"/>
    </row>
    <row r="58" spans="1:11" ht="32.25" customHeight="1">
      <c r="A58" s="62" t="s">
        <v>81</v>
      </c>
      <c r="B58" s="63"/>
      <c r="C58" s="64"/>
      <c r="D58" s="68" t="s">
        <v>82</v>
      </c>
      <c r="E58" s="70" t="s">
        <v>83</v>
      </c>
      <c r="F58" s="58"/>
      <c r="G58" s="70" t="s">
        <v>215</v>
      </c>
      <c r="H58" s="58"/>
      <c r="I58" s="6"/>
      <c r="J58" s="6"/>
      <c r="K58" s="6"/>
    </row>
    <row r="59" spans="1:11" ht="15.75" customHeight="1">
      <c r="A59" s="65"/>
      <c r="B59" s="66"/>
      <c r="C59" s="67"/>
      <c r="D59" s="69"/>
      <c r="E59" s="10" t="s">
        <v>85</v>
      </c>
      <c r="F59" s="10" t="s">
        <v>86</v>
      </c>
      <c r="G59" s="10" t="s">
        <v>87</v>
      </c>
      <c r="H59" s="10" t="s">
        <v>88</v>
      </c>
      <c r="I59" s="6"/>
      <c r="J59" s="6"/>
      <c r="K59" s="6"/>
    </row>
    <row r="60" spans="1:11" ht="33.75" customHeight="1">
      <c r="A60" s="74" t="s">
        <v>89</v>
      </c>
      <c r="B60" s="57"/>
      <c r="C60" s="58"/>
      <c r="D60" s="16" t="s">
        <v>90</v>
      </c>
      <c r="E60" s="24">
        <f>IF(AND(90&lt;=F55,F55&lt;100),F55,"")</f>
        <v>97</v>
      </c>
      <c r="F60" s="16" t="str">
        <f>IF(AND(90&lt;=G55,G55&lt;=100),G55,"")</f>
        <v/>
      </c>
      <c r="G60" s="16" t="str">
        <f t="shared" ref="G60:H60" si="10">IF(ISNUMBER(E60)=TRUE,"X","")</f>
        <v>X</v>
      </c>
      <c r="H60" s="16" t="str">
        <f t="shared" si="10"/>
        <v/>
      </c>
      <c r="I60" s="1"/>
      <c r="J60" s="1"/>
      <c r="K60" s="1"/>
    </row>
    <row r="61" spans="1:11" ht="45.75" customHeight="1">
      <c r="A61" s="74" t="s">
        <v>91</v>
      </c>
      <c r="B61" s="57"/>
      <c r="C61" s="58"/>
      <c r="D61" s="16" t="s">
        <v>92</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74" t="s">
        <v>93</v>
      </c>
      <c r="B62" s="57"/>
      <c r="C62" s="58"/>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74" t="s">
        <v>95</v>
      </c>
      <c r="B63" s="57"/>
      <c r="C63" s="58"/>
      <c r="D63" s="16" t="s">
        <v>96</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75" t="s">
        <v>200</v>
      </c>
      <c r="E65" s="61"/>
      <c r="F65" s="61"/>
      <c r="G65" s="61"/>
      <c r="H65" s="61"/>
      <c r="I65" s="27"/>
      <c r="J65" s="27"/>
      <c r="K65" s="27"/>
    </row>
    <row r="66" spans="1:11" ht="35.25" customHeight="1">
      <c r="A66" s="4"/>
      <c r="B66" s="4"/>
      <c r="C66" s="4"/>
      <c r="D66" s="29"/>
      <c r="E66" s="76" t="s">
        <v>216</v>
      </c>
      <c r="F66" s="61"/>
      <c r="G66" s="61"/>
      <c r="H66" s="61"/>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40" t="s">
        <v>217</v>
      </c>
      <c r="G69" s="1"/>
      <c r="H69" s="1"/>
      <c r="I69" s="1"/>
      <c r="J69" s="1"/>
      <c r="K69" s="1"/>
    </row>
    <row r="70" spans="1:11" ht="15.75" customHeight="1">
      <c r="A70" s="1"/>
      <c r="B70" s="2"/>
      <c r="C70" s="1"/>
      <c r="D70" s="1"/>
      <c r="E70" s="1"/>
      <c r="F70" s="1"/>
      <c r="G70" s="1"/>
      <c r="H70" s="1"/>
      <c r="I70" s="1"/>
      <c r="J70" s="1"/>
      <c r="K70" s="1"/>
    </row>
    <row r="71" spans="1:11" ht="24.75" customHeight="1">
      <c r="A71" s="1"/>
      <c r="B71" s="77" t="s">
        <v>100</v>
      </c>
      <c r="C71" s="66"/>
      <c r="D71" s="66"/>
      <c r="E71" s="66"/>
      <c r="F71" s="66"/>
      <c r="G71" s="66"/>
      <c r="H71" s="66"/>
      <c r="I71" s="1"/>
      <c r="J71" s="1"/>
      <c r="K71" s="1"/>
    </row>
    <row r="72" spans="1:11" ht="106.5" customHeight="1">
      <c r="A72" s="1"/>
      <c r="B72" s="71" t="s">
        <v>101</v>
      </c>
      <c r="C72" s="57"/>
      <c r="D72" s="57"/>
      <c r="E72" s="57"/>
      <c r="F72" s="57"/>
      <c r="G72" s="57"/>
      <c r="H72" s="58"/>
      <c r="I72" s="1"/>
      <c r="J72" s="1"/>
      <c r="K72" s="1"/>
    </row>
    <row r="73" spans="1:11" ht="24.75" customHeight="1">
      <c r="A73" s="1"/>
      <c r="B73" s="32"/>
      <c r="C73" s="1"/>
      <c r="D73" s="72" t="s">
        <v>218</v>
      </c>
      <c r="E73" s="63"/>
      <c r="F73" s="63"/>
      <c r="G73" s="63"/>
      <c r="H73" s="63"/>
      <c r="I73" s="1"/>
      <c r="J73" s="1"/>
      <c r="K73" s="1"/>
    </row>
    <row r="74" spans="1:11" ht="21" customHeight="1">
      <c r="A74" s="1"/>
      <c r="B74" s="29"/>
      <c r="C74" s="1"/>
      <c r="D74" s="73" t="s">
        <v>103</v>
      </c>
      <c r="E74" s="61"/>
      <c r="F74" s="61"/>
      <c r="G74" s="61"/>
      <c r="H74" s="6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mergeCells count="66">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E58:F58"/>
    <mergeCell ref="G58:H58"/>
    <mergeCell ref="B72:H72"/>
    <mergeCell ref="D73:H73"/>
    <mergeCell ref="D74:H74"/>
    <mergeCell ref="A60:C60"/>
    <mergeCell ref="A61:C61"/>
    <mergeCell ref="A62:C62"/>
    <mergeCell ref="A63:C63"/>
    <mergeCell ref="D65:H65"/>
    <mergeCell ref="E66:H66"/>
    <mergeCell ref="B71:H71"/>
    <mergeCell ref="B54:D54"/>
    <mergeCell ref="B55:D55"/>
    <mergeCell ref="B57:D57"/>
    <mergeCell ref="A58:C59"/>
    <mergeCell ref="D58:D59"/>
  </mergeCells>
  <printOptions horizontalCentered="1"/>
  <pageMargins left="0.1" right="0.1" top="0.45" bottom="0.39" header="0" footer="0"/>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2" customWidth="1"/>
    <col min="5" max="5" width="9.81640625" customWidth="1"/>
    <col min="6" max="6" width="10.54296875" customWidth="1"/>
    <col min="7" max="7" width="10.08984375" customWidth="1"/>
    <col min="8" max="8" width="13.453125" customWidth="1"/>
    <col min="9" max="11" width="8.7265625" customWidth="1"/>
  </cols>
  <sheetData>
    <row r="1" spans="1:11" ht="15.75" customHeight="1">
      <c r="A1" s="1"/>
      <c r="B1" s="2"/>
      <c r="C1" s="1"/>
      <c r="D1" s="1"/>
      <c r="E1" s="1"/>
      <c r="F1" s="1"/>
      <c r="G1" s="1"/>
      <c r="H1" s="3" t="s">
        <v>0</v>
      </c>
      <c r="I1" s="1"/>
      <c r="J1" s="1"/>
      <c r="K1" s="1"/>
    </row>
    <row r="2" spans="1:11" ht="48.75" customHeight="1">
      <c r="A2" s="76" t="s">
        <v>219</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186</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220</v>
      </c>
      <c r="C7" s="61"/>
      <c r="D7" s="61"/>
      <c r="E7" s="61"/>
      <c r="F7" s="61"/>
      <c r="G7" s="61"/>
      <c r="H7" s="61"/>
      <c r="I7" s="6"/>
      <c r="J7" s="6"/>
      <c r="K7" s="6"/>
    </row>
    <row r="8" spans="1:11" ht="19.5" customHeight="1">
      <c r="A8" s="6"/>
      <c r="B8" s="60" t="s">
        <v>188</v>
      </c>
      <c r="C8" s="61"/>
      <c r="D8" s="61"/>
      <c r="E8" s="61"/>
      <c r="F8" s="61"/>
      <c r="G8" s="61"/>
      <c r="H8" s="61"/>
      <c r="I8" s="6"/>
      <c r="J8" s="6"/>
      <c r="K8" s="6"/>
    </row>
    <row r="9" spans="1:11" ht="19.5" customHeight="1">
      <c r="A9" s="6"/>
      <c r="B9" s="60" t="s">
        <v>221</v>
      </c>
      <c r="C9" s="61"/>
      <c r="D9" s="61"/>
      <c r="E9" s="61"/>
      <c r="F9" s="61"/>
      <c r="G9" s="61"/>
      <c r="H9" s="61"/>
      <c r="I9" s="6"/>
      <c r="J9" s="6"/>
      <c r="K9" s="6"/>
    </row>
    <row r="10" spans="1:11" ht="19.5" customHeight="1">
      <c r="A10" s="6"/>
      <c r="B10" s="8" t="s">
        <v>222</v>
      </c>
      <c r="C10" s="7"/>
      <c r="D10" s="7"/>
      <c r="E10" s="7"/>
      <c r="F10" s="7"/>
      <c r="G10" s="7"/>
      <c r="H10" s="7"/>
      <c r="I10" s="6"/>
      <c r="J10" s="6"/>
      <c r="K10" s="6"/>
    </row>
    <row r="11" spans="1:11" ht="19.5" customHeight="1">
      <c r="A11" s="6"/>
      <c r="B11" s="7"/>
      <c r="C11" s="7"/>
      <c r="D11" s="6"/>
      <c r="E11" s="6"/>
      <c r="F11" s="6"/>
      <c r="G11" s="6"/>
      <c r="H11" s="6"/>
      <c r="I11" s="6"/>
      <c r="J11" s="6"/>
      <c r="K11" s="6"/>
    </row>
    <row r="12" spans="1:11" ht="54.7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89.25" customHeight="1">
      <c r="A14" s="9" t="s">
        <v>20</v>
      </c>
      <c r="B14" s="80" t="s">
        <v>223</v>
      </c>
      <c r="C14" s="57"/>
      <c r="D14" s="58"/>
      <c r="E14" s="13">
        <f>E15+E19+E25+E28</f>
        <v>20</v>
      </c>
      <c r="F14" s="14">
        <f t="shared" ref="F14:G14" si="0">ROUND(F15+F19+F25+F28,1)</f>
        <v>20</v>
      </c>
      <c r="G14" s="15">
        <f t="shared" si="0"/>
        <v>20</v>
      </c>
      <c r="H14" s="9"/>
      <c r="I14" s="4"/>
      <c r="J14" s="4"/>
      <c r="K14" s="4"/>
    </row>
    <row r="15" spans="1:11" ht="24" customHeight="1">
      <c r="A15" s="16">
        <v>1</v>
      </c>
      <c r="B15" s="80" t="s">
        <v>22</v>
      </c>
      <c r="C15" s="57"/>
      <c r="D15" s="58"/>
      <c r="E15" s="13">
        <f>5-(E16+E17+E18)</f>
        <v>5</v>
      </c>
      <c r="F15" s="14">
        <f t="shared" ref="F15:G15" si="1">ROUND(5-(F16+F17+F18),1)</f>
        <v>5</v>
      </c>
      <c r="G15" s="15">
        <f t="shared" si="1"/>
        <v>5</v>
      </c>
      <c r="H15" s="16"/>
      <c r="I15" s="17"/>
      <c r="J15" s="17"/>
      <c r="K15" s="17"/>
    </row>
    <row r="16" spans="1:11" ht="119.25" customHeight="1">
      <c r="A16" s="16" t="s">
        <v>23</v>
      </c>
      <c r="B16" s="81" t="s">
        <v>24</v>
      </c>
      <c r="C16" s="57"/>
      <c r="D16" s="58"/>
      <c r="E16" s="16"/>
      <c r="F16" s="14"/>
      <c r="G16" s="14"/>
      <c r="H16" s="16"/>
      <c r="I16" s="17"/>
      <c r="J16" s="17"/>
      <c r="K16" s="17"/>
    </row>
    <row r="17" spans="1:11" ht="67.5" customHeight="1">
      <c r="A17" s="16" t="s">
        <v>25</v>
      </c>
      <c r="B17" s="81" t="s">
        <v>26</v>
      </c>
      <c r="C17" s="57"/>
      <c r="D17" s="58"/>
      <c r="E17" s="16"/>
      <c r="F17" s="14"/>
      <c r="G17" s="14"/>
      <c r="H17" s="18"/>
      <c r="I17" s="19"/>
      <c r="J17" s="19"/>
      <c r="K17" s="19"/>
    </row>
    <row r="18" spans="1:11" ht="85.5" customHeight="1">
      <c r="A18" s="16" t="s">
        <v>27</v>
      </c>
      <c r="B18" s="81" t="s">
        <v>28</v>
      </c>
      <c r="C18" s="57"/>
      <c r="D18" s="58"/>
      <c r="E18" s="16"/>
      <c r="F18" s="14"/>
      <c r="G18" s="14"/>
      <c r="H18" s="18"/>
      <c r="I18" s="19"/>
      <c r="J18" s="19"/>
      <c r="K18" s="19"/>
    </row>
    <row r="19" spans="1:11" ht="47.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4"/>
      <c r="G20" s="14"/>
      <c r="H20" s="18"/>
      <c r="I20" s="19"/>
      <c r="J20" s="19"/>
      <c r="K20" s="19"/>
    </row>
    <row r="21" spans="1:11" ht="48.75" customHeight="1">
      <c r="A21" s="16" t="s">
        <v>32</v>
      </c>
      <c r="B21" s="81" t="s">
        <v>33</v>
      </c>
      <c r="C21" s="57"/>
      <c r="D21" s="58"/>
      <c r="E21" s="16"/>
      <c r="F21" s="14"/>
      <c r="G21" s="14"/>
      <c r="H21" s="18"/>
      <c r="I21" s="19"/>
      <c r="J21" s="19"/>
      <c r="K21" s="19"/>
    </row>
    <row r="22" spans="1:11" ht="52.5" customHeight="1">
      <c r="A22" s="16" t="s">
        <v>34</v>
      </c>
      <c r="B22" s="81" t="s">
        <v>35</v>
      </c>
      <c r="C22" s="57"/>
      <c r="D22" s="58"/>
      <c r="E22" s="16"/>
      <c r="F22" s="14"/>
      <c r="G22" s="14"/>
      <c r="H22" s="18"/>
      <c r="I22" s="19"/>
      <c r="J22" s="19"/>
      <c r="K22" s="19"/>
    </row>
    <row r="23" spans="1:11" ht="70.5" customHeight="1">
      <c r="A23" s="16" t="s">
        <v>36</v>
      </c>
      <c r="B23" s="81" t="s">
        <v>37</v>
      </c>
      <c r="C23" s="57"/>
      <c r="D23" s="58"/>
      <c r="E23" s="16"/>
      <c r="F23" s="14"/>
      <c r="G23" s="14"/>
      <c r="H23" s="18"/>
      <c r="I23" s="19"/>
      <c r="J23" s="19"/>
      <c r="K23" s="19"/>
    </row>
    <row r="24" spans="1:11" ht="34.5" customHeight="1">
      <c r="A24" s="16" t="s">
        <v>38</v>
      </c>
      <c r="B24" s="81" t="s">
        <v>39</v>
      </c>
      <c r="C24" s="57"/>
      <c r="D24" s="58"/>
      <c r="E24" s="16"/>
      <c r="F24" s="14"/>
      <c r="G24" s="14"/>
      <c r="H24" s="18"/>
      <c r="I24" s="19"/>
      <c r="J24" s="19"/>
      <c r="K24" s="19"/>
    </row>
    <row r="25" spans="1:11" ht="50.25" customHeight="1">
      <c r="A25" s="16">
        <v>3</v>
      </c>
      <c r="B25" s="80" t="s">
        <v>40</v>
      </c>
      <c r="C25" s="57"/>
      <c r="D25" s="58"/>
      <c r="E25" s="13">
        <f>5-(E26+E27)</f>
        <v>5</v>
      </c>
      <c r="F25" s="14">
        <f t="shared" ref="F25:G25" si="3">ROUND(5-(F26+F27),1)</f>
        <v>5</v>
      </c>
      <c r="G25" s="15">
        <f t="shared" si="3"/>
        <v>5</v>
      </c>
      <c r="H25" s="16"/>
      <c r="I25" s="17"/>
      <c r="J25" s="17"/>
      <c r="K25" s="17"/>
    </row>
    <row r="26" spans="1:11" ht="98.25" customHeight="1">
      <c r="A26" s="16" t="s">
        <v>41</v>
      </c>
      <c r="B26" s="81" t="s">
        <v>224</v>
      </c>
      <c r="C26" s="57"/>
      <c r="D26" s="58"/>
      <c r="E26" s="16"/>
      <c r="F26" s="16"/>
      <c r="G26" s="18"/>
      <c r="H26" s="18"/>
      <c r="I26" s="19"/>
      <c r="J26" s="19"/>
      <c r="K26" s="19"/>
    </row>
    <row r="27" spans="1:11" ht="71.25" customHeight="1">
      <c r="A27" s="16" t="s">
        <v>43</v>
      </c>
      <c r="B27" s="81" t="s">
        <v>44</v>
      </c>
      <c r="C27" s="57"/>
      <c r="D27" s="58"/>
      <c r="E27" s="16"/>
      <c r="F27" s="16"/>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49.5" customHeight="1">
      <c r="A29" s="16" t="s">
        <v>46</v>
      </c>
      <c r="B29" s="81" t="s">
        <v>47</v>
      </c>
      <c r="C29" s="57"/>
      <c r="D29" s="58"/>
      <c r="E29" s="16"/>
      <c r="F29" s="16"/>
      <c r="G29" s="18"/>
      <c r="H29" s="18"/>
      <c r="I29" s="19"/>
      <c r="J29" s="19"/>
      <c r="K29" s="19"/>
    </row>
    <row r="30" spans="1:11" ht="54" customHeight="1">
      <c r="A30" s="16" t="s">
        <v>48</v>
      </c>
      <c r="B30" s="81" t="s">
        <v>49</v>
      </c>
      <c r="C30" s="57"/>
      <c r="D30" s="58"/>
      <c r="E30" s="16"/>
      <c r="F30" s="16"/>
      <c r="G30" s="18"/>
      <c r="H30" s="18"/>
      <c r="I30" s="19"/>
      <c r="J30" s="19"/>
      <c r="K30" s="19"/>
    </row>
    <row r="31" spans="1:11" ht="50.25" customHeight="1">
      <c r="A31" s="16" t="s">
        <v>50</v>
      </c>
      <c r="B31" s="81" t="s">
        <v>51</v>
      </c>
      <c r="C31" s="57"/>
      <c r="D31" s="58"/>
      <c r="E31" s="16"/>
      <c r="F31" s="16"/>
      <c r="G31" s="18"/>
      <c r="H31" s="18"/>
      <c r="I31" s="19"/>
      <c r="J31" s="19"/>
      <c r="K31" s="19"/>
    </row>
    <row r="32" spans="1:11" ht="27.75" customHeight="1">
      <c r="A32" s="9" t="s">
        <v>52</v>
      </c>
      <c r="B32" s="80" t="s">
        <v>225</v>
      </c>
      <c r="C32" s="57"/>
      <c r="D32" s="58"/>
      <c r="E32" s="13">
        <f>E33+E35+E37+E39+E41+E43</f>
        <v>20</v>
      </c>
      <c r="F32" s="14">
        <f t="shared" ref="F32:G32" si="5">ROUND(F33+F35+F37+F39+F41+F43,1)</f>
        <v>13</v>
      </c>
      <c r="G32" s="15">
        <f t="shared" si="5"/>
        <v>0</v>
      </c>
      <c r="H32" s="9"/>
      <c r="I32" s="4"/>
      <c r="J32" s="4"/>
      <c r="K32" s="4"/>
    </row>
    <row r="33" spans="1:11" ht="49.5" customHeight="1">
      <c r="A33" s="16">
        <v>5</v>
      </c>
      <c r="B33" s="80" t="s">
        <v>54</v>
      </c>
      <c r="C33" s="57"/>
      <c r="D33" s="58"/>
      <c r="E33" s="13">
        <v>1</v>
      </c>
      <c r="F33" s="14">
        <f>IF(F34&gt;1,"1",F34)</f>
        <v>1</v>
      </c>
      <c r="G33" s="15">
        <f>G34</f>
        <v>0</v>
      </c>
      <c r="H33" s="16"/>
      <c r="I33" s="17"/>
      <c r="J33" s="17"/>
      <c r="K33" s="17"/>
    </row>
    <row r="34" spans="1:11" ht="57" customHeight="1">
      <c r="A34" s="16"/>
      <c r="B34" s="81" t="s">
        <v>55</v>
      </c>
      <c r="C34" s="57"/>
      <c r="D34" s="58"/>
      <c r="E34" s="13"/>
      <c r="F34" s="14">
        <v>1</v>
      </c>
      <c r="G34" s="15"/>
      <c r="H34" s="16"/>
      <c r="I34" s="17"/>
      <c r="J34" s="17"/>
      <c r="K34" s="17"/>
    </row>
    <row r="35" spans="1:11" ht="51.75" customHeight="1">
      <c r="A35" s="16">
        <v>6</v>
      </c>
      <c r="B35" s="80" t="s">
        <v>56</v>
      </c>
      <c r="C35" s="57"/>
      <c r="D35" s="58"/>
      <c r="E35" s="13">
        <v>2</v>
      </c>
      <c r="F35" s="14">
        <f>IF(F36&gt;2,"2",F36)</f>
        <v>2</v>
      </c>
      <c r="G35" s="15">
        <f>G36</f>
        <v>0</v>
      </c>
      <c r="H35" s="16"/>
      <c r="I35" s="17"/>
      <c r="J35" s="17"/>
      <c r="K35" s="17"/>
    </row>
    <row r="36" spans="1:11" ht="56.25" customHeight="1">
      <c r="A36" s="16"/>
      <c r="B36" s="81" t="s">
        <v>57</v>
      </c>
      <c r="C36" s="57"/>
      <c r="D36" s="58"/>
      <c r="E36" s="13"/>
      <c r="F36" s="14">
        <v>2</v>
      </c>
      <c r="G36" s="15"/>
      <c r="H36" s="16"/>
      <c r="I36" s="17"/>
      <c r="J36" s="17"/>
      <c r="K36" s="17"/>
    </row>
    <row r="37" spans="1:11" ht="51.75" customHeight="1">
      <c r="A37" s="16">
        <v>7</v>
      </c>
      <c r="B37" s="80" t="s">
        <v>58</v>
      </c>
      <c r="C37" s="57"/>
      <c r="D37" s="58"/>
      <c r="E37" s="13">
        <v>2</v>
      </c>
      <c r="F37" s="14">
        <f>IF(F38&gt;2,"2",F38)</f>
        <v>2</v>
      </c>
      <c r="G37" s="15">
        <f>G38</f>
        <v>0</v>
      </c>
      <c r="H37" s="16"/>
      <c r="I37" s="17"/>
      <c r="J37" s="17"/>
      <c r="K37" s="17"/>
    </row>
    <row r="38" spans="1:11" ht="75.75" customHeight="1">
      <c r="A38" s="16"/>
      <c r="B38" s="81" t="s">
        <v>59</v>
      </c>
      <c r="C38" s="57"/>
      <c r="D38" s="58"/>
      <c r="E38" s="13"/>
      <c r="F38" s="14">
        <v>2</v>
      </c>
      <c r="G38" s="15"/>
      <c r="H38" s="16"/>
      <c r="I38" s="17"/>
      <c r="J38" s="17"/>
      <c r="K38" s="17"/>
    </row>
    <row r="39" spans="1:11" ht="58.5" customHeight="1">
      <c r="A39" s="16">
        <v>8</v>
      </c>
      <c r="B39" s="80" t="s">
        <v>60</v>
      </c>
      <c r="C39" s="57"/>
      <c r="D39" s="58"/>
      <c r="E39" s="13">
        <v>2</v>
      </c>
      <c r="F39" s="14">
        <f>IF(F40&gt;2,"2",F40)</f>
        <v>2</v>
      </c>
      <c r="G39" s="15">
        <f>G40</f>
        <v>0</v>
      </c>
      <c r="H39" s="16"/>
      <c r="I39" s="17"/>
      <c r="J39" s="17"/>
      <c r="K39" s="17"/>
    </row>
    <row r="40" spans="1:11" ht="70.5" customHeight="1">
      <c r="A40" s="16"/>
      <c r="B40" s="81" t="s">
        <v>61</v>
      </c>
      <c r="C40" s="57"/>
      <c r="D40" s="58"/>
      <c r="E40" s="13"/>
      <c r="F40" s="14">
        <v>2</v>
      </c>
      <c r="G40" s="15"/>
      <c r="H40" s="16"/>
      <c r="I40" s="17"/>
      <c r="J40" s="17"/>
      <c r="K40" s="17"/>
    </row>
    <row r="41" spans="1:11" ht="129.75" customHeight="1">
      <c r="A41" s="16">
        <v>9</v>
      </c>
      <c r="B41" s="80" t="s">
        <v>226</v>
      </c>
      <c r="C41" s="57"/>
      <c r="D41" s="58"/>
      <c r="E41" s="13">
        <v>8</v>
      </c>
      <c r="F41" s="14">
        <f>IF(F42&gt;8,"8",F42)</f>
        <v>4</v>
      </c>
      <c r="G41" s="15">
        <f>G42</f>
        <v>0</v>
      </c>
      <c r="H41" s="16"/>
      <c r="I41" s="17"/>
      <c r="J41" s="17"/>
      <c r="K41" s="17"/>
    </row>
    <row r="42" spans="1:11" ht="169.5" customHeight="1">
      <c r="A42" s="16"/>
      <c r="B42" s="81" t="s">
        <v>63</v>
      </c>
      <c r="C42" s="57"/>
      <c r="D42" s="58"/>
      <c r="E42" s="13"/>
      <c r="F42" s="14">
        <v>4</v>
      </c>
      <c r="G42" s="15"/>
      <c r="H42" s="16" t="s">
        <v>227</v>
      </c>
      <c r="I42" s="17"/>
      <c r="J42" s="17"/>
      <c r="K42" s="17"/>
    </row>
    <row r="43" spans="1:11" ht="55.5" customHeight="1">
      <c r="A43" s="16">
        <v>10</v>
      </c>
      <c r="B43" s="80" t="s">
        <v>228</v>
      </c>
      <c r="C43" s="57"/>
      <c r="D43" s="58"/>
      <c r="E43" s="13">
        <v>5</v>
      </c>
      <c r="F43" s="14">
        <f t="shared" ref="F43:G43" si="6">ROUND(IF((F44+F45)&gt;5,"5",(F44+F45)),1)</f>
        <v>2</v>
      </c>
      <c r="G43" s="15">
        <f t="shared" si="6"/>
        <v>0</v>
      </c>
      <c r="H43" s="16"/>
      <c r="I43" s="17"/>
      <c r="J43" s="17"/>
      <c r="K43" s="17"/>
    </row>
    <row r="44" spans="1:11" ht="99.75" customHeight="1">
      <c r="A44" s="16" t="s">
        <v>65</v>
      </c>
      <c r="B44" s="81" t="s">
        <v>66</v>
      </c>
      <c r="C44" s="57"/>
      <c r="D44" s="58"/>
      <c r="E44" s="13"/>
      <c r="F44" s="14">
        <v>2</v>
      </c>
      <c r="G44" s="15"/>
      <c r="H44" s="16"/>
      <c r="I44" s="17"/>
      <c r="J44" s="17"/>
      <c r="K44" s="17"/>
    </row>
    <row r="45" spans="1:11" ht="64.5" customHeight="1">
      <c r="A45" s="16" t="s">
        <v>67</v>
      </c>
      <c r="B45" s="81" t="s">
        <v>68</v>
      </c>
      <c r="C45" s="57"/>
      <c r="D45" s="58"/>
      <c r="E45" s="13"/>
      <c r="F45" s="14"/>
      <c r="G45" s="15"/>
      <c r="H45" s="16"/>
      <c r="I45" s="17"/>
      <c r="J45" s="17"/>
      <c r="K45" s="17"/>
    </row>
    <row r="46" spans="1:11" ht="60.75" customHeight="1">
      <c r="A46" s="9" t="s">
        <v>69</v>
      </c>
      <c r="B46" s="80" t="s">
        <v>229</v>
      </c>
      <c r="C46" s="57"/>
      <c r="D46" s="58"/>
      <c r="E46" s="13">
        <v>60</v>
      </c>
      <c r="F46" s="14">
        <f t="shared" ref="F46:G46" si="7">SUM(F47:F52)</f>
        <v>60</v>
      </c>
      <c r="G46" s="15">
        <f t="shared" si="7"/>
        <v>0</v>
      </c>
      <c r="H46" s="9"/>
      <c r="I46" s="4"/>
      <c r="J46" s="4"/>
      <c r="K46" s="4"/>
    </row>
    <row r="47" spans="1:11" ht="34.5" customHeight="1">
      <c r="A47" s="16"/>
      <c r="B47" s="81" t="s">
        <v>71</v>
      </c>
      <c r="C47" s="57"/>
      <c r="D47" s="58"/>
      <c r="E47" s="16">
        <v>60</v>
      </c>
      <c r="F47" s="16">
        <v>60</v>
      </c>
      <c r="G47" s="16"/>
      <c r="H47" s="16"/>
      <c r="I47" s="17"/>
      <c r="J47" s="17"/>
      <c r="K47" s="17"/>
    </row>
    <row r="48" spans="1:11" ht="34.5" customHeight="1">
      <c r="A48" s="16"/>
      <c r="B48" s="81" t="s">
        <v>72</v>
      </c>
      <c r="C48" s="57"/>
      <c r="D48" s="58"/>
      <c r="E48" s="16">
        <v>50</v>
      </c>
      <c r="F48" s="16"/>
      <c r="G48" s="16"/>
      <c r="H48" s="16"/>
      <c r="I48" s="17"/>
      <c r="J48" s="17"/>
      <c r="K48" s="17"/>
    </row>
    <row r="49" spans="1:11" ht="34.5" customHeight="1">
      <c r="A49" s="16"/>
      <c r="B49" s="81" t="s">
        <v>73</v>
      </c>
      <c r="C49" s="57"/>
      <c r="D49" s="58"/>
      <c r="E49" s="16">
        <v>40</v>
      </c>
      <c r="F49" s="16"/>
      <c r="G49" s="16"/>
      <c r="H49" s="16"/>
      <c r="I49" s="17"/>
      <c r="J49" s="17"/>
      <c r="K49" s="17"/>
    </row>
    <row r="50" spans="1:11" ht="34.5" customHeight="1">
      <c r="A50" s="16"/>
      <c r="B50" s="81" t="s">
        <v>74</v>
      </c>
      <c r="C50" s="57"/>
      <c r="D50" s="58"/>
      <c r="E50" s="16">
        <v>30</v>
      </c>
      <c r="F50" s="16"/>
      <c r="G50" s="16"/>
      <c r="H50" s="16"/>
      <c r="I50" s="17"/>
      <c r="J50" s="17"/>
      <c r="K50" s="17"/>
    </row>
    <row r="51" spans="1:11" ht="34.5" customHeight="1">
      <c r="A51" s="16"/>
      <c r="B51" s="81" t="s">
        <v>75</v>
      </c>
      <c r="C51" s="57"/>
      <c r="D51" s="58"/>
      <c r="E51" s="16">
        <v>20</v>
      </c>
      <c r="F51" s="16"/>
      <c r="G51" s="16"/>
      <c r="H51" s="16"/>
      <c r="I51" s="17"/>
      <c r="J51" s="17"/>
      <c r="K51" s="17"/>
    </row>
    <row r="52" spans="1:11" ht="34.5" customHeight="1">
      <c r="A52" s="16"/>
      <c r="B52" s="81" t="s">
        <v>76</v>
      </c>
      <c r="C52" s="57"/>
      <c r="D52" s="58"/>
      <c r="E52" s="16">
        <v>0</v>
      </c>
      <c r="F52" s="16"/>
      <c r="G52" s="16"/>
      <c r="H52" s="16"/>
      <c r="I52" s="17"/>
      <c r="J52" s="17"/>
      <c r="K52" s="17"/>
    </row>
    <row r="53" spans="1:11" ht="34.5" customHeight="1">
      <c r="A53" s="9"/>
      <c r="B53" s="59" t="s">
        <v>77</v>
      </c>
      <c r="C53" s="57"/>
      <c r="D53" s="58"/>
      <c r="E53" s="9">
        <f t="shared" ref="E53:G53" si="8">E14+E32+E46</f>
        <v>100</v>
      </c>
      <c r="F53" s="22">
        <f t="shared" si="8"/>
        <v>93</v>
      </c>
      <c r="G53" s="15">
        <f t="shared" si="8"/>
        <v>20</v>
      </c>
      <c r="H53" s="9"/>
      <c r="I53" s="4"/>
      <c r="J53" s="4"/>
      <c r="K53" s="4"/>
    </row>
    <row r="54" spans="1:11" ht="34.5" customHeight="1">
      <c r="A54" s="23"/>
      <c r="B54" s="56" t="s">
        <v>78</v>
      </c>
      <c r="C54" s="57"/>
      <c r="D54" s="58"/>
      <c r="E54" s="23"/>
      <c r="F54" s="23"/>
      <c r="G54" s="23"/>
      <c r="H54" s="23"/>
      <c r="I54" s="1"/>
      <c r="J54" s="1"/>
      <c r="K54" s="1"/>
    </row>
    <row r="55" spans="1:11" ht="45.75" customHeight="1">
      <c r="A55" s="23"/>
      <c r="B55" s="59" t="s">
        <v>230</v>
      </c>
      <c r="C55" s="57"/>
      <c r="D55" s="58"/>
      <c r="E55" s="9">
        <f>E53-E54</f>
        <v>100</v>
      </c>
      <c r="F55" s="22">
        <f t="shared" ref="F55:G55" si="9">ROUND(F53-F54,1)</f>
        <v>93</v>
      </c>
      <c r="G55" s="15">
        <f t="shared" si="9"/>
        <v>20</v>
      </c>
      <c r="H55" s="9"/>
      <c r="I55" s="1"/>
      <c r="J55" s="1"/>
      <c r="K55" s="1"/>
    </row>
    <row r="56" spans="1:11" ht="25.5" customHeight="1">
      <c r="A56" s="1"/>
      <c r="B56" s="4"/>
      <c r="C56" s="4"/>
      <c r="D56" s="4"/>
      <c r="E56" s="1"/>
      <c r="F56" s="1"/>
      <c r="G56" s="1"/>
      <c r="H56" s="1"/>
      <c r="I56" s="1"/>
      <c r="J56" s="1"/>
      <c r="K56" s="1"/>
    </row>
    <row r="57" spans="1:11" ht="20.25" customHeight="1">
      <c r="A57" s="1"/>
      <c r="B57" s="60" t="s">
        <v>80</v>
      </c>
      <c r="C57" s="61"/>
      <c r="D57" s="61"/>
      <c r="E57" s="1"/>
      <c r="F57" s="1"/>
      <c r="G57" s="1"/>
      <c r="H57" s="1"/>
      <c r="I57" s="1"/>
      <c r="J57" s="1"/>
      <c r="K57" s="1"/>
    </row>
    <row r="58" spans="1:11" ht="32.25" customHeight="1">
      <c r="A58" s="62" t="s">
        <v>81</v>
      </c>
      <c r="B58" s="63"/>
      <c r="C58" s="64"/>
      <c r="D58" s="68" t="s">
        <v>82</v>
      </c>
      <c r="E58" s="70" t="s">
        <v>83</v>
      </c>
      <c r="F58" s="58"/>
      <c r="G58" s="70" t="s">
        <v>231</v>
      </c>
      <c r="H58" s="58"/>
      <c r="I58" s="6"/>
      <c r="J58" s="6"/>
      <c r="K58" s="6"/>
    </row>
    <row r="59" spans="1:11" ht="15.75" customHeight="1">
      <c r="A59" s="65"/>
      <c r="B59" s="66"/>
      <c r="C59" s="67"/>
      <c r="D59" s="69"/>
      <c r="E59" s="10" t="s">
        <v>85</v>
      </c>
      <c r="F59" s="10" t="s">
        <v>86</v>
      </c>
      <c r="G59" s="10" t="s">
        <v>87</v>
      </c>
      <c r="H59" s="10" t="s">
        <v>88</v>
      </c>
      <c r="I59" s="6"/>
      <c r="J59" s="6"/>
      <c r="K59" s="6"/>
    </row>
    <row r="60" spans="1:11" ht="33.75" customHeight="1">
      <c r="A60" s="74" t="s">
        <v>89</v>
      </c>
      <c r="B60" s="57"/>
      <c r="C60" s="58"/>
      <c r="D60" s="16" t="s">
        <v>90</v>
      </c>
      <c r="E60" s="24">
        <f>IF(AND(90&lt;=F55,F55&lt;100),F55,"")</f>
        <v>93</v>
      </c>
      <c r="F60" s="16" t="str">
        <f>IF(AND(90&lt;=G55,G55&lt;=100),G55,"")</f>
        <v/>
      </c>
      <c r="G60" s="16" t="str">
        <f t="shared" ref="G60:H60" si="10">IF(ISNUMBER(E60)=TRUE,"X","")</f>
        <v>X</v>
      </c>
      <c r="H60" s="16" t="str">
        <f t="shared" si="10"/>
        <v/>
      </c>
      <c r="I60" s="1"/>
      <c r="J60" s="1"/>
      <c r="K60" s="1"/>
    </row>
    <row r="61" spans="1:11" ht="45.75" customHeight="1">
      <c r="A61" s="74" t="s">
        <v>91</v>
      </c>
      <c r="B61" s="57"/>
      <c r="C61" s="58"/>
      <c r="D61" s="16" t="s">
        <v>92</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74" t="s">
        <v>93</v>
      </c>
      <c r="B62" s="57"/>
      <c r="C62" s="58"/>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74" t="s">
        <v>95</v>
      </c>
      <c r="B63" s="57"/>
      <c r="C63" s="58"/>
      <c r="D63" s="16" t="s">
        <v>96</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75" t="s">
        <v>232</v>
      </c>
      <c r="E65" s="61"/>
      <c r="F65" s="61"/>
      <c r="G65" s="61"/>
      <c r="H65" s="61"/>
      <c r="I65" s="27"/>
      <c r="J65" s="27"/>
      <c r="K65" s="27"/>
    </row>
    <row r="66" spans="1:11" ht="35.25" customHeight="1">
      <c r="A66" s="4"/>
      <c r="B66" s="4"/>
      <c r="C66" s="4"/>
      <c r="D66" s="29"/>
      <c r="E66" s="76" t="s">
        <v>233</v>
      </c>
      <c r="F66" s="61"/>
      <c r="G66" s="61"/>
      <c r="H66" s="61"/>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31" t="s">
        <v>234</v>
      </c>
      <c r="G69" s="1"/>
      <c r="H69" s="1"/>
      <c r="I69" s="1"/>
      <c r="J69" s="1"/>
      <c r="K69" s="1"/>
    </row>
    <row r="70" spans="1:11" ht="15.75" customHeight="1">
      <c r="A70" s="1"/>
      <c r="B70" s="2"/>
      <c r="C70" s="1"/>
      <c r="D70" s="1"/>
      <c r="E70" s="1"/>
      <c r="F70" s="1"/>
      <c r="G70" s="1"/>
      <c r="H70" s="1"/>
      <c r="I70" s="1"/>
      <c r="J70" s="1"/>
      <c r="K70" s="1"/>
    </row>
    <row r="71" spans="1:11" ht="24.75" customHeight="1">
      <c r="A71" s="1"/>
      <c r="B71" s="77" t="s">
        <v>100</v>
      </c>
      <c r="C71" s="66"/>
      <c r="D71" s="66"/>
      <c r="E71" s="66"/>
      <c r="F71" s="66"/>
      <c r="G71" s="66"/>
      <c r="H71" s="66"/>
      <c r="I71" s="1"/>
      <c r="J71" s="1"/>
      <c r="K71" s="1"/>
    </row>
    <row r="72" spans="1:11" ht="106.5" customHeight="1">
      <c r="A72" s="1"/>
      <c r="B72" s="71" t="s">
        <v>101</v>
      </c>
      <c r="C72" s="57"/>
      <c r="D72" s="57"/>
      <c r="E72" s="57"/>
      <c r="F72" s="57"/>
      <c r="G72" s="57"/>
      <c r="H72" s="58"/>
      <c r="I72" s="1"/>
      <c r="J72" s="1"/>
      <c r="K72" s="1"/>
    </row>
    <row r="73" spans="1:11" ht="24.75" customHeight="1">
      <c r="A73" s="1"/>
      <c r="B73" s="32"/>
      <c r="C73" s="1"/>
      <c r="D73" s="72" t="s">
        <v>235</v>
      </c>
      <c r="E73" s="63"/>
      <c r="F73" s="63"/>
      <c r="G73" s="63"/>
      <c r="H73" s="63"/>
      <c r="I73" s="1"/>
      <c r="J73" s="1"/>
      <c r="K73" s="1"/>
    </row>
    <row r="74" spans="1:11" ht="21" customHeight="1">
      <c r="A74" s="1"/>
      <c r="B74" s="29"/>
      <c r="C74" s="1"/>
      <c r="D74" s="73" t="s">
        <v>103</v>
      </c>
      <c r="E74" s="61"/>
      <c r="F74" s="61"/>
      <c r="G74" s="61"/>
      <c r="H74" s="6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mergeCells count="66">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E58:F58"/>
    <mergeCell ref="G58:H58"/>
    <mergeCell ref="B72:H72"/>
    <mergeCell ref="D73:H73"/>
    <mergeCell ref="D74:H74"/>
    <mergeCell ref="A60:C60"/>
    <mergeCell ref="A61:C61"/>
    <mergeCell ref="A62:C62"/>
    <mergeCell ref="A63:C63"/>
    <mergeCell ref="D65:H65"/>
    <mergeCell ref="E66:H66"/>
    <mergeCell ref="B71:H71"/>
    <mergeCell ref="B54:D54"/>
    <mergeCell ref="B55:D55"/>
    <mergeCell ref="B57:D57"/>
    <mergeCell ref="A58:C59"/>
    <mergeCell ref="D58:D59"/>
  </mergeCells>
  <printOptions horizontalCentered="1"/>
  <pageMargins left="0.1" right="0.1" top="0.45" bottom="0.39" header="0" footer="0"/>
  <pageSetup paperSize="9"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election activeCell="H63" sqref="H63"/>
    </sheetView>
  </sheetViews>
  <sheetFormatPr defaultColWidth="14.453125" defaultRowHeight="15" customHeight="1"/>
  <cols>
    <col min="1" max="1" width="5.453125" customWidth="1"/>
    <col min="2" max="2" width="27.08984375" customWidth="1"/>
    <col min="3" max="3" width="11" customWidth="1"/>
    <col min="4" max="4" width="10.54296875" customWidth="1"/>
    <col min="5" max="5" width="11.54296875" customWidth="1"/>
    <col min="6" max="6" width="10.54296875" customWidth="1"/>
    <col min="7" max="8" width="10.08984375" customWidth="1"/>
    <col min="9" max="11" width="8.7265625" customWidth="1"/>
  </cols>
  <sheetData>
    <row r="1" spans="1:11" ht="15.75" customHeight="1">
      <c r="A1" s="1"/>
      <c r="B1" s="2"/>
      <c r="C1" s="1"/>
      <c r="D1" s="1"/>
      <c r="E1" s="1"/>
      <c r="F1" s="1"/>
      <c r="G1" s="1"/>
      <c r="H1" s="3" t="s">
        <v>134</v>
      </c>
      <c r="I1" s="1"/>
      <c r="J1" s="1"/>
      <c r="K1" s="1"/>
    </row>
    <row r="2" spans="1:11" ht="48.75" customHeight="1">
      <c r="A2" s="76" t="s">
        <v>236</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186</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237</v>
      </c>
      <c r="C7" s="61"/>
      <c r="D7" s="61"/>
      <c r="E7" s="61"/>
      <c r="F7" s="61"/>
      <c r="G7" s="61"/>
      <c r="H7" s="61"/>
      <c r="I7" s="6"/>
      <c r="J7" s="6"/>
      <c r="K7" s="6"/>
    </row>
    <row r="8" spans="1:11" ht="19.5" customHeight="1">
      <c r="A8" s="6"/>
      <c r="B8" s="60" t="s">
        <v>238</v>
      </c>
      <c r="C8" s="61"/>
      <c r="D8" s="61"/>
      <c r="E8" s="61"/>
      <c r="F8" s="61"/>
      <c r="G8" s="61"/>
      <c r="H8" s="61"/>
      <c r="I8" s="6"/>
      <c r="J8" s="6"/>
      <c r="K8" s="6"/>
    </row>
    <row r="9" spans="1:11" ht="19.5" customHeight="1">
      <c r="A9" s="6"/>
      <c r="B9" s="60" t="s">
        <v>239</v>
      </c>
      <c r="C9" s="61"/>
      <c r="D9" s="61"/>
      <c r="E9" s="61"/>
      <c r="F9" s="61"/>
      <c r="G9" s="61"/>
      <c r="H9" s="61"/>
      <c r="I9" s="6"/>
      <c r="J9" s="6"/>
      <c r="K9" s="6"/>
    </row>
    <row r="10" spans="1:11" ht="19.5" customHeight="1">
      <c r="A10" s="6"/>
      <c r="B10" s="8" t="s">
        <v>240</v>
      </c>
      <c r="C10" s="8"/>
      <c r="D10" s="8"/>
      <c r="E10" s="7"/>
      <c r="F10" s="7"/>
      <c r="G10" s="7"/>
      <c r="H10" s="7"/>
      <c r="I10" s="6"/>
      <c r="J10" s="6"/>
      <c r="K10" s="6"/>
    </row>
    <row r="11" spans="1:11" ht="12" customHeight="1">
      <c r="A11" s="6"/>
      <c r="B11" s="7"/>
      <c r="C11" s="7"/>
      <c r="D11" s="6"/>
      <c r="E11" s="6"/>
      <c r="F11" s="6"/>
      <c r="G11" s="6"/>
      <c r="H11" s="6"/>
      <c r="I11" s="6"/>
      <c r="J11" s="6"/>
      <c r="K11" s="6"/>
    </row>
    <row r="12" spans="1:11" ht="70.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93.75" customHeight="1">
      <c r="A14" s="9" t="s">
        <v>20</v>
      </c>
      <c r="B14" s="80" t="s">
        <v>241</v>
      </c>
      <c r="C14" s="57"/>
      <c r="D14" s="58"/>
      <c r="E14" s="13">
        <f>E15+E19+E25+E28</f>
        <v>20</v>
      </c>
      <c r="F14" s="14">
        <f t="shared" ref="F14:G14" si="0">ROUND(F15+F19+F25+F28,1)</f>
        <v>20</v>
      </c>
      <c r="G14" s="15">
        <f t="shared" si="0"/>
        <v>20</v>
      </c>
      <c r="H14" s="9"/>
      <c r="I14" s="4"/>
      <c r="J14" s="4"/>
      <c r="K14" s="4"/>
    </row>
    <row r="15" spans="1:11" ht="33.75" customHeight="1">
      <c r="A15" s="16">
        <v>1</v>
      </c>
      <c r="B15" s="80" t="s">
        <v>22</v>
      </c>
      <c r="C15" s="57"/>
      <c r="D15" s="58"/>
      <c r="E15" s="13">
        <f>5-(E16+E17+E18)</f>
        <v>5</v>
      </c>
      <c r="F15" s="14">
        <f t="shared" ref="F15:G15" si="1">ROUND(5-(F16+F17+F18),1)</f>
        <v>5</v>
      </c>
      <c r="G15" s="15">
        <f t="shared" si="1"/>
        <v>5</v>
      </c>
      <c r="H15" s="16"/>
      <c r="I15" s="17"/>
      <c r="J15" s="17"/>
      <c r="K15" s="17"/>
    </row>
    <row r="16" spans="1:11" ht="115.5" customHeight="1">
      <c r="A16" s="16" t="s">
        <v>23</v>
      </c>
      <c r="B16" s="81" t="s">
        <v>24</v>
      </c>
      <c r="C16" s="57"/>
      <c r="D16" s="58"/>
      <c r="E16" s="16"/>
      <c r="F16" s="16"/>
      <c r="G16" s="16"/>
      <c r="H16" s="16"/>
      <c r="I16" s="17"/>
      <c r="J16" s="17"/>
      <c r="K16" s="17"/>
    </row>
    <row r="17" spans="1:11" ht="102" customHeight="1">
      <c r="A17" s="16" t="s">
        <v>25</v>
      </c>
      <c r="B17" s="81" t="s">
        <v>142</v>
      </c>
      <c r="C17" s="57"/>
      <c r="D17" s="58"/>
      <c r="E17" s="16"/>
      <c r="F17" s="16"/>
      <c r="G17" s="18"/>
      <c r="H17" s="18"/>
      <c r="I17" s="19"/>
      <c r="J17" s="19"/>
      <c r="K17" s="19"/>
    </row>
    <row r="18" spans="1:11" ht="92.25" customHeight="1">
      <c r="A18" s="16" t="s">
        <v>27</v>
      </c>
      <c r="B18" s="81" t="s">
        <v>143</v>
      </c>
      <c r="C18" s="57"/>
      <c r="D18" s="58"/>
      <c r="E18" s="16"/>
      <c r="F18" s="16"/>
      <c r="G18" s="18"/>
      <c r="H18" s="16"/>
      <c r="I18" s="19"/>
      <c r="J18" s="19"/>
      <c r="K18" s="19"/>
    </row>
    <row r="19" spans="1:11" ht="5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6"/>
      <c r="G20" s="18"/>
      <c r="H20" s="18"/>
      <c r="I20" s="19"/>
      <c r="J20" s="19"/>
      <c r="K20" s="19"/>
    </row>
    <row r="21" spans="1:11" ht="57" customHeight="1">
      <c r="A21" s="16" t="s">
        <v>32</v>
      </c>
      <c r="B21" s="81" t="s">
        <v>33</v>
      </c>
      <c r="C21" s="57"/>
      <c r="D21" s="58"/>
      <c r="E21" s="16"/>
      <c r="F21" s="16"/>
      <c r="G21" s="34"/>
      <c r="H21" s="18"/>
      <c r="I21" s="19"/>
      <c r="J21" s="19"/>
      <c r="K21" s="19"/>
    </row>
    <row r="22" spans="1:11" ht="52.5" customHeight="1">
      <c r="A22" s="16" t="s">
        <v>34</v>
      </c>
      <c r="B22" s="81" t="s">
        <v>242</v>
      </c>
      <c r="C22" s="57"/>
      <c r="D22" s="58"/>
      <c r="E22" s="16"/>
      <c r="F22" s="16"/>
      <c r="G22" s="35"/>
      <c r="H22" s="18"/>
      <c r="I22" s="19"/>
      <c r="J22" s="19"/>
      <c r="K22" s="19"/>
    </row>
    <row r="23" spans="1:11" ht="70.5" customHeight="1">
      <c r="A23" s="16" t="s">
        <v>36</v>
      </c>
      <c r="B23" s="81" t="s">
        <v>145</v>
      </c>
      <c r="C23" s="57"/>
      <c r="D23" s="58"/>
      <c r="E23" s="16"/>
      <c r="F23" s="16"/>
      <c r="G23" s="35"/>
      <c r="H23" s="18"/>
      <c r="I23" s="19"/>
      <c r="J23" s="19"/>
      <c r="K23" s="19"/>
    </row>
    <row r="24" spans="1:11" ht="42.75" customHeight="1">
      <c r="A24" s="16" t="s">
        <v>38</v>
      </c>
      <c r="B24" s="81" t="s">
        <v>146</v>
      </c>
      <c r="C24" s="57"/>
      <c r="D24" s="58"/>
      <c r="E24" s="16"/>
      <c r="F24" s="16"/>
      <c r="G24" s="18"/>
      <c r="H24" s="18"/>
      <c r="I24" s="19"/>
      <c r="J24" s="19"/>
      <c r="K24" s="19"/>
    </row>
    <row r="25" spans="1:11" ht="60.75" customHeight="1">
      <c r="A25" s="16">
        <v>3</v>
      </c>
      <c r="B25" s="80" t="s">
        <v>40</v>
      </c>
      <c r="C25" s="57"/>
      <c r="D25" s="58"/>
      <c r="E25" s="13">
        <f>5-(E26+E27)</f>
        <v>5</v>
      </c>
      <c r="F25" s="14">
        <f t="shared" ref="F25:G25" si="3">ROUND(5-(F26+F27),1)</f>
        <v>5</v>
      </c>
      <c r="G25" s="15">
        <f t="shared" si="3"/>
        <v>5</v>
      </c>
      <c r="H25" s="16"/>
      <c r="I25" s="17"/>
      <c r="J25" s="17"/>
      <c r="K25" s="17"/>
    </row>
    <row r="26" spans="1:11" ht="100.5" customHeight="1">
      <c r="A26" s="16" t="s">
        <v>41</v>
      </c>
      <c r="B26" s="81" t="s">
        <v>243</v>
      </c>
      <c r="C26" s="57"/>
      <c r="D26" s="58"/>
      <c r="E26" s="16"/>
      <c r="F26" s="16"/>
      <c r="G26" s="18"/>
      <c r="H26" s="18"/>
      <c r="I26" s="19"/>
      <c r="J26" s="19"/>
      <c r="K26" s="19"/>
    </row>
    <row r="27" spans="1:11" ht="54.75" customHeight="1">
      <c r="A27" s="16" t="s">
        <v>43</v>
      </c>
      <c r="B27" s="81" t="s">
        <v>244</v>
      </c>
      <c r="C27" s="57"/>
      <c r="D27" s="58"/>
      <c r="E27" s="16"/>
      <c r="F27" s="16"/>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54" customHeight="1">
      <c r="A29" s="16" t="s">
        <v>46</v>
      </c>
      <c r="B29" s="81" t="s">
        <v>47</v>
      </c>
      <c r="C29" s="57"/>
      <c r="D29" s="58"/>
      <c r="E29" s="16"/>
      <c r="F29" s="16"/>
      <c r="G29" s="18"/>
      <c r="H29" s="18"/>
      <c r="I29" s="19"/>
      <c r="J29" s="19"/>
      <c r="K29" s="19"/>
    </row>
    <row r="30" spans="1:11" ht="60.75" customHeight="1">
      <c r="A30" s="16" t="s">
        <v>48</v>
      </c>
      <c r="B30" s="81" t="s">
        <v>49</v>
      </c>
      <c r="C30" s="57"/>
      <c r="D30" s="58"/>
      <c r="E30" s="16"/>
      <c r="F30" s="16"/>
      <c r="G30" s="18"/>
      <c r="H30" s="18"/>
      <c r="I30" s="19"/>
      <c r="J30" s="19"/>
      <c r="K30" s="19"/>
    </row>
    <row r="31" spans="1:11" ht="52.5" customHeight="1">
      <c r="A31" s="16" t="s">
        <v>50</v>
      </c>
      <c r="B31" s="81" t="s">
        <v>51</v>
      </c>
      <c r="C31" s="57"/>
      <c r="D31" s="58"/>
      <c r="E31" s="16"/>
      <c r="F31" s="16"/>
      <c r="G31" s="18"/>
      <c r="H31" s="18"/>
      <c r="I31" s="19"/>
      <c r="J31" s="19"/>
      <c r="K31" s="19"/>
    </row>
    <row r="32" spans="1:11" ht="27.75" customHeight="1">
      <c r="A32" s="9" t="s">
        <v>52</v>
      </c>
      <c r="B32" s="80" t="s">
        <v>245</v>
      </c>
      <c r="C32" s="57"/>
      <c r="D32" s="58"/>
      <c r="E32" s="13">
        <f>E33+E35+E37+E39+E41+E43</f>
        <v>20</v>
      </c>
      <c r="F32" s="14">
        <f t="shared" ref="F32:G32" si="5">ROUND(F33+F35+F37+F39+F41+F43,1)</f>
        <v>14</v>
      </c>
      <c r="G32" s="15">
        <f t="shared" si="5"/>
        <v>0</v>
      </c>
      <c r="H32" s="9"/>
      <c r="I32" s="4"/>
      <c r="J32" s="4"/>
      <c r="K32" s="4"/>
    </row>
    <row r="33" spans="1:11" ht="72.75" customHeight="1">
      <c r="A33" s="16">
        <v>5</v>
      </c>
      <c r="B33" s="80" t="s">
        <v>150</v>
      </c>
      <c r="C33" s="57"/>
      <c r="D33" s="58"/>
      <c r="E33" s="13">
        <v>1</v>
      </c>
      <c r="F33" s="14">
        <f>IF(F34&gt;1,"1",F34)</f>
        <v>1</v>
      </c>
      <c r="G33" s="15">
        <f>G34</f>
        <v>0</v>
      </c>
      <c r="H33" s="16"/>
      <c r="I33" s="17"/>
      <c r="J33" s="17"/>
      <c r="K33" s="17"/>
    </row>
    <row r="34" spans="1:11" ht="117.75" customHeight="1">
      <c r="A34" s="16"/>
      <c r="B34" s="81" t="s">
        <v>151</v>
      </c>
      <c r="C34" s="57"/>
      <c r="D34" s="58"/>
      <c r="E34" s="13"/>
      <c r="F34" s="14">
        <v>1</v>
      </c>
      <c r="G34" s="15"/>
      <c r="H34" s="16"/>
      <c r="I34" s="17"/>
      <c r="J34" s="17"/>
      <c r="K34" s="17"/>
    </row>
    <row r="35" spans="1:11" ht="35.25" customHeight="1">
      <c r="A35" s="16">
        <v>6</v>
      </c>
      <c r="B35" s="80" t="s">
        <v>152</v>
      </c>
      <c r="C35" s="57"/>
      <c r="D35" s="58"/>
      <c r="E35" s="13">
        <v>2</v>
      </c>
      <c r="F35" s="14">
        <f>IF(F36&gt;2,"2",F36)</f>
        <v>1</v>
      </c>
      <c r="G35" s="15">
        <f>G36</f>
        <v>0</v>
      </c>
      <c r="H35" s="16"/>
      <c r="I35" s="17"/>
      <c r="J35" s="17"/>
      <c r="K35" s="17"/>
    </row>
    <row r="36" spans="1:11" ht="60.75" customHeight="1">
      <c r="A36" s="16"/>
      <c r="B36" s="81" t="s">
        <v>153</v>
      </c>
      <c r="C36" s="57"/>
      <c r="D36" s="58"/>
      <c r="E36" s="13"/>
      <c r="F36" s="14">
        <v>1</v>
      </c>
      <c r="G36" s="15"/>
      <c r="H36" s="16"/>
      <c r="I36" s="17"/>
      <c r="J36" s="17"/>
      <c r="K36" s="17"/>
    </row>
    <row r="37" spans="1:11" ht="52.5" customHeight="1">
      <c r="A37" s="16">
        <v>7</v>
      </c>
      <c r="B37" s="80" t="s">
        <v>58</v>
      </c>
      <c r="C37" s="57"/>
      <c r="D37" s="58"/>
      <c r="E37" s="13">
        <v>2</v>
      </c>
      <c r="F37" s="14">
        <f>IF(F38&gt;2,"2",F38)</f>
        <v>2</v>
      </c>
      <c r="G37" s="15">
        <f>G38</f>
        <v>0</v>
      </c>
      <c r="H37" s="16"/>
      <c r="I37" s="17"/>
      <c r="J37" s="17"/>
      <c r="K37" s="17"/>
    </row>
    <row r="38" spans="1:11" ht="68.25" customHeight="1">
      <c r="A38" s="16"/>
      <c r="B38" s="81" t="s">
        <v>155</v>
      </c>
      <c r="C38" s="57"/>
      <c r="D38" s="58"/>
      <c r="E38" s="13"/>
      <c r="F38" s="14">
        <v>2</v>
      </c>
      <c r="G38" s="15"/>
      <c r="H38" s="16"/>
      <c r="I38" s="17"/>
      <c r="J38" s="17"/>
      <c r="K38" s="17"/>
    </row>
    <row r="39" spans="1:11" ht="61.5" customHeight="1">
      <c r="A39" s="16">
        <v>8</v>
      </c>
      <c r="B39" s="80" t="s">
        <v>60</v>
      </c>
      <c r="C39" s="57"/>
      <c r="D39" s="58"/>
      <c r="E39" s="13">
        <v>2</v>
      </c>
      <c r="F39" s="14">
        <f>IF(F40&gt;2,"2",F40)</f>
        <v>2</v>
      </c>
      <c r="G39" s="15">
        <f>G40</f>
        <v>0</v>
      </c>
      <c r="H39" s="16"/>
      <c r="I39" s="17"/>
      <c r="J39" s="17"/>
      <c r="K39" s="17"/>
    </row>
    <row r="40" spans="1:11" ht="70.5" customHeight="1">
      <c r="A40" s="16"/>
      <c r="B40" s="81" t="s">
        <v>156</v>
      </c>
      <c r="C40" s="57"/>
      <c r="D40" s="58"/>
      <c r="E40" s="13"/>
      <c r="F40" s="14">
        <v>2</v>
      </c>
      <c r="G40" s="15"/>
      <c r="H40" s="16"/>
      <c r="I40" s="17"/>
      <c r="J40" s="17"/>
      <c r="K40" s="17"/>
    </row>
    <row r="41" spans="1:11" ht="301.5" customHeight="1">
      <c r="A41" s="16">
        <v>9</v>
      </c>
      <c r="B41" s="80" t="s">
        <v>246</v>
      </c>
      <c r="C41" s="57"/>
      <c r="D41" s="58"/>
      <c r="E41" s="13">
        <v>8</v>
      </c>
      <c r="F41" s="14">
        <v>8</v>
      </c>
      <c r="G41" s="15">
        <f>G42</f>
        <v>0</v>
      </c>
      <c r="H41" s="41" t="s">
        <v>247</v>
      </c>
      <c r="I41" s="17"/>
      <c r="J41" s="17"/>
      <c r="K41" s="17"/>
    </row>
    <row r="42" spans="1:11" ht="127.5" customHeight="1">
      <c r="A42" s="16"/>
      <c r="B42" s="81" t="s">
        <v>158</v>
      </c>
      <c r="C42" s="57"/>
      <c r="D42" s="58"/>
      <c r="E42" s="13"/>
      <c r="F42" s="14">
        <v>8</v>
      </c>
      <c r="G42" s="15"/>
      <c r="H42" s="16"/>
      <c r="I42" s="17"/>
      <c r="J42" s="17"/>
      <c r="K42" s="17"/>
    </row>
    <row r="43" spans="1:11" ht="45" customHeight="1">
      <c r="A43" s="16">
        <v>10</v>
      </c>
      <c r="B43" s="80" t="s">
        <v>160</v>
      </c>
      <c r="C43" s="57"/>
      <c r="D43" s="58"/>
      <c r="E43" s="13">
        <v>5</v>
      </c>
      <c r="F43" s="14">
        <f>IF(F44&gt;5,"5",F44)</f>
        <v>0</v>
      </c>
      <c r="G43" s="15">
        <f>G44</f>
        <v>0</v>
      </c>
      <c r="H43" s="16"/>
      <c r="I43" s="17"/>
      <c r="J43" s="17"/>
      <c r="K43" s="17"/>
    </row>
    <row r="44" spans="1:11" ht="168" customHeight="1">
      <c r="A44" s="16"/>
      <c r="B44" s="81" t="s">
        <v>161</v>
      </c>
      <c r="C44" s="57"/>
      <c r="D44" s="58"/>
      <c r="E44" s="13"/>
      <c r="F44" s="42">
        <v>0</v>
      </c>
      <c r="G44" s="15"/>
      <c r="H44" s="16"/>
      <c r="I44" s="17"/>
      <c r="J44" s="17"/>
      <c r="K44" s="17"/>
    </row>
    <row r="45" spans="1:11" ht="61.5" customHeight="1">
      <c r="A45" s="9" t="s">
        <v>69</v>
      </c>
      <c r="B45" s="80" t="s">
        <v>248</v>
      </c>
      <c r="C45" s="57"/>
      <c r="D45" s="58"/>
      <c r="E45" s="13">
        <v>60</v>
      </c>
      <c r="F45" s="14">
        <f t="shared" ref="F45:G45" si="6">SUM(F46:F51)</f>
        <v>60</v>
      </c>
      <c r="G45" s="15">
        <f t="shared" si="6"/>
        <v>0</v>
      </c>
      <c r="H45" s="9"/>
      <c r="I45" s="4"/>
      <c r="J45" s="4"/>
      <c r="K45" s="4"/>
    </row>
    <row r="46" spans="1:11" ht="26.25" customHeight="1">
      <c r="A46" s="16"/>
      <c r="B46" s="81" t="s">
        <v>71</v>
      </c>
      <c r="C46" s="57"/>
      <c r="D46" s="58"/>
      <c r="E46" s="16">
        <v>60</v>
      </c>
      <c r="F46" s="16">
        <v>60</v>
      </c>
      <c r="G46" s="16"/>
      <c r="H46" s="16"/>
      <c r="I46" s="17"/>
      <c r="J46" s="17"/>
      <c r="K46" s="17"/>
    </row>
    <row r="47" spans="1:11" ht="26.25" customHeight="1">
      <c r="A47" s="16"/>
      <c r="B47" s="81" t="s">
        <v>72</v>
      </c>
      <c r="C47" s="57"/>
      <c r="D47" s="58"/>
      <c r="E47" s="16">
        <v>50</v>
      </c>
      <c r="F47" s="16"/>
      <c r="G47" s="16"/>
      <c r="H47" s="16"/>
      <c r="I47" s="17"/>
      <c r="J47" s="17"/>
      <c r="K47" s="17"/>
    </row>
    <row r="48" spans="1:11" ht="26.25" customHeight="1">
      <c r="A48" s="16"/>
      <c r="B48" s="81" t="s">
        <v>73</v>
      </c>
      <c r="C48" s="57"/>
      <c r="D48" s="58"/>
      <c r="E48" s="16">
        <v>40</v>
      </c>
      <c r="F48" s="16"/>
      <c r="G48" s="16"/>
      <c r="H48" s="16"/>
      <c r="I48" s="17"/>
      <c r="J48" s="17"/>
      <c r="K48" s="17"/>
    </row>
    <row r="49" spans="1:11" ht="26.25" customHeight="1">
      <c r="A49" s="16"/>
      <c r="B49" s="81" t="s">
        <v>74</v>
      </c>
      <c r="C49" s="57"/>
      <c r="D49" s="58"/>
      <c r="E49" s="16">
        <v>30</v>
      </c>
      <c r="F49" s="16"/>
      <c r="G49" s="16"/>
      <c r="H49" s="16"/>
      <c r="I49" s="17"/>
      <c r="J49" s="17"/>
      <c r="K49" s="17"/>
    </row>
    <row r="50" spans="1:11" ht="26.25" customHeight="1">
      <c r="A50" s="16"/>
      <c r="B50" s="81" t="s">
        <v>75</v>
      </c>
      <c r="C50" s="57"/>
      <c r="D50" s="58"/>
      <c r="E50" s="16">
        <v>20</v>
      </c>
      <c r="F50" s="16"/>
      <c r="G50" s="16"/>
      <c r="H50" s="16"/>
      <c r="I50" s="17"/>
      <c r="J50" s="17"/>
      <c r="K50" s="17"/>
    </row>
    <row r="51" spans="1:11" ht="26.25" customHeight="1">
      <c r="A51" s="16"/>
      <c r="B51" s="81" t="s">
        <v>76</v>
      </c>
      <c r="C51" s="57"/>
      <c r="D51" s="58"/>
      <c r="E51" s="16">
        <v>0</v>
      </c>
      <c r="F51" s="16"/>
      <c r="G51" s="16"/>
      <c r="H51" s="16"/>
      <c r="I51" s="17"/>
      <c r="J51" s="17"/>
      <c r="K51" s="17"/>
    </row>
    <row r="52" spans="1:11" ht="24" customHeight="1">
      <c r="A52" s="9"/>
      <c r="B52" s="59" t="s">
        <v>77</v>
      </c>
      <c r="C52" s="57"/>
      <c r="D52" s="58"/>
      <c r="E52" s="9">
        <f t="shared" ref="E52:G52" si="7">E14+E32+E45</f>
        <v>100</v>
      </c>
      <c r="F52" s="22">
        <f t="shared" si="7"/>
        <v>94</v>
      </c>
      <c r="G52" s="15">
        <f t="shared" si="7"/>
        <v>20</v>
      </c>
      <c r="H52" s="9"/>
      <c r="I52" s="4"/>
      <c r="J52" s="4"/>
      <c r="K52" s="4"/>
    </row>
    <row r="53" spans="1:11" ht="26.25" customHeight="1">
      <c r="A53" s="23"/>
      <c r="B53" s="56" t="s">
        <v>78</v>
      </c>
      <c r="C53" s="57"/>
      <c r="D53" s="58"/>
      <c r="E53" s="23"/>
      <c r="F53" s="23"/>
      <c r="G53" s="23"/>
      <c r="H53" s="23"/>
      <c r="I53" s="1"/>
      <c r="J53" s="1"/>
      <c r="K53" s="1"/>
    </row>
    <row r="54" spans="1:11" ht="53.25" customHeight="1">
      <c r="A54" s="23"/>
      <c r="B54" s="59" t="s">
        <v>249</v>
      </c>
      <c r="C54" s="57"/>
      <c r="D54" s="58"/>
      <c r="E54" s="9">
        <f>E52-E53</f>
        <v>100</v>
      </c>
      <c r="F54" s="22">
        <f t="shared" ref="F54:G54" si="8">ROUND(F52-F53,1)</f>
        <v>94</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60" t="s">
        <v>80</v>
      </c>
      <c r="C56" s="61"/>
      <c r="D56" s="61"/>
      <c r="E56" s="1"/>
      <c r="F56" s="1"/>
      <c r="G56" s="1"/>
      <c r="H56" s="1"/>
      <c r="I56" s="1"/>
      <c r="J56" s="1"/>
      <c r="K56" s="1"/>
    </row>
    <row r="57" spans="1:11" ht="32.25" customHeight="1">
      <c r="A57" s="62" t="s">
        <v>81</v>
      </c>
      <c r="B57" s="63"/>
      <c r="C57" s="64"/>
      <c r="D57" s="68" t="s">
        <v>82</v>
      </c>
      <c r="E57" s="70" t="s">
        <v>83</v>
      </c>
      <c r="F57" s="58"/>
      <c r="G57" s="70" t="s">
        <v>250</v>
      </c>
      <c r="H57" s="58"/>
      <c r="I57" s="6"/>
      <c r="J57" s="6"/>
      <c r="K57" s="6"/>
    </row>
    <row r="58" spans="1:11" ht="15.75" customHeight="1">
      <c r="A58" s="65"/>
      <c r="B58" s="66"/>
      <c r="C58" s="67"/>
      <c r="D58" s="69"/>
      <c r="E58" s="10" t="s">
        <v>85</v>
      </c>
      <c r="F58" s="10" t="s">
        <v>86</v>
      </c>
      <c r="G58" s="10" t="s">
        <v>87</v>
      </c>
      <c r="H58" s="10" t="s">
        <v>88</v>
      </c>
      <c r="I58" s="6"/>
      <c r="J58" s="6"/>
      <c r="K58" s="6"/>
    </row>
    <row r="59" spans="1:11" ht="33.75" customHeight="1">
      <c r="A59" s="74" t="s">
        <v>89</v>
      </c>
      <c r="B59" s="57"/>
      <c r="C59" s="58"/>
      <c r="D59" s="16" t="s">
        <v>90</v>
      </c>
      <c r="E59" s="24">
        <f>IF(AND(90&lt;=F54,F54&lt;100),F54,"")</f>
        <v>94</v>
      </c>
      <c r="F59" s="16" t="str">
        <f>IF(AND(90&lt;=G54,G54&lt;=100),G54,"")</f>
        <v/>
      </c>
      <c r="G59" s="16" t="str">
        <f t="shared" ref="G59:H59" si="9">IF(ISNUMBER(E59)=TRUE,"X","")</f>
        <v>X</v>
      </c>
      <c r="H59" s="16" t="str">
        <f t="shared" si="9"/>
        <v/>
      </c>
      <c r="I59" s="1"/>
      <c r="J59" s="1"/>
      <c r="K59" s="1"/>
    </row>
    <row r="60" spans="1:11" ht="45.75" customHeight="1">
      <c r="A60" s="74" t="s">
        <v>91</v>
      </c>
      <c r="B60" s="57"/>
      <c r="C60" s="58"/>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74" t="s">
        <v>93</v>
      </c>
      <c r="B61" s="57"/>
      <c r="C61" s="58"/>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74" t="s">
        <v>95</v>
      </c>
      <c r="B62" s="57"/>
      <c r="C62" s="58"/>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75" t="s">
        <v>200</v>
      </c>
      <c r="E64" s="61"/>
      <c r="F64" s="61"/>
      <c r="G64" s="61"/>
      <c r="H64" s="61"/>
      <c r="I64" s="27"/>
      <c r="J64" s="27"/>
      <c r="K64" s="27"/>
    </row>
    <row r="65" spans="1:11" ht="35.25" customHeight="1">
      <c r="A65" s="4"/>
      <c r="B65" s="4"/>
      <c r="C65" s="4"/>
      <c r="D65" s="29"/>
      <c r="E65" s="76" t="s">
        <v>251</v>
      </c>
      <c r="F65" s="61"/>
      <c r="G65" s="61"/>
      <c r="H65" s="6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252</v>
      </c>
      <c r="G68" s="1"/>
      <c r="H68" s="1"/>
      <c r="I68" s="1"/>
      <c r="J68" s="1"/>
      <c r="K68" s="1"/>
    </row>
    <row r="69" spans="1:11" ht="15.75" customHeight="1">
      <c r="A69" s="1"/>
      <c r="B69" s="2"/>
      <c r="C69" s="1"/>
      <c r="D69" s="1"/>
      <c r="E69" s="1"/>
      <c r="F69" s="1"/>
      <c r="G69" s="1"/>
      <c r="H69" s="1"/>
      <c r="I69" s="1"/>
      <c r="J69" s="1"/>
      <c r="K69" s="1"/>
    </row>
    <row r="70" spans="1:11" ht="24.75" customHeight="1">
      <c r="A70" s="1"/>
      <c r="B70" s="77" t="s">
        <v>100</v>
      </c>
      <c r="C70" s="66"/>
      <c r="D70" s="66"/>
      <c r="E70" s="66"/>
      <c r="F70" s="66"/>
      <c r="G70" s="66"/>
      <c r="H70" s="66"/>
      <c r="I70" s="1"/>
      <c r="J70" s="1"/>
      <c r="K70" s="1"/>
    </row>
    <row r="71" spans="1:11" ht="106.5" customHeight="1">
      <c r="A71" s="1"/>
      <c r="B71" s="71" t="s">
        <v>101</v>
      </c>
      <c r="C71" s="57"/>
      <c r="D71" s="57"/>
      <c r="E71" s="57"/>
      <c r="F71" s="57"/>
      <c r="G71" s="57"/>
      <c r="H71" s="58"/>
      <c r="I71" s="1"/>
      <c r="J71" s="1"/>
      <c r="K71" s="1"/>
    </row>
    <row r="72" spans="1:11" ht="24.75" customHeight="1">
      <c r="A72" s="1"/>
      <c r="B72" s="32"/>
      <c r="C72" s="1"/>
      <c r="D72" s="72" t="s">
        <v>253</v>
      </c>
      <c r="E72" s="63"/>
      <c r="F72" s="63"/>
      <c r="G72" s="63"/>
      <c r="H72" s="63"/>
      <c r="I72" s="1"/>
      <c r="J72" s="1"/>
      <c r="K72" s="1"/>
    </row>
    <row r="73" spans="1:11" ht="21" customHeight="1">
      <c r="A73" s="1"/>
      <c r="B73" s="29"/>
      <c r="C73" s="1"/>
      <c r="D73" s="73" t="s">
        <v>103</v>
      </c>
      <c r="E73" s="61"/>
      <c r="F73" s="61"/>
      <c r="G73" s="61"/>
      <c r="H73" s="6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G57:H57"/>
    <mergeCell ref="A59:C59"/>
    <mergeCell ref="D72:H72"/>
    <mergeCell ref="D73:H73"/>
    <mergeCell ref="A60:C60"/>
    <mergeCell ref="A61:C61"/>
    <mergeCell ref="A62:C62"/>
    <mergeCell ref="D64:H64"/>
    <mergeCell ref="E65:H65"/>
    <mergeCell ref="B70:H70"/>
    <mergeCell ref="B71:H71"/>
    <mergeCell ref="B54:D54"/>
    <mergeCell ref="B56:D56"/>
    <mergeCell ref="A57:C58"/>
    <mergeCell ref="D57:D58"/>
    <mergeCell ref="E57:F57"/>
  </mergeCells>
  <printOptions horizontalCentered="1"/>
  <pageMargins left="0.31" right="0.3" top="0.45" bottom="0.62" header="0" footer="0"/>
  <pageSetup paperSize="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10.7265625" customWidth="1"/>
    <col min="6" max="6" width="10.54296875" customWidth="1"/>
    <col min="7" max="7" width="10.08984375" customWidth="1"/>
    <col min="8" max="8" width="11.26953125" customWidth="1"/>
    <col min="9" max="11" width="8.7265625" customWidth="1"/>
  </cols>
  <sheetData>
    <row r="1" spans="1:11" ht="15.75" customHeight="1">
      <c r="A1" s="1"/>
      <c r="B1" s="2"/>
      <c r="C1" s="1"/>
      <c r="D1" s="1"/>
      <c r="E1" s="1"/>
      <c r="F1" s="1"/>
      <c r="G1" s="1"/>
      <c r="H1" s="3" t="s">
        <v>134</v>
      </c>
      <c r="I1" s="1"/>
      <c r="J1" s="1"/>
      <c r="K1" s="1"/>
    </row>
    <row r="2" spans="1:11" ht="48.75" customHeight="1">
      <c r="A2" s="76" t="s">
        <v>254</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186</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255</v>
      </c>
      <c r="C7" s="61"/>
      <c r="D7" s="61"/>
      <c r="E7" s="61"/>
      <c r="F7" s="61"/>
      <c r="G7" s="61"/>
      <c r="H7" s="61"/>
      <c r="I7" s="6"/>
      <c r="J7" s="6"/>
      <c r="K7" s="6"/>
    </row>
    <row r="8" spans="1:11" ht="19.5" customHeight="1">
      <c r="A8" s="6"/>
      <c r="B8" s="60" t="s">
        <v>138</v>
      </c>
      <c r="C8" s="61"/>
      <c r="D8" s="61"/>
      <c r="E8" s="61"/>
      <c r="F8" s="61"/>
      <c r="G8" s="61"/>
      <c r="H8" s="61"/>
      <c r="I8" s="6"/>
      <c r="J8" s="6"/>
      <c r="K8" s="6"/>
    </row>
    <row r="9" spans="1:11" ht="19.5" customHeight="1">
      <c r="A9" s="6"/>
      <c r="B9" s="60" t="s">
        <v>256</v>
      </c>
      <c r="C9" s="61"/>
      <c r="D9" s="61"/>
      <c r="E9" s="61"/>
      <c r="F9" s="61"/>
      <c r="G9" s="61"/>
      <c r="H9" s="61"/>
      <c r="I9" s="6"/>
      <c r="J9" s="6"/>
      <c r="K9" s="6"/>
    </row>
    <row r="10" spans="1:11" ht="19.5" customHeight="1">
      <c r="A10" s="6"/>
      <c r="B10" s="8" t="s">
        <v>257</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93.75" customHeight="1">
      <c r="A14" s="9" t="s">
        <v>20</v>
      </c>
      <c r="B14" s="80" t="s">
        <v>258</v>
      </c>
      <c r="C14" s="57"/>
      <c r="D14" s="58"/>
      <c r="E14" s="13">
        <f>E15+E19+E25+E28</f>
        <v>20</v>
      </c>
      <c r="F14" s="14">
        <f t="shared" ref="F14:G14" si="0">ROUND(F15+F19+F25+F28,1)</f>
        <v>20</v>
      </c>
      <c r="G14" s="15">
        <f t="shared" si="0"/>
        <v>20</v>
      </c>
      <c r="H14" s="9"/>
      <c r="I14" s="4"/>
      <c r="J14" s="4"/>
      <c r="K14" s="4"/>
    </row>
    <row r="15" spans="1:11" ht="33.75" customHeight="1">
      <c r="A15" s="16">
        <v>1</v>
      </c>
      <c r="B15" s="80" t="s">
        <v>22</v>
      </c>
      <c r="C15" s="57"/>
      <c r="D15" s="58"/>
      <c r="E15" s="13">
        <f>5-(E16+E17+E18)</f>
        <v>5</v>
      </c>
      <c r="F15" s="14">
        <f t="shared" ref="F15:G15" si="1">ROUND(5-(F16+F17+F18),1)</f>
        <v>5</v>
      </c>
      <c r="G15" s="15">
        <f t="shared" si="1"/>
        <v>5</v>
      </c>
      <c r="H15" s="16"/>
      <c r="I15" s="17"/>
      <c r="J15" s="17"/>
      <c r="K15" s="17"/>
    </row>
    <row r="16" spans="1:11" ht="115.5" customHeight="1">
      <c r="A16" s="16" t="s">
        <v>23</v>
      </c>
      <c r="B16" s="81" t="s">
        <v>24</v>
      </c>
      <c r="C16" s="57"/>
      <c r="D16" s="58"/>
      <c r="E16" s="16"/>
      <c r="F16" s="16"/>
      <c r="G16" s="16"/>
      <c r="H16" s="16"/>
      <c r="I16" s="17"/>
      <c r="J16" s="17"/>
      <c r="K16" s="17"/>
    </row>
    <row r="17" spans="1:11" ht="102" customHeight="1">
      <c r="A17" s="16" t="s">
        <v>25</v>
      </c>
      <c r="B17" s="81" t="s">
        <v>142</v>
      </c>
      <c r="C17" s="57"/>
      <c r="D17" s="58"/>
      <c r="E17" s="16"/>
      <c r="F17" s="16"/>
      <c r="G17" s="18"/>
      <c r="H17" s="18"/>
      <c r="I17" s="19"/>
      <c r="J17" s="19"/>
      <c r="K17" s="19"/>
    </row>
    <row r="18" spans="1:11" ht="92.25" customHeight="1">
      <c r="A18" s="16" t="s">
        <v>27</v>
      </c>
      <c r="B18" s="81" t="s">
        <v>143</v>
      </c>
      <c r="C18" s="57"/>
      <c r="D18" s="58"/>
      <c r="E18" s="16"/>
      <c r="F18" s="16"/>
      <c r="G18" s="18"/>
      <c r="H18" s="18"/>
      <c r="I18" s="19"/>
      <c r="J18" s="19"/>
      <c r="K18" s="19"/>
    </row>
    <row r="19" spans="1:11" ht="5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6"/>
      <c r="G20" s="18"/>
      <c r="H20" s="18"/>
      <c r="I20" s="19"/>
      <c r="J20" s="19"/>
      <c r="K20" s="19"/>
    </row>
    <row r="21" spans="1:11" ht="57" customHeight="1">
      <c r="A21" s="16" t="s">
        <v>32</v>
      </c>
      <c r="B21" s="81" t="s">
        <v>33</v>
      </c>
      <c r="C21" s="57"/>
      <c r="D21" s="58"/>
      <c r="E21" s="16"/>
      <c r="F21" s="16"/>
      <c r="G21" s="34"/>
      <c r="H21" s="18"/>
      <c r="I21" s="19"/>
      <c r="J21" s="19"/>
      <c r="K21" s="19"/>
    </row>
    <row r="22" spans="1:11" ht="52.5" customHeight="1">
      <c r="A22" s="16" t="s">
        <v>34</v>
      </c>
      <c r="B22" s="81" t="s">
        <v>259</v>
      </c>
      <c r="C22" s="57"/>
      <c r="D22" s="58"/>
      <c r="E22" s="16"/>
      <c r="F22" s="16"/>
      <c r="G22" s="35"/>
      <c r="H22" s="18"/>
      <c r="I22" s="19"/>
      <c r="J22" s="19"/>
      <c r="K22" s="19"/>
    </row>
    <row r="23" spans="1:11" ht="70.5" customHeight="1">
      <c r="A23" s="16" t="s">
        <v>36</v>
      </c>
      <c r="B23" s="81" t="s">
        <v>145</v>
      </c>
      <c r="C23" s="57"/>
      <c r="D23" s="58"/>
      <c r="E23" s="16"/>
      <c r="F23" s="16"/>
      <c r="G23" s="35"/>
      <c r="H23" s="18"/>
      <c r="I23" s="19"/>
      <c r="J23" s="19"/>
      <c r="K23" s="19"/>
    </row>
    <row r="24" spans="1:11" ht="42.75" customHeight="1">
      <c r="A24" s="16" t="s">
        <v>38</v>
      </c>
      <c r="B24" s="81" t="s">
        <v>146</v>
      </c>
      <c r="C24" s="57"/>
      <c r="D24" s="58"/>
      <c r="E24" s="16"/>
      <c r="F24" s="16"/>
      <c r="G24" s="18"/>
      <c r="H24" s="18"/>
      <c r="I24" s="19"/>
      <c r="J24" s="19"/>
      <c r="K24" s="19"/>
    </row>
    <row r="25" spans="1:11" ht="60.75" customHeight="1">
      <c r="A25" s="16">
        <v>3</v>
      </c>
      <c r="B25" s="80" t="s">
        <v>40</v>
      </c>
      <c r="C25" s="57"/>
      <c r="D25" s="58"/>
      <c r="E25" s="13">
        <f>5-(E26+E27)</f>
        <v>5</v>
      </c>
      <c r="F25" s="14">
        <f t="shared" ref="F25:G25" si="3">ROUND(5-(F26+F27),1)</f>
        <v>5</v>
      </c>
      <c r="G25" s="15">
        <f t="shared" si="3"/>
        <v>5</v>
      </c>
      <c r="H25" s="16"/>
      <c r="I25" s="17"/>
      <c r="J25" s="17"/>
      <c r="K25" s="17"/>
    </row>
    <row r="26" spans="1:11" ht="100.5" customHeight="1">
      <c r="A26" s="16" t="s">
        <v>41</v>
      </c>
      <c r="B26" s="81" t="s">
        <v>260</v>
      </c>
      <c r="C26" s="57"/>
      <c r="D26" s="58"/>
      <c r="E26" s="16"/>
      <c r="F26" s="16"/>
      <c r="G26" s="18"/>
      <c r="H26" s="18"/>
      <c r="I26" s="19"/>
      <c r="J26" s="19"/>
      <c r="K26" s="19"/>
    </row>
    <row r="27" spans="1:11" ht="54.75" customHeight="1">
      <c r="A27" s="16" t="s">
        <v>43</v>
      </c>
      <c r="B27" s="81" t="s">
        <v>261</v>
      </c>
      <c r="C27" s="57"/>
      <c r="D27" s="58"/>
      <c r="E27" s="16"/>
      <c r="F27" s="16"/>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54" customHeight="1">
      <c r="A29" s="16" t="s">
        <v>46</v>
      </c>
      <c r="B29" s="81" t="s">
        <v>47</v>
      </c>
      <c r="C29" s="57"/>
      <c r="D29" s="58"/>
      <c r="E29" s="16"/>
      <c r="F29" s="16"/>
      <c r="G29" s="18"/>
      <c r="H29" s="18"/>
      <c r="I29" s="19"/>
      <c r="J29" s="19"/>
      <c r="K29" s="19"/>
    </row>
    <row r="30" spans="1:11" ht="60.75" customHeight="1">
      <c r="A30" s="16" t="s">
        <v>48</v>
      </c>
      <c r="B30" s="81" t="s">
        <v>49</v>
      </c>
      <c r="C30" s="57"/>
      <c r="D30" s="58"/>
      <c r="E30" s="16"/>
      <c r="F30" s="16"/>
      <c r="G30" s="18"/>
      <c r="H30" s="18"/>
      <c r="I30" s="19"/>
      <c r="J30" s="19"/>
      <c r="K30" s="19"/>
    </row>
    <row r="31" spans="1:11" ht="52.5" customHeight="1">
      <c r="A31" s="16" t="s">
        <v>50</v>
      </c>
      <c r="B31" s="81" t="s">
        <v>51</v>
      </c>
      <c r="C31" s="57"/>
      <c r="D31" s="58"/>
      <c r="E31" s="16"/>
      <c r="F31" s="16"/>
      <c r="G31" s="18"/>
      <c r="H31" s="18"/>
      <c r="I31" s="19"/>
      <c r="J31" s="19"/>
      <c r="K31" s="19"/>
    </row>
    <row r="32" spans="1:11" ht="27.75" customHeight="1">
      <c r="A32" s="9" t="s">
        <v>52</v>
      </c>
      <c r="B32" s="80" t="s">
        <v>262</v>
      </c>
      <c r="C32" s="57"/>
      <c r="D32" s="58"/>
      <c r="E32" s="13">
        <f>E33+E35+E37+E39+E41+E43</f>
        <v>20</v>
      </c>
      <c r="F32" s="14">
        <f t="shared" ref="F32:G32" si="5">ROUND(F33+F35+F37+F39+F41+F43,1)</f>
        <v>13</v>
      </c>
      <c r="G32" s="15">
        <f t="shared" si="5"/>
        <v>0</v>
      </c>
      <c r="H32" s="9"/>
      <c r="I32" s="4"/>
      <c r="J32" s="4"/>
      <c r="K32" s="4"/>
    </row>
    <row r="33" spans="1:11" ht="72.75" customHeight="1">
      <c r="A33" s="16">
        <v>5</v>
      </c>
      <c r="B33" s="80" t="s">
        <v>150</v>
      </c>
      <c r="C33" s="57"/>
      <c r="D33" s="58"/>
      <c r="E33" s="13">
        <v>1</v>
      </c>
      <c r="F33" s="14">
        <f>IF(F34&gt;1,"1",F34)</f>
        <v>1</v>
      </c>
      <c r="G33" s="15">
        <f>G34</f>
        <v>0</v>
      </c>
      <c r="H33" s="16"/>
      <c r="I33" s="17"/>
      <c r="J33" s="17"/>
      <c r="K33" s="17"/>
    </row>
    <row r="34" spans="1:11" ht="117.75" customHeight="1">
      <c r="A34" s="16"/>
      <c r="B34" s="81" t="s">
        <v>151</v>
      </c>
      <c r="C34" s="57"/>
      <c r="D34" s="58"/>
      <c r="E34" s="13"/>
      <c r="F34" s="14">
        <v>1</v>
      </c>
      <c r="G34" s="15"/>
      <c r="H34" s="16"/>
      <c r="I34" s="17"/>
      <c r="J34" s="17"/>
      <c r="K34" s="17"/>
    </row>
    <row r="35" spans="1:11" ht="35.25" customHeight="1">
      <c r="A35" s="16">
        <v>6</v>
      </c>
      <c r="B35" s="80" t="s">
        <v>152</v>
      </c>
      <c r="C35" s="57"/>
      <c r="D35" s="58"/>
      <c r="E35" s="13">
        <v>2</v>
      </c>
      <c r="F35" s="14">
        <f>IF(F36&gt;2,"2",F36)</f>
        <v>2</v>
      </c>
      <c r="G35" s="15">
        <f>G36</f>
        <v>0</v>
      </c>
      <c r="H35" s="16"/>
      <c r="I35" s="17"/>
      <c r="J35" s="17"/>
      <c r="K35" s="17"/>
    </row>
    <row r="36" spans="1:11" ht="60.75" customHeight="1">
      <c r="A36" s="16"/>
      <c r="B36" s="81" t="s">
        <v>153</v>
      </c>
      <c r="C36" s="57"/>
      <c r="D36" s="58"/>
      <c r="E36" s="13"/>
      <c r="F36" s="43">
        <v>2</v>
      </c>
      <c r="G36" s="15"/>
      <c r="H36" s="16"/>
      <c r="I36" s="17"/>
      <c r="J36" s="17"/>
      <c r="K36" s="17"/>
    </row>
    <row r="37" spans="1:11" ht="52.5" customHeight="1">
      <c r="A37" s="16">
        <v>7</v>
      </c>
      <c r="B37" s="80" t="s">
        <v>58</v>
      </c>
      <c r="C37" s="57"/>
      <c r="D37" s="58"/>
      <c r="E37" s="13">
        <v>2</v>
      </c>
      <c r="F37" s="14">
        <f>IF(F38&gt;2,"2",F38)</f>
        <v>2</v>
      </c>
      <c r="G37" s="15">
        <f>G38</f>
        <v>0</v>
      </c>
      <c r="H37" s="16"/>
      <c r="I37" s="17"/>
      <c r="J37" s="17"/>
      <c r="K37" s="17"/>
    </row>
    <row r="38" spans="1:11" ht="68.25" customHeight="1">
      <c r="A38" s="16"/>
      <c r="B38" s="81" t="s">
        <v>155</v>
      </c>
      <c r="C38" s="57"/>
      <c r="D38" s="58"/>
      <c r="E38" s="13"/>
      <c r="F38" s="14">
        <v>2</v>
      </c>
      <c r="G38" s="15"/>
      <c r="H38" s="16"/>
      <c r="I38" s="17"/>
      <c r="J38" s="17"/>
      <c r="K38" s="17"/>
    </row>
    <row r="39" spans="1:11" ht="61.5" customHeight="1">
      <c r="A39" s="16">
        <v>8</v>
      </c>
      <c r="B39" s="80" t="s">
        <v>60</v>
      </c>
      <c r="C39" s="57"/>
      <c r="D39" s="58"/>
      <c r="E39" s="13">
        <v>2</v>
      </c>
      <c r="F39" s="14">
        <f>IF(F40&gt;2,"2",F40)</f>
        <v>2</v>
      </c>
      <c r="G39" s="15">
        <f>G40</f>
        <v>0</v>
      </c>
      <c r="H39" s="16"/>
      <c r="I39" s="17"/>
      <c r="J39" s="17"/>
      <c r="K39" s="17"/>
    </row>
    <row r="40" spans="1:11" ht="70.5" customHeight="1">
      <c r="A40" s="16"/>
      <c r="B40" s="81" t="s">
        <v>156</v>
      </c>
      <c r="C40" s="57"/>
      <c r="D40" s="58"/>
      <c r="E40" s="13"/>
      <c r="F40" s="14">
        <v>2</v>
      </c>
      <c r="G40" s="15"/>
      <c r="H40" s="16"/>
      <c r="I40" s="17"/>
      <c r="J40" s="17"/>
      <c r="K40" s="17"/>
    </row>
    <row r="41" spans="1:11" ht="15.75" customHeight="1">
      <c r="A41" s="16">
        <v>9</v>
      </c>
      <c r="B41" s="80" t="s">
        <v>263</v>
      </c>
      <c r="C41" s="57"/>
      <c r="D41" s="58"/>
      <c r="E41" s="13">
        <v>8</v>
      </c>
      <c r="F41" s="14">
        <f>IF(F42&gt;8,"8",F42)</f>
        <v>4</v>
      </c>
      <c r="G41" s="15">
        <f>G42</f>
        <v>0</v>
      </c>
      <c r="H41" s="16"/>
      <c r="I41" s="17"/>
      <c r="J41" s="17"/>
      <c r="K41" s="17"/>
    </row>
    <row r="42" spans="1:11" ht="127.5" customHeight="1">
      <c r="A42" s="16"/>
      <c r="B42" s="81" t="s">
        <v>158</v>
      </c>
      <c r="C42" s="57"/>
      <c r="D42" s="58"/>
      <c r="E42" s="13"/>
      <c r="F42" s="14">
        <v>4</v>
      </c>
      <c r="G42" s="15"/>
      <c r="H42" s="16"/>
      <c r="I42" s="17"/>
      <c r="J42" s="17"/>
      <c r="K42" s="17"/>
    </row>
    <row r="43" spans="1:11" ht="45" customHeight="1">
      <c r="A43" s="16">
        <v>10</v>
      </c>
      <c r="B43" s="80" t="s">
        <v>160</v>
      </c>
      <c r="C43" s="57"/>
      <c r="D43" s="58"/>
      <c r="E43" s="13">
        <v>5</v>
      </c>
      <c r="F43" s="14">
        <f>IF(F44&gt;5,"5",F44)</f>
        <v>2</v>
      </c>
      <c r="G43" s="15">
        <f>G44</f>
        <v>0</v>
      </c>
      <c r="H43" s="16"/>
      <c r="I43" s="17"/>
      <c r="J43" s="17"/>
      <c r="K43" s="17"/>
    </row>
    <row r="44" spans="1:11" ht="156.75" customHeight="1">
      <c r="A44" s="16"/>
      <c r="B44" s="81" t="s">
        <v>161</v>
      </c>
      <c r="C44" s="57"/>
      <c r="D44" s="58"/>
      <c r="E44" s="13"/>
      <c r="F44" s="14">
        <v>2</v>
      </c>
      <c r="G44" s="15"/>
      <c r="H44" s="16"/>
      <c r="I44" s="17"/>
      <c r="J44" s="17"/>
      <c r="K44" s="17"/>
    </row>
    <row r="45" spans="1:11" ht="61.5" customHeight="1">
      <c r="A45" s="9" t="s">
        <v>69</v>
      </c>
      <c r="B45" s="80" t="s">
        <v>264</v>
      </c>
      <c r="C45" s="57"/>
      <c r="D45" s="58"/>
      <c r="E45" s="13">
        <v>60</v>
      </c>
      <c r="F45" s="14">
        <f t="shared" ref="F45:G45" si="6">SUM(F46:F51)</f>
        <v>60</v>
      </c>
      <c r="G45" s="15">
        <f t="shared" si="6"/>
        <v>0</v>
      </c>
      <c r="H45" s="9"/>
      <c r="I45" s="4"/>
      <c r="J45" s="4"/>
      <c r="K45" s="4"/>
    </row>
    <row r="46" spans="1:11" ht="26.25" customHeight="1">
      <c r="A46" s="16"/>
      <c r="B46" s="81" t="s">
        <v>71</v>
      </c>
      <c r="C46" s="57"/>
      <c r="D46" s="58"/>
      <c r="E46" s="16">
        <v>60</v>
      </c>
      <c r="F46" s="16">
        <v>60</v>
      </c>
      <c r="G46" s="16"/>
      <c r="H46" s="16"/>
      <c r="I46" s="17"/>
      <c r="J46" s="17"/>
      <c r="K46" s="17"/>
    </row>
    <row r="47" spans="1:11" ht="26.25" customHeight="1">
      <c r="A47" s="16"/>
      <c r="B47" s="81" t="s">
        <v>72</v>
      </c>
      <c r="C47" s="57"/>
      <c r="D47" s="58"/>
      <c r="E47" s="16">
        <v>50</v>
      </c>
      <c r="F47" s="16"/>
      <c r="G47" s="16"/>
      <c r="H47" s="16"/>
      <c r="I47" s="17"/>
      <c r="J47" s="17"/>
      <c r="K47" s="17"/>
    </row>
    <row r="48" spans="1:11" ht="26.25" customHeight="1">
      <c r="A48" s="16"/>
      <c r="B48" s="81" t="s">
        <v>73</v>
      </c>
      <c r="C48" s="57"/>
      <c r="D48" s="58"/>
      <c r="E48" s="16">
        <v>40</v>
      </c>
      <c r="F48" s="16"/>
      <c r="G48" s="16"/>
      <c r="H48" s="16"/>
      <c r="I48" s="17"/>
      <c r="J48" s="17"/>
      <c r="K48" s="17"/>
    </row>
    <row r="49" spans="1:11" ht="26.25" customHeight="1">
      <c r="A49" s="16"/>
      <c r="B49" s="81" t="s">
        <v>74</v>
      </c>
      <c r="C49" s="57"/>
      <c r="D49" s="58"/>
      <c r="E49" s="16">
        <v>30</v>
      </c>
      <c r="F49" s="16"/>
      <c r="G49" s="16"/>
      <c r="H49" s="16"/>
      <c r="I49" s="17"/>
      <c r="J49" s="17"/>
      <c r="K49" s="17"/>
    </row>
    <row r="50" spans="1:11" ht="26.25" customHeight="1">
      <c r="A50" s="16"/>
      <c r="B50" s="81" t="s">
        <v>75</v>
      </c>
      <c r="C50" s="57"/>
      <c r="D50" s="58"/>
      <c r="E50" s="16">
        <v>20</v>
      </c>
      <c r="F50" s="16"/>
      <c r="G50" s="16"/>
      <c r="H50" s="16"/>
      <c r="I50" s="17"/>
      <c r="J50" s="17"/>
      <c r="K50" s="17"/>
    </row>
    <row r="51" spans="1:11" ht="26.25" customHeight="1">
      <c r="A51" s="16"/>
      <c r="B51" s="81" t="s">
        <v>76</v>
      </c>
      <c r="C51" s="57"/>
      <c r="D51" s="58"/>
      <c r="E51" s="16">
        <v>0</v>
      </c>
      <c r="F51" s="16"/>
      <c r="G51" s="16"/>
      <c r="H51" s="16"/>
      <c r="I51" s="17"/>
      <c r="J51" s="17"/>
      <c r="K51" s="17"/>
    </row>
    <row r="52" spans="1:11" ht="24" customHeight="1">
      <c r="A52" s="9"/>
      <c r="B52" s="59" t="s">
        <v>77</v>
      </c>
      <c r="C52" s="57"/>
      <c r="D52" s="58"/>
      <c r="E52" s="9">
        <f t="shared" ref="E52:G52" si="7">E14+E32+E45</f>
        <v>100</v>
      </c>
      <c r="F52" s="22">
        <f t="shared" si="7"/>
        <v>93</v>
      </c>
      <c r="G52" s="15">
        <f t="shared" si="7"/>
        <v>20</v>
      </c>
      <c r="H52" s="9"/>
      <c r="I52" s="4"/>
      <c r="J52" s="4"/>
      <c r="K52" s="4"/>
    </row>
    <row r="53" spans="1:11" ht="26.25" customHeight="1">
      <c r="A53" s="23"/>
      <c r="B53" s="56" t="s">
        <v>78</v>
      </c>
      <c r="C53" s="57"/>
      <c r="D53" s="58"/>
      <c r="E53" s="23"/>
      <c r="F53" s="23"/>
      <c r="G53" s="23"/>
      <c r="H53" s="23"/>
      <c r="I53" s="1"/>
      <c r="J53" s="1"/>
      <c r="K53" s="1"/>
    </row>
    <row r="54" spans="1:11" ht="53.25" customHeight="1">
      <c r="A54" s="23"/>
      <c r="B54" s="59" t="s">
        <v>265</v>
      </c>
      <c r="C54" s="57"/>
      <c r="D54" s="58"/>
      <c r="E54" s="9">
        <f>E52-E53</f>
        <v>100</v>
      </c>
      <c r="F54" s="22">
        <f t="shared" ref="F54:G54" si="8">ROUND(F52-F53,1)</f>
        <v>93</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60" t="s">
        <v>80</v>
      </c>
      <c r="C56" s="61"/>
      <c r="D56" s="61"/>
      <c r="E56" s="1"/>
      <c r="F56" s="1"/>
      <c r="G56" s="1"/>
      <c r="H56" s="1"/>
      <c r="I56" s="1"/>
      <c r="J56" s="1"/>
      <c r="K56" s="1"/>
    </row>
    <row r="57" spans="1:11" ht="32.25" customHeight="1">
      <c r="A57" s="62" t="s">
        <v>81</v>
      </c>
      <c r="B57" s="63"/>
      <c r="C57" s="64"/>
      <c r="D57" s="68" t="s">
        <v>82</v>
      </c>
      <c r="E57" s="70" t="s">
        <v>83</v>
      </c>
      <c r="F57" s="58"/>
      <c r="G57" s="70" t="s">
        <v>266</v>
      </c>
      <c r="H57" s="58"/>
      <c r="I57" s="6"/>
      <c r="J57" s="6"/>
      <c r="K57" s="6"/>
    </row>
    <row r="58" spans="1:11" ht="15.75" customHeight="1">
      <c r="A58" s="65"/>
      <c r="B58" s="66"/>
      <c r="C58" s="67"/>
      <c r="D58" s="69"/>
      <c r="E58" s="10" t="s">
        <v>85</v>
      </c>
      <c r="F58" s="10" t="s">
        <v>86</v>
      </c>
      <c r="G58" s="10" t="s">
        <v>87</v>
      </c>
      <c r="H58" s="10" t="s">
        <v>88</v>
      </c>
      <c r="I58" s="6"/>
      <c r="J58" s="6"/>
      <c r="K58" s="6"/>
    </row>
    <row r="59" spans="1:11" ht="33.75" customHeight="1">
      <c r="A59" s="74" t="s">
        <v>89</v>
      </c>
      <c r="B59" s="57"/>
      <c r="C59" s="58"/>
      <c r="D59" s="16" t="s">
        <v>90</v>
      </c>
      <c r="E59" s="24">
        <f>IF(AND(90&lt;=F54,F54&lt;100),F54,"")</f>
        <v>93</v>
      </c>
      <c r="F59" s="16" t="str">
        <f>IF(AND(90&lt;=G54,G54&lt;=100),G54,"")</f>
        <v/>
      </c>
      <c r="G59" s="16" t="str">
        <f t="shared" ref="G59:H59" si="9">IF(ISNUMBER(E59)=TRUE,"X","")</f>
        <v>X</v>
      </c>
      <c r="H59" s="16" t="str">
        <f t="shared" si="9"/>
        <v/>
      </c>
      <c r="I59" s="1"/>
      <c r="J59" s="1"/>
      <c r="K59" s="1"/>
    </row>
    <row r="60" spans="1:11" ht="45.75" customHeight="1">
      <c r="A60" s="74" t="s">
        <v>91</v>
      </c>
      <c r="B60" s="57"/>
      <c r="C60" s="58"/>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74" t="s">
        <v>93</v>
      </c>
      <c r="B61" s="57"/>
      <c r="C61" s="58"/>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74" t="s">
        <v>95</v>
      </c>
      <c r="B62" s="57"/>
      <c r="C62" s="58"/>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75" t="s">
        <v>267</v>
      </c>
      <c r="E64" s="61"/>
      <c r="F64" s="61"/>
      <c r="G64" s="61"/>
      <c r="H64" s="61"/>
      <c r="I64" s="27"/>
      <c r="J64" s="27"/>
      <c r="K64" s="27"/>
    </row>
    <row r="65" spans="1:11" ht="35.25" customHeight="1">
      <c r="A65" s="4"/>
      <c r="B65" s="4"/>
      <c r="C65" s="4"/>
      <c r="D65" s="29"/>
      <c r="E65" s="76" t="s">
        <v>268</v>
      </c>
      <c r="F65" s="61"/>
      <c r="G65" s="61"/>
      <c r="H65" s="6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269</v>
      </c>
      <c r="G68" s="1"/>
      <c r="H68" s="1"/>
      <c r="I68" s="1"/>
      <c r="J68" s="1"/>
      <c r="K68" s="1"/>
    </row>
    <row r="69" spans="1:11" ht="15.75" customHeight="1">
      <c r="A69" s="1"/>
      <c r="B69" s="2"/>
      <c r="C69" s="1"/>
      <c r="D69" s="1"/>
      <c r="E69" s="1"/>
      <c r="F69" s="1"/>
      <c r="G69" s="1"/>
      <c r="H69" s="1"/>
      <c r="I69" s="1"/>
      <c r="J69" s="1"/>
      <c r="K69" s="1"/>
    </row>
    <row r="70" spans="1:11" ht="24.75" customHeight="1">
      <c r="A70" s="1"/>
      <c r="B70" s="77" t="s">
        <v>100</v>
      </c>
      <c r="C70" s="66"/>
      <c r="D70" s="66"/>
      <c r="E70" s="66"/>
      <c r="F70" s="66"/>
      <c r="G70" s="66"/>
      <c r="H70" s="66"/>
      <c r="I70" s="1"/>
      <c r="J70" s="1"/>
      <c r="K70" s="1"/>
    </row>
    <row r="71" spans="1:11" ht="106.5" customHeight="1">
      <c r="A71" s="1"/>
      <c r="B71" s="71" t="s">
        <v>101</v>
      </c>
      <c r="C71" s="57"/>
      <c r="D71" s="57"/>
      <c r="E71" s="57"/>
      <c r="F71" s="57"/>
      <c r="G71" s="57"/>
      <c r="H71" s="58"/>
      <c r="I71" s="1"/>
      <c r="J71" s="1"/>
      <c r="K71" s="1"/>
    </row>
    <row r="72" spans="1:11" ht="24.75" customHeight="1">
      <c r="A72" s="1"/>
      <c r="B72" s="32"/>
      <c r="C72" s="1"/>
      <c r="D72" s="72" t="s">
        <v>253</v>
      </c>
      <c r="E72" s="63"/>
      <c r="F72" s="63"/>
      <c r="G72" s="63"/>
      <c r="H72" s="63"/>
      <c r="I72" s="1"/>
      <c r="J72" s="1"/>
      <c r="K72" s="1"/>
    </row>
    <row r="73" spans="1:11" ht="21" customHeight="1">
      <c r="A73" s="1"/>
      <c r="B73" s="29"/>
      <c r="C73" s="1"/>
      <c r="D73" s="73" t="s">
        <v>103</v>
      </c>
      <c r="E73" s="61"/>
      <c r="F73" s="61"/>
      <c r="G73" s="61"/>
      <c r="H73" s="6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G57:H57"/>
    <mergeCell ref="A59:C59"/>
    <mergeCell ref="D72:H72"/>
    <mergeCell ref="D73:H73"/>
    <mergeCell ref="A60:C60"/>
    <mergeCell ref="A61:C61"/>
    <mergeCell ref="A62:C62"/>
    <mergeCell ref="D64:H64"/>
    <mergeCell ref="E65:H65"/>
    <mergeCell ref="B70:H70"/>
    <mergeCell ref="B71:H71"/>
    <mergeCell ref="B54:D54"/>
    <mergeCell ref="B56:D56"/>
    <mergeCell ref="A57:C58"/>
    <mergeCell ref="D57:D58"/>
    <mergeCell ref="E57:F57"/>
  </mergeCells>
  <printOptions horizontalCentered="1"/>
  <pageMargins left="0.1" right="0.1" top="0.45" bottom="0.62" header="0" footer="0"/>
  <pageSetup paperSize="9"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11.54296875" customWidth="1"/>
    <col min="6" max="6" width="10.54296875" customWidth="1"/>
    <col min="7" max="7" width="10.08984375" customWidth="1"/>
    <col min="8" max="8" width="16.453125" customWidth="1"/>
    <col min="9" max="11" width="8.7265625" customWidth="1"/>
  </cols>
  <sheetData>
    <row r="1" spans="1:11" ht="15.75" customHeight="1">
      <c r="A1" s="1"/>
      <c r="B1" s="2"/>
      <c r="C1" s="1"/>
      <c r="D1" s="1"/>
      <c r="E1" s="1"/>
      <c r="F1" s="1"/>
      <c r="G1" s="1"/>
      <c r="H1" s="3" t="s">
        <v>134</v>
      </c>
      <c r="I1" s="1"/>
      <c r="J1" s="1"/>
      <c r="K1" s="1"/>
    </row>
    <row r="2" spans="1:11" ht="48.75" customHeight="1">
      <c r="A2" s="76" t="s">
        <v>270</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186</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271</v>
      </c>
      <c r="C7" s="61"/>
      <c r="D7" s="61"/>
      <c r="E7" s="61"/>
      <c r="F7" s="61"/>
      <c r="G7" s="61"/>
      <c r="H7" s="61"/>
      <c r="I7" s="6"/>
      <c r="J7" s="6"/>
      <c r="K7" s="6"/>
    </row>
    <row r="8" spans="1:11" ht="19.5" customHeight="1">
      <c r="A8" s="6"/>
      <c r="B8" s="60" t="s">
        <v>138</v>
      </c>
      <c r="C8" s="61"/>
      <c r="D8" s="61"/>
      <c r="E8" s="61"/>
      <c r="F8" s="61"/>
      <c r="G8" s="61"/>
      <c r="H8" s="61"/>
      <c r="I8" s="6"/>
      <c r="J8" s="6"/>
      <c r="K8" s="6"/>
    </row>
    <row r="9" spans="1:11" ht="19.5" customHeight="1">
      <c r="A9" s="6"/>
      <c r="B9" s="60" t="s">
        <v>272</v>
      </c>
      <c r="C9" s="61"/>
      <c r="D9" s="61"/>
      <c r="E9" s="61"/>
      <c r="F9" s="61"/>
      <c r="G9" s="61"/>
      <c r="H9" s="61"/>
      <c r="I9" s="6"/>
      <c r="J9" s="6"/>
      <c r="K9" s="6"/>
    </row>
    <row r="10" spans="1:11" ht="19.5" customHeight="1">
      <c r="A10" s="6"/>
      <c r="B10" s="8" t="s">
        <v>273</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93.75" customHeight="1">
      <c r="A14" s="9" t="s">
        <v>20</v>
      </c>
      <c r="B14" s="80" t="s">
        <v>274</v>
      </c>
      <c r="C14" s="57"/>
      <c r="D14" s="58"/>
      <c r="E14" s="13">
        <f>E15+E19+E25+E28</f>
        <v>20</v>
      </c>
      <c r="F14" s="14">
        <f t="shared" ref="F14:G14" si="0">ROUND(F15+F19+F25+F28,1)</f>
        <v>20</v>
      </c>
      <c r="G14" s="15">
        <f t="shared" si="0"/>
        <v>20</v>
      </c>
      <c r="H14" s="9"/>
      <c r="I14" s="4"/>
      <c r="J14" s="4"/>
      <c r="K14" s="4"/>
    </row>
    <row r="15" spans="1:11" ht="33.75" customHeight="1">
      <c r="A15" s="16">
        <v>1</v>
      </c>
      <c r="B15" s="80" t="s">
        <v>22</v>
      </c>
      <c r="C15" s="57"/>
      <c r="D15" s="58"/>
      <c r="E15" s="13">
        <f>5-(E16+E17+E18)</f>
        <v>5</v>
      </c>
      <c r="F15" s="14">
        <f t="shared" ref="F15:G15" si="1">ROUND(5-(F16+F17+F18),1)</f>
        <v>5</v>
      </c>
      <c r="G15" s="15">
        <f t="shared" si="1"/>
        <v>5</v>
      </c>
      <c r="H15" s="16"/>
      <c r="I15" s="17"/>
      <c r="J15" s="17"/>
      <c r="K15" s="17"/>
    </row>
    <row r="16" spans="1:11" ht="115.5" customHeight="1">
      <c r="A16" s="16" t="s">
        <v>23</v>
      </c>
      <c r="B16" s="81" t="s">
        <v>24</v>
      </c>
      <c r="C16" s="57"/>
      <c r="D16" s="58"/>
      <c r="E16" s="16"/>
      <c r="F16" s="16"/>
      <c r="G16" s="16"/>
      <c r="H16" s="16"/>
      <c r="I16" s="17"/>
      <c r="J16" s="17"/>
      <c r="K16" s="17"/>
    </row>
    <row r="17" spans="1:11" ht="102" customHeight="1">
      <c r="A17" s="16" t="s">
        <v>25</v>
      </c>
      <c r="B17" s="81" t="s">
        <v>142</v>
      </c>
      <c r="C17" s="57"/>
      <c r="D17" s="58"/>
      <c r="E17" s="16"/>
      <c r="F17" s="16"/>
      <c r="G17" s="18"/>
      <c r="H17" s="18"/>
      <c r="I17" s="19"/>
      <c r="J17" s="19"/>
      <c r="K17" s="19"/>
    </row>
    <row r="18" spans="1:11" ht="92.25" customHeight="1">
      <c r="A18" s="16" t="s">
        <v>27</v>
      </c>
      <c r="B18" s="81" t="s">
        <v>143</v>
      </c>
      <c r="C18" s="57"/>
      <c r="D18" s="58"/>
      <c r="E18" s="16"/>
      <c r="F18" s="16"/>
      <c r="G18" s="18"/>
      <c r="H18" s="18"/>
      <c r="I18" s="19"/>
      <c r="J18" s="19"/>
      <c r="K18" s="19"/>
    </row>
    <row r="19" spans="1:11" ht="5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6"/>
      <c r="G20" s="18"/>
      <c r="H20" s="18"/>
      <c r="I20" s="19"/>
      <c r="J20" s="19"/>
      <c r="K20" s="19"/>
    </row>
    <row r="21" spans="1:11" ht="57" customHeight="1">
      <c r="A21" s="16" t="s">
        <v>32</v>
      </c>
      <c r="B21" s="81" t="s">
        <v>33</v>
      </c>
      <c r="C21" s="57"/>
      <c r="D21" s="58"/>
      <c r="E21" s="16"/>
      <c r="F21" s="16"/>
      <c r="G21" s="34"/>
      <c r="H21" s="18"/>
      <c r="I21" s="19"/>
      <c r="J21" s="19"/>
      <c r="K21" s="19"/>
    </row>
    <row r="22" spans="1:11" ht="52.5" customHeight="1">
      <c r="A22" s="16" t="s">
        <v>34</v>
      </c>
      <c r="B22" s="81" t="s">
        <v>275</v>
      </c>
      <c r="C22" s="57"/>
      <c r="D22" s="58"/>
      <c r="E22" s="16"/>
      <c r="F22" s="16"/>
      <c r="G22" s="35"/>
      <c r="H22" s="18"/>
      <c r="I22" s="19"/>
      <c r="J22" s="19"/>
      <c r="K22" s="19"/>
    </row>
    <row r="23" spans="1:11" ht="70.5" customHeight="1">
      <c r="A23" s="16" t="s">
        <v>36</v>
      </c>
      <c r="B23" s="81" t="s">
        <v>145</v>
      </c>
      <c r="C23" s="57"/>
      <c r="D23" s="58"/>
      <c r="E23" s="16"/>
      <c r="F23" s="16"/>
      <c r="G23" s="35"/>
      <c r="H23" s="18"/>
      <c r="I23" s="19"/>
      <c r="J23" s="19"/>
      <c r="K23" s="19"/>
    </row>
    <row r="24" spans="1:11" ht="42.75" customHeight="1">
      <c r="A24" s="16" t="s">
        <v>38</v>
      </c>
      <c r="B24" s="81" t="s">
        <v>146</v>
      </c>
      <c r="C24" s="57"/>
      <c r="D24" s="58"/>
      <c r="E24" s="16"/>
      <c r="F24" s="16"/>
      <c r="G24" s="18"/>
      <c r="H24" s="18"/>
      <c r="I24" s="19"/>
      <c r="J24" s="19"/>
      <c r="K24" s="19"/>
    </row>
    <row r="25" spans="1:11" ht="60.75" customHeight="1">
      <c r="A25" s="16">
        <v>3</v>
      </c>
      <c r="B25" s="80" t="s">
        <v>40</v>
      </c>
      <c r="C25" s="57"/>
      <c r="D25" s="58"/>
      <c r="E25" s="13">
        <f>5-(E26+E27)</f>
        <v>5</v>
      </c>
      <c r="F25" s="14">
        <f t="shared" ref="F25:G25" si="3">ROUND(5-(F26+F27),1)</f>
        <v>5</v>
      </c>
      <c r="G25" s="15">
        <f t="shared" si="3"/>
        <v>5</v>
      </c>
      <c r="H25" s="16"/>
      <c r="I25" s="17"/>
      <c r="J25" s="17"/>
      <c r="K25" s="17"/>
    </row>
    <row r="26" spans="1:11" ht="100.5" customHeight="1">
      <c r="A26" s="16" t="s">
        <v>41</v>
      </c>
      <c r="B26" s="81" t="s">
        <v>276</v>
      </c>
      <c r="C26" s="57"/>
      <c r="D26" s="58"/>
      <c r="E26" s="16"/>
      <c r="F26" s="16"/>
      <c r="G26" s="18"/>
      <c r="H26" s="18"/>
      <c r="I26" s="19"/>
      <c r="J26" s="19"/>
      <c r="K26" s="19"/>
    </row>
    <row r="27" spans="1:11" ht="54.75" customHeight="1">
      <c r="A27" s="16" t="s">
        <v>43</v>
      </c>
      <c r="B27" s="81" t="s">
        <v>277</v>
      </c>
      <c r="C27" s="57"/>
      <c r="D27" s="58"/>
      <c r="E27" s="16"/>
      <c r="F27" s="16"/>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54" customHeight="1">
      <c r="A29" s="16" t="s">
        <v>46</v>
      </c>
      <c r="B29" s="81" t="s">
        <v>47</v>
      </c>
      <c r="C29" s="57"/>
      <c r="D29" s="58"/>
      <c r="E29" s="16"/>
      <c r="F29" s="16"/>
      <c r="G29" s="18"/>
      <c r="H29" s="18"/>
      <c r="I29" s="19"/>
      <c r="J29" s="19"/>
      <c r="K29" s="19"/>
    </row>
    <row r="30" spans="1:11" ht="60.75" customHeight="1">
      <c r="A30" s="16" t="s">
        <v>48</v>
      </c>
      <c r="B30" s="81" t="s">
        <v>49</v>
      </c>
      <c r="C30" s="57"/>
      <c r="D30" s="58"/>
      <c r="E30" s="16"/>
      <c r="F30" s="16"/>
      <c r="G30" s="18"/>
      <c r="H30" s="18"/>
      <c r="I30" s="19"/>
      <c r="J30" s="19"/>
      <c r="K30" s="19"/>
    </row>
    <row r="31" spans="1:11" ht="52.5" customHeight="1">
      <c r="A31" s="16" t="s">
        <v>50</v>
      </c>
      <c r="B31" s="81" t="s">
        <v>51</v>
      </c>
      <c r="C31" s="57"/>
      <c r="D31" s="58"/>
      <c r="E31" s="16"/>
      <c r="F31" s="16"/>
      <c r="G31" s="18"/>
      <c r="H31" s="18"/>
      <c r="I31" s="19"/>
      <c r="J31" s="19"/>
      <c r="K31" s="19"/>
    </row>
    <row r="32" spans="1:11" ht="27.75" customHeight="1">
      <c r="A32" s="9" t="s">
        <v>52</v>
      </c>
      <c r="B32" s="80" t="s">
        <v>278</v>
      </c>
      <c r="C32" s="57"/>
      <c r="D32" s="58"/>
      <c r="E32" s="13">
        <f>E33+E35+E37+E39+E41+E43</f>
        <v>20</v>
      </c>
      <c r="F32" s="14">
        <f t="shared" ref="F32:G32" si="5">ROUND(F33+F35+F37+F39+F41+F43,1)</f>
        <v>9</v>
      </c>
      <c r="G32" s="15">
        <f t="shared" si="5"/>
        <v>0</v>
      </c>
      <c r="H32" s="9"/>
      <c r="I32" s="4"/>
      <c r="J32" s="4"/>
      <c r="K32" s="4"/>
    </row>
    <row r="33" spans="1:11" ht="72.75" customHeight="1">
      <c r="A33" s="16">
        <v>5</v>
      </c>
      <c r="B33" s="80" t="s">
        <v>150</v>
      </c>
      <c r="C33" s="57"/>
      <c r="D33" s="58"/>
      <c r="E33" s="13">
        <v>1</v>
      </c>
      <c r="F33" s="14">
        <f>IF(F34&gt;1,"1",F34)</f>
        <v>1</v>
      </c>
      <c r="G33" s="15">
        <f>G34</f>
        <v>0</v>
      </c>
      <c r="H33" s="16"/>
      <c r="I33" s="17"/>
      <c r="J33" s="17"/>
      <c r="K33" s="17"/>
    </row>
    <row r="34" spans="1:11" ht="117.75" customHeight="1">
      <c r="A34" s="16"/>
      <c r="B34" s="81" t="s">
        <v>151</v>
      </c>
      <c r="C34" s="57"/>
      <c r="D34" s="58"/>
      <c r="E34" s="13"/>
      <c r="F34" s="14">
        <v>1</v>
      </c>
      <c r="G34" s="15"/>
      <c r="H34" s="16"/>
      <c r="I34" s="17"/>
      <c r="J34" s="17"/>
      <c r="K34" s="17"/>
    </row>
    <row r="35" spans="1:11" ht="35.25" customHeight="1">
      <c r="A35" s="16">
        <v>6</v>
      </c>
      <c r="B35" s="80" t="s">
        <v>152</v>
      </c>
      <c r="C35" s="57"/>
      <c r="D35" s="58"/>
      <c r="E35" s="13">
        <v>2</v>
      </c>
      <c r="F35" s="14">
        <f>IF(F36&gt;2,"2",F36)</f>
        <v>2</v>
      </c>
      <c r="G35" s="15">
        <f>G36</f>
        <v>0</v>
      </c>
      <c r="H35" s="16"/>
      <c r="I35" s="17"/>
      <c r="J35" s="17"/>
      <c r="K35" s="17"/>
    </row>
    <row r="36" spans="1:11" ht="60.75" customHeight="1">
      <c r="A36" s="16"/>
      <c r="B36" s="81" t="s">
        <v>153</v>
      </c>
      <c r="C36" s="57"/>
      <c r="D36" s="58"/>
      <c r="E36" s="13"/>
      <c r="F36" s="14">
        <v>2</v>
      </c>
      <c r="G36" s="15"/>
      <c r="H36" s="16"/>
      <c r="I36" s="17"/>
      <c r="J36" s="17"/>
      <c r="K36" s="17"/>
    </row>
    <row r="37" spans="1:11" ht="52.5" customHeight="1">
      <c r="A37" s="16">
        <v>7</v>
      </c>
      <c r="B37" s="80" t="s">
        <v>58</v>
      </c>
      <c r="C37" s="57"/>
      <c r="D37" s="58"/>
      <c r="E37" s="13">
        <v>2</v>
      </c>
      <c r="F37" s="14">
        <f>IF(F38&gt;2,"2",F38)</f>
        <v>2</v>
      </c>
      <c r="G37" s="15">
        <f>G38</f>
        <v>0</v>
      </c>
      <c r="H37" s="16"/>
      <c r="I37" s="17"/>
      <c r="J37" s="17"/>
      <c r="K37" s="17"/>
    </row>
    <row r="38" spans="1:11" ht="68.25" customHeight="1">
      <c r="A38" s="16"/>
      <c r="B38" s="81" t="s">
        <v>155</v>
      </c>
      <c r="C38" s="57"/>
      <c r="D38" s="58"/>
      <c r="E38" s="13"/>
      <c r="F38" s="14">
        <v>2</v>
      </c>
      <c r="G38" s="15"/>
      <c r="H38" s="16"/>
      <c r="I38" s="17"/>
      <c r="J38" s="17"/>
      <c r="K38" s="17"/>
    </row>
    <row r="39" spans="1:11" ht="61.5" customHeight="1">
      <c r="A39" s="16">
        <v>8</v>
      </c>
      <c r="B39" s="80" t="s">
        <v>60</v>
      </c>
      <c r="C39" s="57"/>
      <c r="D39" s="58"/>
      <c r="E39" s="13">
        <v>2</v>
      </c>
      <c r="F39" s="14">
        <f>IF(F40&gt;2,"2",F40)</f>
        <v>2</v>
      </c>
      <c r="G39" s="15">
        <f>G40</f>
        <v>0</v>
      </c>
      <c r="H39" s="16"/>
      <c r="I39" s="17"/>
      <c r="J39" s="17"/>
      <c r="K39" s="17"/>
    </row>
    <row r="40" spans="1:11" ht="70.5" customHeight="1">
      <c r="A40" s="16"/>
      <c r="B40" s="81" t="s">
        <v>156</v>
      </c>
      <c r="C40" s="57"/>
      <c r="D40" s="58"/>
      <c r="E40" s="13"/>
      <c r="F40" s="14">
        <v>2</v>
      </c>
      <c r="G40" s="15"/>
      <c r="H40" s="16"/>
      <c r="I40" s="17"/>
      <c r="J40" s="17"/>
      <c r="K40" s="17"/>
    </row>
    <row r="41" spans="1:11" ht="15.75" customHeight="1">
      <c r="A41" s="16">
        <v>9</v>
      </c>
      <c r="B41" s="80" t="s">
        <v>279</v>
      </c>
      <c r="C41" s="57"/>
      <c r="D41" s="58"/>
      <c r="E41" s="13">
        <v>8</v>
      </c>
      <c r="F41" s="14">
        <f>IF(F42&gt;8,"8",F42)</f>
        <v>0</v>
      </c>
      <c r="G41" s="15">
        <f>G42</f>
        <v>0</v>
      </c>
      <c r="H41" s="16"/>
      <c r="I41" s="17"/>
      <c r="J41" s="17"/>
      <c r="K41" s="17"/>
    </row>
    <row r="42" spans="1:11" ht="126" customHeight="1">
      <c r="A42" s="16"/>
      <c r="B42" s="81" t="s">
        <v>280</v>
      </c>
      <c r="C42" s="57"/>
      <c r="D42" s="58"/>
      <c r="E42" s="13"/>
      <c r="F42" s="14"/>
      <c r="G42" s="15"/>
      <c r="H42" s="44"/>
      <c r="I42" s="17"/>
      <c r="J42" s="17"/>
      <c r="K42" s="17"/>
    </row>
    <row r="43" spans="1:11" ht="45" customHeight="1">
      <c r="A43" s="16">
        <v>10</v>
      </c>
      <c r="B43" s="80" t="s">
        <v>160</v>
      </c>
      <c r="C43" s="57"/>
      <c r="D43" s="58"/>
      <c r="E43" s="13">
        <v>5</v>
      </c>
      <c r="F43" s="14">
        <f>IF(F44&gt;5,"5",F44)</f>
        <v>2</v>
      </c>
      <c r="G43" s="15">
        <f>G44</f>
        <v>0</v>
      </c>
      <c r="H43" s="44"/>
      <c r="I43" s="17"/>
      <c r="J43" s="17"/>
      <c r="K43" s="17"/>
    </row>
    <row r="44" spans="1:11" ht="157.5" customHeight="1">
      <c r="A44" s="16"/>
      <c r="B44" s="81" t="s">
        <v>161</v>
      </c>
      <c r="C44" s="57"/>
      <c r="D44" s="58"/>
      <c r="E44" s="13"/>
      <c r="F44" s="14">
        <v>2</v>
      </c>
      <c r="G44" s="15"/>
      <c r="H44" s="44"/>
      <c r="I44" s="17"/>
      <c r="J44" s="17"/>
      <c r="K44" s="17"/>
    </row>
    <row r="45" spans="1:11" ht="61.5" customHeight="1">
      <c r="A45" s="9" t="s">
        <v>69</v>
      </c>
      <c r="B45" s="80" t="s">
        <v>281</v>
      </c>
      <c r="C45" s="57"/>
      <c r="D45" s="58"/>
      <c r="E45" s="13">
        <v>60</v>
      </c>
      <c r="F45" s="14">
        <f t="shared" ref="F45:G45" si="6">SUM(F46:F51)</f>
        <v>60</v>
      </c>
      <c r="G45" s="15">
        <f t="shared" si="6"/>
        <v>0</v>
      </c>
      <c r="H45" s="9"/>
      <c r="I45" s="4"/>
      <c r="J45" s="4"/>
      <c r="K45" s="4"/>
    </row>
    <row r="46" spans="1:11" ht="26.25" customHeight="1">
      <c r="A46" s="16"/>
      <c r="B46" s="81" t="s">
        <v>71</v>
      </c>
      <c r="C46" s="57"/>
      <c r="D46" s="58"/>
      <c r="E46" s="16">
        <v>60</v>
      </c>
      <c r="F46" s="16">
        <v>60</v>
      </c>
      <c r="G46" s="16"/>
      <c r="H46" s="16"/>
      <c r="I46" s="17"/>
      <c r="J46" s="17"/>
      <c r="K46" s="17"/>
    </row>
    <row r="47" spans="1:11" ht="26.25" customHeight="1">
      <c r="A47" s="16"/>
      <c r="B47" s="81" t="s">
        <v>72</v>
      </c>
      <c r="C47" s="57"/>
      <c r="D47" s="58"/>
      <c r="E47" s="16">
        <v>50</v>
      </c>
      <c r="F47" s="16"/>
      <c r="G47" s="16"/>
      <c r="H47" s="16"/>
      <c r="I47" s="17"/>
      <c r="J47" s="17"/>
      <c r="K47" s="17"/>
    </row>
    <row r="48" spans="1:11" ht="26.25" customHeight="1">
      <c r="A48" s="16"/>
      <c r="B48" s="81" t="s">
        <v>73</v>
      </c>
      <c r="C48" s="57"/>
      <c r="D48" s="58"/>
      <c r="E48" s="16">
        <v>40</v>
      </c>
      <c r="F48" s="16"/>
      <c r="G48" s="16"/>
      <c r="H48" s="16"/>
      <c r="I48" s="17"/>
      <c r="J48" s="17"/>
      <c r="K48" s="17"/>
    </row>
    <row r="49" spans="1:11" ht="26.25" customHeight="1">
      <c r="A49" s="16"/>
      <c r="B49" s="81" t="s">
        <v>74</v>
      </c>
      <c r="C49" s="57"/>
      <c r="D49" s="58"/>
      <c r="E49" s="16">
        <v>30</v>
      </c>
      <c r="F49" s="16"/>
      <c r="G49" s="16"/>
      <c r="H49" s="16"/>
      <c r="I49" s="17"/>
      <c r="J49" s="17"/>
      <c r="K49" s="17"/>
    </row>
    <row r="50" spans="1:11" ht="26.25" customHeight="1">
      <c r="A50" s="16"/>
      <c r="B50" s="81" t="s">
        <v>75</v>
      </c>
      <c r="C50" s="57"/>
      <c r="D50" s="58"/>
      <c r="E50" s="16">
        <v>20</v>
      </c>
      <c r="F50" s="16"/>
      <c r="G50" s="16"/>
      <c r="H50" s="16"/>
      <c r="I50" s="17"/>
      <c r="J50" s="17"/>
      <c r="K50" s="17"/>
    </row>
    <row r="51" spans="1:11" ht="26.25" customHeight="1">
      <c r="A51" s="16"/>
      <c r="B51" s="81" t="s">
        <v>76</v>
      </c>
      <c r="C51" s="57"/>
      <c r="D51" s="58"/>
      <c r="E51" s="16">
        <v>0</v>
      </c>
      <c r="F51" s="16"/>
      <c r="G51" s="16"/>
      <c r="H51" s="16"/>
      <c r="I51" s="17"/>
      <c r="J51" s="17"/>
      <c r="K51" s="17"/>
    </row>
    <row r="52" spans="1:11" ht="24" customHeight="1">
      <c r="A52" s="9"/>
      <c r="B52" s="59" t="s">
        <v>77</v>
      </c>
      <c r="C52" s="57"/>
      <c r="D52" s="58"/>
      <c r="E52" s="9">
        <f t="shared" ref="E52:G52" si="7">E14+E32+E45</f>
        <v>100</v>
      </c>
      <c r="F52" s="22">
        <f t="shared" si="7"/>
        <v>89</v>
      </c>
      <c r="G52" s="15">
        <f t="shared" si="7"/>
        <v>20</v>
      </c>
      <c r="H52" s="9"/>
      <c r="I52" s="4"/>
      <c r="J52" s="4"/>
      <c r="K52" s="4"/>
    </row>
    <row r="53" spans="1:11" ht="26.25" customHeight="1">
      <c r="A53" s="23"/>
      <c r="B53" s="56" t="s">
        <v>78</v>
      </c>
      <c r="C53" s="57"/>
      <c r="D53" s="58"/>
      <c r="E53" s="23"/>
      <c r="F53" s="23"/>
      <c r="G53" s="23"/>
      <c r="H53" s="23"/>
      <c r="I53" s="1"/>
      <c r="J53" s="1"/>
      <c r="K53" s="1"/>
    </row>
    <row r="54" spans="1:11" ht="53.25" customHeight="1">
      <c r="A54" s="23"/>
      <c r="B54" s="59" t="s">
        <v>282</v>
      </c>
      <c r="C54" s="57"/>
      <c r="D54" s="58"/>
      <c r="E54" s="9">
        <f>E52-E53</f>
        <v>100</v>
      </c>
      <c r="F54" s="22">
        <f t="shared" ref="F54:G54" si="8">ROUND(F52-F53,1)</f>
        <v>89</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60" t="s">
        <v>80</v>
      </c>
      <c r="C56" s="61"/>
      <c r="D56" s="61"/>
      <c r="E56" s="1"/>
      <c r="F56" s="1"/>
      <c r="G56" s="1"/>
      <c r="H56" s="1"/>
      <c r="I56" s="1"/>
      <c r="J56" s="1"/>
      <c r="K56" s="1"/>
    </row>
    <row r="57" spans="1:11" ht="32.25" customHeight="1">
      <c r="A57" s="62" t="s">
        <v>81</v>
      </c>
      <c r="B57" s="63"/>
      <c r="C57" s="64"/>
      <c r="D57" s="68" t="s">
        <v>82</v>
      </c>
      <c r="E57" s="70" t="s">
        <v>83</v>
      </c>
      <c r="F57" s="58"/>
      <c r="G57" s="70" t="s">
        <v>283</v>
      </c>
      <c r="H57" s="58"/>
      <c r="I57" s="6"/>
      <c r="J57" s="6"/>
      <c r="K57" s="6"/>
    </row>
    <row r="58" spans="1:11" ht="15.75" customHeight="1">
      <c r="A58" s="65"/>
      <c r="B58" s="66"/>
      <c r="C58" s="67"/>
      <c r="D58" s="69"/>
      <c r="E58" s="10" t="s">
        <v>85</v>
      </c>
      <c r="F58" s="10" t="s">
        <v>86</v>
      </c>
      <c r="G58" s="10" t="s">
        <v>87</v>
      </c>
      <c r="H58" s="10" t="s">
        <v>88</v>
      </c>
      <c r="I58" s="6"/>
      <c r="J58" s="6"/>
      <c r="K58" s="6"/>
    </row>
    <row r="59" spans="1:11" ht="33.75" customHeight="1">
      <c r="A59" s="74" t="s">
        <v>89</v>
      </c>
      <c r="B59" s="57"/>
      <c r="C59" s="58"/>
      <c r="D59" s="16" t="s">
        <v>90</v>
      </c>
      <c r="E59" s="24" t="str">
        <f>IF(AND(90&lt;=F54,F54&lt;100),F54,"")</f>
        <v/>
      </c>
      <c r="F59" s="16" t="str">
        <f>IF(AND(90&lt;=G54,G54&lt;=100),G54,"")</f>
        <v/>
      </c>
      <c r="G59" s="16" t="str">
        <f t="shared" ref="G59:H59" si="9">IF(ISNUMBER(E59)=TRUE,"X","")</f>
        <v/>
      </c>
      <c r="H59" s="16" t="str">
        <f t="shared" si="9"/>
        <v/>
      </c>
      <c r="I59" s="1"/>
      <c r="J59" s="1"/>
      <c r="K59" s="1"/>
    </row>
    <row r="60" spans="1:11" ht="45.75" customHeight="1">
      <c r="A60" s="74" t="s">
        <v>91</v>
      </c>
      <c r="B60" s="57"/>
      <c r="C60" s="58"/>
      <c r="D60" s="16" t="s">
        <v>92</v>
      </c>
      <c r="E60" s="24">
        <f t="shared" ref="E60:F60" si="10">IF(AND(75&lt;=F54,F54&lt;90),F54,"")</f>
        <v>89</v>
      </c>
      <c r="F60" s="16" t="str">
        <f t="shared" si="10"/>
        <v/>
      </c>
      <c r="G60" s="16" t="str">
        <f t="shared" ref="G60:H60" si="11">IF(ISNUMBER(E60)=TRUE,"X","")</f>
        <v>X</v>
      </c>
      <c r="H60" s="16" t="str">
        <f t="shared" si="11"/>
        <v/>
      </c>
      <c r="I60" s="1"/>
      <c r="J60" s="1"/>
      <c r="K60" s="1"/>
    </row>
    <row r="61" spans="1:11" ht="48" customHeight="1">
      <c r="A61" s="74" t="s">
        <v>93</v>
      </c>
      <c r="B61" s="57"/>
      <c r="C61" s="58"/>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74" t="s">
        <v>95</v>
      </c>
      <c r="B62" s="57"/>
      <c r="C62" s="58"/>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75" t="s">
        <v>284</v>
      </c>
      <c r="E64" s="61"/>
      <c r="F64" s="61"/>
      <c r="G64" s="61"/>
      <c r="H64" s="61"/>
      <c r="I64" s="27"/>
      <c r="J64" s="27"/>
      <c r="K64" s="27"/>
    </row>
    <row r="65" spans="1:11" ht="35.25" customHeight="1">
      <c r="A65" s="4"/>
      <c r="B65" s="4"/>
      <c r="C65" s="4"/>
      <c r="D65" s="29"/>
      <c r="E65" s="76" t="s">
        <v>285</v>
      </c>
      <c r="F65" s="61"/>
      <c r="G65" s="61"/>
      <c r="H65" s="61"/>
      <c r="I65" s="4"/>
      <c r="J65" s="4"/>
      <c r="K65" s="4"/>
    </row>
    <row r="66" spans="1:11" ht="15.75" customHeight="1">
      <c r="A66" s="1"/>
      <c r="B66" s="2"/>
      <c r="C66" s="1"/>
      <c r="D66" s="30"/>
      <c r="E66" s="30"/>
      <c r="F66" s="30"/>
      <c r="G66" s="30"/>
      <c r="H66" s="30"/>
      <c r="I66" s="1"/>
      <c r="J66" s="1"/>
      <c r="K66" s="1"/>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40" t="s">
        <v>286</v>
      </c>
      <c r="G69" s="1"/>
      <c r="H69" s="1"/>
      <c r="I69" s="1"/>
      <c r="J69" s="1"/>
      <c r="K69" s="1"/>
    </row>
    <row r="70" spans="1:11" ht="15.75" customHeight="1">
      <c r="A70" s="1"/>
      <c r="B70" s="2"/>
      <c r="C70" s="1"/>
      <c r="D70" s="1"/>
      <c r="E70" s="1"/>
      <c r="F70" s="1"/>
      <c r="G70" s="1"/>
      <c r="H70" s="1"/>
      <c r="I70" s="1"/>
      <c r="J70" s="1"/>
      <c r="K70" s="1"/>
    </row>
    <row r="71" spans="1:11" ht="24.75" customHeight="1">
      <c r="A71" s="1"/>
      <c r="B71" s="77" t="s">
        <v>100</v>
      </c>
      <c r="C71" s="66"/>
      <c r="D71" s="66"/>
      <c r="E71" s="66"/>
      <c r="F71" s="66"/>
      <c r="G71" s="66"/>
      <c r="H71" s="66"/>
      <c r="I71" s="1"/>
      <c r="J71" s="1"/>
      <c r="K71" s="1"/>
    </row>
    <row r="72" spans="1:11" ht="106.5" customHeight="1">
      <c r="A72" s="1"/>
      <c r="B72" s="71" t="s">
        <v>101</v>
      </c>
      <c r="C72" s="57"/>
      <c r="D72" s="57"/>
      <c r="E72" s="57"/>
      <c r="F72" s="57"/>
      <c r="G72" s="57"/>
      <c r="H72" s="58"/>
      <c r="I72" s="1"/>
      <c r="J72" s="1"/>
      <c r="K72" s="1"/>
    </row>
    <row r="73" spans="1:11" ht="24.75" customHeight="1">
      <c r="A73" s="1"/>
      <c r="B73" s="32"/>
      <c r="C73" s="1"/>
      <c r="D73" s="72" t="s">
        <v>218</v>
      </c>
      <c r="E73" s="63"/>
      <c r="F73" s="63"/>
      <c r="G73" s="63"/>
      <c r="H73" s="63"/>
      <c r="I73" s="1"/>
      <c r="J73" s="1"/>
      <c r="K73" s="1"/>
    </row>
    <row r="74" spans="1:11" ht="21" customHeight="1">
      <c r="A74" s="1"/>
      <c r="B74" s="29"/>
      <c r="C74" s="1"/>
      <c r="D74" s="73" t="s">
        <v>103</v>
      </c>
      <c r="E74" s="61"/>
      <c r="F74" s="61"/>
      <c r="G74" s="61"/>
      <c r="H74" s="6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G57:H57"/>
    <mergeCell ref="A59:C59"/>
    <mergeCell ref="D73:H73"/>
    <mergeCell ref="D74:H74"/>
    <mergeCell ref="A60:C60"/>
    <mergeCell ref="A61:C61"/>
    <mergeCell ref="A62:C62"/>
    <mergeCell ref="D64:H64"/>
    <mergeCell ref="E65:H65"/>
    <mergeCell ref="B71:H71"/>
    <mergeCell ref="B72:H72"/>
    <mergeCell ref="B54:D54"/>
    <mergeCell ref="B56:D56"/>
    <mergeCell ref="A57:C58"/>
    <mergeCell ref="D57:D58"/>
    <mergeCell ref="E57:F57"/>
  </mergeCells>
  <printOptions horizontalCentered="1"/>
  <pageMargins left="0.31" right="0.3" top="0.45" bottom="0.62" header="0" footer="0"/>
  <pageSetup paperSize="9"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11.54296875" customWidth="1"/>
    <col min="6" max="6" width="10.54296875" customWidth="1"/>
    <col min="7" max="7" width="10.08984375" customWidth="1"/>
    <col min="8" max="8" width="11.26953125" customWidth="1"/>
    <col min="9" max="11" width="8.7265625" customWidth="1"/>
  </cols>
  <sheetData>
    <row r="1" spans="1:11" ht="15.75" customHeight="1">
      <c r="A1" s="1"/>
      <c r="B1" s="2"/>
      <c r="C1" s="1"/>
      <c r="D1" s="1"/>
      <c r="E1" s="1"/>
      <c r="F1" s="1"/>
      <c r="G1" s="1"/>
      <c r="H1" s="3" t="s">
        <v>134</v>
      </c>
      <c r="I1" s="1"/>
      <c r="J1" s="1"/>
      <c r="K1" s="1"/>
    </row>
    <row r="2" spans="1:11" ht="48.75" customHeight="1">
      <c r="A2" s="76" t="s">
        <v>287</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288</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289</v>
      </c>
      <c r="C7" s="61"/>
      <c r="D7" s="61"/>
      <c r="E7" s="61"/>
      <c r="F7" s="61"/>
      <c r="G7" s="61"/>
      <c r="H7" s="61"/>
      <c r="I7" s="6"/>
      <c r="J7" s="6"/>
      <c r="K7" s="6"/>
    </row>
    <row r="8" spans="1:11" ht="19.5" customHeight="1">
      <c r="A8" s="6"/>
      <c r="B8" s="60" t="s">
        <v>138</v>
      </c>
      <c r="C8" s="61"/>
      <c r="D8" s="61"/>
      <c r="E8" s="61"/>
      <c r="F8" s="61"/>
      <c r="G8" s="61"/>
      <c r="H8" s="61"/>
      <c r="I8" s="6"/>
      <c r="J8" s="6"/>
      <c r="K8" s="6"/>
    </row>
    <row r="9" spans="1:11" ht="19.5" customHeight="1">
      <c r="A9" s="6"/>
      <c r="B9" s="60" t="s">
        <v>290</v>
      </c>
      <c r="C9" s="61"/>
      <c r="D9" s="61"/>
      <c r="E9" s="61"/>
      <c r="F9" s="61"/>
      <c r="G9" s="61"/>
      <c r="H9" s="61"/>
      <c r="I9" s="6"/>
      <c r="J9" s="6"/>
      <c r="K9" s="6"/>
    </row>
    <row r="10" spans="1:11" ht="19.5" customHeight="1">
      <c r="A10" s="6"/>
      <c r="B10" s="8" t="s">
        <v>291</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93.75" customHeight="1">
      <c r="A14" s="9" t="s">
        <v>20</v>
      </c>
      <c r="B14" s="80" t="s">
        <v>292</v>
      </c>
      <c r="C14" s="57"/>
      <c r="D14" s="58"/>
      <c r="E14" s="13">
        <f>E15+E19+E25+E28</f>
        <v>20</v>
      </c>
      <c r="F14" s="14">
        <f t="shared" ref="F14:G14" si="0">ROUND(F15+F19+F25+F28,1)</f>
        <v>20</v>
      </c>
      <c r="G14" s="15">
        <f t="shared" si="0"/>
        <v>20</v>
      </c>
      <c r="H14" s="9"/>
      <c r="I14" s="4"/>
      <c r="J14" s="4"/>
      <c r="K14" s="4"/>
    </row>
    <row r="15" spans="1:11" ht="33.75" customHeight="1">
      <c r="A15" s="16">
        <v>1</v>
      </c>
      <c r="B15" s="80" t="s">
        <v>22</v>
      </c>
      <c r="C15" s="57"/>
      <c r="D15" s="58"/>
      <c r="E15" s="13">
        <f>5-(E16+E17+E18)</f>
        <v>5</v>
      </c>
      <c r="F15" s="14">
        <f t="shared" ref="F15:G15" si="1">ROUND(5-(F16+F17+F18),1)</f>
        <v>5</v>
      </c>
      <c r="G15" s="15">
        <f t="shared" si="1"/>
        <v>5</v>
      </c>
      <c r="H15" s="16"/>
      <c r="I15" s="17"/>
      <c r="J15" s="17"/>
      <c r="K15" s="17"/>
    </row>
    <row r="16" spans="1:11" ht="115.5" customHeight="1">
      <c r="A16" s="16" t="s">
        <v>23</v>
      </c>
      <c r="B16" s="81" t="s">
        <v>24</v>
      </c>
      <c r="C16" s="57"/>
      <c r="D16" s="58"/>
      <c r="E16" s="16"/>
      <c r="F16" s="16"/>
      <c r="G16" s="16"/>
      <c r="H16" s="16"/>
      <c r="I16" s="17"/>
      <c r="J16" s="17"/>
      <c r="K16" s="17"/>
    </row>
    <row r="17" spans="1:11" ht="102" customHeight="1">
      <c r="A17" s="16" t="s">
        <v>25</v>
      </c>
      <c r="B17" s="81" t="s">
        <v>142</v>
      </c>
      <c r="C17" s="57"/>
      <c r="D17" s="58"/>
      <c r="E17" s="16"/>
      <c r="F17" s="16"/>
      <c r="G17" s="18"/>
      <c r="H17" s="18"/>
      <c r="I17" s="19"/>
      <c r="J17" s="19"/>
      <c r="K17" s="19"/>
    </row>
    <row r="18" spans="1:11" ht="92.25" customHeight="1">
      <c r="A18" s="16" t="s">
        <v>27</v>
      </c>
      <c r="B18" s="81" t="s">
        <v>143</v>
      </c>
      <c r="C18" s="57"/>
      <c r="D18" s="58"/>
      <c r="E18" s="16"/>
      <c r="F18" s="16"/>
      <c r="G18" s="18"/>
      <c r="H18" s="18"/>
      <c r="I18" s="19"/>
      <c r="J18" s="19"/>
      <c r="K18" s="19"/>
    </row>
    <row r="19" spans="1:11" ht="5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6"/>
      <c r="G20" s="18"/>
      <c r="H20" s="18"/>
      <c r="I20" s="19"/>
      <c r="J20" s="19"/>
      <c r="K20" s="19"/>
    </row>
    <row r="21" spans="1:11" ht="57" customHeight="1">
      <c r="A21" s="16" t="s">
        <v>32</v>
      </c>
      <c r="B21" s="81" t="s">
        <v>33</v>
      </c>
      <c r="C21" s="57"/>
      <c r="D21" s="58"/>
      <c r="E21" s="16"/>
      <c r="F21" s="16"/>
      <c r="G21" s="34"/>
      <c r="H21" s="18"/>
      <c r="I21" s="19"/>
      <c r="J21" s="19"/>
      <c r="K21" s="19"/>
    </row>
    <row r="22" spans="1:11" ht="52.5" customHeight="1">
      <c r="A22" s="16" t="s">
        <v>34</v>
      </c>
      <c r="B22" s="81" t="s">
        <v>293</v>
      </c>
      <c r="C22" s="57"/>
      <c r="D22" s="58"/>
      <c r="E22" s="16"/>
      <c r="F22" s="16"/>
      <c r="G22" s="35"/>
      <c r="H22" s="18"/>
      <c r="I22" s="19"/>
      <c r="J22" s="19"/>
      <c r="K22" s="19"/>
    </row>
    <row r="23" spans="1:11" ht="70.5" customHeight="1">
      <c r="A23" s="16" t="s">
        <v>36</v>
      </c>
      <c r="B23" s="81" t="s">
        <v>145</v>
      </c>
      <c r="C23" s="57"/>
      <c r="D23" s="58"/>
      <c r="E23" s="16"/>
      <c r="F23" s="16"/>
      <c r="G23" s="35"/>
      <c r="H23" s="18"/>
      <c r="I23" s="19"/>
      <c r="J23" s="19"/>
      <c r="K23" s="19"/>
    </row>
    <row r="24" spans="1:11" ht="42.75" customHeight="1">
      <c r="A24" s="16" t="s">
        <v>38</v>
      </c>
      <c r="B24" s="81" t="s">
        <v>146</v>
      </c>
      <c r="C24" s="57"/>
      <c r="D24" s="58"/>
      <c r="E24" s="16"/>
      <c r="F24" s="16"/>
      <c r="G24" s="18"/>
      <c r="H24" s="18"/>
      <c r="I24" s="19"/>
      <c r="J24" s="19"/>
      <c r="K24" s="19"/>
    </row>
    <row r="25" spans="1:11" ht="60.75" customHeight="1">
      <c r="A25" s="16">
        <v>3</v>
      </c>
      <c r="B25" s="80" t="s">
        <v>40</v>
      </c>
      <c r="C25" s="57"/>
      <c r="D25" s="58"/>
      <c r="E25" s="13">
        <f>5-(E26+E27)</f>
        <v>5</v>
      </c>
      <c r="F25" s="14">
        <f t="shared" ref="F25:G25" si="3">ROUND(5-(F26+F27),1)</f>
        <v>5</v>
      </c>
      <c r="G25" s="15">
        <f t="shared" si="3"/>
        <v>5</v>
      </c>
      <c r="H25" s="16"/>
      <c r="I25" s="17"/>
      <c r="J25" s="17"/>
      <c r="K25" s="17"/>
    </row>
    <row r="26" spans="1:11" ht="100.5" customHeight="1">
      <c r="A26" s="16" t="s">
        <v>41</v>
      </c>
      <c r="B26" s="81" t="s">
        <v>294</v>
      </c>
      <c r="C26" s="57"/>
      <c r="D26" s="58"/>
      <c r="E26" s="16"/>
      <c r="F26" s="16"/>
      <c r="G26" s="18"/>
      <c r="H26" s="18"/>
      <c r="I26" s="19"/>
      <c r="J26" s="19"/>
      <c r="K26" s="19"/>
    </row>
    <row r="27" spans="1:11" ht="54.75" customHeight="1">
      <c r="A27" s="16" t="s">
        <v>43</v>
      </c>
      <c r="B27" s="81" t="s">
        <v>295</v>
      </c>
      <c r="C27" s="57"/>
      <c r="D27" s="58"/>
      <c r="E27" s="16"/>
      <c r="F27" s="16"/>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54" customHeight="1">
      <c r="A29" s="16" t="s">
        <v>46</v>
      </c>
      <c r="B29" s="81" t="s">
        <v>47</v>
      </c>
      <c r="C29" s="57"/>
      <c r="D29" s="58"/>
      <c r="E29" s="16"/>
      <c r="F29" s="16"/>
      <c r="G29" s="18"/>
      <c r="H29" s="18"/>
      <c r="I29" s="19"/>
      <c r="J29" s="19"/>
      <c r="K29" s="19"/>
    </row>
    <row r="30" spans="1:11" ht="60.75" customHeight="1">
      <c r="A30" s="16" t="s">
        <v>48</v>
      </c>
      <c r="B30" s="81" t="s">
        <v>49</v>
      </c>
      <c r="C30" s="57"/>
      <c r="D30" s="58"/>
      <c r="E30" s="16"/>
      <c r="F30" s="16"/>
      <c r="G30" s="18"/>
      <c r="H30" s="18"/>
      <c r="I30" s="19"/>
      <c r="J30" s="19"/>
      <c r="K30" s="19"/>
    </row>
    <row r="31" spans="1:11" ht="52.5" customHeight="1">
      <c r="A31" s="16" t="s">
        <v>50</v>
      </c>
      <c r="B31" s="81" t="s">
        <v>51</v>
      </c>
      <c r="C31" s="57"/>
      <c r="D31" s="58"/>
      <c r="E31" s="16"/>
      <c r="F31" s="16"/>
      <c r="G31" s="18"/>
      <c r="H31" s="18"/>
      <c r="I31" s="19"/>
      <c r="J31" s="19"/>
      <c r="K31" s="19"/>
    </row>
    <row r="32" spans="1:11" ht="27.75" customHeight="1">
      <c r="A32" s="9" t="s">
        <v>52</v>
      </c>
      <c r="B32" s="80" t="s">
        <v>296</v>
      </c>
      <c r="C32" s="57"/>
      <c r="D32" s="58"/>
      <c r="E32" s="13">
        <f>E33+E35+E37+E39+E41+E43</f>
        <v>20</v>
      </c>
      <c r="F32" s="14">
        <f t="shared" ref="F32:G32" si="5">ROUND(F33+F35+F37+F39+F41+F43,1)</f>
        <v>9</v>
      </c>
      <c r="G32" s="15">
        <f t="shared" si="5"/>
        <v>0</v>
      </c>
      <c r="H32" s="9"/>
      <c r="I32" s="4"/>
      <c r="J32" s="4"/>
      <c r="K32" s="4"/>
    </row>
    <row r="33" spans="1:11" ht="72.75" customHeight="1">
      <c r="A33" s="16">
        <v>5</v>
      </c>
      <c r="B33" s="80" t="s">
        <v>150</v>
      </c>
      <c r="C33" s="57"/>
      <c r="D33" s="58"/>
      <c r="E33" s="13">
        <v>1</v>
      </c>
      <c r="F33" s="14">
        <f>IF(F34&gt;1,"1",F34)</f>
        <v>1</v>
      </c>
      <c r="G33" s="15">
        <f>G34</f>
        <v>0</v>
      </c>
      <c r="H33" s="16"/>
      <c r="I33" s="17"/>
      <c r="J33" s="17"/>
      <c r="K33" s="17"/>
    </row>
    <row r="34" spans="1:11" ht="117.75" customHeight="1">
      <c r="A34" s="16"/>
      <c r="B34" s="81" t="s">
        <v>151</v>
      </c>
      <c r="C34" s="57"/>
      <c r="D34" s="58"/>
      <c r="E34" s="13"/>
      <c r="F34" s="14">
        <v>1</v>
      </c>
      <c r="G34" s="15"/>
      <c r="H34" s="16"/>
      <c r="I34" s="17"/>
      <c r="J34" s="17"/>
      <c r="K34" s="17"/>
    </row>
    <row r="35" spans="1:11" ht="35.25" customHeight="1">
      <c r="A35" s="16">
        <v>6</v>
      </c>
      <c r="B35" s="80" t="s">
        <v>152</v>
      </c>
      <c r="C35" s="57"/>
      <c r="D35" s="58"/>
      <c r="E35" s="13">
        <v>2</v>
      </c>
      <c r="F35" s="14">
        <f>IF(F36&gt;2,"2",F36)</f>
        <v>0</v>
      </c>
      <c r="G35" s="15">
        <f>G36</f>
        <v>0</v>
      </c>
      <c r="H35" s="16"/>
      <c r="I35" s="17"/>
      <c r="J35" s="17"/>
      <c r="K35" s="17"/>
    </row>
    <row r="36" spans="1:11" ht="60.75" customHeight="1">
      <c r="A36" s="16"/>
      <c r="B36" s="81" t="s">
        <v>153</v>
      </c>
      <c r="C36" s="57"/>
      <c r="D36" s="58"/>
      <c r="E36" s="13"/>
      <c r="F36" s="14"/>
      <c r="G36" s="15"/>
      <c r="H36" s="16"/>
      <c r="I36" s="17"/>
      <c r="J36" s="17"/>
      <c r="K36" s="17"/>
    </row>
    <row r="37" spans="1:11" ht="52.5" customHeight="1">
      <c r="A37" s="16">
        <v>7</v>
      </c>
      <c r="B37" s="80" t="s">
        <v>58</v>
      </c>
      <c r="C37" s="57"/>
      <c r="D37" s="58"/>
      <c r="E37" s="13">
        <v>2</v>
      </c>
      <c r="F37" s="14">
        <f>IF(F38&gt;2,"2",F38)</f>
        <v>2</v>
      </c>
      <c r="G37" s="15">
        <f>G38</f>
        <v>0</v>
      </c>
      <c r="H37" s="16"/>
      <c r="I37" s="17"/>
      <c r="J37" s="17"/>
      <c r="K37" s="17"/>
    </row>
    <row r="38" spans="1:11" ht="68.25" customHeight="1">
      <c r="A38" s="16"/>
      <c r="B38" s="81" t="s">
        <v>155</v>
      </c>
      <c r="C38" s="57"/>
      <c r="D38" s="58"/>
      <c r="E38" s="13"/>
      <c r="F38" s="14">
        <v>2</v>
      </c>
      <c r="G38" s="15"/>
      <c r="H38" s="16"/>
      <c r="I38" s="17"/>
      <c r="J38" s="17"/>
      <c r="K38" s="17"/>
    </row>
    <row r="39" spans="1:11" ht="61.5" customHeight="1">
      <c r="A39" s="16">
        <v>8</v>
      </c>
      <c r="B39" s="80" t="s">
        <v>60</v>
      </c>
      <c r="C39" s="57"/>
      <c r="D39" s="58"/>
      <c r="E39" s="13">
        <v>2</v>
      </c>
      <c r="F39" s="14">
        <f>IF(F40&gt;2,"2",F40)</f>
        <v>2</v>
      </c>
      <c r="G39" s="15">
        <f>G40</f>
        <v>0</v>
      </c>
      <c r="H39" s="16"/>
      <c r="I39" s="17"/>
      <c r="J39" s="17"/>
      <c r="K39" s="17"/>
    </row>
    <row r="40" spans="1:11" ht="70.5" customHeight="1">
      <c r="A40" s="16"/>
      <c r="B40" s="81" t="s">
        <v>156</v>
      </c>
      <c r="C40" s="57"/>
      <c r="D40" s="58"/>
      <c r="E40" s="13"/>
      <c r="F40" s="14">
        <v>2</v>
      </c>
      <c r="G40" s="15"/>
      <c r="H40" s="16"/>
      <c r="I40" s="17"/>
      <c r="J40" s="17"/>
      <c r="K40" s="17"/>
    </row>
    <row r="41" spans="1:11" ht="116.25" customHeight="1">
      <c r="A41" s="16">
        <v>9</v>
      </c>
      <c r="B41" s="80" t="s">
        <v>297</v>
      </c>
      <c r="C41" s="57"/>
      <c r="D41" s="58"/>
      <c r="E41" s="13">
        <v>8</v>
      </c>
      <c r="F41" s="14">
        <f>IF(F42&gt;8,"8",F42)</f>
        <v>0</v>
      </c>
      <c r="G41" s="15">
        <f>G42</f>
        <v>0</v>
      </c>
      <c r="H41" s="16"/>
      <c r="I41" s="17"/>
      <c r="J41" s="17"/>
      <c r="K41" s="17"/>
    </row>
    <row r="42" spans="1:11" ht="15.75" customHeight="1">
      <c r="A42" s="16"/>
      <c r="B42" s="81" t="s">
        <v>158</v>
      </c>
      <c r="C42" s="57"/>
      <c r="D42" s="58"/>
      <c r="E42" s="13"/>
      <c r="F42" s="14">
        <v>0</v>
      </c>
      <c r="G42" s="15"/>
      <c r="H42" s="16"/>
      <c r="I42" s="17"/>
      <c r="J42" s="17"/>
      <c r="K42" s="17"/>
    </row>
    <row r="43" spans="1:11" ht="45" customHeight="1">
      <c r="A43" s="16">
        <v>10</v>
      </c>
      <c r="B43" s="80" t="s">
        <v>160</v>
      </c>
      <c r="C43" s="57"/>
      <c r="D43" s="58"/>
      <c r="E43" s="13">
        <v>5</v>
      </c>
      <c r="F43" s="14">
        <f>IF(F44&gt;5,"5",F44)</f>
        <v>4</v>
      </c>
      <c r="G43" s="15">
        <f>G44</f>
        <v>0</v>
      </c>
      <c r="H43" s="16"/>
      <c r="I43" s="17"/>
      <c r="J43" s="17"/>
      <c r="K43" s="17"/>
    </row>
    <row r="44" spans="1:11" ht="156.75" customHeight="1">
      <c r="A44" s="16"/>
      <c r="B44" s="81" t="s">
        <v>161</v>
      </c>
      <c r="C44" s="57"/>
      <c r="D44" s="58"/>
      <c r="E44" s="13"/>
      <c r="F44" s="14">
        <v>4</v>
      </c>
      <c r="G44" s="15"/>
      <c r="H44" s="16"/>
      <c r="I44" s="17"/>
      <c r="J44" s="17"/>
      <c r="K44" s="17"/>
    </row>
    <row r="45" spans="1:11" ht="61.5" customHeight="1">
      <c r="A45" s="9" t="s">
        <v>69</v>
      </c>
      <c r="B45" s="80" t="s">
        <v>298</v>
      </c>
      <c r="C45" s="57"/>
      <c r="D45" s="58"/>
      <c r="E45" s="13">
        <v>60</v>
      </c>
      <c r="F45" s="14">
        <f t="shared" ref="F45:G45" si="6">SUM(F46:F51)</f>
        <v>60</v>
      </c>
      <c r="G45" s="15">
        <f t="shared" si="6"/>
        <v>0</v>
      </c>
      <c r="H45" s="9"/>
      <c r="I45" s="4"/>
      <c r="J45" s="4"/>
      <c r="K45" s="4"/>
    </row>
    <row r="46" spans="1:11" ht="26.25" customHeight="1">
      <c r="A46" s="16"/>
      <c r="B46" s="81" t="s">
        <v>71</v>
      </c>
      <c r="C46" s="57"/>
      <c r="D46" s="58"/>
      <c r="E46" s="16">
        <v>60</v>
      </c>
      <c r="F46" s="16">
        <v>60</v>
      </c>
      <c r="G46" s="16"/>
      <c r="H46" s="16"/>
      <c r="I46" s="17"/>
      <c r="J46" s="17"/>
      <c r="K46" s="17"/>
    </row>
    <row r="47" spans="1:11" ht="26.25" customHeight="1">
      <c r="A47" s="16"/>
      <c r="B47" s="81" t="s">
        <v>72</v>
      </c>
      <c r="C47" s="57"/>
      <c r="D47" s="58"/>
      <c r="E47" s="16">
        <v>50</v>
      </c>
      <c r="F47" s="16"/>
      <c r="G47" s="16"/>
      <c r="H47" s="16"/>
      <c r="I47" s="17"/>
      <c r="J47" s="17"/>
      <c r="K47" s="17"/>
    </row>
    <row r="48" spans="1:11" ht="26.25" customHeight="1">
      <c r="A48" s="16"/>
      <c r="B48" s="81" t="s">
        <v>73</v>
      </c>
      <c r="C48" s="57"/>
      <c r="D48" s="58"/>
      <c r="E48" s="16">
        <v>40</v>
      </c>
      <c r="F48" s="16"/>
      <c r="G48" s="16"/>
      <c r="H48" s="16"/>
      <c r="I48" s="17"/>
      <c r="J48" s="17"/>
      <c r="K48" s="17"/>
    </row>
    <row r="49" spans="1:11" ht="26.25" customHeight="1">
      <c r="A49" s="16"/>
      <c r="B49" s="81" t="s">
        <v>74</v>
      </c>
      <c r="C49" s="57"/>
      <c r="D49" s="58"/>
      <c r="E49" s="16">
        <v>30</v>
      </c>
      <c r="F49" s="16"/>
      <c r="G49" s="16"/>
      <c r="H49" s="16"/>
      <c r="I49" s="17"/>
      <c r="J49" s="17"/>
      <c r="K49" s="17"/>
    </row>
    <row r="50" spans="1:11" ht="26.25" customHeight="1">
      <c r="A50" s="16"/>
      <c r="B50" s="81" t="s">
        <v>75</v>
      </c>
      <c r="C50" s="57"/>
      <c r="D50" s="58"/>
      <c r="E50" s="16">
        <v>20</v>
      </c>
      <c r="F50" s="16"/>
      <c r="G50" s="16"/>
      <c r="H50" s="16"/>
      <c r="I50" s="17"/>
      <c r="J50" s="17"/>
      <c r="K50" s="17"/>
    </row>
    <row r="51" spans="1:11" ht="26.25" customHeight="1">
      <c r="A51" s="16"/>
      <c r="B51" s="81" t="s">
        <v>76</v>
      </c>
      <c r="C51" s="57"/>
      <c r="D51" s="58"/>
      <c r="E51" s="16">
        <v>0</v>
      </c>
      <c r="F51" s="16"/>
      <c r="G51" s="16"/>
      <c r="H51" s="16"/>
      <c r="I51" s="17"/>
      <c r="J51" s="17"/>
      <c r="K51" s="17"/>
    </row>
    <row r="52" spans="1:11" ht="24" customHeight="1">
      <c r="A52" s="9"/>
      <c r="B52" s="59" t="s">
        <v>77</v>
      </c>
      <c r="C52" s="57"/>
      <c r="D52" s="58"/>
      <c r="E52" s="9">
        <f t="shared" ref="E52:G52" si="7">E14+E32+E45</f>
        <v>100</v>
      </c>
      <c r="F52" s="22">
        <f t="shared" si="7"/>
        <v>89</v>
      </c>
      <c r="G52" s="15">
        <f t="shared" si="7"/>
        <v>20</v>
      </c>
      <c r="H52" s="9"/>
      <c r="I52" s="4"/>
      <c r="J52" s="4"/>
      <c r="K52" s="4"/>
    </row>
    <row r="53" spans="1:11" ht="26.25" customHeight="1">
      <c r="A53" s="23"/>
      <c r="B53" s="56" t="s">
        <v>78</v>
      </c>
      <c r="C53" s="57"/>
      <c r="D53" s="58"/>
      <c r="E53" s="23"/>
      <c r="F53" s="23"/>
      <c r="G53" s="23"/>
      <c r="H53" s="23"/>
      <c r="I53" s="1"/>
      <c r="J53" s="1"/>
      <c r="K53" s="1"/>
    </row>
    <row r="54" spans="1:11" ht="53.25" customHeight="1">
      <c r="A54" s="23"/>
      <c r="B54" s="59" t="s">
        <v>299</v>
      </c>
      <c r="C54" s="57"/>
      <c r="D54" s="58"/>
      <c r="E54" s="9">
        <f>E52-E53</f>
        <v>100</v>
      </c>
      <c r="F54" s="22">
        <f t="shared" ref="F54:G54" si="8">ROUND(F52-F53,1)</f>
        <v>89</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60" t="s">
        <v>80</v>
      </c>
      <c r="C56" s="61"/>
      <c r="D56" s="61"/>
      <c r="E56" s="1"/>
      <c r="F56" s="1"/>
      <c r="G56" s="1"/>
      <c r="H56" s="1"/>
      <c r="I56" s="1"/>
      <c r="J56" s="1"/>
      <c r="K56" s="1"/>
    </row>
    <row r="57" spans="1:11" ht="32.25" customHeight="1">
      <c r="A57" s="62" t="s">
        <v>81</v>
      </c>
      <c r="B57" s="63"/>
      <c r="C57" s="64"/>
      <c r="D57" s="68" t="s">
        <v>82</v>
      </c>
      <c r="E57" s="70" t="s">
        <v>83</v>
      </c>
      <c r="F57" s="58"/>
      <c r="G57" s="70" t="s">
        <v>300</v>
      </c>
      <c r="H57" s="58"/>
      <c r="I57" s="6"/>
      <c r="J57" s="6"/>
      <c r="K57" s="6"/>
    </row>
    <row r="58" spans="1:11" ht="15.75" customHeight="1">
      <c r="A58" s="65"/>
      <c r="B58" s="66"/>
      <c r="C58" s="67"/>
      <c r="D58" s="69"/>
      <c r="E58" s="10" t="s">
        <v>85</v>
      </c>
      <c r="F58" s="10" t="s">
        <v>86</v>
      </c>
      <c r="G58" s="10" t="s">
        <v>87</v>
      </c>
      <c r="H58" s="10" t="s">
        <v>88</v>
      </c>
      <c r="I58" s="6"/>
      <c r="J58" s="6"/>
      <c r="K58" s="6"/>
    </row>
    <row r="59" spans="1:11" ht="33.75" customHeight="1">
      <c r="A59" s="74" t="s">
        <v>89</v>
      </c>
      <c r="B59" s="57"/>
      <c r="C59" s="58"/>
      <c r="D59" s="16" t="s">
        <v>90</v>
      </c>
      <c r="E59" s="16" t="str">
        <f>IF(AND(90&lt;=F54,F54&lt;100),F54,"")</f>
        <v/>
      </c>
      <c r="F59" s="16" t="str">
        <f>IF(AND(90&lt;=G54,G54&lt;=100),G54,"")</f>
        <v/>
      </c>
      <c r="G59" s="16" t="str">
        <f t="shared" ref="G59:H59" si="9">IF(ISNUMBER(E59)=TRUE,"X","")</f>
        <v/>
      </c>
      <c r="H59" s="16" t="str">
        <f t="shared" si="9"/>
        <v/>
      </c>
      <c r="I59" s="1"/>
      <c r="J59" s="1"/>
      <c r="K59" s="1"/>
    </row>
    <row r="60" spans="1:11" ht="45.75" customHeight="1">
      <c r="A60" s="74" t="s">
        <v>91</v>
      </c>
      <c r="B60" s="57"/>
      <c r="C60" s="58"/>
      <c r="D60" s="16" t="s">
        <v>92</v>
      </c>
      <c r="E60" s="24">
        <f t="shared" ref="E60:F60" si="10">IF(AND(75&lt;=F54,F54&lt;90),F54,"")</f>
        <v>89</v>
      </c>
      <c r="F60" s="16" t="str">
        <f t="shared" si="10"/>
        <v/>
      </c>
      <c r="G60" s="16" t="str">
        <f t="shared" ref="G60:H60" si="11">IF(ISNUMBER(E60)=TRUE,"X","")</f>
        <v>X</v>
      </c>
      <c r="H60" s="16" t="str">
        <f t="shared" si="11"/>
        <v/>
      </c>
      <c r="I60" s="1"/>
      <c r="J60" s="1"/>
      <c r="K60" s="1"/>
    </row>
    <row r="61" spans="1:11" ht="48" customHeight="1">
      <c r="A61" s="74" t="s">
        <v>93</v>
      </c>
      <c r="B61" s="57"/>
      <c r="C61" s="58"/>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74" t="s">
        <v>95</v>
      </c>
      <c r="B62" s="57"/>
      <c r="C62" s="58"/>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75" t="s">
        <v>301</v>
      </c>
      <c r="E64" s="61"/>
      <c r="F64" s="61"/>
      <c r="G64" s="61"/>
      <c r="H64" s="61"/>
      <c r="I64" s="27"/>
      <c r="J64" s="27"/>
      <c r="K64" s="27"/>
    </row>
    <row r="65" spans="1:11" ht="35.25" customHeight="1">
      <c r="A65" s="4"/>
      <c r="B65" s="4"/>
      <c r="C65" s="4"/>
      <c r="D65" s="29"/>
      <c r="E65" s="76" t="s">
        <v>302</v>
      </c>
      <c r="F65" s="61"/>
      <c r="G65" s="61"/>
      <c r="H65" s="6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8" t="s">
        <v>303</v>
      </c>
      <c r="G68" s="1"/>
      <c r="H68" s="1"/>
      <c r="I68" s="1"/>
      <c r="J68" s="1"/>
      <c r="K68" s="1"/>
    </row>
    <row r="69" spans="1:11" ht="15.75" customHeight="1">
      <c r="A69" s="1"/>
      <c r="B69" s="2"/>
      <c r="C69" s="1"/>
      <c r="D69" s="1"/>
      <c r="E69" s="1"/>
      <c r="F69" s="1"/>
      <c r="G69" s="1"/>
      <c r="H69" s="1"/>
      <c r="I69" s="1"/>
      <c r="J69" s="1"/>
      <c r="K69" s="1"/>
    </row>
    <row r="70" spans="1:11" ht="24.75" customHeight="1">
      <c r="A70" s="1"/>
      <c r="B70" s="77" t="s">
        <v>100</v>
      </c>
      <c r="C70" s="66"/>
      <c r="D70" s="66"/>
      <c r="E70" s="66"/>
      <c r="F70" s="66"/>
      <c r="G70" s="66"/>
      <c r="H70" s="66"/>
      <c r="I70" s="1"/>
      <c r="J70" s="1"/>
      <c r="K70" s="1"/>
    </row>
    <row r="71" spans="1:11" ht="106.5" customHeight="1">
      <c r="A71" s="1"/>
      <c r="B71" s="71" t="s">
        <v>101</v>
      </c>
      <c r="C71" s="57"/>
      <c r="D71" s="57"/>
      <c r="E71" s="57"/>
      <c r="F71" s="57"/>
      <c r="G71" s="57"/>
      <c r="H71" s="58"/>
      <c r="I71" s="1"/>
      <c r="J71" s="1"/>
      <c r="K71" s="1"/>
    </row>
    <row r="72" spans="1:11" ht="24.75" customHeight="1">
      <c r="A72" s="1"/>
      <c r="B72" s="32"/>
      <c r="C72" s="1"/>
      <c r="D72" s="72" t="s">
        <v>253</v>
      </c>
      <c r="E72" s="63"/>
      <c r="F72" s="63"/>
      <c r="G72" s="63"/>
      <c r="H72" s="63"/>
      <c r="I72" s="1"/>
      <c r="J72" s="1"/>
      <c r="K72" s="1"/>
    </row>
    <row r="73" spans="1:11" ht="21" customHeight="1">
      <c r="A73" s="1"/>
      <c r="B73" s="29"/>
      <c r="C73" s="1"/>
      <c r="D73" s="73" t="s">
        <v>103</v>
      </c>
      <c r="E73" s="61"/>
      <c r="F73" s="61"/>
      <c r="G73" s="61"/>
      <c r="H73" s="6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G57:H57"/>
    <mergeCell ref="A59:C59"/>
    <mergeCell ref="D72:H72"/>
    <mergeCell ref="D73:H73"/>
    <mergeCell ref="A60:C60"/>
    <mergeCell ref="A61:C61"/>
    <mergeCell ref="A62:C62"/>
    <mergeCell ref="D64:H64"/>
    <mergeCell ref="E65:H65"/>
    <mergeCell ref="B70:H70"/>
    <mergeCell ref="B71:H71"/>
    <mergeCell ref="B54:D54"/>
    <mergeCell ref="B56:D56"/>
    <mergeCell ref="A57:C58"/>
    <mergeCell ref="D57:D58"/>
    <mergeCell ref="E57:F57"/>
  </mergeCells>
  <printOptions horizontalCentered="1"/>
  <pageMargins left="0.1" right="0.3" top="0.45" bottom="0.2" header="0" footer="0"/>
  <pageSetup paperSize="9"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7.08984375" customWidth="1"/>
    <col min="3" max="3" width="14.81640625" customWidth="1"/>
    <col min="4" max="4" width="10.54296875" customWidth="1"/>
    <col min="5" max="5" width="9.453125" customWidth="1"/>
    <col min="6" max="6" width="10.54296875" customWidth="1"/>
    <col min="7" max="8" width="10.08984375" customWidth="1"/>
    <col min="9" max="11" width="8.7265625" customWidth="1"/>
  </cols>
  <sheetData>
    <row r="1" spans="1:11" ht="15.75" customHeight="1">
      <c r="A1" s="1"/>
      <c r="B1" s="2"/>
      <c r="C1" s="1"/>
      <c r="D1" s="1"/>
      <c r="E1" s="1"/>
      <c r="F1" s="1"/>
      <c r="G1" s="1"/>
      <c r="H1" s="3" t="s">
        <v>134</v>
      </c>
      <c r="I1" s="1"/>
      <c r="J1" s="1"/>
      <c r="K1" s="1"/>
    </row>
    <row r="2" spans="1:11" ht="48.75" customHeight="1">
      <c r="A2" s="76" t="s">
        <v>304</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305</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306</v>
      </c>
      <c r="C7" s="61"/>
      <c r="D7" s="61"/>
      <c r="E7" s="61"/>
      <c r="F7" s="61"/>
      <c r="G7" s="61"/>
      <c r="H7" s="61"/>
      <c r="I7" s="6"/>
      <c r="J7" s="6"/>
      <c r="K7" s="6"/>
    </row>
    <row r="8" spans="1:11" ht="19.5" customHeight="1">
      <c r="A8" s="6"/>
      <c r="B8" s="60" t="s">
        <v>138</v>
      </c>
      <c r="C8" s="61"/>
      <c r="D8" s="61"/>
      <c r="E8" s="61"/>
      <c r="F8" s="61"/>
      <c r="G8" s="61"/>
      <c r="H8" s="61"/>
      <c r="I8" s="6"/>
      <c r="J8" s="6"/>
      <c r="K8" s="6"/>
    </row>
    <row r="9" spans="1:11" ht="19.5" customHeight="1">
      <c r="A9" s="6"/>
      <c r="B9" s="60" t="s">
        <v>307</v>
      </c>
      <c r="C9" s="61"/>
      <c r="D9" s="61"/>
      <c r="E9" s="61"/>
      <c r="F9" s="61"/>
      <c r="G9" s="61"/>
      <c r="H9" s="61"/>
      <c r="I9" s="6"/>
      <c r="J9" s="6"/>
      <c r="K9" s="6"/>
    </row>
    <row r="10" spans="1:11" ht="19.5" customHeight="1">
      <c r="A10" s="6"/>
      <c r="B10" s="7" t="s">
        <v>308</v>
      </c>
      <c r="C10" s="7">
        <v>11100097753</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93.75" customHeight="1">
      <c r="A14" s="9" t="s">
        <v>20</v>
      </c>
      <c r="B14" s="80" t="s">
        <v>309</v>
      </c>
      <c r="C14" s="57"/>
      <c r="D14" s="58"/>
      <c r="E14" s="13">
        <f>E15+E19+E25+E28</f>
        <v>20</v>
      </c>
      <c r="F14" s="14">
        <f t="shared" ref="F14:G14" si="0">ROUND(F15+F19+F25+F28,1)</f>
        <v>20</v>
      </c>
      <c r="G14" s="15">
        <f t="shared" si="0"/>
        <v>20</v>
      </c>
      <c r="H14" s="9"/>
      <c r="I14" s="4"/>
      <c r="J14" s="4"/>
      <c r="K14" s="4"/>
    </row>
    <row r="15" spans="1:11" ht="33.75" customHeight="1">
      <c r="A15" s="16">
        <v>1</v>
      </c>
      <c r="B15" s="80" t="s">
        <v>22</v>
      </c>
      <c r="C15" s="57"/>
      <c r="D15" s="58"/>
      <c r="E15" s="13">
        <f>5-(E16+E17+E18)</f>
        <v>5</v>
      </c>
      <c r="F15" s="14">
        <f t="shared" ref="F15:G15" si="1">ROUND(5-(F16+F17+F18),1)</f>
        <v>5</v>
      </c>
      <c r="G15" s="15">
        <f t="shared" si="1"/>
        <v>5</v>
      </c>
      <c r="H15" s="16"/>
      <c r="I15" s="17"/>
      <c r="J15" s="17"/>
      <c r="K15" s="17"/>
    </row>
    <row r="16" spans="1:11" ht="115.5" customHeight="1">
      <c r="A16" s="16" t="s">
        <v>23</v>
      </c>
      <c r="B16" s="81" t="s">
        <v>24</v>
      </c>
      <c r="C16" s="57"/>
      <c r="D16" s="58"/>
      <c r="E16" s="16"/>
      <c r="F16" s="16"/>
      <c r="G16" s="16"/>
      <c r="H16" s="16"/>
      <c r="I16" s="17"/>
      <c r="J16" s="17"/>
      <c r="K16" s="17"/>
    </row>
    <row r="17" spans="1:11" ht="102" customHeight="1">
      <c r="A17" s="16" t="s">
        <v>25</v>
      </c>
      <c r="B17" s="81" t="s">
        <v>142</v>
      </c>
      <c r="C17" s="57"/>
      <c r="D17" s="58"/>
      <c r="E17" s="16"/>
      <c r="F17" s="16"/>
      <c r="G17" s="18"/>
      <c r="H17" s="18"/>
      <c r="I17" s="19"/>
      <c r="J17" s="19"/>
      <c r="K17" s="19"/>
    </row>
    <row r="18" spans="1:11" ht="92.25" customHeight="1">
      <c r="A18" s="16" t="s">
        <v>27</v>
      </c>
      <c r="B18" s="81" t="s">
        <v>143</v>
      </c>
      <c r="C18" s="57"/>
      <c r="D18" s="58"/>
      <c r="E18" s="16"/>
      <c r="F18" s="16"/>
      <c r="G18" s="18"/>
      <c r="H18" s="18"/>
      <c r="I18" s="19"/>
      <c r="J18" s="19"/>
      <c r="K18" s="19"/>
    </row>
    <row r="19" spans="1:11" ht="5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6"/>
      <c r="G20" s="18"/>
      <c r="H20" s="18"/>
      <c r="I20" s="19"/>
      <c r="J20" s="19"/>
      <c r="K20" s="19"/>
    </row>
    <row r="21" spans="1:11" ht="57" customHeight="1">
      <c r="A21" s="16" t="s">
        <v>32</v>
      </c>
      <c r="B21" s="81" t="s">
        <v>33</v>
      </c>
      <c r="C21" s="57"/>
      <c r="D21" s="58"/>
      <c r="E21" s="16"/>
      <c r="F21" s="16"/>
      <c r="G21" s="34"/>
      <c r="H21" s="18"/>
      <c r="I21" s="19"/>
      <c r="J21" s="19"/>
      <c r="K21" s="19"/>
    </row>
    <row r="22" spans="1:11" ht="52.5" customHeight="1">
      <c r="A22" s="16" t="s">
        <v>34</v>
      </c>
      <c r="B22" s="81" t="s">
        <v>310</v>
      </c>
      <c r="C22" s="57"/>
      <c r="D22" s="58"/>
      <c r="E22" s="16"/>
      <c r="F22" s="16"/>
      <c r="G22" s="35"/>
      <c r="H22" s="18"/>
      <c r="I22" s="19"/>
      <c r="J22" s="19"/>
      <c r="K22" s="19"/>
    </row>
    <row r="23" spans="1:11" ht="70.5" customHeight="1">
      <c r="A23" s="16" t="s">
        <v>36</v>
      </c>
      <c r="B23" s="81" t="s">
        <v>145</v>
      </c>
      <c r="C23" s="57"/>
      <c r="D23" s="58"/>
      <c r="E23" s="16"/>
      <c r="F23" s="16"/>
      <c r="G23" s="35"/>
      <c r="H23" s="18"/>
      <c r="I23" s="19"/>
      <c r="J23" s="19"/>
      <c r="K23" s="19"/>
    </row>
    <row r="24" spans="1:11" ht="42.75" customHeight="1">
      <c r="A24" s="16" t="s">
        <v>38</v>
      </c>
      <c r="B24" s="81" t="s">
        <v>146</v>
      </c>
      <c r="C24" s="57"/>
      <c r="D24" s="58"/>
      <c r="E24" s="16"/>
      <c r="F24" s="16"/>
      <c r="G24" s="18"/>
      <c r="H24" s="18"/>
      <c r="I24" s="19"/>
      <c r="J24" s="19"/>
      <c r="K24" s="19"/>
    </row>
    <row r="25" spans="1:11" ht="60.75" customHeight="1">
      <c r="A25" s="16">
        <v>3</v>
      </c>
      <c r="B25" s="80" t="s">
        <v>40</v>
      </c>
      <c r="C25" s="57"/>
      <c r="D25" s="58"/>
      <c r="E25" s="13">
        <f>5-(E26+E27)</f>
        <v>5</v>
      </c>
      <c r="F25" s="14">
        <f t="shared" ref="F25:G25" si="3">ROUND(5-(F26+F27),1)</f>
        <v>5</v>
      </c>
      <c r="G25" s="15">
        <f t="shared" si="3"/>
        <v>5</v>
      </c>
      <c r="H25" s="16"/>
      <c r="I25" s="17"/>
      <c r="J25" s="17"/>
      <c r="K25" s="17"/>
    </row>
    <row r="26" spans="1:11" ht="100.5" customHeight="1">
      <c r="A26" s="16" t="s">
        <v>41</v>
      </c>
      <c r="B26" s="81" t="s">
        <v>311</v>
      </c>
      <c r="C26" s="57"/>
      <c r="D26" s="58"/>
      <c r="E26" s="16"/>
      <c r="F26" s="16"/>
      <c r="G26" s="18"/>
      <c r="H26" s="18"/>
      <c r="I26" s="19"/>
      <c r="J26" s="19"/>
      <c r="K26" s="19"/>
    </row>
    <row r="27" spans="1:11" ht="54.75" customHeight="1">
      <c r="A27" s="16" t="s">
        <v>43</v>
      </c>
      <c r="B27" s="81" t="s">
        <v>312</v>
      </c>
      <c r="C27" s="57"/>
      <c r="D27" s="58"/>
      <c r="E27" s="16"/>
      <c r="F27" s="16"/>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54" customHeight="1">
      <c r="A29" s="16" t="s">
        <v>46</v>
      </c>
      <c r="B29" s="81" t="s">
        <v>47</v>
      </c>
      <c r="C29" s="57"/>
      <c r="D29" s="58"/>
      <c r="E29" s="16"/>
      <c r="F29" s="16"/>
      <c r="G29" s="18"/>
      <c r="H29" s="18"/>
      <c r="I29" s="19"/>
      <c r="J29" s="19"/>
      <c r="K29" s="19"/>
    </row>
    <row r="30" spans="1:11" ht="60.75" customHeight="1">
      <c r="A30" s="16" t="s">
        <v>48</v>
      </c>
      <c r="B30" s="81" t="s">
        <v>49</v>
      </c>
      <c r="C30" s="57"/>
      <c r="D30" s="58"/>
      <c r="E30" s="16"/>
      <c r="F30" s="16"/>
      <c r="G30" s="18"/>
      <c r="H30" s="18"/>
      <c r="I30" s="19"/>
      <c r="J30" s="19"/>
      <c r="K30" s="19"/>
    </row>
    <row r="31" spans="1:11" ht="52.5" customHeight="1">
      <c r="A31" s="16" t="s">
        <v>50</v>
      </c>
      <c r="B31" s="81" t="s">
        <v>51</v>
      </c>
      <c r="C31" s="57"/>
      <c r="D31" s="58"/>
      <c r="E31" s="16"/>
      <c r="F31" s="16"/>
      <c r="G31" s="18"/>
      <c r="H31" s="18"/>
      <c r="I31" s="19"/>
      <c r="J31" s="19"/>
      <c r="K31" s="19"/>
    </row>
    <row r="32" spans="1:11" ht="27.75" customHeight="1">
      <c r="A32" s="9" t="s">
        <v>52</v>
      </c>
      <c r="B32" s="80" t="s">
        <v>313</v>
      </c>
      <c r="C32" s="57"/>
      <c r="D32" s="58"/>
      <c r="E32" s="13">
        <f>E33+E35+E37+E39+E41+E43</f>
        <v>20</v>
      </c>
      <c r="F32" s="14">
        <f t="shared" ref="F32:G32" si="5">ROUND(F33+F35+F37+F39+F41+F43,1)</f>
        <v>6</v>
      </c>
      <c r="G32" s="15">
        <f t="shared" si="5"/>
        <v>0</v>
      </c>
      <c r="H32" s="9"/>
      <c r="I32" s="4"/>
      <c r="J32" s="4"/>
      <c r="K32" s="4"/>
    </row>
    <row r="33" spans="1:11" ht="72.75" customHeight="1">
      <c r="A33" s="16">
        <v>5</v>
      </c>
      <c r="B33" s="80" t="s">
        <v>150</v>
      </c>
      <c r="C33" s="57"/>
      <c r="D33" s="58"/>
      <c r="E33" s="13">
        <v>1</v>
      </c>
      <c r="F33" s="14">
        <f>IF(F34&gt;1,"1",F34)</f>
        <v>1</v>
      </c>
      <c r="G33" s="15">
        <f>G34</f>
        <v>0</v>
      </c>
      <c r="H33" s="16"/>
      <c r="I33" s="17"/>
      <c r="J33" s="17"/>
      <c r="K33" s="17"/>
    </row>
    <row r="34" spans="1:11" ht="117.75" customHeight="1">
      <c r="A34" s="16"/>
      <c r="B34" s="81" t="s">
        <v>151</v>
      </c>
      <c r="C34" s="57"/>
      <c r="D34" s="58"/>
      <c r="E34" s="13"/>
      <c r="F34" s="14">
        <v>1</v>
      </c>
      <c r="G34" s="15"/>
      <c r="H34" s="16"/>
      <c r="I34" s="17"/>
      <c r="J34" s="17"/>
      <c r="K34" s="17"/>
    </row>
    <row r="35" spans="1:11" ht="35.25" customHeight="1">
      <c r="A35" s="16">
        <v>6</v>
      </c>
      <c r="B35" s="80" t="s">
        <v>152</v>
      </c>
      <c r="C35" s="57"/>
      <c r="D35" s="58"/>
      <c r="E35" s="13">
        <v>2</v>
      </c>
      <c r="F35" s="14">
        <f>IF(F36&gt;2,"2",F36)</f>
        <v>0</v>
      </c>
      <c r="G35" s="15">
        <f>G36</f>
        <v>0</v>
      </c>
      <c r="H35" s="16"/>
      <c r="I35" s="17"/>
      <c r="J35" s="17"/>
      <c r="K35" s="17"/>
    </row>
    <row r="36" spans="1:11" ht="60.75" customHeight="1">
      <c r="A36" s="16"/>
      <c r="B36" s="81" t="s">
        <v>153</v>
      </c>
      <c r="C36" s="57"/>
      <c r="D36" s="58"/>
      <c r="E36" s="13"/>
      <c r="F36" s="14">
        <v>0</v>
      </c>
      <c r="G36" s="15"/>
      <c r="H36" s="16"/>
      <c r="I36" s="17"/>
      <c r="J36" s="17"/>
      <c r="K36" s="17"/>
    </row>
    <row r="37" spans="1:11" ht="52.5" customHeight="1">
      <c r="A37" s="16">
        <v>7</v>
      </c>
      <c r="B37" s="80" t="s">
        <v>58</v>
      </c>
      <c r="C37" s="57"/>
      <c r="D37" s="58"/>
      <c r="E37" s="13">
        <v>2</v>
      </c>
      <c r="F37" s="14">
        <f>IF(F38&gt;2,"2",F38)</f>
        <v>2</v>
      </c>
      <c r="G37" s="15">
        <f>G38</f>
        <v>0</v>
      </c>
      <c r="H37" s="16"/>
      <c r="I37" s="17"/>
      <c r="J37" s="17"/>
      <c r="K37" s="17"/>
    </row>
    <row r="38" spans="1:11" ht="68.25" customHeight="1">
      <c r="A38" s="16"/>
      <c r="B38" s="81" t="s">
        <v>155</v>
      </c>
      <c r="C38" s="57"/>
      <c r="D38" s="58"/>
      <c r="E38" s="13"/>
      <c r="F38" s="14">
        <v>2</v>
      </c>
      <c r="G38" s="15"/>
      <c r="H38" s="16"/>
      <c r="I38" s="17"/>
      <c r="J38" s="17"/>
      <c r="K38" s="17"/>
    </row>
    <row r="39" spans="1:11" ht="61.5" customHeight="1">
      <c r="A39" s="16">
        <v>8</v>
      </c>
      <c r="B39" s="80" t="s">
        <v>60</v>
      </c>
      <c r="C39" s="57"/>
      <c r="D39" s="58"/>
      <c r="E39" s="13">
        <v>2</v>
      </c>
      <c r="F39" s="14">
        <f>IF(F40&gt;2,"2",F40)</f>
        <v>2</v>
      </c>
      <c r="G39" s="15">
        <f>G40</f>
        <v>0</v>
      </c>
      <c r="H39" s="16"/>
      <c r="I39" s="17"/>
      <c r="J39" s="17"/>
      <c r="K39" s="17"/>
    </row>
    <row r="40" spans="1:11" ht="70.5" customHeight="1">
      <c r="A40" s="16"/>
      <c r="B40" s="81" t="s">
        <v>156</v>
      </c>
      <c r="C40" s="57"/>
      <c r="D40" s="58"/>
      <c r="E40" s="13"/>
      <c r="F40" s="14">
        <v>2</v>
      </c>
      <c r="G40" s="15"/>
      <c r="H40" s="16"/>
      <c r="I40" s="17"/>
      <c r="J40" s="17"/>
      <c r="K40" s="17"/>
    </row>
    <row r="41" spans="1:11" ht="116.25" customHeight="1">
      <c r="A41" s="16">
        <v>9</v>
      </c>
      <c r="B41" s="80" t="s">
        <v>314</v>
      </c>
      <c r="C41" s="57"/>
      <c r="D41" s="58"/>
      <c r="E41" s="13">
        <v>8</v>
      </c>
      <c r="F41" s="14" t="str">
        <f>IF(F42&gt;=8,"8",IF(F42&lt;8,"0"))</f>
        <v>0</v>
      </c>
      <c r="G41" s="15">
        <f>G42</f>
        <v>0</v>
      </c>
      <c r="H41" s="16"/>
      <c r="I41" s="17"/>
      <c r="J41" s="17"/>
      <c r="K41" s="17"/>
    </row>
    <row r="42" spans="1:11" ht="127.5" customHeight="1">
      <c r="A42" s="16"/>
      <c r="B42" s="81" t="s">
        <v>158</v>
      </c>
      <c r="C42" s="57"/>
      <c r="D42" s="58"/>
      <c r="E42" s="13"/>
      <c r="F42" s="14"/>
      <c r="G42" s="15"/>
      <c r="H42" s="16"/>
      <c r="I42" s="17"/>
      <c r="J42" s="17"/>
      <c r="K42" s="17"/>
    </row>
    <row r="43" spans="1:11" ht="45" customHeight="1">
      <c r="A43" s="16">
        <v>10</v>
      </c>
      <c r="B43" s="80" t="s">
        <v>160</v>
      </c>
      <c r="C43" s="57"/>
      <c r="D43" s="58"/>
      <c r="E43" s="13">
        <v>5</v>
      </c>
      <c r="F43" s="14">
        <f>IF(F44&gt;5,"5",F44)</f>
        <v>1</v>
      </c>
      <c r="G43" s="15">
        <f>G44</f>
        <v>0</v>
      </c>
      <c r="H43" s="16"/>
      <c r="I43" s="17"/>
      <c r="J43" s="17"/>
      <c r="K43" s="17"/>
    </row>
    <row r="44" spans="1:11" ht="156.75" customHeight="1">
      <c r="A44" s="16"/>
      <c r="B44" s="81" t="s">
        <v>161</v>
      </c>
      <c r="C44" s="57"/>
      <c r="D44" s="58"/>
      <c r="E44" s="13"/>
      <c r="F44" s="14">
        <v>1</v>
      </c>
      <c r="G44" s="15"/>
      <c r="H44" s="16"/>
      <c r="I44" s="17"/>
      <c r="J44" s="17"/>
      <c r="K44" s="17"/>
    </row>
    <row r="45" spans="1:11" ht="61.5" customHeight="1">
      <c r="A45" s="9" t="s">
        <v>69</v>
      </c>
      <c r="B45" s="80" t="s">
        <v>315</v>
      </c>
      <c r="C45" s="57"/>
      <c r="D45" s="58"/>
      <c r="E45" s="13">
        <v>60</v>
      </c>
      <c r="F45" s="14">
        <f t="shared" ref="F45:G45" si="6">SUM(F46:F51)</f>
        <v>50</v>
      </c>
      <c r="G45" s="15">
        <f t="shared" si="6"/>
        <v>0</v>
      </c>
      <c r="H45" s="9"/>
      <c r="I45" s="4"/>
      <c r="J45" s="4"/>
      <c r="K45" s="4"/>
    </row>
    <row r="46" spans="1:11" ht="26.25" customHeight="1">
      <c r="A46" s="16"/>
      <c r="B46" s="81" t="s">
        <v>71</v>
      </c>
      <c r="C46" s="57"/>
      <c r="D46" s="58"/>
      <c r="E46" s="16">
        <v>60</v>
      </c>
      <c r="F46" s="16"/>
      <c r="G46" s="16"/>
      <c r="H46" s="16"/>
      <c r="I46" s="17"/>
      <c r="J46" s="17"/>
      <c r="K46" s="17"/>
    </row>
    <row r="47" spans="1:11" ht="26.25" customHeight="1">
      <c r="A47" s="16"/>
      <c r="B47" s="81" t="s">
        <v>72</v>
      </c>
      <c r="C47" s="57"/>
      <c r="D47" s="58"/>
      <c r="E47" s="16">
        <v>50</v>
      </c>
      <c r="F47" s="16">
        <v>50</v>
      </c>
      <c r="G47" s="16"/>
      <c r="H47" s="16"/>
      <c r="I47" s="17"/>
      <c r="J47" s="17"/>
      <c r="K47" s="17"/>
    </row>
    <row r="48" spans="1:11" ht="26.25" customHeight="1">
      <c r="A48" s="16"/>
      <c r="B48" s="81" t="s">
        <v>73</v>
      </c>
      <c r="C48" s="57"/>
      <c r="D48" s="58"/>
      <c r="E48" s="16">
        <v>40</v>
      </c>
      <c r="F48" s="16"/>
      <c r="G48" s="16"/>
      <c r="H48" s="16"/>
      <c r="I48" s="17"/>
      <c r="J48" s="17"/>
      <c r="K48" s="17"/>
    </row>
    <row r="49" spans="1:11" ht="26.25" customHeight="1">
      <c r="A49" s="16"/>
      <c r="B49" s="81" t="s">
        <v>74</v>
      </c>
      <c r="C49" s="57"/>
      <c r="D49" s="58"/>
      <c r="E49" s="16">
        <v>30</v>
      </c>
      <c r="F49" s="16"/>
      <c r="G49" s="16"/>
      <c r="H49" s="16"/>
      <c r="I49" s="17"/>
      <c r="J49" s="17"/>
      <c r="K49" s="17"/>
    </row>
    <row r="50" spans="1:11" ht="26.25" customHeight="1">
      <c r="A50" s="16"/>
      <c r="B50" s="81" t="s">
        <v>75</v>
      </c>
      <c r="C50" s="57"/>
      <c r="D50" s="58"/>
      <c r="E50" s="16">
        <v>20</v>
      </c>
      <c r="F50" s="16"/>
      <c r="G50" s="16"/>
      <c r="H50" s="16"/>
      <c r="I50" s="17"/>
      <c r="J50" s="17"/>
      <c r="K50" s="17"/>
    </row>
    <row r="51" spans="1:11" ht="26.25" customHeight="1">
      <c r="A51" s="16"/>
      <c r="B51" s="81" t="s">
        <v>76</v>
      </c>
      <c r="C51" s="57"/>
      <c r="D51" s="58"/>
      <c r="E51" s="16">
        <v>0</v>
      </c>
      <c r="F51" s="16"/>
      <c r="G51" s="16"/>
      <c r="H51" s="16"/>
      <c r="I51" s="17"/>
      <c r="J51" s="17"/>
      <c r="K51" s="17"/>
    </row>
    <row r="52" spans="1:11" ht="24" customHeight="1">
      <c r="A52" s="9"/>
      <c r="B52" s="59" t="s">
        <v>77</v>
      </c>
      <c r="C52" s="57"/>
      <c r="D52" s="58"/>
      <c r="E52" s="9">
        <f t="shared" ref="E52:G52" si="7">E14+E32+E45</f>
        <v>100</v>
      </c>
      <c r="F52" s="22">
        <f t="shared" si="7"/>
        <v>76</v>
      </c>
      <c r="G52" s="15">
        <f t="shared" si="7"/>
        <v>20</v>
      </c>
      <c r="H52" s="9"/>
      <c r="I52" s="4"/>
      <c r="J52" s="4"/>
      <c r="K52" s="4"/>
    </row>
    <row r="53" spans="1:11" ht="26.25" customHeight="1">
      <c r="A53" s="23"/>
      <c r="B53" s="56" t="s">
        <v>78</v>
      </c>
      <c r="C53" s="57"/>
      <c r="D53" s="58"/>
      <c r="E53" s="23"/>
      <c r="F53" s="23"/>
      <c r="G53" s="23"/>
      <c r="H53" s="23"/>
      <c r="I53" s="1"/>
      <c r="J53" s="1"/>
      <c r="K53" s="1"/>
    </row>
    <row r="54" spans="1:11" ht="53.25" customHeight="1">
      <c r="A54" s="23"/>
      <c r="B54" s="59" t="s">
        <v>316</v>
      </c>
      <c r="C54" s="57"/>
      <c r="D54" s="58"/>
      <c r="E54" s="9">
        <f>E52-E53</f>
        <v>100</v>
      </c>
      <c r="F54" s="22">
        <f t="shared" ref="F54:G54" si="8">ROUND(F52-F53,1)</f>
        <v>76</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60" t="s">
        <v>80</v>
      </c>
      <c r="C56" s="61"/>
      <c r="D56" s="61"/>
      <c r="E56" s="1"/>
      <c r="F56" s="1"/>
      <c r="G56" s="1"/>
      <c r="H56" s="1"/>
      <c r="I56" s="1"/>
      <c r="J56" s="1"/>
      <c r="K56" s="1"/>
    </row>
    <row r="57" spans="1:11" ht="32.25" customHeight="1">
      <c r="A57" s="62" t="s">
        <v>81</v>
      </c>
      <c r="B57" s="63"/>
      <c r="C57" s="64"/>
      <c r="D57" s="68" t="s">
        <v>82</v>
      </c>
      <c r="E57" s="70" t="s">
        <v>83</v>
      </c>
      <c r="F57" s="58"/>
      <c r="G57" s="70" t="s">
        <v>317</v>
      </c>
      <c r="H57" s="58"/>
      <c r="I57" s="6"/>
      <c r="J57" s="6"/>
      <c r="K57" s="6"/>
    </row>
    <row r="58" spans="1:11" ht="15.75" customHeight="1">
      <c r="A58" s="65"/>
      <c r="B58" s="66"/>
      <c r="C58" s="67"/>
      <c r="D58" s="69"/>
      <c r="E58" s="10" t="s">
        <v>85</v>
      </c>
      <c r="F58" s="10" t="s">
        <v>86</v>
      </c>
      <c r="G58" s="10" t="s">
        <v>87</v>
      </c>
      <c r="H58" s="10" t="s">
        <v>88</v>
      </c>
      <c r="I58" s="6"/>
      <c r="J58" s="6"/>
      <c r="K58" s="6"/>
    </row>
    <row r="59" spans="1:11" ht="33.75" customHeight="1">
      <c r="A59" s="74" t="s">
        <v>89</v>
      </c>
      <c r="B59" s="57"/>
      <c r="C59" s="58"/>
      <c r="D59" s="16" t="s">
        <v>90</v>
      </c>
      <c r="E59" s="16" t="str">
        <f>IF(AND(90&lt;=F54,F54&lt;100),F54,"")</f>
        <v/>
      </c>
      <c r="F59" s="16" t="str">
        <f>IF(AND(90&lt;=G54,G54&lt;=100),G54,"")</f>
        <v/>
      </c>
      <c r="G59" s="16" t="str">
        <f t="shared" ref="G59:H59" si="9">IF(ISNUMBER(E59)=TRUE,"X","")</f>
        <v/>
      </c>
      <c r="H59" s="16" t="str">
        <f t="shared" si="9"/>
        <v/>
      </c>
      <c r="I59" s="1"/>
      <c r="J59" s="1"/>
      <c r="K59" s="1"/>
    </row>
    <row r="60" spans="1:11" ht="45.75" customHeight="1">
      <c r="A60" s="74" t="s">
        <v>91</v>
      </c>
      <c r="B60" s="57"/>
      <c r="C60" s="58"/>
      <c r="D60" s="16" t="s">
        <v>92</v>
      </c>
      <c r="E60" s="24">
        <f t="shared" ref="E60:F60" si="10">IF(AND(75&lt;=F54,F54&lt;90),F54,"")</f>
        <v>76</v>
      </c>
      <c r="F60" s="16" t="str">
        <f t="shared" si="10"/>
        <v/>
      </c>
      <c r="G60" s="16" t="str">
        <f t="shared" ref="G60:H60" si="11">IF(ISNUMBER(E60)=TRUE,"X","")</f>
        <v>X</v>
      </c>
      <c r="H60" s="16" t="str">
        <f t="shared" si="11"/>
        <v/>
      </c>
      <c r="I60" s="1"/>
      <c r="J60" s="1"/>
      <c r="K60" s="1"/>
    </row>
    <row r="61" spans="1:11" ht="48" customHeight="1">
      <c r="A61" s="74" t="s">
        <v>93</v>
      </c>
      <c r="B61" s="57"/>
      <c r="C61" s="58"/>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74" t="s">
        <v>95</v>
      </c>
      <c r="B62" s="57"/>
      <c r="C62" s="58"/>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75" t="s">
        <v>318</v>
      </c>
      <c r="E64" s="61"/>
      <c r="F64" s="61"/>
      <c r="G64" s="61"/>
      <c r="H64" s="61"/>
      <c r="I64" s="27"/>
      <c r="J64" s="27"/>
      <c r="K64" s="27"/>
    </row>
    <row r="65" spans="1:11" ht="35.25" customHeight="1">
      <c r="A65" s="4"/>
      <c r="B65" s="4"/>
      <c r="C65" s="4"/>
      <c r="D65" s="29"/>
      <c r="E65" s="76" t="s">
        <v>319</v>
      </c>
      <c r="F65" s="61"/>
      <c r="G65" s="61"/>
      <c r="H65" s="6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320</v>
      </c>
      <c r="G68" s="1"/>
      <c r="H68" s="1"/>
      <c r="I68" s="1"/>
      <c r="J68" s="1"/>
      <c r="K68" s="1"/>
    </row>
    <row r="69" spans="1:11" ht="15.75" customHeight="1">
      <c r="A69" s="1"/>
      <c r="B69" s="2"/>
      <c r="C69" s="1"/>
      <c r="D69" s="1"/>
      <c r="E69" s="1"/>
      <c r="F69" s="1"/>
      <c r="G69" s="1"/>
      <c r="H69" s="1"/>
      <c r="I69" s="1"/>
      <c r="J69" s="1"/>
      <c r="K69" s="1"/>
    </row>
    <row r="70" spans="1:11" ht="24.75" customHeight="1">
      <c r="A70" s="1"/>
      <c r="B70" s="77" t="s">
        <v>100</v>
      </c>
      <c r="C70" s="66"/>
      <c r="D70" s="66"/>
      <c r="E70" s="66"/>
      <c r="F70" s="66"/>
      <c r="G70" s="66"/>
      <c r="H70" s="66"/>
      <c r="I70" s="1"/>
      <c r="J70" s="1"/>
      <c r="K70" s="1"/>
    </row>
    <row r="71" spans="1:11" ht="106.5" customHeight="1">
      <c r="A71" s="1"/>
      <c r="B71" s="71" t="s">
        <v>101</v>
      </c>
      <c r="C71" s="57"/>
      <c r="D71" s="57"/>
      <c r="E71" s="57"/>
      <c r="F71" s="57"/>
      <c r="G71" s="57"/>
      <c r="H71" s="58"/>
      <c r="I71" s="1"/>
      <c r="J71" s="1"/>
      <c r="K71" s="1"/>
    </row>
    <row r="72" spans="1:11" ht="24.75" customHeight="1">
      <c r="A72" s="1"/>
      <c r="B72" s="32"/>
      <c r="C72" s="1"/>
      <c r="D72" s="72" t="s">
        <v>321</v>
      </c>
      <c r="E72" s="63"/>
      <c r="F72" s="63"/>
      <c r="G72" s="63"/>
      <c r="H72" s="63"/>
      <c r="I72" s="1"/>
      <c r="J72" s="1"/>
      <c r="K72" s="1"/>
    </row>
    <row r="73" spans="1:11" ht="21" customHeight="1">
      <c r="A73" s="1"/>
      <c r="B73" s="29"/>
      <c r="C73" s="1"/>
      <c r="D73" s="73" t="s">
        <v>103</v>
      </c>
      <c r="E73" s="61"/>
      <c r="F73" s="61"/>
      <c r="G73" s="61"/>
      <c r="H73" s="6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G57:H57"/>
    <mergeCell ref="A59:C59"/>
    <mergeCell ref="D72:H72"/>
    <mergeCell ref="D73:H73"/>
    <mergeCell ref="A60:C60"/>
    <mergeCell ref="A61:C61"/>
    <mergeCell ref="A62:C62"/>
    <mergeCell ref="D64:H64"/>
    <mergeCell ref="E65:H65"/>
    <mergeCell ref="B70:H70"/>
    <mergeCell ref="B71:H71"/>
    <mergeCell ref="B54:D54"/>
    <mergeCell ref="B56:D56"/>
    <mergeCell ref="A57:C58"/>
    <mergeCell ref="D57:D58"/>
    <mergeCell ref="E57:F57"/>
  </mergeCells>
  <printOptions horizontalCentered="1"/>
  <pageMargins left="0.1" right="0.1" top="0.45" bottom="0.62" header="0" footer="0"/>
  <pageSetup paperSize="9"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topLeftCell="A65" workbookViewId="0">
      <selection activeCell="B71" sqref="B71:H71"/>
    </sheetView>
  </sheetViews>
  <sheetFormatPr defaultColWidth="14.453125" defaultRowHeight="15" customHeight="1"/>
  <cols>
    <col min="1" max="1" width="5.453125" customWidth="1"/>
    <col min="2" max="2" width="27.08984375" customWidth="1"/>
    <col min="3" max="3" width="11" customWidth="1"/>
    <col min="4" max="4" width="12.26953125" customWidth="1"/>
    <col min="5" max="5" width="11.54296875" customWidth="1"/>
    <col min="6" max="6" width="10.54296875" customWidth="1"/>
    <col min="7" max="7" width="10.08984375" customWidth="1"/>
    <col min="8" max="8" width="11.1796875" customWidth="1"/>
    <col min="9" max="11" width="8.7265625" customWidth="1"/>
  </cols>
  <sheetData>
    <row r="1" spans="1:11" ht="15.75" customHeight="1">
      <c r="A1" s="1"/>
      <c r="B1" s="2"/>
      <c r="C1" s="1"/>
      <c r="D1" s="1"/>
      <c r="E1" s="1"/>
      <c r="F1" s="1"/>
      <c r="G1" s="1"/>
      <c r="H1" s="3" t="s">
        <v>134</v>
      </c>
      <c r="I1" s="1"/>
      <c r="J1" s="1"/>
      <c r="K1" s="1"/>
    </row>
    <row r="2" spans="1:11" ht="48.75" customHeight="1">
      <c r="A2" s="76" t="s">
        <v>322</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186</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323</v>
      </c>
      <c r="C7" s="61"/>
      <c r="D7" s="61"/>
      <c r="E7" s="61"/>
      <c r="F7" s="61"/>
      <c r="G7" s="61"/>
      <c r="H7" s="61"/>
      <c r="I7" s="6"/>
      <c r="J7" s="6"/>
      <c r="K7" s="6"/>
    </row>
    <row r="8" spans="1:11" ht="19.5" customHeight="1">
      <c r="A8" s="6"/>
      <c r="B8" s="60" t="s">
        <v>138</v>
      </c>
      <c r="C8" s="61"/>
      <c r="D8" s="61"/>
      <c r="E8" s="61"/>
      <c r="F8" s="61"/>
      <c r="G8" s="61"/>
      <c r="H8" s="61"/>
      <c r="I8" s="6"/>
      <c r="J8" s="6"/>
      <c r="K8" s="6"/>
    </row>
    <row r="9" spans="1:11" ht="19.5" customHeight="1">
      <c r="A9" s="6"/>
      <c r="B9" s="60" t="s">
        <v>324</v>
      </c>
      <c r="C9" s="61"/>
      <c r="D9" s="61"/>
      <c r="E9" s="61"/>
      <c r="F9" s="61"/>
      <c r="G9" s="61"/>
      <c r="H9" s="61"/>
      <c r="I9" s="6"/>
      <c r="J9" s="6"/>
      <c r="K9" s="6"/>
    </row>
    <row r="10" spans="1:11" ht="19.5" customHeight="1">
      <c r="A10" s="6"/>
      <c r="B10" s="8" t="s">
        <v>325</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88" customHeight="1">
      <c r="A14" s="9" t="s">
        <v>20</v>
      </c>
      <c r="B14" s="80" t="s">
        <v>326</v>
      </c>
      <c r="C14" s="57"/>
      <c r="D14" s="58"/>
      <c r="E14" s="13">
        <f>E15+E19+E25+E28</f>
        <v>20</v>
      </c>
      <c r="F14" s="14">
        <f t="shared" ref="F14:G14" si="0">ROUND(F15+F19+F25+F28,1)</f>
        <v>20</v>
      </c>
      <c r="G14" s="15">
        <f t="shared" si="0"/>
        <v>20</v>
      </c>
      <c r="H14" s="9"/>
      <c r="I14" s="4"/>
      <c r="J14" s="4"/>
      <c r="K14" s="4"/>
    </row>
    <row r="15" spans="1:11" ht="24.5" customHeight="1">
      <c r="A15" s="16">
        <v>1</v>
      </c>
      <c r="B15" s="80" t="s">
        <v>22</v>
      </c>
      <c r="C15" s="57"/>
      <c r="D15" s="58"/>
      <c r="E15" s="13">
        <f>5-(E16+E17+E18)</f>
        <v>5</v>
      </c>
      <c r="F15" s="14">
        <f t="shared" ref="F15:G15" si="1">ROUND(5-(F16+F17+F18),1)</f>
        <v>5</v>
      </c>
      <c r="G15" s="15">
        <f t="shared" si="1"/>
        <v>5</v>
      </c>
      <c r="H15" s="16"/>
      <c r="I15" s="17"/>
      <c r="J15" s="17"/>
      <c r="K15" s="17"/>
    </row>
    <row r="16" spans="1:11" ht="125.25" customHeight="1">
      <c r="A16" s="16" t="s">
        <v>23</v>
      </c>
      <c r="B16" s="81" t="s">
        <v>24</v>
      </c>
      <c r="C16" s="57"/>
      <c r="D16" s="58"/>
      <c r="E16" s="16"/>
      <c r="F16" s="16"/>
      <c r="G16" s="16"/>
      <c r="H16" s="16"/>
      <c r="I16" s="17"/>
      <c r="J16" s="17"/>
      <c r="K16" s="17"/>
    </row>
    <row r="17" spans="1:11" ht="102" customHeight="1">
      <c r="A17" s="16" t="s">
        <v>25</v>
      </c>
      <c r="B17" s="81" t="s">
        <v>142</v>
      </c>
      <c r="C17" s="57"/>
      <c r="D17" s="58"/>
      <c r="E17" s="16"/>
      <c r="F17" s="16"/>
      <c r="G17" s="18"/>
      <c r="H17" s="18"/>
      <c r="I17" s="19"/>
      <c r="J17" s="19"/>
      <c r="K17" s="19"/>
    </row>
    <row r="18" spans="1:11" ht="92.25" customHeight="1">
      <c r="A18" s="16" t="s">
        <v>27</v>
      </c>
      <c r="B18" s="81" t="s">
        <v>143</v>
      </c>
      <c r="C18" s="57"/>
      <c r="D18" s="58"/>
      <c r="E18" s="16"/>
      <c r="F18" s="16"/>
      <c r="G18" s="18"/>
      <c r="H18" s="18"/>
      <c r="I18" s="19"/>
      <c r="J18" s="19"/>
      <c r="K18" s="19"/>
    </row>
    <row r="19" spans="1:11" ht="51.5" customHeight="1">
      <c r="A19" s="16">
        <v>2</v>
      </c>
      <c r="B19" s="80" t="s">
        <v>29</v>
      </c>
      <c r="C19" s="57"/>
      <c r="D19" s="58"/>
      <c r="E19" s="13">
        <f>6-(E20+E21+E22+E23+E24)</f>
        <v>6</v>
      </c>
      <c r="F19" s="14">
        <f t="shared" ref="F19:G19" si="2">ROUND(6-(F20+F21+F22+F23+F24),1)</f>
        <v>6</v>
      </c>
      <c r="G19" s="15">
        <f t="shared" si="2"/>
        <v>6</v>
      </c>
      <c r="H19" s="20"/>
      <c r="I19" s="19"/>
      <c r="J19" s="19"/>
      <c r="K19" s="19"/>
    </row>
    <row r="20" spans="1:11" ht="34.5" customHeight="1">
      <c r="A20" s="16" t="s">
        <v>30</v>
      </c>
      <c r="B20" s="81" t="s">
        <v>31</v>
      </c>
      <c r="C20" s="57"/>
      <c r="D20" s="58"/>
      <c r="E20" s="16"/>
      <c r="F20" s="16"/>
      <c r="G20" s="18"/>
      <c r="H20" s="18"/>
      <c r="I20" s="19"/>
      <c r="J20" s="19"/>
      <c r="K20" s="19"/>
    </row>
    <row r="21" spans="1:11" ht="54.5" customHeight="1">
      <c r="A21" s="16" t="s">
        <v>32</v>
      </c>
      <c r="B21" s="81" t="s">
        <v>33</v>
      </c>
      <c r="C21" s="57"/>
      <c r="D21" s="58"/>
      <c r="E21" s="16"/>
      <c r="F21" s="16"/>
      <c r="G21" s="34"/>
      <c r="H21" s="18"/>
      <c r="I21" s="19"/>
      <c r="J21" s="19"/>
      <c r="K21" s="19"/>
    </row>
    <row r="22" spans="1:11" ht="49.5" customHeight="1">
      <c r="A22" s="16" t="s">
        <v>34</v>
      </c>
      <c r="B22" s="81" t="s">
        <v>327</v>
      </c>
      <c r="C22" s="57"/>
      <c r="D22" s="58"/>
      <c r="E22" s="16"/>
      <c r="F22" s="16"/>
      <c r="G22" s="35"/>
      <c r="H22" s="18"/>
      <c r="I22" s="19"/>
      <c r="J22" s="19"/>
      <c r="K22" s="19"/>
    </row>
    <row r="23" spans="1:11" ht="66.5" customHeight="1">
      <c r="A23" s="16" t="s">
        <v>36</v>
      </c>
      <c r="B23" s="81" t="s">
        <v>145</v>
      </c>
      <c r="C23" s="57"/>
      <c r="D23" s="58"/>
      <c r="E23" s="16"/>
      <c r="F23" s="16"/>
      <c r="G23" s="35"/>
      <c r="H23" s="18"/>
      <c r="I23" s="19"/>
      <c r="J23" s="19"/>
      <c r="K23" s="19"/>
    </row>
    <row r="24" spans="1:11" ht="34.5" customHeight="1">
      <c r="A24" s="16" t="s">
        <v>38</v>
      </c>
      <c r="B24" s="81" t="s">
        <v>146</v>
      </c>
      <c r="C24" s="57"/>
      <c r="D24" s="58"/>
      <c r="E24" s="16"/>
      <c r="F24" s="16"/>
      <c r="G24" s="18"/>
      <c r="H24" s="18"/>
      <c r="I24" s="19"/>
      <c r="J24" s="19"/>
      <c r="K24" s="19"/>
    </row>
    <row r="25" spans="1:11" ht="53" customHeight="1">
      <c r="A25" s="16">
        <v>3</v>
      </c>
      <c r="B25" s="80" t="s">
        <v>40</v>
      </c>
      <c r="C25" s="57"/>
      <c r="D25" s="58"/>
      <c r="E25" s="13">
        <f>5-(E26+E27)</f>
        <v>5</v>
      </c>
      <c r="F25" s="14">
        <f t="shared" ref="F25:G25" si="3">ROUND(5-(F26+F27),1)</f>
        <v>5</v>
      </c>
      <c r="G25" s="15">
        <f t="shared" si="3"/>
        <v>5</v>
      </c>
      <c r="H25" s="16"/>
      <c r="I25" s="17"/>
      <c r="J25" s="17"/>
      <c r="K25" s="17"/>
    </row>
    <row r="26" spans="1:11" ht="101.5" customHeight="1">
      <c r="A26" s="16" t="s">
        <v>41</v>
      </c>
      <c r="B26" s="81" t="s">
        <v>328</v>
      </c>
      <c r="C26" s="57"/>
      <c r="D26" s="58"/>
      <c r="E26" s="16"/>
      <c r="F26" s="16"/>
      <c r="G26" s="18"/>
      <c r="H26" s="18"/>
      <c r="I26" s="19"/>
      <c r="J26" s="19"/>
      <c r="K26" s="19"/>
    </row>
    <row r="27" spans="1:11" ht="54" customHeight="1">
      <c r="A27" s="16" t="s">
        <v>43</v>
      </c>
      <c r="B27" s="81" t="s">
        <v>329</v>
      </c>
      <c r="C27" s="57"/>
      <c r="D27" s="58"/>
      <c r="E27" s="16"/>
      <c r="F27" s="16"/>
      <c r="G27" s="18"/>
      <c r="H27" s="18"/>
      <c r="I27" s="19"/>
      <c r="J27" s="19"/>
      <c r="K27" s="19"/>
    </row>
    <row r="28" spans="1:11" ht="134.5" customHeight="1">
      <c r="A28" s="21">
        <v>4</v>
      </c>
      <c r="B28" s="80" t="s">
        <v>45</v>
      </c>
      <c r="C28" s="57"/>
      <c r="D28" s="58"/>
      <c r="E28" s="13">
        <f>4-(E29+E30+E31)</f>
        <v>4</v>
      </c>
      <c r="F28" s="14">
        <f t="shared" ref="F28:G28" si="4">ROUND(4-(F29+F30+F31),1)</f>
        <v>4</v>
      </c>
      <c r="G28" s="15">
        <f t="shared" si="4"/>
        <v>4</v>
      </c>
      <c r="H28" s="20"/>
      <c r="I28" s="19"/>
      <c r="J28" s="19"/>
      <c r="K28" s="19"/>
    </row>
    <row r="29" spans="1:11" ht="54" customHeight="1">
      <c r="A29" s="16" t="s">
        <v>46</v>
      </c>
      <c r="B29" s="81" t="s">
        <v>47</v>
      </c>
      <c r="C29" s="57"/>
      <c r="D29" s="58"/>
      <c r="E29" s="16"/>
      <c r="F29" s="16"/>
      <c r="G29" s="18"/>
      <c r="H29" s="18"/>
      <c r="I29" s="19"/>
      <c r="J29" s="19"/>
      <c r="K29" s="19"/>
    </row>
    <row r="30" spans="1:11" ht="57.5" customHeight="1">
      <c r="A30" s="16" t="s">
        <v>48</v>
      </c>
      <c r="B30" s="81" t="s">
        <v>49</v>
      </c>
      <c r="C30" s="57"/>
      <c r="D30" s="58"/>
      <c r="E30" s="16"/>
      <c r="F30" s="16"/>
      <c r="G30" s="18"/>
      <c r="H30" s="18"/>
      <c r="I30" s="19"/>
      <c r="J30" s="19"/>
      <c r="K30" s="19"/>
    </row>
    <row r="31" spans="1:11" ht="56.5" customHeight="1">
      <c r="A31" s="16" t="s">
        <v>50</v>
      </c>
      <c r="B31" s="81" t="s">
        <v>51</v>
      </c>
      <c r="C31" s="57"/>
      <c r="D31" s="58"/>
      <c r="E31" s="16"/>
      <c r="F31" s="16"/>
      <c r="G31" s="18"/>
      <c r="H31" s="18"/>
      <c r="I31" s="19"/>
      <c r="J31" s="19"/>
      <c r="K31" s="19"/>
    </row>
    <row r="32" spans="1:11" ht="23.5" customHeight="1">
      <c r="A32" s="9" t="s">
        <v>52</v>
      </c>
      <c r="B32" s="80" t="s">
        <v>330</v>
      </c>
      <c r="C32" s="57"/>
      <c r="D32" s="58"/>
      <c r="E32" s="13">
        <f>E33+E35+E37+E39+E41+E43</f>
        <v>20</v>
      </c>
      <c r="F32" s="14">
        <f t="shared" ref="F32:G32" si="5">ROUND(F33+F35+F37+F39+F41+F43,1)</f>
        <v>10</v>
      </c>
      <c r="G32" s="15">
        <f t="shared" si="5"/>
        <v>0</v>
      </c>
      <c r="H32" s="9"/>
      <c r="I32" s="4"/>
      <c r="J32" s="4"/>
      <c r="K32" s="4"/>
    </row>
    <row r="33" spans="1:11" ht="67.5" customHeight="1">
      <c r="A33" s="16">
        <v>5</v>
      </c>
      <c r="B33" s="80" t="s">
        <v>150</v>
      </c>
      <c r="C33" s="57"/>
      <c r="D33" s="58"/>
      <c r="E33" s="13">
        <v>1</v>
      </c>
      <c r="F33" s="14">
        <f>IF(F34&gt;1,"1",F34)</f>
        <v>1</v>
      </c>
      <c r="G33" s="15">
        <f>G34</f>
        <v>0</v>
      </c>
      <c r="H33" s="16"/>
      <c r="I33" s="17"/>
      <c r="J33" s="17"/>
      <c r="K33" s="17"/>
    </row>
    <row r="34" spans="1:11" ht="118.5" customHeight="1">
      <c r="A34" s="16"/>
      <c r="B34" s="81" t="s">
        <v>151</v>
      </c>
      <c r="C34" s="57"/>
      <c r="D34" s="58"/>
      <c r="E34" s="13"/>
      <c r="F34" s="14">
        <v>1</v>
      </c>
      <c r="G34" s="15"/>
      <c r="H34" s="16"/>
      <c r="I34" s="17"/>
      <c r="J34" s="17"/>
      <c r="K34" s="17"/>
    </row>
    <row r="35" spans="1:11" ht="32" customHeight="1">
      <c r="A35" s="16">
        <v>6</v>
      </c>
      <c r="B35" s="80" t="s">
        <v>152</v>
      </c>
      <c r="C35" s="57"/>
      <c r="D35" s="58"/>
      <c r="E35" s="13">
        <v>2</v>
      </c>
      <c r="F35" s="43">
        <v>1</v>
      </c>
      <c r="G35" s="15">
        <f>G36</f>
        <v>0</v>
      </c>
      <c r="H35" s="16"/>
      <c r="I35" s="17"/>
      <c r="J35" s="17"/>
      <c r="K35" s="17"/>
    </row>
    <row r="36" spans="1:11" ht="54" customHeight="1">
      <c r="A36" s="16"/>
      <c r="B36" s="81" t="s">
        <v>153</v>
      </c>
      <c r="C36" s="57"/>
      <c r="D36" s="58"/>
      <c r="E36" s="13"/>
      <c r="F36" s="43">
        <v>1</v>
      </c>
      <c r="G36" s="15"/>
      <c r="H36" s="16"/>
      <c r="I36" s="17"/>
      <c r="J36" s="17"/>
      <c r="K36" s="17"/>
    </row>
    <row r="37" spans="1:11" ht="48.5" customHeight="1">
      <c r="A37" s="16">
        <v>7</v>
      </c>
      <c r="B37" s="80" t="s">
        <v>58</v>
      </c>
      <c r="C37" s="57"/>
      <c r="D37" s="58"/>
      <c r="E37" s="13">
        <v>2</v>
      </c>
      <c r="F37" s="14">
        <f>IF(F38&gt;2,"2",F38)</f>
        <v>2</v>
      </c>
      <c r="G37" s="15">
        <f>G38</f>
        <v>0</v>
      </c>
      <c r="H37" s="16"/>
      <c r="I37" s="17"/>
      <c r="J37" s="17"/>
      <c r="K37" s="17"/>
    </row>
    <row r="38" spans="1:11" ht="51" customHeight="1">
      <c r="A38" s="16"/>
      <c r="B38" s="81" t="s">
        <v>155</v>
      </c>
      <c r="C38" s="57"/>
      <c r="D38" s="58"/>
      <c r="E38" s="13"/>
      <c r="F38" s="14">
        <v>2</v>
      </c>
      <c r="G38" s="15"/>
      <c r="H38" s="16"/>
      <c r="I38" s="17"/>
      <c r="J38" s="17"/>
      <c r="K38" s="17"/>
    </row>
    <row r="39" spans="1:11" ht="37" customHeight="1">
      <c r="A39" s="16">
        <v>8</v>
      </c>
      <c r="B39" s="80" t="s">
        <v>60</v>
      </c>
      <c r="C39" s="57"/>
      <c r="D39" s="58"/>
      <c r="E39" s="13">
        <v>2</v>
      </c>
      <c r="F39" s="14">
        <f>IF(F40&gt;2,"2",F40)</f>
        <v>2</v>
      </c>
      <c r="G39" s="15">
        <f>G40</f>
        <v>0</v>
      </c>
      <c r="H39" s="16"/>
      <c r="I39" s="17"/>
      <c r="J39" s="17"/>
      <c r="K39" s="17"/>
    </row>
    <row r="40" spans="1:11" ht="69" customHeight="1">
      <c r="A40" s="16"/>
      <c r="B40" s="81" t="s">
        <v>156</v>
      </c>
      <c r="C40" s="57"/>
      <c r="D40" s="58"/>
      <c r="E40" s="13"/>
      <c r="F40" s="14">
        <v>2</v>
      </c>
      <c r="G40" s="15"/>
      <c r="H40" s="16"/>
      <c r="I40" s="17"/>
      <c r="J40" s="17"/>
      <c r="K40" s="17"/>
    </row>
    <row r="41" spans="1:11" ht="103.5" customHeight="1">
      <c r="A41" s="16">
        <v>9</v>
      </c>
      <c r="B41" s="80" t="s">
        <v>331</v>
      </c>
      <c r="C41" s="57"/>
      <c r="D41" s="58"/>
      <c r="E41" s="13">
        <v>8</v>
      </c>
      <c r="F41" s="14">
        <f>IF(F42&gt;8,"8",F42)</f>
        <v>4</v>
      </c>
      <c r="G41" s="15">
        <f>G42</f>
        <v>0</v>
      </c>
      <c r="H41" s="45"/>
      <c r="I41" s="17"/>
      <c r="J41" s="17"/>
      <c r="K41" s="17"/>
    </row>
    <row r="42" spans="1:11" ht="118.5" customHeight="1">
      <c r="A42" s="16"/>
      <c r="B42" s="81" t="s">
        <v>158</v>
      </c>
      <c r="C42" s="57"/>
      <c r="D42" s="58"/>
      <c r="E42" s="13"/>
      <c r="F42" s="14">
        <v>4</v>
      </c>
      <c r="G42" s="15"/>
      <c r="H42" s="16"/>
      <c r="I42" s="17"/>
      <c r="J42" s="17"/>
      <c r="K42" s="17"/>
    </row>
    <row r="43" spans="1:11" ht="37.5" customHeight="1">
      <c r="A43" s="16">
        <v>10</v>
      </c>
      <c r="B43" s="80" t="s">
        <v>160</v>
      </c>
      <c r="C43" s="57"/>
      <c r="D43" s="58"/>
      <c r="E43" s="13">
        <v>5</v>
      </c>
      <c r="F43" s="14">
        <f>IF(F44&gt;5,"5",F44)</f>
        <v>0</v>
      </c>
      <c r="G43" s="15">
        <f>G44</f>
        <v>0</v>
      </c>
      <c r="H43" s="16"/>
      <c r="I43" s="17"/>
      <c r="J43" s="17"/>
      <c r="K43" s="17"/>
    </row>
    <row r="44" spans="1:11" ht="142.5" customHeight="1">
      <c r="A44" s="16"/>
      <c r="B44" s="81" t="s">
        <v>161</v>
      </c>
      <c r="C44" s="57"/>
      <c r="D44" s="58"/>
      <c r="E44" s="13"/>
      <c r="F44" s="14"/>
      <c r="G44" s="15"/>
      <c r="H44" s="16"/>
      <c r="I44" s="17"/>
      <c r="J44" s="17"/>
      <c r="K44" s="17"/>
    </row>
    <row r="45" spans="1:11" ht="54.5" customHeight="1">
      <c r="A45" s="9" t="s">
        <v>69</v>
      </c>
      <c r="B45" s="80" t="s">
        <v>332</v>
      </c>
      <c r="C45" s="57"/>
      <c r="D45" s="58"/>
      <c r="E45" s="13">
        <v>60</v>
      </c>
      <c r="F45" s="14">
        <f t="shared" ref="F45:G45" si="6">SUM(F46:F51)</f>
        <v>60</v>
      </c>
      <c r="G45" s="15">
        <f t="shared" si="6"/>
        <v>0</v>
      </c>
      <c r="H45" s="9"/>
      <c r="I45" s="4"/>
      <c r="J45" s="4"/>
      <c r="K45" s="4"/>
    </row>
    <row r="46" spans="1:11" ht="20.5" customHeight="1">
      <c r="A46" s="16"/>
      <c r="B46" s="81" t="s">
        <v>71</v>
      </c>
      <c r="C46" s="57"/>
      <c r="D46" s="58"/>
      <c r="E46" s="16">
        <v>60</v>
      </c>
      <c r="F46" s="16">
        <v>60</v>
      </c>
      <c r="G46" s="16"/>
      <c r="H46" s="16"/>
      <c r="I46" s="17"/>
      <c r="J46" s="17"/>
      <c r="K46" s="17"/>
    </row>
    <row r="47" spans="1:11" ht="20.5" customHeight="1">
      <c r="A47" s="16"/>
      <c r="B47" s="81" t="s">
        <v>72</v>
      </c>
      <c r="C47" s="57"/>
      <c r="D47" s="58"/>
      <c r="E47" s="16">
        <v>50</v>
      </c>
      <c r="F47" s="16"/>
      <c r="G47" s="16"/>
      <c r="H47" s="16"/>
      <c r="I47" s="17"/>
      <c r="J47" s="17"/>
      <c r="K47" s="17"/>
    </row>
    <row r="48" spans="1:11" ht="20" customHeight="1">
      <c r="A48" s="16"/>
      <c r="B48" s="81" t="s">
        <v>73</v>
      </c>
      <c r="C48" s="57"/>
      <c r="D48" s="58"/>
      <c r="E48" s="16">
        <v>40</v>
      </c>
      <c r="F48" s="16"/>
      <c r="G48" s="16"/>
      <c r="H48" s="16"/>
      <c r="I48" s="17"/>
      <c r="J48" s="17"/>
      <c r="K48" s="17"/>
    </row>
    <row r="49" spans="1:11" ht="19.5" customHeight="1">
      <c r="A49" s="16"/>
      <c r="B49" s="81" t="s">
        <v>74</v>
      </c>
      <c r="C49" s="57"/>
      <c r="D49" s="58"/>
      <c r="E49" s="16">
        <v>30</v>
      </c>
      <c r="F49" s="16"/>
      <c r="G49" s="16"/>
      <c r="H49" s="16"/>
      <c r="I49" s="17"/>
      <c r="J49" s="17"/>
      <c r="K49" s="17"/>
    </row>
    <row r="50" spans="1:11" ht="26.25" customHeight="1">
      <c r="A50" s="16"/>
      <c r="B50" s="81" t="s">
        <v>75</v>
      </c>
      <c r="C50" s="57"/>
      <c r="D50" s="58"/>
      <c r="E50" s="16">
        <v>20</v>
      </c>
      <c r="F50" s="16"/>
      <c r="G50" s="16"/>
      <c r="H50" s="16"/>
      <c r="I50" s="17"/>
      <c r="J50" s="17"/>
      <c r="K50" s="17"/>
    </row>
    <row r="51" spans="1:11" ht="16.5" customHeight="1">
      <c r="A51" s="16"/>
      <c r="B51" s="81" t="s">
        <v>76</v>
      </c>
      <c r="C51" s="57"/>
      <c r="D51" s="58"/>
      <c r="E51" s="16">
        <v>0</v>
      </c>
      <c r="F51" s="16"/>
      <c r="G51" s="16"/>
      <c r="H51" s="16"/>
      <c r="I51" s="17"/>
      <c r="J51" s="17"/>
      <c r="K51" s="17"/>
    </row>
    <row r="52" spans="1:11" ht="21" customHeight="1">
      <c r="A52" s="9"/>
      <c r="B52" s="59" t="s">
        <v>77</v>
      </c>
      <c r="C52" s="57"/>
      <c r="D52" s="58"/>
      <c r="E52" s="9">
        <f t="shared" ref="E52:G52" si="7">E14+E32+E45</f>
        <v>100</v>
      </c>
      <c r="F52" s="22">
        <f t="shared" si="7"/>
        <v>90</v>
      </c>
      <c r="G52" s="15">
        <f t="shared" si="7"/>
        <v>20</v>
      </c>
      <c r="H52" s="9"/>
      <c r="I52" s="4"/>
      <c r="J52" s="4"/>
      <c r="K52" s="4"/>
    </row>
    <row r="53" spans="1:11" ht="21" customHeight="1">
      <c r="A53" s="23"/>
      <c r="B53" s="56" t="s">
        <v>78</v>
      </c>
      <c r="C53" s="57"/>
      <c r="D53" s="58"/>
      <c r="E53" s="23"/>
      <c r="F53" s="23"/>
      <c r="G53" s="23"/>
      <c r="H53" s="23"/>
      <c r="I53" s="1"/>
      <c r="J53" s="1"/>
      <c r="K53" s="1"/>
    </row>
    <row r="54" spans="1:11" ht="39.5" customHeight="1">
      <c r="A54" s="23"/>
      <c r="B54" s="59" t="s">
        <v>333</v>
      </c>
      <c r="C54" s="57"/>
      <c r="D54" s="58"/>
      <c r="E54" s="9">
        <f>E52-E53</f>
        <v>100</v>
      </c>
      <c r="F54" s="22">
        <f t="shared" ref="F54:G54" si="8">ROUND(F52-F53,1)</f>
        <v>90</v>
      </c>
      <c r="G54" s="15">
        <f t="shared" si="8"/>
        <v>20</v>
      </c>
      <c r="H54" s="9"/>
      <c r="I54" s="1"/>
      <c r="J54" s="1"/>
      <c r="K54" s="1"/>
    </row>
    <row r="55" spans="1:11" ht="14.5" customHeight="1">
      <c r="A55" s="1"/>
      <c r="B55" s="19"/>
      <c r="C55" s="4"/>
      <c r="D55" s="4"/>
      <c r="E55" s="1"/>
      <c r="F55" s="1"/>
      <c r="G55" s="1"/>
      <c r="H55" s="1"/>
      <c r="I55" s="1"/>
      <c r="J55" s="1"/>
      <c r="K55" s="1"/>
    </row>
    <row r="56" spans="1:11" ht="24" customHeight="1">
      <c r="A56" s="1"/>
      <c r="B56" s="60" t="s">
        <v>80</v>
      </c>
      <c r="C56" s="61"/>
      <c r="D56" s="61"/>
      <c r="E56" s="1"/>
      <c r="F56" s="1"/>
      <c r="G56" s="1"/>
      <c r="H56" s="1"/>
      <c r="I56" s="1"/>
      <c r="J56" s="1"/>
      <c r="K56" s="1"/>
    </row>
    <row r="57" spans="1:11" ht="32.25" customHeight="1">
      <c r="A57" s="62" t="s">
        <v>81</v>
      </c>
      <c r="B57" s="63"/>
      <c r="C57" s="64"/>
      <c r="D57" s="68" t="s">
        <v>82</v>
      </c>
      <c r="E57" s="70" t="s">
        <v>83</v>
      </c>
      <c r="F57" s="58"/>
      <c r="G57" s="70" t="s">
        <v>334</v>
      </c>
      <c r="H57" s="58"/>
      <c r="I57" s="6"/>
      <c r="J57" s="6"/>
      <c r="K57" s="6"/>
    </row>
    <row r="58" spans="1:11" ht="64.5" customHeight="1">
      <c r="A58" s="65"/>
      <c r="B58" s="66"/>
      <c r="C58" s="67"/>
      <c r="D58" s="69"/>
      <c r="E58" s="10" t="s">
        <v>85</v>
      </c>
      <c r="F58" s="10" t="s">
        <v>86</v>
      </c>
      <c r="G58" s="10" t="s">
        <v>87</v>
      </c>
      <c r="H58" s="10" t="s">
        <v>88</v>
      </c>
      <c r="I58" s="6"/>
      <c r="J58" s="6"/>
      <c r="K58" s="6"/>
    </row>
    <row r="59" spans="1:11" ht="33.75" customHeight="1">
      <c r="A59" s="74" t="s">
        <v>89</v>
      </c>
      <c r="B59" s="57"/>
      <c r="C59" s="58"/>
      <c r="D59" s="16" t="s">
        <v>90</v>
      </c>
      <c r="E59" s="24">
        <f>IF(AND(90&lt;=F54,F54&lt;100),F54,"")</f>
        <v>90</v>
      </c>
      <c r="F59" s="16" t="str">
        <f>IF(AND(90&lt;=G54,G54&lt;=100),G54,"")</f>
        <v/>
      </c>
      <c r="G59" s="16" t="str">
        <f t="shared" ref="G59:H59" si="9">IF(ISNUMBER(E59)=TRUE,"X","")</f>
        <v>X</v>
      </c>
      <c r="H59" s="16" t="str">
        <f t="shared" si="9"/>
        <v/>
      </c>
      <c r="I59" s="1"/>
      <c r="J59" s="1"/>
      <c r="K59" s="1"/>
    </row>
    <row r="60" spans="1:11" ht="36" customHeight="1">
      <c r="A60" s="74" t="s">
        <v>91</v>
      </c>
      <c r="B60" s="57"/>
      <c r="C60" s="58"/>
      <c r="D60" s="16" t="s">
        <v>92</v>
      </c>
      <c r="E60" s="24" t="str">
        <f t="shared" ref="E60:F60" si="10">IF(AND(75&lt;=F54,F54&lt;90),F54,"")</f>
        <v/>
      </c>
      <c r="F60" s="16" t="str">
        <f t="shared" si="10"/>
        <v/>
      </c>
      <c r="G60" s="16" t="str">
        <f t="shared" ref="G60:H60" si="11">IF(ISNUMBER(E60)=TRUE,"X","")</f>
        <v/>
      </c>
      <c r="H60" s="16" t="str">
        <f t="shared" si="11"/>
        <v/>
      </c>
      <c r="I60" s="1"/>
      <c r="J60" s="1"/>
      <c r="K60" s="1"/>
    </row>
    <row r="61" spans="1:11" ht="40" customHeight="1">
      <c r="A61" s="74" t="s">
        <v>93</v>
      </c>
      <c r="B61" s="57"/>
      <c r="C61" s="58"/>
      <c r="D61" s="16" t="s">
        <v>94</v>
      </c>
      <c r="E61" s="16" t="str">
        <f t="shared" ref="E61:F61" si="12">IF(AND(50&lt;=F54,F54&lt;75),F54,"")</f>
        <v/>
      </c>
      <c r="F61" s="16" t="str">
        <f t="shared" si="12"/>
        <v/>
      </c>
      <c r="G61" s="16" t="str">
        <f t="shared" ref="G61:H61" si="13">IF(ISNUMBER(E61)=TRUE,"X","")</f>
        <v/>
      </c>
      <c r="H61" s="16" t="str">
        <f t="shared" si="13"/>
        <v/>
      </c>
      <c r="I61" s="1"/>
      <c r="J61" s="1"/>
      <c r="K61" s="1"/>
    </row>
    <row r="62" spans="1:11" ht="29.5" customHeight="1">
      <c r="A62" s="74" t="s">
        <v>95</v>
      </c>
      <c r="B62" s="57"/>
      <c r="C62" s="58"/>
      <c r="D62" s="16" t="s">
        <v>96</v>
      </c>
      <c r="E62" s="16" t="str">
        <f t="shared" ref="E62:F62" si="14">IF(AND(0&lt;F54,F54&lt;50),F54,"")</f>
        <v/>
      </c>
      <c r="F62" s="25">
        <f t="shared" si="14"/>
        <v>20</v>
      </c>
      <c r="G62" s="16" t="str">
        <f t="shared" ref="G62:H62" si="15">IF(ISNUMBER(E62)=TRUE,"X","")</f>
        <v/>
      </c>
      <c r="H62" s="26" t="str">
        <f t="shared" si="15"/>
        <v>X</v>
      </c>
      <c r="I62" s="1"/>
      <c r="J62" s="1"/>
      <c r="K62" s="1"/>
    </row>
    <row r="63" spans="1:11" ht="8.5" customHeight="1">
      <c r="A63" s="1"/>
      <c r="B63" s="2"/>
      <c r="C63" s="1"/>
      <c r="D63" s="1"/>
      <c r="E63" s="1"/>
      <c r="F63" s="1"/>
      <c r="G63" s="1"/>
      <c r="H63" s="1"/>
      <c r="I63" s="1"/>
      <c r="J63" s="1"/>
      <c r="K63" s="1"/>
    </row>
    <row r="64" spans="1:11" ht="20.25" customHeight="1">
      <c r="A64" s="27"/>
      <c r="B64" s="28"/>
      <c r="C64" s="27"/>
      <c r="D64" s="75" t="s">
        <v>335</v>
      </c>
      <c r="E64" s="61"/>
      <c r="F64" s="61"/>
      <c r="G64" s="61"/>
      <c r="H64" s="61"/>
      <c r="I64" s="27"/>
      <c r="J64" s="27"/>
      <c r="K64" s="27"/>
    </row>
    <row r="65" spans="1:11" ht="35.25" customHeight="1">
      <c r="A65" s="4"/>
      <c r="B65" s="4"/>
      <c r="C65" s="4"/>
      <c r="D65" s="29"/>
      <c r="E65" s="76" t="s">
        <v>336</v>
      </c>
      <c r="F65" s="61"/>
      <c r="G65" s="61"/>
      <c r="H65" s="6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337</v>
      </c>
      <c r="G68" s="1"/>
      <c r="H68" s="1"/>
      <c r="I68" s="1"/>
      <c r="J68" s="1"/>
      <c r="K68" s="1"/>
    </row>
    <row r="69" spans="1:11" ht="15.75" customHeight="1">
      <c r="A69" s="1"/>
      <c r="B69" s="2"/>
      <c r="C69" s="1"/>
      <c r="D69" s="1"/>
      <c r="E69" s="1"/>
      <c r="F69" s="1"/>
      <c r="G69" s="1"/>
      <c r="H69" s="1"/>
      <c r="I69" s="1"/>
      <c r="J69" s="1"/>
      <c r="K69" s="1"/>
    </row>
    <row r="70" spans="1:11" ht="24.75" customHeight="1">
      <c r="A70" s="1"/>
      <c r="B70" s="77" t="s">
        <v>100</v>
      </c>
      <c r="C70" s="66"/>
      <c r="D70" s="66"/>
      <c r="E70" s="66"/>
      <c r="F70" s="66"/>
      <c r="G70" s="66"/>
      <c r="H70" s="66"/>
      <c r="I70" s="1"/>
      <c r="J70" s="1"/>
      <c r="K70" s="1"/>
    </row>
    <row r="71" spans="1:11" ht="106.5" customHeight="1">
      <c r="A71" s="1"/>
      <c r="B71" s="71" t="s">
        <v>535</v>
      </c>
      <c r="C71" s="57"/>
      <c r="D71" s="57"/>
      <c r="E71" s="57"/>
      <c r="F71" s="57"/>
      <c r="G71" s="57"/>
      <c r="H71" s="58"/>
      <c r="I71" s="1"/>
      <c r="J71" s="1"/>
      <c r="K71" s="1"/>
    </row>
    <row r="72" spans="1:11" ht="24.75" customHeight="1">
      <c r="A72" s="1"/>
      <c r="B72" s="32"/>
      <c r="C72" s="1"/>
      <c r="D72" s="72" t="s">
        <v>253</v>
      </c>
      <c r="E72" s="63"/>
      <c r="F72" s="63"/>
      <c r="G72" s="63"/>
      <c r="H72" s="63"/>
      <c r="I72" s="1"/>
      <c r="J72" s="1"/>
      <c r="K72" s="1"/>
    </row>
    <row r="73" spans="1:11" ht="21" customHeight="1">
      <c r="A73" s="1"/>
      <c r="B73" s="29"/>
      <c r="C73" s="1"/>
      <c r="D73" s="73" t="s">
        <v>103</v>
      </c>
      <c r="E73" s="61"/>
      <c r="F73" s="61"/>
      <c r="G73" s="61"/>
      <c r="H73" s="6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5">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G57:H57"/>
    <mergeCell ref="A59:C59"/>
    <mergeCell ref="D72:H72"/>
    <mergeCell ref="D73:H73"/>
    <mergeCell ref="A60:C60"/>
    <mergeCell ref="A61:C61"/>
    <mergeCell ref="A62:C62"/>
    <mergeCell ref="D64:H64"/>
    <mergeCell ref="E65:H65"/>
    <mergeCell ref="B70:H70"/>
    <mergeCell ref="B71:H71"/>
    <mergeCell ref="B54:D54"/>
    <mergeCell ref="B56:D56"/>
    <mergeCell ref="A57:C58"/>
    <mergeCell ref="D57:D58"/>
    <mergeCell ref="E57:F57"/>
  </mergeCells>
  <printOptions horizontalCentered="1"/>
  <pageMargins left="0.1" right="0.1" top="0.45" bottom="0.2" header="0" footer="0"/>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11.54296875" customWidth="1"/>
    <col min="6" max="6" width="10.54296875" customWidth="1"/>
    <col min="7" max="7" width="10.08984375" customWidth="1"/>
    <col min="8" max="8" width="11.26953125" customWidth="1"/>
    <col min="9" max="11" width="8.7265625" customWidth="1"/>
  </cols>
  <sheetData>
    <row r="1" spans="1:11" ht="15.75" customHeight="1">
      <c r="A1" s="1"/>
      <c r="B1" s="2"/>
      <c r="C1" s="1"/>
      <c r="D1" s="1"/>
      <c r="E1" s="1"/>
      <c r="F1" s="1"/>
      <c r="G1" s="1"/>
      <c r="H1" s="3" t="s">
        <v>134</v>
      </c>
      <c r="I1" s="1"/>
      <c r="J1" s="1"/>
      <c r="K1" s="1"/>
    </row>
    <row r="2" spans="1:11" ht="48.75" customHeight="1">
      <c r="A2" s="76" t="s">
        <v>338</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339</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340</v>
      </c>
      <c r="C7" s="61"/>
      <c r="D7" s="61"/>
      <c r="E7" s="61"/>
      <c r="F7" s="61"/>
      <c r="G7" s="61"/>
      <c r="H7" s="61"/>
      <c r="I7" s="6"/>
      <c r="J7" s="6"/>
      <c r="K7" s="6"/>
    </row>
    <row r="8" spans="1:11" ht="19.5" customHeight="1">
      <c r="A8" s="6"/>
      <c r="B8" s="60" t="s">
        <v>138</v>
      </c>
      <c r="C8" s="61"/>
      <c r="D8" s="61"/>
      <c r="E8" s="61"/>
      <c r="F8" s="61"/>
      <c r="G8" s="61"/>
      <c r="H8" s="61"/>
      <c r="I8" s="6"/>
      <c r="J8" s="6"/>
      <c r="K8" s="6"/>
    </row>
    <row r="9" spans="1:11" ht="19.5" customHeight="1">
      <c r="A9" s="6"/>
      <c r="B9" s="60" t="s">
        <v>341</v>
      </c>
      <c r="C9" s="61"/>
      <c r="D9" s="61"/>
      <c r="E9" s="61"/>
      <c r="F9" s="61"/>
      <c r="G9" s="61"/>
      <c r="H9" s="61"/>
      <c r="I9" s="6"/>
      <c r="J9" s="6"/>
      <c r="K9" s="6"/>
    </row>
    <row r="10" spans="1:11" ht="19.5" customHeight="1">
      <c r="A10" s="6"/>
      <c r="B10" s="8" t="s">
        <v>342</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93.75" customHeight="1">
      <c r="A14" s="9" t="s">
        <v>20</v>
      </c>
      <c r="B14" s="80" t="s">
        <v>343</v>
      </c>
      <c r="C14" s="57"/>
      <c r="D14" s="58"/>
      <c r="E14" s="13">
        <f>E15+E19+E25+E28</f>
        <v>20</v>
      </c>
      <c r="F14" s="14">
        <f t="shared" ref="F14:G14" si="0">ROUND(F15+F19+F25+F28,1)</f>
        <v>20</v>
      </c>
      <c r="G14" s="15">
        <f t="shared" si="0"/>
        <v>20</v>
      </c>
      <c r="H14" s="9"/>
      <c r="I14" s="4"/>
      <c r="J14" s="4"/>
      <c r="K14" s="4"/>
    </row>
    <row r="15" spans="1:11" ht="33.75" customHeight="1">
      <c r="A15" s="16">
        <v>1</v>
      </c>
      <c r="B15" s="80" t="s">
        <v>22</v>
      </c>
      <c r="C15" s="57"/>
      <c r="D15" s="58"/>
      <c r="E15" s="13">
        <f>5-(E16+E17+E18)</f>
        <v>5</v>
      </c>
      <c r="F15" s="14">
        <f t="shared" ref="F15:G15" si="1">ROUND(5-(F16+F17+F18),1)</f>
        <v>5</v>
      </c>
      <c r="G15" s="15">
        <f t="shared" si="1"/>
        <v>5</v>
      </c>
      <c r="H15" s="16"/>
      <c r="I15" s="17"/>
      <c r="J15" s="17"/>
      <c r="K15" s="17"/>
    </row>
    <row r="16" spans="1:11" ht="115.5" customHeight="1">
      <c r="A16" s="16" t="s">
        <v>23</v>
      </c>
      <c r="B16" s="81" t="s">
        <v>24</v>
      </c>
      <c r="C16" s="57"/>
      <c r="D16" s="58"/>
      <c r="E16" s="16"/>
      <c r="F16" s="16"/>
      <c r="G16" s="16"/>
      <c r="H16" s="16"/>
      <c r="I16" s="17"/>
      <c r="J16" s="17"/>
      <c r="K16" s="17"/>
    </row>
    <row r="17" spans="1:11" ht="102" customHeight="1">
      <c r="A17" s="16" t="s">
        <v>25</v>
      </c>
      <c r="B17" s="81" t="s">
        <v>142</v>
      </c>
      <c r="C17" s="57"/>
      <c r="D17" s="58"/>
      <c r="E17" s="16"/>
      <c r="F17" s="16"/>
      <c r="G17" s="18"/>
      <c r="H17" s="18"/>
      <c r="I17" s="19"/>
      <c r="J17" s="19"/>
      <c r="K17" s="19"/>
    </row>
    <row r="18" spans="1:11" ht="92.25" customHeight="1">
      <c r="A18" s="16" t="s">
        <v>27</v>
      </c>
      <c r="B18" s="81" t="s">
        <v>143</v>
      </c>
      <c r="C18" s="57"/>
      <c r="D18" s="58"/>
      <c r="E18" s="16"/>
      <c r="F18" s="16"/>
      <c r="G18" s="18"/>
      <c r="H18" s="18"/>
      <c r="I18" s="19"/>
      <c r="J18" s="19"/>
      <c r="K18" s="19"/>
    </row>
    <row r="19" spans="1:11" ht="5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6"/>
      <c r="G20" s="18"/>
      <c r="H20" s="18"/>
      <c r="I20" s="19"/>
      <c r="J20" s="19"/>
      <c r="K20" s="19"/>
    </row>
    <row r="21" spans="1:11" ht="57" customHeight="1">
      <c r="A21" s="16" t="s">
        <v>32</v>
      </c>
      <c r="B21" s="81" t="s">
        <v>33</v>
      </c>
      <c r="C21" s="57"/>
      <c r="D21" s="58"/>
      <c r="E21" s="16"/>
      <c r="F21" s="16"/>
      <c r="G21" s="34"/>
      <c r="H21" s="18"/>
      <c r="I21" s="19"/>
      <c r="J21" s="19"/>
      <c r="K21" s="19"/>
    </row>
    <row r="22" spans="1:11" ht="52.5" customHeight="1">
      <c r="A22" s="16" t="s">
        <v>34</v>
      </c>
      <c r="B22" s="81" t="s">
        <v>344</v>
      </c>
      <c r="C22" s="57"/>
      <c r="D22" s="58"/>
      <c r="E22" s="16"/>
      <c r="F22" s="16"/>
      <c r="G22" s="35"/>
      <c r="H22" s="18"/>
      <c r="I22" s="19"/>
      <c r="J22" s="19"/>
      <c r="K22" s="19"/>
    </row>
    <row r="23" spans="1:11" ht="70.5" customHeight="1">
      <c r="A23" s="16" t="s">
        <v>36</v>
      </c>
      <c r="B23" s="81" t="s">
        <v>145</v>
      </c>
      <c r="C23" s="57"/>
      <c r="D23" s="58"/>
      <c r="E23" s="16"/>
      <c r="F23" s="16"/>
      <c r="G23" s="35"/>
      <c r="H23" s="18"/>
      <c r="I23" s="19"/>
      <c r="J23" s="19"/>
      <c r="K23" s="19"/>
    </row>
    <row r="24" spans="1:11" ht="42.75" customHeight="1">
      <c r="A24" s="16" t="s">
        <v>38</v>
      </c>
      <c r="B24" s="81" t="s">
        <v>146</v>
      </c>
      <c r="C24" s="57"/>
      <c r="D24" s="58"/>
      <c r="E24" s="16"/>
      <c r="F24" s="16"/>
      <c r="G24" s="18"/>
      <c r="H24" s="18"/>
      <c r="I24" s="19"/>
      <c r="J24" s="19"/>
      <c r="K24" s="19"/>
    </row>
    <row r="25" spans="1:11" ht="60.75" customHeight="1">
      <c r="A25" s="16">
        <v>3</v>
      </c>
      <c r="B25" s="80" t="s">
        <v>40</v>
      </c>
      <c r="C25" s="57"/>
      <c r="D25" s="58"/>
      <c r="E25" s="13">
        <f>5-(E26+E27)</f>
        <v>5</v>
      </c>
      <c r="F25" s="14">
        <f t="shared" ref="F25:G25" si="3">ROUND(5-(F26+F27),1)</f>
        <v>5</v>
      </c>
      <c r="G25" s="15">
        <f t="shared" si="3"/>
        <v>5</v>
      </c>
      <c r="H25" s="16"/>
      <c r="I25" s="17"/>
      <c r="J25" s="17"/>
      <c r="K25" s="17"/>
    </row>
    <row r="26" spans="1:11" ht="100.5" customHeight="1">
      <c r="A26" s="16" t="s">
        <v>41</v>
      </c>
      <c r="B26" s="81" t="s">
        <v>345</v>
      </c>
      <c r="C26" s="57"/>
      <c r="D26" s="58"/>
      <c r="E26" s="16"/>
      <c r="F26" s="16"/>
      <c r="G26" s="18"/>
      <c r="H26" s="18"/>
      <c r="I26" s="19"/>
      <c r="J26" s="19"/>
      <c r="K26" s="19"/>
    </row>
    <row r="27" spans="1:11" ht="54.75" customHeight="1">
      <c r="A27" s="16" t="s">
        <v>43</v>
      </c>
      <c r="B27" s="81" t="s">
        <v>346</v>
      </c>
      <c r="C27" s="57"/>
      <c r="D27" s="58"/>
      <c r="E27" s="16"/>
      <c r="F27" s="16"/>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54" customHeight="1">
      <c r="A29" s="16" t="s">
        <v>46</v>
      </c>
      <c r="B29" s="81" t="s">
        <v>47</v>
      </c>
      <c r="C29" s="57"/>
      <c r="D29" s="58"/>
      <c r="E29" s="16"/>
      <c r="F29" s="16"/>
      <c r="G29" s="18"/>
      <c r="H29" s="18"/>
      <c r="I29" s="19"/>
      <c r="J29" s="19"/>
      <c r="K29" s="19"/>
    </row>
    <row r="30" spans="1:11" ht="60.75" customHeight="1">
      <c r="A30" s="16" t="s">
        <v>48</v>
      </c>
      <c r="B30" s="81" t="s">
        <v>49</v>
      </c>
      <c r="C30" s="57"/>
      <c r="D30" s="58"/>
      <c r="E30" s="16"/>
      <c r="F30" s="16"/>
      <c r="G30" s="18"/>
      <c r="H30" s="18"/>
      <c r="I30" s="19"/>
      <c r="J30" s="19"/>
      <c r="K30" s="19"/>
    </row>
    <row r="31" spans="1:11" ht="52.5" customHeight="1">
      <c r="A31" s="16" t="s">
        <v>50</v>
      </c>
      <c r="B31" s="81" t="s">
        <v>51</v>
      </c>
      <c r="C31" s="57"/>
      <c r="D31" s="58"/>
      <c r="E31" s="16"/>
      <c r="F31" s="16"/>
      <c r="G31" s="18"/>
      <c r="H31" s="18"/>
      <c r="I31" s="19"/>
      <c r="J31" s="19"/>
      <c r="K31" s="19"/>
    </row>
    <row r="32" spans="1:11" ht="27.75" customHeight="1">
      <c r="A32" s="9" t="s">
        <v>52</v>
      </c>
      <c r="B32" s="80" t="s">
        <v>347</v>
      </c>
      <c r="C32" s="57"/>
      <c r="D32" s="58"/>
      <c r="E32" s="13">
        <f>E33+E35+E37+E39+E41+E43</f>
        <v>20</v>
      </c>
      <c r="F32" s="14">
        <f t="shared" ref="F32:G32" si="5">ROUND(F33+F35+F37+F39+F41+F43,1)</f>
        <v>14</v>
      </c>
      <c r="G32" s="15">
        <f t="shared" si="5"/>
        <v>0</v>
      </c>
      <c r="H32" s="9"/>
      <c r="I32" s="4"/>
      <c r="J32" s="4"/>
      <c r="K32" s="4"/>
    </row>
    <row r="33" spans="1:11" ht="72.75" customHeight="1">
      <c r="A33" s="16">
        <v>5</v>
      </c>
      <c r="B33" s="80" t="s">
        <v>150</v>
      </c>
      <c r="C33" s="57"/>
      <c r="D33" s="58"/>
      <c r="E33" s="13">
        <v>1</v>
      </c>
      <c r="F33" s="14">
        <f>IF(F34&gt;1,"1",F34)</f>
        <v>1</v>
      </c>
      <c r="G33" s="15">
        <f>G34</f>
        <v>0</v>
      </c>
      <c r="H33" s="16"/>
      <c r="I33" s="17"/>
      <c r="J33" s="17"/>
      <c r="K33" s="17"/>
    </row>
    <row r="34" spans="1:11" ht="117.75" customHeight="1">
      <c r="A34" s="16"/>
      <c r="B34" s="81" t="s">
        <v>151</v>
      </c>
      <c r="C34" s="57"/>
      <c r="D34" s="58"/>
      <c r="E34" s="13"/>
      <c r="F34" s="14">
        <v>1</v>
      </c>
      <c r="G34" s="15"/>
      <c r="H34" s="16"/>
      <c r="I34" s="17"/>
      <c r="J34" s="17"/>
      <c r="K34" s="17"/>
    </row>
    <row r="35" spans="1:11" ht="35.25" customHeight="1">
      <c r="A35" s="16">
        <v>6</v>
      </c>
      <c r="B35" s="80" t="s">
        <v>152</v>
      </c>
      <c r="C35" s="57"/>
      <c r="D35" s="58"/>
      <c r="E35" s="13">
        <v>2</v>
      </c>
      <c r="F35" s="14">
        <f>IF(F36&gt;2,"2",F36)</f>
        <v>2</v>
      </c>
      <c r="G35" s="15">
        <f>G36</f>
        <v>0</v>
      </c>
      <c r="H35" s="16"/>
      <c r="I35" s="17"/>
      <c r="J35" s="17"/>
      <c r="K35" s="17"/>
    </row>
    <row r="36" spans="1:11" ht="60.75" customHeight="1">
      <c r="A36" s="16"/>
      <c r="B36" s="81" t="s">
        <v>153</v>
      </c>
      <c r="C36" s="57"/>
      <c r="D36" s="58"/>
      <c r="E36" s="13"/>
      <c r="F36" s="14">
        <v>2</v>
      </c>
      <c r="G36" s="15"/>
      <c r="H36" s="16"/>
      <c r="I36" s="17"/>
      <c r="J36" s="17"/>
      <c r="K36" s="17"/>
    </row>
    <row r="37" spans="1:11" ht="52.5" customHeight="1">
      <c r="A37" s="16">
        <v>7</v>
      </c>
      <c r="B37" s="80" t="s">
        <v>58</v>
      </c>
      <c r="C37" s="57"/>
      <c r="D37" s="58"/>
      <c r="E37" s="13">
        <v>2</v>
      </c>
      <c r="F37" s="14">
        <f>IF(F38&gt;2,"2",F38)</f>
        <v>2</v>
      </c>
      <c r="G37" s="15">
        <f>G38</f>
        <v>0</v>
      </c>
      <c r="H37" s="16"/>
      <c r="I37" s="17"/>
      <c r="J37" s="17"/>
      <c r="K37" s="17"/>
    </row>
    <row r="38" spans="1:11" ht="68.25" customHeight="1">
      <c r="A38" s="16"/>
      <c r="B38" s="81" t="s">
        <v>155</v>
      </c>
      <c r="C38" s="57"/>
      <c r="D38" s="58"/>
      <c r="E38" s="13"/>
      <c r="F38" s="14">
        <v>2</v>
      </c>
      <c r="G38" s="15"/>
      <c r="H38" s="16"/>
      <c r="I38" s="17"/>
      <c r="J38" s="17"/>
      <c r="K38" s="17"/>
    </row>
    <row r="39" spans="1:11" ht="61.5" customHeight="1">
      <c r="A39" s="16">
        <v>8</v>
      </c>
      <c r="B39" s="80" t="s">
        <v>60</v>
      </c>
      <c r="C39" s="57"/>
      <c r="D39" s="58"/>
      <c r="E39" s="13">
        <v>2</v>
      </c>
      <c r="F39" s="14">
        <f>IF(F40&gt;2,"2",F40)</f>
        <v>2</v>
      </c>
      <c r="G39" s="15">
        <f>G40</f>
        <v>0</v>
      </c>
      <c r="H39" s="16"/>
      <c r="I39" s="17"/>
      <c r="J39" s="17"/>
      <c r="K39" s="17"/>
    </row>
    <row r="40" spans="1:11" ht="70.5" customHeight="1">
      <c r="A40" s="16"/>
      <c r="B40" s="81" t="s">
        <v>156</v>
      </c>
      <c r="C40" s="57"/>
      <c r="D40" s="58"/>
      <c r="E40" s="13"/>
      <c r="F40" s="14">
        <v>2</v>
      </c>
      <c r="G40" s="15"/>
      <c r="H40" s="16"/>
      <c r="I40" s="17"/>
      <c r="J40" s="17"/>
      <c r="K40" s="17"/>
    </row>
    <row r="41" spans="1:11" ht="15.75" customHeight="1">
      <c r="A41" s="16">
        <v>9</v>
      </c>
      <c r="B41" s="80" t="s">
        <v>348</v>
      </c>
      <c r="C41" s="57"/>
      <c r="D41" s="58"/>
      <c r="E41" s="13">
        <v>8</v>
      </c>
      <c r="F41" s="14">
        <f>IF(F42&gt;8,"8",F42)</f>
        <v>4</v>
      </c>
      <c r="G41" s="15">
        <f>G42</f>
        <v>0</v>
      </c>
      <c r="H41" s="16"/>
      <c r="I41" s="17"/>
      <c r="J41" s="17"/>
      <c r="K41" s="17"/>
    </row>
    <row r="42" spans="1:11" ht="127.5" customHeight="1">
      <c r="A42" s="16"/>
      <c r="B42" s="81" t="s">
        <v>158</v>
      </c>
      <c r="C42" s="57"/>
      <c r="D42" s="58"/>
      <c r="E42" s="13"/>
      <c r="F42" s="14">
        <v>4</v>
      </c>
      <c r="G42" s="15"/>
      <c r="H42" s="16"/>
      <c r="I42" s="17"/>
      <c r="J42" s="17"/>
      <c r="K42" s="17"/>
    </row>
    <row r="43" spans="1:11" ht="45" customHeight="1">
      <c r="A43" s="16">
        <v>10</v>
      </c>
      <c r="B43" s="80" t="s">
        <v>160</v>
      </c>
      <c r="C43" s="57"/>
      <c r="D43" s="58"/>
      <c r="E43" s="13">
        <v>5</v>
      </c>
      <c r="F43" s="14">
        <f>IF(F44&gt;5,"5",F44)</f>
        <v>3</v>
      </c>
      <c r="G43" s="15">
        <f>G44</f>
        <v>0</v>
      </c>
      <c r="H43" s="16"/>
      <c r="I43" s="17"/>
      <c r="J43" s="17"/>
      <c r="K43" s="17"/>
    </row>
    <row r="44" spans="1:11" ht="156.75" customHeight="1">
      <c r="A44" s="16"/>
      <c r="B44" s="81" t="s">
        <v>161</v>
      </c>
      <c r="C44" s="57"/>
      <c r="D44" s="58"/>
      <c r="E44" s="13"/>
      <c r="F44" s="14">
        <v>3</v>
      </c>
      <c r="G44" s="15"/>
      <c r="H44" s="16"/>
      <c r="I44" s="17"/>
      <c r="J44" s="17"/>
      <c r="K44" s="17"/>
    </row>
    <row r="45" spans="1:11" ht="61.5" customHeight="1">
      <c r="A45" s="9" t="s">
        <v>69</v>
      </c>
      <c r="B45" s="80" t="s">
        <v>349</v>
      </c>
      <c r="C45" s="57"/>
      <c r="D45" s="58"/>
      <c r="E45" s="13">
        <v>60</v>
      </c>
      <c r="F45" s="14">
        <f t="shared" ref="F45:G45" si="6">SUM(F46:F51)</f>
        <v>60</v>
      </c>
      <c r="G45" s="15">
        <f t="shared" si="6"/>
        <v>0</v>
      </c>
      <c r="H45" s="9"/>
      <c r="I45" s="4"/>
      <c r="J45" s="4"/>
      <c r="K45" s="4"/>
    </row>
    <row r="46" spans="1:11" ht="26.25" customHeight="1">
      <c r="A46" s="16"/>
      <c r="B46" s="81" t="s">
        <v>71</v>
      </c>
      <c r="C46" s="57"/>
      <c r="D46" s="58"/>
      <c r="E46" s="16">
        <v>60</v>
      </c>
      <c r="F46" s="16">
        <v>60</v>
      </c>
      <c r="G46" s="16"/>
      <c r="H46" s="16"/>
      <c r="I46" s="17"/>
      <c r="J46" s="17"/>
      <c r="K46" s="17"/>
    </row>
    <row r="47" spans="1:11" ht="26.25" customHeight="1">
      <c r="A47" s="16"/>
      <c r="B47" s="81" t="s">
        <v>72</v>
      </c>
      <c r="C47" s="57"/>
      <c r="D47" s="58"/>
      <c r="E47" s="16">
        <v>50</v>
      </c>
      <c r="F47" s="16"/>
      <c r="G47" s="16"/>
      <c r="H47" s="16"/>
      <c r="I47" s="17"/>
      <c r="J47" s="17"/>
      <c r="K47" s="17"/>
    </row>
    <row r="48" spans="1:11" ht="26.25" customHeight="1">
      <c r="A48" s="16"/>
      <c r="B48" s="81" t="s">
        <v>73</v>
      </c>
      <c r="C48" s="57"/>
      <c r="D48" s="58"/>
      <c r="E48" s="16">
        <v>40</v>
      </c>
      <c r="F48" s="16"/>
      <c r="G48" s="16"/>
      <c r="H48" s="16"/>
      <c r="I48" s="17"/>
      <c r="J48" s="17"/>
      <c r="K48" s="17"/>
    </row>
    <row r="49" spans="1:11" ht="26.25" customHeight="1">
      <c r="A49" s="16"/>
      <c r="B49" s="81" t="s">
        <v>74</v>
      </c>
      <c r="C49" s="57"/>
      <c r="D49" s="58"/>
      <c r="E49" s="16">
        <v>30</v>
      </c>
      <c r="F49" s="16"/>
      <c r="G49" s="16"/>
      <c r="H49" s="16"/>
      <c r="I49" s="17"/>
      <c r="J49" s="17"/>
      <c r="K49" s="17"/>
    </row>
    <row r="50" spans="1:11" ht="26.25" customHeight="1">
      <c r="A50" s="16"/>
      <c r="B50" s="81" t="s">
        <v>75</v>
      </c>
      <c r="C50" s="57"/>
      <c r="D50" s="58"/>
      <c r="E50" s="16">
        <v>20</v>
      </c>
      <c r="F50" s="16"/>
      <c r="G50" s="16"/>
      <c r="H50" s="16"/>
      <c r="I50" s="17"/>
      <c r="J50" s="17"/>
      <c r="K50" s="17"/>
    </row>
    <row r="51" spans="1:11" ht="26.25" customHeight="1">
      <c r="A51" s="16"/>
      <c r="B51" s="81" t="s">
        <v>76</v>
      </c>
      <c r="C51" s="57"/>
      <c r="D51" s="58"/>
      <c r="E51" s="16">
        <v>0</v>
      </c>
      <c r="F51" s="16"/>
      <c r="G51" s="16"/>
      <c r="H51" s="16"/>
      <c r="I51" s="17"/>
      <c r="J51" s="17"/>
      <c r="K51" s="17"/>
    </row>
    <row r="52" spans="1:11" ht="24" customHeight="1">
      <c r="A52" s="9"/>
      <c r="B52" s="59" t="s">
        <v>77</v>
      </c>
      <c r="C52" s="57"/>
      <c r="D52" s="58"/>
      <c r="E52" s="9">
        <f t="shared" ref="E52:G52" si="7">E14+E32+E45</f>
        <v>100</v>
      </c>
      <c r="F52" s="22">
        <f t="shared" si="7"/>
        <v>94</v>
      </c>
      <c r="G52" s="15">
        <f t="shared" si="7"/>
        <v>20</v>
      </c>
      <c r="H52" s="9"/>
      <c r="I52" s="4"/>
      <c r="J52" s="4"/>
      <c r="K52" s="4"/>
    </row>
    <row r="53" spans="1:11" ht="26.25" customHeight="1">
      <c r="A53" s="23"/>
      <c r="B53" s="56" t="s">
        <v>78</v>
      </c>
      <c r="C53" s="57"/>
      <c r="D53" s="58"/>
      <c r="E53" s="23"/>
      <c r="F53" s="23"/>
      <c r="G53" s="23"/>
      <c r="H53" s="23"/>
      <c r="I53" s="1"/>
      <c r="J53" s="1"/>
      <c r="K53" s="1"/>
    </row>
    <row r="54" spans="1:11" ht="53.25" customHeight="1">
      <c r="A54" s="23"/>
      <c r="B54" s="59" t="s">
        <v>350</v>
      </c>
      <c r="C54" s="57"/>
      <c r="D54" s="58"/>
      <c r="E54" s="9">
        <f>E52-E53</f>
        <v>100</v>
      </c>
      <c r="F54" s="22">
        <f t="shared" ref="F54:G54" si="8">ROUND(F52-F53,1)</f>
        <v>94</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60" t="s">
        <v>80</v>
      </c>
      <c r="C56" s="61"/>
      <c r="D56" s="61"/>
      <c r="E56" s="1"/>
      <c r="F56" s="1"/>
      <c r="G56" s="1"/>
      <c r="H56" s="1"/>
      <c r="I56" s="1"/>
      <c r="J56" s="1"/>
      <c r="K56" s="1"/>
    </row>
    <row r="57" spans="1:11" ht="32.25" customHeight="1">
      <c r="A57" s="62" t="s">
        <v>81</v>
      </c>
      <c r="B57" s="63"/>
      <c r="C57" s="64"/>
      <c r="D57" s="68" t="s">
        <v>82</v>
      </c>
      <c r="E57" s="70" t="s">
        <v>83</v>
      </c>
      <c r="F57" s="58"/>
      <c r="G57" s="70" t="s">
        <v>351</v>
      </c>
      <c r="H57" s="58"/>
      <c r="I57" s="6"/>
      <c r="J57" s="6"/>
      <c r="K57" s="6"/>
    </row>
    <row r="58" spans="1:11" ht="15.75" customHeight="1">
      <c r="A58" s="65"/>
      <c r="B58" s="66"/>
      <c r="C58" s="67"/>
      <c r="D58" s="69"/>
      <c r="E58" s="10" t="s">
        <v>85</v>
      </c>
      <c r="F58" s="10" t="s">
        <v>86</v>
      </c>
      <c r="G58" s="10" t="s">
        <v>87</v>
      </c>
      <c r="H58" s="10" t="s">
        <v>88</v>
      </c>
      <c r="I58" s="6"/>
      <c r="J58" s="6"/>
      <c r="K58" s="6"/>
    </row>
    <row r="59" spans="1:11" ht="33.75" customHeight="1">
      <c r="A59" s="74" t="s">
        <v>89</v>
      </c>
      <c r="B59" s="57"/>
      <c r="C59" s="58"/>
      <c r="D59" s="16" t="s">
        <v>90</v>
      </c>
      <c r="E59" s="24">
        <f>IF(AND(90&lt;=F54,F54&lt;100),F54,"")</f>
        <v>94</v>
      </c>
      <c r="F59" s="16" t="str">
        <f>IF(AND(90&lt;=G54,G54&lt;=100),G54,"")</f>
        <v/>
      </c>
      <c r="G59" s="16" t="str">
        <f t="shared" ref="G59:H59" si="9">IF(ISNUMBER(E59)=TRUE,"X","")</f>
        <v>X</v>
      </c>
      <c r="H59" s="16" t="str">
        <f t="shared" si="9"/>
        <v/>
      </c>
      <c r="I59" s="1"/>
      <c r="J59" s="1"/>
      <c r="K59" s="1"/>
    </row>
    <row r="60" spans="1:11" ht="45.75" customHeight="1">
      <c r="A60" s="74" t="s">
        <v>91</v>
      </c>
      <c r="B60" s="57"/>
      <c r="C60" s="58"/>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74" t="s">
        <v>93</v>
      </c>
      <c r="B61" s="57"/>
      <c r="C61" s="58"/>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74" t="s">
        <v>95</v>
      </c>
      <c r="B62" s="57"/>
      <c r="C62" s="58"/>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75" t="s">
        <v>352</v>
      </c>
      <c r="E64" s="61"/>
      <c r="F64" s="61"/>
      <c r="G64" s="61"/>
      <c r="H64" s="61"/>
      <c r="I64" s="27"/>
      <c r="J64" s="27"/>
      <c r="K64" s="27"/>
    </row>
    <row r="65" spans="1:11" ht="35.25" customHeight="1">
      <c r="A65" s="4"/>
      <c r="B65" s="4"/>
      <c r="C65" s="4"/>
      <c r="D65" s="29"/>
      <c r="E65" s="76" t="s">
        <v>353</v>
      </c>
      <c r="F65" s="61"/>
      <c r="G65" s="61"/>
      <c r="H65" s="6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40" t="s">
        <v>354</v>
      </c>
      <c r="G68" s="1"/>
      <c r="H68" s="1"/>
      <c r="I68" s="1"/>
      <c r="J68" s="1"/>
      <c r="K68" s="1"/>
    </row>
    <row r="69" spans="1:11" ht="15.75" customHeight="1">
      <c r="A69" s="1"/>
      <c r="B69" s="2"/>
      <c r="C69" s="1"/>
      <c r="D69" s="1"/>
      <c r="E69" s="1"/>
      <c r="F69" s="1"/>
      <c r="G69" s="1"/>
      <c r="H69" s="1"/>
      <c r="I69" s="1"/>
      <c r="J69" s="1"/>
      <c r="K69" s="1"/>
    </row>
    <row r="70" spans="1:11" ht="24.75" customHeight="1">
      <c r="A70" s="1"/>
      <c r="B70" s="77" t="s">
        <v>100</v>
      </c>
      <c r="C70" s="66"/>
      <c r="D70" s="66"/>
      <c r="E70" s="66"/>
      <c r="F70" s="66"/>
      <c r="G70" s="66"/>
      <c r="H70" s="66"/>
      <c r="I70" s="1"/>
      <c r="J70" s="1"/>
      <c r="K70" s="1"/>
    </row>
    <row r="71" spans="1:11" ht="106.5" customHeight="1">
      <c r="A71" s="1"/>
      <c r="B71" s="71" t="s">
        <v>101</v>
      </c>
      <c r="C71" s="57"/>
      <c r="D71" s="57"/>
      <c r="E71" s="57"/>
      <c r="F71" s="57"/>
      <c r="G71" s="57"/>
      <c r="H71" s="58"/>
      <c r="I71" s="1"/>
      <c r="J71" s="1"/>
      <c r="K71" s="1"/>
    </row>
    <row r="72" spans="1:11" ht="24.75" customHeight="1">
      <c r="A72" s="1"/>
      <c r="B72" s="32"/>
      <c r="C72" s="1"/>
      <c r="D72" s="72" t="s">
        <v>253</v>
      </c>
      <c r="E72" s="63"/>
      <c r="F72" s="63"/>
      <c r="G72" s="63"/>
      <c r="H72" s="63"/>
      <c r="I72" s="1"/>
      <c r="J72" s="1"/>
      <c r="K72" s="1"/>
    </row>
    <row r="73" spans="1:11" ht="21" customHeight="1">
      <c r="A73" s="1"/>
      <c r="B73" s="29"/>
      <c r="C73" s="1"/>
      <c r="D73" s="73" t="s">
        <v>103</v>
      </c>
      <c r="E73" s="61"/>
      <c r="F73" s="61"/>
      <c r="G73" s="61"/>
      <c r="H73" s="6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G57:H57"/>
    <mergeCell ref="A59:C59"/>
    <mergeCell ref="D72:H72"/>
    <mergeCell ref="D73:H73"/>
    <mergeCell ref="A60:C60"/>
    <mergeCell ref="A61:C61"/>
    <mergeCell ref="A62:C62"/>
    <mergeCell ref="D64:H64"/>
    <mergeCell ref="E65:H65"/>
    <mergeCell ref="B70:H70"/>
    <mergeCell ref="B71:H71"/>
    <mergeCell ref="B54:D54"/>
    <mergeCell ref="B56:D56"/>
    <mergeCell ref="A57:C58"/>
    <mergeCell ref="D57:D58"/>
    <mergeCell ref="E57:F57"/>
  </mergeCells>
  <printOptions horizontalCentered="1"/>
  <pageMargins left="0.1" right="0.1" top="0.45" bottom="0.62" header="0" footer="0"/>
  <pageSetup paperSize="9"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11.54296875" customWidth="1"/>
    <col min="6" max="6" width="10.54296875" customWidth="1"/>
    <col min="7" max="8" width="10.08984375" customWidth="1"/>
    <col min="9" max="9" width="2.54296875" customWidth="1"/>
    <col min="10" max="10" width="9.08984375" customWidth="1"/>
    <col min="11" max="11" width="34.81640625" customWidth="1"/>
  </cols>
  <sheetData>
    <row r="1" spans="1:11" ht="15.75" customHeight="1">
      <c r="A1" s="1"/>
      <c r="B1" s="2"/>
      <c r="C1" s="1"/>
      <c r="D1" s="1"/>
      <c r="E1" s="1"/>
      <c r="F1" s="1"/>
      <c r="G1" s="1"/>
      <c r="H1" s="3" t="s">
        <v>134</v>
      </c>
      <c r="I1" s="1"/>
      <c r="J1" s="1"/>
      <c r="K1" s="1"/>
    </row>
    <row r="2" spans="1:11" ht="48.75" customHeight="1">
      <c r="A2" s="76" t="s">
        <v>355</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186</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105</v>
      </c>
      <c r="C7" s="61"/>
      <c r="D7" s="61"/>
      <c r="E7" s="61"/>
      <c r="F7" s="61"/>
      <c r="G7" s="61"/>
      <c r="H7" s="61"/>
      <c r="I7" s="6"/>
      <c r="J7" s="6"/>
      <c r="K7" s="6"/>
    </row>
    <row r="8" spans="1:11" ht="34.5" customHeight="1">
      <c r="A8" s="6"/>
      <c r="B8" s="60" t="s">
        <v>138</v>
      </c>
      <c r="C8" s="61"/>
      <c r="D8" s="61"/>
      <c r="E8" s="61"/>
      <c r="F8" s="61"/>
      <c r="G8" s="61"/>
      <c r="H8" s="61"/>
      <c r="I8" s="6"/>
      <c r="J8" s="6"/>
      <c r="K8" s="36"/>
    </row>
    <row r="9" spans="1:11" ht="19.5" customHeight="1">
      <c r="A9" s="6"/>
      <c r="B9" s="60" t="s">
        <v>122</v>
      </c>
      <c r="C9" s="61"/>
      <c r="D9" s="61"/>
      <c r="E9" s="61"/>
      <c r="F9" s="61"/>
      <c r="G9" s="61"/>
      <c r="H9" s="61"/>
      <c r="I9" s="6"/>
      <c r="J9" s="6"/>
      <c r="K9" s="6"/>
    </row>
    <row r="10" spans="1:11" ht="19.5" customHeight="1">
      <c r="A10" s="6"/>
      <c r="B10" s="46" t="s">
        <v>356</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93.75" customHeight="1">
      <c r="A14" s="9" t="s">
        <v>20</v>
      </c>
      <c r="B14" s="80" t="s">
        <v>357</v>
      </c>
      <c r="C14" s="57"/>
      <c r="D14" s="58"/>
      <c r="E14" s="13">
        <f>E15+E19+E25+E28</f>
        <v>20</v>
      </c>
      <c r="F14" s="14">
        <f t="shared" ref="F14:G14" si="0">ROUND(F15+F19+F25+F28,1)</f>
        <v>20</v>
      </c>
      <c r="G14" s="15">
        <f t="shared" si="0"/>
        <v>20</v>
      </c>
      <c r="H14" s="9"/>
      <c r="I14" s="4"/>
      <c r="J14" s="4"/>
      <c r="K14" s="4"/>
    </row>
    <row r="15" spans="1:11" ht="33.75" customHeight="1">
      <c r="A15" s="16">
        <v>1</v>
      </c>
      <c r="B15" s="80" t="s">
        <v>22</v>
      </c>
      <c r="C15" s="57"/>
      <c r="D15" s="58"/>
      <c r="E15" s="13">
        <f>5-(E16+E17+E18)</f>
        <v>5</v>
      </c>
      <c r="F15" s="14">
        <f t="shared" ref="F15:G15" si="1">ROUND(5-(F16+F17+F18),1)</f>
        <v>5</v>
      </c>
      <c r="G15" s="15">
        <f t="shared" si="1"/>
        <v>5</v>
      </c>
      <c r="H15" s="16"/>
      <c r="I15" s="17"/>
      <c r="J15" s="17"/>
      <c r="K15" s="17"/>
    </row>
    <row r="16" spans="1:11" ht="115.5" customHeight="1">
      <c r="A16" s="16" t="s">
        <v>23</v>
      </c>
      <c r="B16" s="81" t="s">
        <v>24</v>
      </c>
      <c r="C16" s="57"/>
      <c r="D16" s="58"/>
      <c r="E16" s="16"/>
      <c r="F16" s="16"/>
      <c r="G16" s="16"/>
      <c r="H16" s="16"/>
      <c r="I16" s="17"/>
      <c r="J16" s="17"/>
      <c r="K16" s="17"/>
    </row>
    <row r="17" spans="1:11" ht="102" customHeight="1">
      <c r="A17" s="16" t="s">
        <v>25</v>
      </c>
      <c r="B17" s="81" t="s">
        <v>142</v>
      </c>
      <c r="C17" s="57"/>
      <c r="D17" s="58"/>
      <c r="E17" s="16"/>
      <c r="F17" s="16"/>
      <c r="G17" s="18"/>
      <c r="H17" s="18"/>
      <c r="I17" s="19"/>
      <c r="J17" s="19"/>
      <c r="K17" s="19"/>
    </row>
    <row r="18" spans="1:11" ht="92.25" customHeight="1">
      <c r="A18" s="16" t="s">
        <v>27</v>
      </c>
      <c r="B18" s="81" t="s">
        <v>143</v>
      </c>
      <c r="C18" s="57"/>
      <c r="D18" s="58"/>
      <c r="E18" s="16"/>
      <c r="F18" s="16"/>
      <c r="G18" s="18"/>
      <c r="H18" s="18"/>
      <c r="I18" s="19"/>
      <c r="J18" s="19"/>
      <c r="K18" s="19"/>
    </row>
    <row r="19" spans="1:11" ht="5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6"/>
      <c r="G20" s="18"/>
      <c r="H20" s="18"/>
      <c r="I20" s="19"/>
      <c r="J20" s="19"/>
      <c r="K20" s="19"/>
    </row>
    <row r="21" spans="1:11" ht="57" customHeight="1">
      <c r="A21" s="16" t="s">
        <v>32</v>
      </c>
      <c r="B21" s="81" t="s">
        <v>33</v>
      </c>
      <c r="C21" s="57"/>
      <c r="D21" s="58"/>
      <c r="E21" s="16"/>
      <c r="F21" s="16"/>
      <c r="G21" s="34"/>
      <c r="H21" s="18"/>
      <c r="I21" s="19"/>
      <c r="J21" s="19"/>
      <c r="K21" s="19"/>
    </row>
    <row r="22" spans="1:11" ht="52.5" customHeight="1">
      <c r="A22" s="16" t="s">
        <v>34</v>
      </c>
      <c r="B22" s="81" t="s">
        <v>358</v>
      </c>
      <c r="C22" s="57"/>
      <c r="D22" s="58"/>
      <c r="E22" s="16"/>
      <c r="F22" s="16"/>
      <c r="G22" s="35"/>
      <c r="H22" s="18"/>
      <c r="I22" s="19"/>
      <c r="J22" s="19"/>
      <c r="K22" s="19"/>
    </row>
    <row r="23" spans="1:11" ht="70.5" customHeight="1">
      <c r="A23" s="16" t="s">
        <v>36</v>
      </c>
      <c r="B23" s="81" t="s">
        <v>145</v>
      </c>
      <c r="C23" s="57"/>
      <c r="D23" s="58"/>
      <c r="E23" s="16"/>
      <c r="F23" s="16"/>
      <c r="G23" s="35"/>
      <c r="H23" s="18"/>
      <c r="I23" s="19"/>
      <c r="J23" s="19"/>
      <c r="K23" s="19"/>
    </row>
    <row r="24" spans="1:11" ht="42.75" customHeight="1">
      <c r="A24" s="16" t="s">
        <v>38</v>
      </c>
      <c r="B24" s="81" t="s">
        <v>146</v>
      </c>
      <c r="C24" s="57"/>
      <c r="D24" s="58"/>
      <c r="E24" s="16"/>
      <c r="F24" s="16"/>
      <c r="G24" s="18"/>
      <c r="H24" s="18"/>
      <c r="I24" s="19"/>
      <c r="J24" s="19"/>
      <c r="K24" s="19"/>
    </row>
    <row r="25" spans="1:11" ht="60.75" customHeight="1">
      <c r="A25" s="16">
        <v>3</v>
      </c>
      <c r="B25" s="80" t="s">
        <v>40</v>
      </c>
      <c r="C25" s="57"/>
      <c r="D25" s="58"/>
      <c r="E25" s="13">
        <f>5-(E26+E27)</f>
        <v>5</v>
      </c>
      <c r="F25" s="14">
        <f t="shared" ref="F25:G25" si="3">ROUND(5-(F26+F27),1)</f>
        <v>5</v>
      </c>
      <c r="G25" s="15">
        <f t="shared" si="3"/>
        <v>5</v>
      </c>
      <c r="H25" s="16"/>
      <c r="I25" s="17"/>
      <c r="J25" s="17"/>
      <c r="K25" s="17"/>
    </row>
    <row r="26" spans="1:11" ht="100.5" customHeight="1">
      <c r="A26" s="16" t="s">
        <v>41</v>
      </c>
      <c r="B26" s="81" t="s">
        <v>359</v>
      </c>
      <c r="C26" s="57"/>
      <c r="D26" s="58"/>
      <c r="E26" s="16"/>
      <c r="F26" s="16"/>
      <c r="G26" s="18"/>
      <c r="H26" s="18"/>
      <c r="I26" s="19"/>
      <c r="J26" s="19"/>
      <c r="K26" s="19"/>
    </row>
    <row r="27" spans="1:11" ht="54.75" customHeight="1">
      <c r="A27" s="16" t="s">
        <v>43</v>
      </c>
      <c r="B27" s="81" t="s">
        <v>360</v>
      </c>
      <c r="C27" s="57"/>
      <c r="D27" s="58"/>
      <c r="E27" s="16"/>
      <c r="F27" s="16"/>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54" customHeight="1">
      <c r="A29" s="16" t="s">
        <v>46</v>
      </c>
      <c r="B29" s="81" t="s">
        <v>47</v>
      </c>
      <c r="C29" s="57"/>
      <c r="D29" s="58"/>
      <c r="E29" s="16"/>
      <c r="F29" s="16"/>
      <c r="G29" s="18"/>
      <c r="H29" s="18"/>
      <c r="I29" s="19"/>
      <c r="J29" s="19"/>
      <c r="K29" s="19"/>
    </row>
    <row r="30" spans="1:11" ht="60.75" customHeight="1">
      <c r="A30" s="16" t="s">
        <v>48</v>
      </c>
      <c r="B30" s="81" t="s">
        <v>49</v>
      </c>
      <c r="C30" s="57"/>
      <c r="D30" s="58"/>
      <c r="E30" s="16"/>
      <c r="F30" s="16"/>
      <c r="G30" s="18"/>
      <c r="H30" s="18"/>
      <c r="I30" s="19"/>
      <c r="J30" s="19"/>
      <c r="K30" s="19"/>
    </row>
    <row r="31" spans="1:11" ht="52.5" customHeight="1">
      <c r="A31" s="16" t="s">
        <v>50</v>
      </c>
      <c r="B31" s="81" t="s">
        <v>51</v>
      </c>
      <c r="C31" s="57"/>
      <c r="D31" s="58"/>
      <c r="E31" s="16"/>
      <c r="F31" s="16"/>
      <c r="G31" s="18"/>
      <c r="H31" s="18"/>
      <c r="I31" s="19"/>
      <c r="J31" s="19"/>
      <c r="K31" s="19"/>
    </row>
    <row r="32" spans="1:11" ht="27.75" customHeight="1">
      <c r="A32" s="9" t="s">
        <v>52</v>
      </c>
      <c r="B32" s="80" t="s">
        <v>361</v>
      </c>
      <c r="C32" s="57"/>
      <c r="D32" s="58"/>
      <c r="E32" s="13">
        <f>E33+E35+E37+E39+E41+E43</f>
        <v>20</v>
      </c>
      <c r="F32" s="14">
        <f t="shared" ref="F32:G32" si="5">ROUND(F33+F35+F37+F39+F41+F43,1)</f>
        <v>15</v>
      </c>
      <c r="G32" s="15">
        <f t="shared" si="5"/>
        <v>0</v>
      </c>
      <c r="H32" s="9"/>
      <c r="I32" s="4"/>
      <c r="J32" s="4"/>
      <c r="K32" s="4"/>
    </row>
    <row r="33" spans="1:11" ht="72.75" customHeight="1">
      <c r="A33" s="16">
        <v>5</v>
      </c>
      <c r="B33" s="80" t="s">
        <v>150</v>
      </c>
      <c r="C33" s="57"/>
      <c r="D33" s="58"/>
      <c r="E33" s="13">
        <v>1</v>
      </c>
      <c r="F33" s="14">
        <f>IF(F34&gt;1,"1",F34)</f>
        <v>1</v>
      </c>
      <c r="G33" s="15">
        <f>G34</f>
        <v>0</v>
      </c>
      <c r="H33" s="16"/>
      <c r="I33" s="17"/>
      <c r="J33" s="17"/>
      <c r="K33" s="17"/>
    </row>
    <row r="34" spans="1:11" ht="117.75" customHeight="1">
      <c r="A34" s="16"/>
      <c r="B34" s="81" t="s">
        <v>151</v>
      </c>
      <c r="C34" s="57"/>
      <c r="D34" s="58"/>
      <c r="E34" s="13"/>
      <c r="F34" s="14">
        <v>1</v>
      </c>
      <c r="G34" s="15"/>
      <c r="H34" s="16"/>
      <c r="I34" s="17"/>
      <c r="J34" s="17"/>
      <c r="K34" s="17"/>
    </row>
    <row r="35" spans="1:11" ht="35.25" customHeight="1">
      <c r="A35" s="16">
        <v>6</v>
      </c>
      <c r="B35" s="80" t="s">
        <v>152</v>
      </c>
      <c r="C35" s="57"/>
      <c r="D35" s="58"/>
      <c r="E35" s="13">
        <v>2</v>
      </c>
      <c r="F35" s="14">
        <f>IF(F36&gt;2,"2",F36)</f>
        <v>2</v>
      </c>
      <c r="G35" s="15">
        <f>G36</f>
        <v>0</v>
      </c>
      <c r="H35" s="16"/>
      <c r="I35" s="17"/>
      <c r="J35" s="17"/>
      <c r="K35" s="17"/>
    </row>
    <row r="36" spans="1:11" ht="60.75" customHeight="1">
      <c r="A36" s="16"/>
      <c r="B36" s="81" t="s">
        <v>153</v>
      </c>
      <c r="C36" s="57"/>
      <c r="D36" s="58"/>
      <c r="E36" s="13"/>
      <c r="F36" s="14">
        <v>2</v>
      </c>
      <c r="G36" s="15"/>
      <c r="H36" s="16"/>
      <c r="I36" s="17"/>
      <c r="J36" s="17"/>
      <c r="K36" s="17"/>
    </row>
    <row r="37" spans="1:11" ht="52.5" customHeight="1">
      <c r="A37" s="16">
        <v>7</v>
      </c>
      <c r="B37" s="80" t="s">
        <v>58</v>
      </c>
      <c r="C37" s="57"/>
      <c r="D37" s="58"/>
      <c r="E37" s="13">
        <v>2</v>
      </c>
      <c r="F37" s="14">
        <f>IF(F38&gt;2,"2",F38)</f>
        <v>2</v>
      </c>
      <c r="G37" s="15">
        <f>G38</f>
        <v>0</v>
      </c>
      <c r="H37" s="16"/>
      <c r="I37" s="17"/>
      <c r="J37" s="17"/>
      <c r="K37" s="17"/>
    </row>
    <row r="38" spans="1:11" ht="68.25" customHeight="1">
      <c r="A38" s="16"/>
      <c r="B38" s="81" t="s">
        <v>155</v>
      </c>
      <c r="C38" s="57"/>
      <c r="D38" s="58"/>
      <c r="E38" s="13"/>
      <c r="F38" s="14">
        <v>2</v>
      </c>
      <c r="G38" s="15"/>
      <c r="H38" s="16"/>
      <c r="I38" s="17"/>
      <c r="J38" s="17"/>
      <c r="K38" s="17"/>
    </row>
    <row r="39" spans="1:11" ht="61.5" customHeight="1">
      <c r="A39" s="16">
        <v>8</v>
      </c>
      <c r="B39" s="80" t="s">
        <v>60</v>
      </c>
      <c r="C39" s="57"/>
      <c r="D39" s="58"/>
      <c r="E39" s="13">
        <v>2</v>
      </c>
      <c r="F39" s="14">
        <f>IF(F40&gt;2,"2",F40)</f>
        <v>2</v>
      </c>
      <c r="G39" s="15">
        <f>G40</f>
        <v>0</v>
      </c>
      <c r="H39" s="16"/>
      <c r="I39" s="17"/>
      <c r="J39" s="17"/>
      <c r="K39" s="17"/>
    </row>
    <row r="40" spans="1:11" ht="70.5" customHeight="1">
      <c r="A40" s="16"/>
      <c r="B40" s="81" t="s">
        <v>156</v>
      </c>
      <c r="C40" s="57"/>
      <c r="D40" s="58"/>
      <c r="E40" s="13"/>
      <c r="F40" s="14">
        <v>2</v>
      </c>
      <c r="G40" s="15"/>
      <c r="H40" s="16"/>
      <c r="I40" s="17"/>
      <c r="J40" s="17"/>
      <c r="K40" s="17"/>
    </row>
    <row r="41" spans="1:11" ht="116.25" customHeight="1">
      <c r="A41" s="16">
        <v>9</v>
      </c>
      <c r="B41" s="80" t="s">
        <v>362</v>
      </c>
      <c r="C41" s="57"/>
      <c r="D41" s="58"/>
      <c r="E41" s="13">
        <v>8</v>
      </c>
      <c r="F41" s="14">
        <v>8</v>
      </c>
      <c r="G41" s="15">
        <f>G42</f>
        <v>0</v>
      </c>
      <c r="H41" s="16"/>
      <c r="I41" s="17"/>
      <c r="J41" s="17"/>
      <c r="K41" s="17"/>
    </row>
    <row r="42" spans="1:11" ht="127.5" customHeight="1">
      <c r="A42" s="16"/>
      <c r="B42" s="81" t="s">
        <v>158</v>
      </c>
      <c r="C42" s="57"/>
      <c r="D42" s="58"/>
      <c r="E42" s="13"/>
      <c r="F42" s="14">
        <v>8</v>
      </c>
      <c r="G42" s="15"/>
      <c r="H42" s="16" t="s">
        <v>363</v>
      </c>
      <c r="I42" s="17"/>
      <c r="J42" s="17"/>
      <c r="K42" s="17"/>
    </row>
    <row r="43" spans="1:11" ht="45" customHeight="1">
      <c r="A43" s="16">
        <v>10</v>
      </c>
      <c r="B43" s="80" t="s">
        <v>160</v>
      </c>
      <c r="C43" s="57"/>
      <c r="D43" s="58"/>
      <c r="E43" s="13">
        <v>5</v>
      </c>
      <c r="F43" s="14">
        <f>IF(F44&gt;5,"5",F44)</f>
        <v>0</v>
      </c>
      <c r="G43" s="15">
        <f>G44</f>
        <v>0</v>
      </c>
      <c r="H43" s="16"/>
      <c r="I43" s="17"/>
      <c r="J43" s="17"/>
      <c r="K43" s="17"/>
    </row>
    <row r="44" spans="1:11" ht="156.75" customHeight="1">
      <c r="A44" s="16"/>
      <c r="B44" s="81" t="s">
        <v>161</v>
      </c>
      <c r="C44" s="57"/>
      <c r="D44" s="58"/>
      <c r="E44" s="13"/>
      <c r="F44" s="14">
        <v>0</v>
      </c>
      <c r="G44" s="15"/>
      <c r="H44" s="16"/>
      <c r="I44" s="17"/>
      <c r="J44" s="17"/>
      <c r="K44" s="17"/>
    </row>
    <row r="45" spans="1:11" ht="61.5" customHeight="1">
      <c r="A45" s="9" t="s">
        <v>69</v>
      </c>
      <c r="B45" s="80" t="s">
        <v>364</v>
      </c>
      <c r="C45" s="57"/>
      <c r="D45" s="58"/>
      <c r="E45" s="13">
        <v>60</v>
      </c>
      <c r="F45" s="14">
        <f t="shared" ref="F45:G45" si="6">SUM(F46:F51)</f>
        <v>60</v>
      </c>
      <c r="G45" s="15">
        <f t="shared" si="6"/>
        <v>0</v>
      </c>
      <c r="H45" s="9"/>
      <c r="I45" s="4"/>
      <c r="J45" s="4"/>
      <c r="K45" s="4"/>
    </row>
    <row r="46" spans="1:11" ht="26.25" customHeight="1">
      <c r="A46" s="16"/>
      <c r="B46" s="81" t="s">
        <v>71</v>
      </c>
      <c r="C46" s="57"/>
      <c r="D46" s="58"/>
      <c r="E46" s="16">
        <v>60</v>
      </c>
      <c r="F46" s="16">
        <v>60</v>
      </c>
      <c r="G46" s="16"/>
      <c r="H46" s="16"/>
      <c r="I46" s="17"/>
      <c r="J46" s="17"/>
      <c r="K46" s="17"/>
    </row>
    <row r="47" spans="1:11" ht="26.25" customHeight="1">
      <c r="A47" s="16"/>
      <c r="B47" s="81" t="s">
        <v>72</v>
      </c>
      <c r="C47" s="57"/>
      <c r="D47" s="58"/>
      <c r="E47" s="16">
        <v>50</v>
      </c>
      <c r="F47" s="16"/>
      <c r="G47" s="16"/>
      <c r="H47" s="16"/>
      <c r="I47" s="17"/>
      <c r="J47" s="17"/>
      <c r="K47" s="17"/>
    </row>
    <row r="48" spans="1:11" ht="26.25" customHeight="1">
      <c r="A48" s="16"/>
      <c r="B48" s="81" t="s">
        <v>73</v>
      </c>
      <c r="C48" s="57"/>
      <c r="D48" s="58"/>
      <c r="E48" s="16">
        <v>40</v>
      </c>
      <c r="F48" s="16"/>
      <c r="G48" s="16"/>
      <c r="H48" s="16"/>
      <c r="I48" s="17"/>
      <c r="J48" s="17"/>
      <c r="K48" s="17"/>
    </row>
    <row r="49" spans="1:11" ht="26.25" customHeight="1">
      <c r="A49" s="16"/>
      <c r="B49" s="81" t="s">
        <v>74</v>
      </c>
      <c r="C49" s="57"/>
      <c r="D49" s="58"/>
      <c r="E49" s="16">
        <v>30</v>
      </c>
      <c r="F49" s="16"/>
      <c r="G49" s="16"/>
      <c r="H49" s="16"/>
      <c r="I49" s="17"/>
      <c r="J49" s="17"/>
      <c r="K49" s="17"/>
    </row>
    <row r="50" spans="1:11" ht="26.25" customHeight="1">
      <c r="A50" s="16"/>
      <c r="B50" s="81" t="s">
        <v>75</v>
      </c>
      <c r="C50" s="57"/>
      <c r="D50" s="58"/>
      <c r="E50" s="16">
        <v>20</v>
      </c>
      <c r="F50" s="16"/>
      <c r="G50" s="16"/>
      <c r="H50" s="16"/>
      <c r="I50" s="17"/>
      <c r="J50" s="17"/>
      <c r="K50" s="17"/>
    </row>
    <row r="51" spans="1:11" ht="26.25" customHeight="1">
      <c r="A51" s="16"/>
      <c r="B51" s="81" t="s">
        <v>76</v>
      </c>
      <c r="C51" s="57"/>
      <c r="D51" s="58"/>
      <c r="E51" s="16">
        <v>0</v>
      </c>
      <c r="F51" s="16"/>
      <c r="G51" s="16"/>
      <c r="H51" s="16"/>
      <c r="I51" s="17"/>
      <c r="J51" s="17"/>
      <c r="K51" s="17"/>
    </row>
    <row r="52" spans="1:11" ht="24" customHeight="1">
      <c r="A52" s="9"/>
      <c r="B52" s="59" t="s">
        <v>77</v>
      </c>
      <c r="C52" s="57"/>
      <c r="D52" s="58"/>
      <c r="E52" s="9">
        <f t="shared" ref="E52:G52" si="7">E14+E32+E45</f>
        <v>100</v>
      </c>
      <c r="F52" s="22">
        <f t="shared" si="7"/>
        <v>95</v>
      </c>
      <c r="G52" s="15">
        <f t="shared" si="7"/>
        <v>20</v>
      </c>
      <c r="H52" s="9"/>
      <c r="I52" s="4"/>
      <c r="J52" s="4"/>
      <c r="K52" s="4"/>
    </row>
    <row r="53" spans="1:11" ht="26.25" customHeight="1">
      <c r="A53" s="23"/>
      <c r="B53" s="56" t="s">
        <v>78</v>
      </c>
      <c r="C53" s="57"/>
      <c r="D53" s="58"/>
      <c r="E53" s="23"/>
      <c r="F53" s="23"/>
      <c r="G53" s="23"/>
      <c r="H53" s="23"/>
      <c r="I53" s="1"/>
      <c r="J53" s="1"/>
      <c r="K53" s="1"/>
    </row>
    <row r="54" spans="1:11" ht="53.25" customHeight="1">
      <c r="A54" s="23"/>
      <c r="B54" s="59" t="s">
        <v>365</v>
      </c>
      <c r="C54" s="57"/>
      <c r="D54" s="58"/>
      <c r="E54" s="9">
        <f>E52-E53</f>
        <v>100</v>
      </c>
      <c r="F54" s="22">
        <f t="shared" ref="F54:G54" si="8">ROUND(F52-F53,1)</f>
        <v>95</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60" t="s">
        <v>80</v>
      </c>
      <c r="C56" s="61"/>
      <c r="D56" s="61"/>
      <c r="E56" s="1"/>
      <c r="F56" s="1"/>
      <c r="G56" s="1"/>
      <c r="H56" s="1"/>
      <c r="I56" s="1"/>
      <c r="J56" s="1"/>
      <c r="K56" s="1"/>
    </row>
    <row r="57" spans="1:11" ht="32.25" customHeight="1">
      <c r="A57" s="62" t="s">
        <v>81</v>
      </c>
      <c r="B57" s="63"/>
      <c r="C57" s="64"/>
      <c r="D57" s="68" t="s">
        <v>82</v>
      </c>
      <c r="E57" s="70" t="s">
        <v>83</v>
      </c>
      <c r="F57" s="58"/>
      <c r="G57" s="70" t="s">
        <v>366</v>
      </c>
      <c r="H57" s="58"/>
      <c r="I57" s="6"/>
      <c r="J57" s="6"/>
      <c r="K57" s="6"/>
    </row>
    <row r="58" spans="1:11" ht="15.75" customHeight="1">
      <c r="A58" s="65"/>
      <c r="B58" s="66"/>
      <c r="C58" s="67"/>
      <c r="D58" s="69"/>
      <c r="E58" s="10" t="s">
        <v>85</v>
      </c>
      <c r="F58" s="10" t="s">
        <v>86</v>
      </c>
      <c r="G58" s="10" t="s">
        <v>87</v>
      </c>
      <c r="H58" s="10" t="s">
        <v>88</v>
      </c>
      <c r="I58" s="6"/>
      <c r="J58" s="6"/>
      <c r="K58" s="6"/>
    </row>
    <row r="59" spans="1:11" ht="33.75" customHeight="1">
      <c r="A59" s="74" t="s">
        <v>89</v>
      </c>
      <c r="B59" s="57"/>
      <c r="C59" s="58"/>
      <c r="D59" s="16" t="s">
        <v>90</v>
      </c>
      <c r="E59" s="24">
        <f>IF(AND(90&lt;=F54,F54&lt;100),F54,"")</f>
        <v>95</v>
      </c>
      <c r="F59" s="16" t="str">
        <f>IF(AND(90&lt;=G54,G54&lt;=100),G54,"")</f>
        <v/>
      </c>
      <c r="G59" s="16" t="str">
        <f t="shared" ref="G59:H59" si="9">IF(ISNUMBER(E59)=TRUE,"X","")</f>
        <v>X</v>
      </c>
      <c r="H59" s="16" t="str">
        <f t="shared" si="9"/>
        <v/>
      </c>
      <c r="I59" s="1"/>
      <c r="J59" s="1"/>
      <c r="K59" s="1"/>
    </row>
    <row r="60" spans="1:11" ht="45.75" customHeight="1">
      <c r="A60" s="74" t="s">
        <v>91</v>
      </c>
      <c r="B60" s="57"/>
      <c r="C60" s="58"/>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74" t="s">
        <v>93</v>
      </c>
      <c r="B61" s="57"/>
      <c r="C61" s="58"/>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74" t="s">
        <v>95</v>
      </c>
      <c r="B62" s="57"/>
      <c r="C62" s="58"/>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75" t="s">
        <v>335</v>
      </c>
      <c r="E64" s="61"/>
      <c r="F64" s="61"/>
      <c r="G64" s="61"/>
      <c r="H64" s="61"/>
      <c r="I64" s="27"/>
      <c r="J64" s="27"/>
      <c r="K64" s="27"/>
    </row>
    <row r="65" spans="1:11" ht="35.25" customHeight="1">
      <c r="A65" s="4"/>
      <c r="B65" s="4"/>
      <c r="C65" s="4"/>
      <c r="D65" s="29"/>
      <c r="E65" s="76" t="s">
        <v>367</v>
      </c>
      <c r="F65" s="61"/>
      <c r="G65" s="61"/>
      <c r="H65" s="6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1"/>
      <c r="G68" s="1"/>
      <c r="H68" s="1"/>
      <c r="I68" s="1"/>
      <c r="J68" s="1"/>
      <c r="K68" s="1"/>
    </row>
    <row r="69" spans="1:11" ht="15.75" customHeight="1">
      <c r="A69" s="1"/>
      <c r="B69" s="2"/>
      <c r="C69" s="1"/>
      <c r="D69" s="1"/>
      <c r="E69" s="87" t="s">
        <v>368</v>
      </c>
      <c r="F69" s="61"/>
      <c r="G69" s="61"/>
      <c r="H69" s="1"/>
      <c r="I69" s="1"/>
      <c r="J69" s="1"/>
      <c r="K69" s="1"/>
    </row>
    <row r="70" spans="1:11" ht="24.75" customHeight="1">
      <c r="A70" s="1"/>
      <c r="B70" s="77" t="s">
        <v>100</v>
      </c>
      <c r="C70" s="66"/>
      <c r="D70" s="66"/>
      <c r="E70" s="66"/>
      <c r="F70" s="66"/>
      <c r="G70" s="66"/>
      <c r="H70" s="66"/>
      <c r="I70" s="1"/>
      <c r="J70" s="1"/>
      <c r="K70" s="1"/>
    </row>
    <row r="71" spans="1:11" ht="106.5" customHeight="1">
      <c r="A71" s="1"/>
      <c r="B71" s="71" t="s">
        <v>101</v>
      </c>
      <c r="C71" s="57"/>
      <c r="D71" s="57"/>
      <c r="E71" s="57"/>
      <c r="F71" s="57"/>
      <c r="G71" s="57"/>
      <c r="H71" s="58"/>
      <c r="I71" s="1"/>
      <c r="J71" s="1"/>
      <c r="K71" s="1"/>
    </row>
    <row r="72" spans="1:11" ht="24.75" customHeight="1">
      <c r="A72" s="1"/>
      <c r="B72" s="32"/>
      <c r="C72" s="1"/>
      <c r="D72" s="72" t="s">
        <v>369</v>
      </c>
      <c r="E72" s="63"/>
      <c r="F72" s="63"/>
      <c r="G72" s="63"/>
      <c r="H72" s="63"/>
      <c r="I72" s="1"/>
      <c r="J72" s="1"/>
      <c r="K72" s="1"/>
    </row>
    <row r="73" spans="1:11" ht="21" customHeight="1">
      <c r="A73" s="1"/>
      <c r="B73" s="29"/>
      <c r="C73" s="1"/>
      <c r="D73" s="73" t="s">
        <v>103</v>
      </c>
      <c r="E73" s="61"/>
      <c r="F73" s="61"/>
      <c r="G73" s="61"/>
      <c r="H73" s="6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6">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G57:H57"/>
    <mergeCell ref="A59:C59"/>
    <mergeCell ref="D72:H72"/>
    <mergeCell ref="D73:H73"/>
    <mergeCell ref="A60:C60"/>
    <mergeCell ref="A61:C61"/>
    <mergeCell ref="A62:C62"/>
    <mergeCell ref="D64:H64"/>
    <mergeCell ref="E65:H65"/>
    <mergeCell ref="B70:H70"/>
    <mergeCell ref="B71:H71"/>
    <mergeCell ref="E69:G69"/>
    <mergeCell ref="B54:D54"/>
    <mergeCell ref="B56:D56"/>
    <mergeCell ref="A57:C58"/>
    <mergeCell ref="D57:D58"/>
    <mergeCell ref="E57:F57"/>
  </mergeCells>
  <printOptions horizontalCentered="1"/>
  <pageMargins left="0.31" right="0.3" top="0.45" bottom="0.62" header="0" footer="0"/>
  <pageSetup paperSize="9" orientation="portrai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9.26953125" customWidth="1"/>
    <col min="3" max="3" width="9.81640625" customWidth="1"/>
    <col min="4" max="4" width="10.54296875" customWidth="1"/>
    <col min="5" max="5" width="11.54296875" customWidth="1"/>
    <col min="6" max="6" width="10.54296875" customWidth="1"/>
    <col min="7" max="8" width="10.08984375" customWidth="1"/>
    <col min="9" max="9" width="2.54296875" customWidth="1"/>
    <col min="10" max="10" width="9.08984375" customWidth="1"/>
    <col min="11" max="11" width="34.81640625" customWidth="1"/>
  </cols>
  <sheetData>
    <row r="1" spans="1:11" ht="15.75" customHeight="1">
      <c r="A1" s="1"/>
      <c r="B1" s="2"/>
      <c r="C1" s="1"/>
      <c r="D1" s="1"/>
      <c r="E1" s="1"/>
      <c r="F1" s="1"/>
      <c r="G1" s="1"/>
      <c r="H1" s="3" t="s">
        <v>134</v>
      </c>
      <c r="I1" s="1"/>
      <c r="J1" s="1"/>
      <c r="K1" s="1"/>
    </row>
    <row r="2" spans="1:11" ht="48.75" customHeight="1">
      <c r="A2" s="76" t="s">
        <v>370</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205</v>
      </c>
      <c r="B5" s="61"/>
      <c r="C5" s="61"/>
      <c r="D5" s="61"/>
      <c r="E5" s="61"/>
      <c r="F5" s="61"/>
      <c r="G5" s="61"/>
      <c r="H5" s="61"/>
      <c r="I5" s="1"/>
      <c r="J5" s="1"/>
      <c r="K5" s="1"/>
    </row>
    <row r="6" spans="1:11" ht="12" customHeight="1">
      <c r="A6" s="1"/>
      <c r="B6" s="2"/>
      <c r="C6" s="1"/>
      <c r="D6" s="1"/>
      <c r="E6" s="1"/>
      <c r="F6" s="1"/>
      <c r="G6" s="1"/>
      <c r="H6" s="1"/>
      <c r="I6" s="1"/>
      <c r="J6" s="1"/>
      <c r="K6" s="1"/>
    </row>
    <row r="7" spans="1:11" ht="33" customHeight="1">
      <c r="A7" s="6"/>
      <c r="B7" s="60" t="s">
        <v>120</v>
      </c>
      <c r="C7" s="61"/>
      <c r="D7" s="61"/>
      <c r="E7" s="61"/>
      <c r="F7" s="61"/>
      <c r="G7" s="61"/>
      <c r="H7" s="61"/>
      <c r="I7" s="6"/>
      <c r="J7" s="6"/>
      <c r="K7" s="36"/>
    </row>
    <row r="8" spans="1:11" ht="19.5" customHeight="1">
      <c r="A8" s="6"/>
      <c r="B8" s="60" t="s">
        <v>138</v>
      </c>
      <c r="C8" s="61"/>
      <c r="D8" s="61"/>
      <c r="E8" s="61"/>
      <c r="F8" s="61"/>
      <c r="G8" s="61"/>
      <c r="H8" s="61"/>
      <c r="I8" s="6"/>
      <c r="J8" s="6"/>
      <c r="K8" s="6"/>
    </row>
    <row r="9" spans="1:11" ht="19.5" customHeight="1">
      <c r="A9" s="6"/>
      <c r="B9" s="60" t="s">
        <v>371</v>
      </c>
      <c r="C9" s="61"/>
      <c r="D9" s="61"/>
      <c r="E9" s="61"/>
      <c r="F9" s="61"/>
      <c r="G9" s="61"/>
      <c r="H9" s="61"/>
      <c r="I9" s="6"/>
      <c r="J9" s="6"/>
      <c r="K9" s="6"/>
    </row>
    <row r="10" spans="1:11" ht="19.5" customHeight="1">
      <c r="A10" s="6"/>
      <c r="B10" s="46" t="s">
        <v>123</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93.75" customHeight="1">
      <c r="A14" s="9" t="s">
        <v>20</v>
      </c>
      <c r="B14" s="80" t="s">
        <v>372</v>
      </c>
      <c r="C14" s="57"/>
      <c r="D14" s="58"/>
      <c r="E14" s="13">
        <f>E15+E19+E25+E28</f>
        <v>20</v>
      </c>
      <c r="F14" s="14">
        <f t="shared" ref="F14:G14" si="0">ROUND(F15+F19+F25+F28,1)</f>
        <v>20</v>
      </c>
      <c r="G14" s="15">
        <f t="shared" si="0"/>
        <v>20</v>
      </c>
      <c r="H14" s="9"/>
      <c r="I14" s="4"/>
      <c r="J14" s="4"/>
      <c r="K14" s="4"/>
    </row>
    <row r="15" spans="1:11" ht="33.75" customHeight="1">
      <c r="A15" s="16">
        <v>1</v>
      </c>
      <c r="B15" s="80" t="s">
        <v>22</v>
      </c>
      <c r="C15" s="57"/>
      <c r="D15" s="58"/>
      <c r="E15" s="13">
        <f>5-(E16+E17+E18)</f>
        <v>5</v>
      </c>
      <c r="F15" s="14">
        <f t="shared" ref="F15:G15" si="1">ROUND(5-(F16+F17+F18),1)</f>
        <v>5</v>
      </c>
      <c r="G15" s="15">
        <f t="shared" si="1"/>
        <v>5</v>
      </c>
      <c r="H15" s="16"/>
      <c r="I15" s="17"/>
      <c r="J15" s="17"/>
      <c r="K15" s="17"/>
    </row>
    <row r="16" spans="1:11" ht="115.5" customHeight="1">
      <c r="A16" s="16" t="s">
        <v>23</v>
      </c>
      <c r="B16" s="81" t="s">
        <v>24</v>
      </c>
      <c r="C16" s="57"/>
      <c r="D16" s="58"/>
      <c r="E16" s="16"/>
      <c r="F16" s="16"/>
      <c r="G16" s="16"/>
      <c r="H16" s="16"/>
      <c r="I16" s="17"/>
      <c r="J16" s="17"/>
      <c r="K16" s="17"/>
    </row>
    <row r="17" spans="1:11" ht="102" customHeight="1">
      <c r="A17" s="16" t="s">
        <v>25</v>
      </c>
      <c r="B17" s="81" t="s">
        <v>142</v>
      </c>
      <c r="C17" s="57"/>
      <c r="D17" s="58"/>
      <c r="E17" s="16"/>
      <c r="F17" s="16"/>
      <c r="G17" s="18"/>
      <c r="H17" s="18"/>
      <c r="I17" s="19"/>
      <c r="J17" s="19"/>
      <c r="K17" s="19"/>
    </row>
    <row r="18" spans="1:11" ht="92.25" customHeight="1">
      <c r="A18" s="16" t="s">
        <v>27</v>
      </c>
      <c r="B18" s="81" t="s">
        <v>143</v>
      </c>
      <c r="C18" s="57"/>
      <c r="D18" s="58"/>
      <c r="E18" s="16"/>
      <c r="F18" s="16"/>
      <c r="G18" s="18"/>
      <c r="H18" s="18"/>
      <c r="I18" s="19"/>
      <c r="J18" s="19"/>
      <c r="K18" s="19"/>
    </row>
    <row r="19" spans="1:11" ht="5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6"/>
      <c r="G20" s="18"/>
      <c r="H20" s="18"/>
      <c r="I20" s="19"/>
      <c r="J20" s="19"/>
      <c r="K20" s="19"/>
    </row>
    <row r="21" spans="1:11" ht="57" customHeight="1">
      <c r="A21" s="16" t="s">
        <v>32</v>
      </c>
      <c r="B21" s="81" t="s">
        <v>33</v>
      </c>
      <c r="C21" s="57"/>
      <c r="D21" s="58"/>
      <c r="E21" s="16"/>
      <c r="F21" s="16"/>
      <c r="G21" s="34"/>
      <c r="H21" s="18"/>
      <c r="I21" s="19"/>
      <c r="J21" s="19"/>
      <c r="K21" s="19"/>
    </row>
    <row r="22" spans="1:11" ht="52.5" customHeight="1">
      <c r="A22" s="16" t="s">
        <v>34</v>
      </c>
      <c r="B22" s="81" t="s">
        <v>373</v>
      </c>
      <c r="C22" s="57"/>
      <c r="D22" s="58"/>
      <c r="E22" s="16"/>
      <c r="F22" s="16"/>
      <c r="G22" s="35"/>
      <c r="H22" s="18"/>
      <c r="I22" s="19"/>
      <c r="J22" s="19"/>
      <c r="K22" s="19"/>
    </row>
    <row r="23" spans="1:11" ht="70.5" customHeight="1">
      <c r="A23" s="16" t="s">
        <v>36</v>
      </c>
      <c r="B23" s="81" t="s">
        <v>145</v>
      </c>
      <c r="C23" s="57"/>
      <c r="D23" s="58"/>
      <c r="E23" s="16"/>
      <c r="F23" s="16"/>
      <c r="G23" s="35"/>
      <c r="H23" s="18"/>
      <c r="I23" s="19"/>
      <c r="J23" s="19"/>
      <c r="K23" s="19"/>
    </row>
    <row r="24" spans="1:11" ht="42.75" customHeight="1">
      <c r="A24" s="16" t="s">
        <v>38</v>
      </c>
      <c r="B24" s="81" t="s">
        <v>146</v>
      </c>
      <c r="C24" s="57"/>
      <c r="D24" s="58"/>
      <c r="E24" s="16"/>
      <c r="F24" s="16"/>
      <c r="G24" s="18"/>
      <c r="H24" s="18"/>
      <c r="I24" s="19"/>
      <c r="J24" s="19"/>
      <c r="K24" s="19"/>
    </row>
    <row r="25" spans="1:11" ht="60.75" customHeight="1">
      <c r="A25" s="16">
        <v>3</v>
      </c>
      <c r="B25" s="80" t="s">
        <v>40</v>
      </c>
      <c r="C25" s="57"/>
      <c r="D25" s="58"/>
      <c r="E25" s="13">
        <f>5-(E26+E27)</f>
        <v>5</v>
      </c>
      <c r="F25" s="14">
        <f t="shared" ref="F25:G25" si="3">ROUND(5-(F26+F27),1)</f>
        <v>5</v>
      </c>
      <c r="G25" s="15">
        <f t="shared" si="3"/>
        <v>5</v>
      </c>
      <c r="H25" s="16"/>
      <c r="I25" s="17"/>
      <c r="J25" s="17"/>
      <c r="K25" s="17"/>
    </row>
    <row r="26" spans="1:11" ht="100.5" customHeight="1">
      <c r="A26" s="16" t="s">
        <v>41</v>
      </c>
      <c r="B26" s="81" t="s">
        <v>374</v>
      </c>
      <c r="C26" s="57"/>
      <c r="D26" s="58"/>
      <c r="E26" s="16"/>
      <c r="F26" s="16"/>
      <c r="G26" s="18"/>
      <c r="H26" s="18"/>
      <c r="I26" s="19"/>
      <c r="J26" s="19"/>
      <c r="K26" s="19"/>
    </row>
    <row r="27" spans="1:11" ht="54.75" customHeight="1">
      <c r="A27" s="16" t="s">
        <v>43</v>
      </c>
      <c r="B27" s="81" t="s">
        <v>375</v>
      </c>
      <c r="C27" s="57"/>
      <c r="D27" s="58"/>
      <c r="E27" s="16"/>
      <c r="F27" s="16"/>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54" customHeight="1">
      <c r="A29" s="16" t="s">
        <v>46</v>
      </c>
      <c r="B29" s="81" t="s">
        <v>47</v>
      </c>
      <c r="C29" s="57"/>
      <c r="D29" s="58"/>
      <c r="E29" s="16"/>
      <c r="F29" s="16"/>
      <c r="G29" s="18"/>
      <c r="H29" s="18"/>
      <c r="I29" s="19"/>
      <c r="J29" s="19"/>
      <c r="K29" s="19"/>
    </row>
    <row r="30" spans="1:11" ht="60.75" customHeight="1">
      <c r="A30" s="16" t="s">
        <v>48</v>
      </c>
      <c r="B30" s="81" t="s">
        <v>49</v>
      </c>
      <c r="C30" s="57"/>
      <c r="D30" s="58"/>
      <c r="E30" s="16"/>
      <c r="F30" s="16"/>
      <c r="G30" s="18"/>
      <c r="H30" s="18"/>
      <c r="I30" s="19"/>
      <c r="J30" s="19"/>
      <c r="K30" s="19"/>
    </row>
    <row r="31" spans="1:11" ht="52.5" customHeight="1">
      <c r="A31" s="16" t="s">
        <v>50</v>
      </c>
      <c r="B31" s="81" t="s">
        <v>51</v>
      </c>
      <c r="C31" s="57"/>
      <c r="D31" s="58"/>
      <c r="E31" s="16"/>
      <c r="F31" s="16"/>
      <c r="G31" s="18"/>
      <c r="H31" s="18"/>
      <c r="I31" s="19"/>
      <c r="J31" s="19"/>
      <c r="K31" s="19"/>
    </row>
    <row r="32" spans="1:11" ht="27.75" customHeight="1">
      <c r="A32" s="9" t="s">
        <v>52</v>
      </c>
      <c r="B32" s="80" t="s">
        <v>376</v>
      </c>
      <c r="C32" s="57"/>
      <c r="D32" s="58"/>
      <c r="E32" s="13">
        <f>E33+E35+E37+E39+E41+E43</f>
        <v>20</v>
      </c>
      <c r="F32" s="14">
        <f t="shared" ref="F32:G32" si="5">ROUND(F33+F35+F37+F39+F41+F43,1)</f>
        <v>13</v>
      </c>
      <c r="G32" s="15">
        <f t="shared" si="5"/>
        <v>0</v>
      </c>
      <c r="H32" s="9"/>
      <c r="I32" s="4"/>
      <c r="J32" s="4"/>
      <c r="K32" s="4"/>
    </row>
    <row r="33" spans="1:11" ht="72.75" customHeight="1">
      <c r="A33" s="16">
        <v>5</v>
      </c>
      <c r="B33" s="80" t="s">
        <v>150</v>
      </c>
      <c r="C33" s="57"/>
      <c r="D33" s="58"/>
      <c r="E33" s="13">
        <v>1</v>
      </c>
      <c r="F33" s="14">
        <f>IF(F34&gt;1,"1",F34)</f>
        <v>1</v>
      </c>
      <c r="G33" s="15">
        <f>G34</f>
        <v>0</v>
      </c>
      <c r="H33" s="16"/>
      <c r="I33" s="17"/>
      <c r="J33" s="17"/>
      <c r="K33" s="17"/>
    </row>
    <row r="34" spans="1:11" ht="117.75" customHeight="1">
      <c r="A34" s="16"/>
      <c r="B34" s="81" t="s">
        <v>151</v>
      </c>
      <c r="C34" s="57"/>
      <c r="D34" s="58"/>
      <c r="E34" s="13"/>
      <c r="F34" s="14">
        <v>1</v>
      </c>
      <c r="G34" s="15"/>
      <c r="H34" s="16"/>
      <c r="I34" s="17"/>
      <c r="J34" s="17"/>
      <c r="K34" s="17"/>
    </row>
    <row r="35" spans="1:11" ht="35.25" customHeight="1">
      <c r="A35" s="16">
        <v>6</v>
      </c>
      <c r="B35" s="80" t="s">
        <v>152</v>
      </c>
      <c r="C35" s="57"/>
      <c r="D35" s="58"/>
      <c r="E35" s="13">
        <v>2</v>
      </c>
      <c r="F35" s="14">
        <f>IF(F36&gt;2,"2",F36)</f>
        <v>0</v>
      </c>
      <c r="G35" s="15">
        <f>G36</f>
        <v>0</v>
      </c>
      <c r="H35" s="16"/>
      <c r="I35" s="17"/>
      <c r="J35" s="17"/>
      <c r="K35" s="17"/>
    </row>
    <row r="36" spans="1:11" ht="60.75" customHeight="1">
      <c r="A36" s="16"/>
      <c r="B36" s="81" t="s">
        <v>153</v>
      </c>
      <c r="C36" s="57"/>
      <c r="D36" s="58"/>
      <c r="E36" s="13"/>
      <c r="F36" s="14"/>
      <c r="G36" s="15"/>
      <c r="H36" s="16"/>
      <c r="I36" s="17"/>
      <c r="J36" s="17"/>
      <c r="K36" s="17"/>
    </row>
    <row r="37" spans="1:11" ht="52.5" customHeight="1">
      <c r="A37" s="16">
        <v>7</v>
      </c>
      <c r="B37" s="80" t="s">
        <v>58</v>
      </c>
      <c r="C37" s="57"/>
      <c r="D37" s="58"/>
      <c r="E37" s="13">
        <v>2</v>
      </c>
      <c r="F37" s="14">
        <f>IF(F38&gt;2,"2",F38)</f>
        <v>2</v>
      </c>
      <c r="G37" s="15">
        <f>G38</f>
        <v>0</v>
      </c>
      <c r="H37" s="16"/>
      <c r="I37" s="17"/>
      <c r="J37" s="17"/>
      <c r="K37" s="17"/>
    </row>
    <row r="38" spans="1:11" ht="68.25" customHeight="1">
      <c r="A38" s="16"/>
      <c r="B38" s="81" t="s">
        <v>155</v>
      </c>
      <c r="C38" s="57"/>
      <c r="D38" s="58"/>
      <c r="E38" s="13"/>
      <c r="F38" s="14">
        <v>2</v>
      </c>
      <c r="G38" s="15"/>
      <c r="H38" s="16"/>
      <c r="I38" s="17"/>
      <c r="J38" s="17"/>
      <c r="K38" s="17"/>
    </row>
    <row r="39" spans="1:11" ht="61.5" customHeight="1">
      <c r="A39" s="16">
        <v>8</v>
      </c>
      <c r="B39" s="80" t="s">
        <v>60</v>
      </c>
      <c r="C39" s="57"/>
      <c r="D39" s="58"/>
      <c r="E39" s="13">
        <v>2</v>
      </c>
      <c r="F39" s="14">
        <f>IF(F40&gt;2,"2",F40)</f>
        <v>2</v>
      </c>
      <c r="G39" s="15">
        <f>G40</f>
        <v>0</v>
      </c>
      <c r="H39" s="16"/>
      <c r="I39" s="17"/>
      <c r="J39" s="17"/>
      <c r="K39" s="17"/>
    </row>
    <row r="40" spans="1:11" ht="70.5" customHeight="1">
      <c r="A40" s="16"/>
      <c r="B40" s="81" t="s">
        <v>156</v>
      </c>
      <c r="C40" s="57"/>
      <c r="D40" s="58"/>
      <c r="E40" s="13"/>
      <c r="F40" s="14">
        <v>2</v>
      </c>
      <c r="G40" s="15"/>
      <c r="H40" s="16"/>
      <c r="I40" s="17"/>
      <c r="J40" s="17"/>
      <c r="K40" s="17"/>
    </row>
    <row r="41" spans="1:11" ht="116.25" customHeight="1">
      <c r="A41" s="16">
        <v>9</v>
      </c>
      <c r="B41" s="80" t="s">
        <v>377</v>
      </c>
      <c r="C41" s="57"/>
      <c r="D41" s="58"/>
      <c r="E41" s="13">
        <v>8</v>
      </c>
      <c r="F41" s="14" t="str">
        <f>IF(F42&gt;=8,"8",IF(F42&lt;8,"0"))</f>
        <v>8</v>
      </c>
      <c r="G41" s="15">
        <f>G42</f>
        <v>0</v>
      </c>
      <c r="H41" s="16"/>
      <c r="I41" s="17"/>
      <c r="J41" s="17"/>
      <c r="K41" s="17"/>
    </row>
    <row r="42" spans="1:11" ht="127.5" customHeight="1">
      <c r="A42" s="16"/>
      <c r="B42" s="81" t="s">
        <v>158</v>
      </c>
      <c r="C42" s="57"/>
      <c r="D42" s="58"/>
      <c r="E42" s="13"/>
      <c r="F42" s="14">
        <v>8</v>
      </c>
      <c r="G42" s="15"/>
      <c r="H42" s="16"/>
      <c r="I42" s="17"/>
      <c r="J42" s="17"/>
      <c r="K42" s="17"/>
    </row>
    <row r="43" spans="1:11" ht="45" customHeight="1">
      <c r="A43" s="16">
        <v>10</v>
      </c>
      <c r="B43" s="80" t="s">
        <v>160</v>
      </c>
      <c r="C43" s="57"/>
      <c r="D43" s="58"/>
      <c r="E43" s="13">
        <v>5</v>
      </c>
      <c r="F43" s="14">
        <f>IF(F44&gt;5,"5",F44)</f>
        <v>0</v>
      </c>
      <c r="G43" s="15">
        <f>G44</f>
        <v>0</v>
      </c>
      <c r="H43" s="16"/>
      <c r="I43" s="17"/>
      <c r="J43" s="17"/>
      <c r="K43" s="17"/>
    </row>
    <row r="44" spans="1:11" ht="156.75" customHeight="1">
      <c r="A44" s="16"/>
      <c r="B44" s="81" t="s">
        <v>161</v>
      </c>
      <c r="C44" s="57"/>
      <c r="D44" s="58"/>
      <c r="E44" s="13"/>
      <c r="F44" s="14"/>
      <c r="G44" s="15"/>
      <c r="H44" s="16"/>
      <c r="I44" s="17"/>
      <c r="J44" s="17"/>
      <c r="K44" s="17"/>
    </row>
    <row r="45" spans="1:11" ht="61.5" customHeight="1">
      <c r="A45" s="9" t="s">
        <v>69</v>
      </c>
      <c r="B45" s="80" t="s">
        <v>378</v>
      </c>
      <c r="C45" s="57"/>
      <c r="D45" s="58"/>
      <c r="E45" s="13">
        <v>60</v>
      </c>
      <c r="F45" s="14">
        <f t="shared" ref="F45:G45" si="6">SUM(F46:F51)</f>
        <v>60</v>
      </c>
      <c r="G45" s="15">
        <f t="shared" si="6"/>
        <v>0</v>
      </c>
      <c r="H45" s="9"/>
      <c r="I45" s="4"/>
      <c r="J45" s="4"/>
      <c r="K45" s="4"/>
    </row>
    <row r="46" spans="1:11" ht="26.25" customHeight="1">
      <c r="A46" s="16"/>
      <c r="B46" s="81" t="s">
        <v>71</v>
      </c>
      <c r="C46" s="57"/>
      <c r="D46" s="58"/>
      <c r="E46" s="16">
        <v>60</v>
      </c>
      <c r="F46" s="16">
        <v>60</v>
      </c>
      <c r="G46" s="16"/>
      <c r="H46" s="16"/>
      <c r="I46" s="17"/>
      <c r="J46" s="17"/>
      <c r="K46" s="17"/>
    </row>
    <row r="47" spans="1:11" ht="26.25" customHeight="1">
      <c r="A47" s="16"/>
      <c r="B47" s="81" t="s">
        <v>72</v>
      </c>
      <c r="C47" s="57"/>
      <c r="D47" s="58"/>
      <c r="E47" s="16">
        <v>50</v>
      </c>
      <c r="F47" s="16"/>
      <c r="G47" s="16"/>
      <c r="H47" s="16"/>
      <c r="I47" s="17"/>
      <c r="J47" s="17"/>
      <c r="K47" s="17"/>
    </row>
    <row r="48" spans="1:11" ht="26.25" customHeight="1">
      <c r="A48" s="16"/>
      <c r="B48" s="81" t="s">
        <v>73</v>
      </c>
      <c r="C48" s="57"/>
      <c r="D48" s="58"/>
      <c r="E48" s="16">
        <v>40</v>
      </c>
      <c r="F48" s="16"/>
      <c r="G48" s="16"/>
      <c r="H48" s="16"/>
      <c r="I48" s="17"/>
      <c r="J48" s="17"/>
      <c r="K48" s="17"/>
    </row>
    <row r="49" spans="1:11" ht="26.25" customHeight="1">
      <c r="A49" s="16"/>
      <c r="B49" s="81" t="s">
        <v>74</v>
      </c>
      <c r="C49" s="57"/>
      <c r="D49" s="58"/>
      <c r="E49" s="16">
        <v>30</v>
      </c>
      <c r="F49" s="16"/>
      <c r="G49" s="16"/>
      <c r="H49" s="16"/>
      <c r="I49" s="17"/>
      <c r="J49" s="17"/>
      <c r="K49" s="17"/>
    </row>
    <row r="50" spans="1:11" ht="26.25" customHeight="1">
      <c r="A50" s="16"/>
      <c r="B50" s="81" t="s">
        <v>75</v>
      </c>
      <c r="C50" s="57"/>
      <c r="D50" s="58"/>
      <c r="E50" s="16">
        <v>20</v>
      </c>
      <c r="F50" s="16"/>
      <c r="G50" s="16"/>
      <c r="H50" s="16"/>
      <c r="I50" s="17"/>
      <c r="J50" s="17"/>
      <c r="K50" s="17"/>
    </row>
    <row r="51" spans="1:11" ht="26.25" customHeight="1">
      <c r="A51" s="16"/>
      <c r="B51" s="81" t="s">
        <v>76</v>
      </c>
      <c r="C51" s="57"/>
      <c r="D51" s="58"/>
      <c r="E51" s="16">
        <v>0</v>
      </c>
      <c r="F51" s="16"/>
      <c r="G51" s="16"/>
      <c r="H51" s="16"/>
      <c r="I51" s="17"/>
      <c r="J51" s="17"/>
      <c r="K51" s="17"/>
    </row>
    <row r="52" spans="1:11" ht="24" customHeight="1">
      <c r="A52" s="9"/>
      <c r="B52" s="59" t="s">
        <v>77</v>
      </c>
      <c r="C52" s="57"/>
      <c r="D52" s="58"/>
      <c r="E52" s="9">
        <f t="shared" ref="E52:G52" si="7">E14+E32+E45</f>
        <v>100</v>
      </c>
      <c r="F52" s="22">
        <f t="shared" si="7"/>
        <v>93</v>
      </c>
      <c r="G52" s="15">
        <f t="shared" si="7"/>
        <v>20</v>
      </c>
      <c r="H52" s="9"/>
      <c r="I52" s="4"/>
      <c r="J52" s="4"/>
      <c r="K52" s="4"/>
    </row>
    <row r="53" spans="1:11" ht="26.25" customHeight="1">
      <c r="A53" s="23"/>
      <c r="B53" s="56" t="s">
        <v>78</v>
      </c>
      <c r="C53" s="57"/>
      <c r="D53" s="58"/>
      <c r="E53" s="23"/>
      <c r="F53" s="23"/>
      <c r="G53" s="23"/>
      <c r="H53" s="23"/>
      <c r="I53" s="1"/>
      <c r="J53" s="1"/>
      <c r="K53" s="1"/>
    </row>
    <row r="54" spans="1:11" ht="53.25" customHeight="1">
      <c r="A54" s="23"/>
      <c r="B54" s="59" t="s">
        <v>379</v>
      </c>
      <c r="C54" s="57"/>
      <c r="D54" s="58"/>
      <c r="E54" s="9">
        <f>E52-E53</f>
        <v>100</v>
      </c>
      <c r="F54" s="22">
        <f t="shared" ref="F54:G54" si="8">ROUND(F52-F53,1)</f>
        <v>93</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60" t="s">
        <v>80</v>
      </c>
      <c r="C56" s="61"/>
      <c r="D56" s="61"/>
      <c r="E56" s="1"/>
      <c r="F56" s="1"/>
      <c r="G56" s="1"/>
      <c r="H56" s="1"/>
      <c r="I56" s="1"/>
      <c r="J56" s="1"/>
      <c r="K56" s="1"/>
    </row>
    <row r="57" spans="1:11" ht="32.25" customHeight="1">
      <c r="A57" s="62" t="s">
        <v>81</v>
      </c>
      <c r="B57" s="63"/>
      <c r="C57" s="64"/>
      <c r="D57" s="68" t="s">
        <v>82</v>
      </c>
      <c r="E57" s="70" t="s">
        <v>83</v>
      </c>
      <c r="F57" s="58"/>
      <c r="G57" s="70" t="s">
        <v>380</v>
      </c>
      <c r="H57" s="58"/>
      <c r="I57" s="6"/>
      <c r="J57" s="6"/>
      <c r="K57" s="6"/>
    </row>
    <row r="58" spans="1:11" ht="15.75" customHeight="1">
      <c r="A58" s="65"/>
      <c r="B58" s="66"/>
      <c r="C58" s="67"/>
      <c r="D58" s="69"/>
      <c r="E58" s="10" t="s">
        <v>85</v>
      </c>
      <c r="F58" s="10" t="s">
        <v>86</v>
      </c>
      <c r="G58" s="10" t="s">
        <v>87</v>
      </c>
      <c r="H58" s="10" t="s">
        <v>88</v>
      </c>
      <c r="I58" s="6"/>
      <c r="J58" s="6"/>
      <c r="K58" s="6"/>
    </row>
    <row r="59" spans="1:11" ht="33.75" customHeight="1">
      <c r="A59" s="74" t="s">
        <v>89</v>
      </c>
      <c r="B59" s="57"/>
      <c r="C59" s="58"/>
      <c r="D59" s="16" t="s">
        <v>90</v>
      </c>
      <c r="E59" s="24">
        <f>IF(AND(90&lt;=F54,F54&lt;100),F54,"")</f>
        <v>93</v>
      </c>
      <c r="F59" s="16" t="str">
        <f>IF(AND(90&lt;=G54,G54&lt;=100),G54,"")</f>
        <v/>
      </c>
      <c r="G59" s="16" t="str">
        <f t="shared" ref="G59:H59" si="9">IF(ISNUMBER(E59)=TRUE,"X","")</f>
        <v>X</v>
      </c>
      <c r="H59" s="16" t="str">
        <f t="shared" si="9"/>
        <v/>
      </c>
      <c r="I59" s="1"/>
      <c r="J59" s="1"/>
      <c r="K59" s="1"/>
    </row>
    <row r="60" spans="1:11" ht="45.75" customHeight="1">
      <c r="A60" s="74" t="s">
        <v>91</v>
      </c>
      <c r="B60" s="57"/>
      <c r="C60" s="58"/>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74" t="s">
        <v>93</v>
      </c>
      <c r="B61" s="57"/>
      <c r="C61" s="58"/>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74" t="s">
        <v>95</v>
      </c>
      <c r="B62" s="57"/>
      <c r="C62" s="58"/>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75" t="s">
        <v>200</v>
      </c>
      <c r="E64" s="61"/>
      <c r="F64" s="61"/>
      <c r="G64" s="61"/>
      <c r="H64" s="61"/>
      <c r="I64" s="27"/>
      <c r="J64" s="27"/>
      <c r="K64" s="27"/>
    </row>
    <row r="65" spans="1:11" ht="35.25" customHeight="1">
      <c r="A65" s="4"/>
      <c r="B65" s="4"/>
      <c r="C65" s="4"/>
      <c r="D65" s="29"/>
      <c r="E65" s="76" t="s">
        <v>381</v>
      </c>
      <c r="F65" s="61"/>
      <c r="G65" s="61"/>
      <c r="H65" s="6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382</v>
      </c>
      <c r="G68" s="1"/>
      <c r="H68" s="1"/>
      <c r="I68" s="1"/>
      <c r="J68" s="1"/>
      <c r="K68" s="1"/>
    </row>
    <row r="69" spans="1:11" ht="15.75" customHeight="1">
      <c r="A69" s="1"/>
      <c r="B69" s="2"/>
      <c r="C69" s="1"/>
      <c r="D69" s="1"/>
      <c r="E69" s="1"/>
      <c r="F69" s="1"/>
      <c r="G69" s="1"/>
      <c r="H69" s="1"/>
      <c r="I69" s="1"/>
      <c r="J69" s="1"/>
      <c r="K69" s="1"/>
    </row>
    <row r="70" spans="1:11" ht="24.75" customHeight="1">
      <c r="A70" s="1"/>
      <c r="B70" s="77" t="s">
        <v>100</v>
      </c>
      <c r="C70" s="66"/>
      <c r="D70" s="66"/>
      <c r="E70" s="66"/>
      <c r="F70" s="66"/>
      <c r="G70" s="66"/>
      <c r="H70" s="66"/>
      <c r="I70" s="1"/>
      <c r="J70" s="1"/>
      <c r="K70" s="1"/>
    </row>
    <row r="71" spans="1:11" ht="106.5" customHeight="1">
      <c r="A71" s="1"/>
      <c r="B71" s="71" t="s">
        <v>101</v>
      </c>
      <c r="C71" s="57"/>
      <c r="D71" s="57"/>
      <c r="E71" s="57"/>
      <c r="F71" s="57"/>
      <c r="G71" s="57"/>
      <c r="H71" s="58"/>
      <c r="I71" s="1"/>
      <c r="J71" s="1"/>
      <c r="K71" s="1"/>
    </row>
    <row r="72" spans="1:11" ht="24.75" customHeight="1">
      <c r="A72" s="1"/>
      <c r="B72" s="32"/>
      <c r="C72" s="1"/>
      <c r="D72" s="72" t="s">
        <v>383</v>
      </c>
      <c r="E72" s="63"/>
      <c r="F72" s="63"/>
      <c r="G72" s="63"/>
      <c r="H72" s="63"/>
      <c r="I72" s="1"/>
      <c r="J72" s="1"/>
      <c r="K72" s="1"/>
    </row>
    <row r="73" spans="1:11" ht="21" customHeight="1">
      <c r="A73" s="1"/>
      <c r="B73" s="29"/>
      <c r="C73" s="1"/>
      <c r="D73" s="73" t="s">
        <v>103</v>
      </c>
      <c r="E73" s="61"/>
      <c r="F73" s="61"/>
      <c r="G73" s="61"/>
      <c r="H73" s="6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G57:H57"/>
    <mergeCell ref="A59:C59"/>
    <mergeCell ref="D72:H72"/>
    <mergeCell ref="D73:H73"/>
    <mergeCell ref="A60:C60"/>
    <mergeCell ref="A61:C61"/>
    <mergeCell ref="A62:C62"/>
    <mergeCell ref="D64:H64"/>
    <mergeCell ref="E65:H65"/>
    <mergeCell ref="B70:H70"/>
    <mergeCell ref="B71:H71"/>
    <mergeCell ref="B54:D54"/>
    <mergeCell ref="B56:D56"/>
    <mergeCell ref="A57:C58"/>
    <mergeCell ref="D57:D58"/>
    <mergeCell ref="E57:F57"/>
  </mergeCells>
  <printOptions horizontalCentered="1"/>
  <pageMargins left="0.31" right="0.3" top="0.45" bottom="0.62" header="0" footer="0"/>
  <pageSetup paperSize="9" orientation="portrai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6.7265625" customWidth="1"/>
    <col min="3" max="3" width="13.26953125" customWidth="1"/>
    <col min="4" max="4" width="10.54296875" customWidth="1"/>
    <col min="5" max="5" width="10.453125" customWidth="1"/>
    <col min="6" max="6" width="10.54296875" customWidth="1"/>
    <col min="7" max="8" width="10.08984375" customWidth="1"/>
    <col min="9" max="11" width="8.7265625" customWidth="1"/>
  </cols>
  <sheetData>
    <row r="1" spans="1:11" ht="15.75" customHeight="1">
      <c r="A1" s="1"/>
      <c r="B1" s="2"/>
      <c r="C1" s="1"/>
      <c r="D1" s="1"/>
      <c r="E1" s="1"/>
      <c r="F1" s="1"/>
      <c r="G1" s="1"/>
      <c r="H1" s="3" t="s">
        <v>134</v>
      </c>
      <c r="I1" s="1"/>
      <c r="J1" s="1"/>
      <c r="K1" s="1"/>
    </row>
    <row r="2" spans="1:11" ht="48.75" customHeight="1">
      <c r="A2" s="76" t="s">
        <v>384</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288</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385</v>
      </c>
      <c r="C7" s="61"/>
      <c r="D7" s="61"/>
      <c r="E7" s="61"/>
      <c r="F7" s="61"/>
      <c r="G7" s="61"/>
      <c r="H7" s="61"/>
      <c r="I7" s="6"/>
      <c r="J7" s="6"/>
      <c r="K7" s="6"/>
    </row>
    <row r="8" spans="1:11" ht="19.5" customHeight="1">
      <c r="A8" s="6"/>
      <c r="B8" s="60" t="s">
        <v>138</v>
      </c>
      <c r="C8" s="61"/>
      <c r="D8" s="61"/>
      <c r="E8" s="61"/>
      <c r="F8" s="61"/>
      <c r="G8" s="61"/>
      <c r="H8" s="61"/>
      <c r="I8" s="6"/>
      <c r="J8" s="6"/>
      <c r="K8" s="6"/>
    </row>
    <row r="9" spans="1:11" ht="19.5" customHeight="1">
      <c r="A9" s="6"/>
      <c r="B9" s="60" t="s">
        <v>386</v>
      </c>
      <c r="C9" s="61"/>
      <c r="D9" s="61"/>
      <c r="E9" s="61"/>
      <c r="F9" s="61"/>
      <c r="G9" s="61"/>
      <c r="H9" s="61"/>
      <c r="I9" s="6"/>
      <c r="J9" s="6"/>
      <c r="K9" s="6"/>
    </row>
    <row r="10" spans="1:11" ht="19.5" customHeight="1">
      <c r="A10" s="6"/>
      <c r="B10" s="7" t="s">
        <v>207</v>
      </c>
      <c r="C10" s="33">
        <v>11100096272</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93.75" customHeight="1">
      <c r="A14" s="9" t="s">
        <v>20</v>
      </c>
      <c r="B14" s="80" t="s">
        <v>387</v>
      </c>
      <c r="C14" s="57"/>
      <c r="D14" s="58"/>
      <c r="E14" s="13">
        <f>E15+E19+E25+E28</f>
        <v>20</v>
      </c>
      <c r="F14" s="14">
        <f t="shared" ref="F14:G14" si="0">ROUND(F15+F19+F25+F28,1)</f>
        <v>20</v>
      </c>
      <c r="G14" s="15">
        <f t="shared" si="0"/>
        <v>20</v>
      </c>
      <c r="H14" s="9"/>
      <c r="I14" s="4"/>
      <c r="J14" s="4"/>
      <c r="K14" s="4"/>
    </row>
    <row r="15" spans="1:11" ht="33.75" customHeight="1">
      <c r="A15" s="16">
        <v>1</v>
      </c>
      <c r="B15" s="80" t="s">
        <v>22</v>
      </c>
      <c r="C15" s="57"/>
      <c r="D15" s="58"/>
      <c r="E15" s="13">
        <f>5-(E16+E17+E18)</f>
        <v>5</v>
      </c>
      <c r="F15" s="14">
        <f t="shared" ref="F15:G15" si="1">ROUND(5-(F16+F17+F18),1)</f>
        <v>5</v>
      </c>
      <c r="G15" s="15">
        <f t="shared" si="1"/>
        <v>5</v>
      </c>
      <c r="H15" s="16"/>
      <c r="I15" s="17"/>
      <c r="J15" s="17"/>
      <c r="K15" s="17"/>
    </row>
    <row r="16" spans="1:11" ht="115.5" customHeight="1">
      <c r="A16" s="16" t="s">
        <v>23</v>
      </c>
      <c r="B16" s="81" t="s">
        <v>24</v>
      </c>
      <c r="C16" s="57"/>
      <c r="D16" s="58"/>
      <c r="E16" s="16"/>
      <c r="F16" s="16"/>
      <c r="G16" s="16"/>
      <c r="H16" s="16"/>
      <c r="I16" s="17"/>
      <c r="J16" s="17"/>
      <c r="K16" s="17"/>
    </row>
    <row r="17" spans="1:11" ht="102" customHeight="1">
      <c r="A17" s="16" t="s">
        <v>25</v>
      </c>
      <c r="B17" s="81" t="s">
        <v>142</v>
      </c>
      <c r="C17" s="57"/>
      <c r="D17" s="58"/>
      <c r="E17" s="16"/>
      <c r="F17" s="16"/>
      <c r="G17" s="18"/>
      <c r="H17" s="18"/>
      <c r="I17" s="19"/>
      <c r="J17" s="19"/>
      <c r="K17" s="19"/>
    </row>
    <row r="18" spans="1:11" ht="92.25" customHeight="1">
      <c r="A18" s="16" t="s">
        <v>27</v>
      </c>
      <c r="B18" s="81" t="s">
        <v>143</v>
      </c>
      <c r="C18" s="57"/>
      <c r="D18" s="58"/>
      <c r="E18" s="16"/>
      <c r="F18" s="16"/>
      <c r="G18" s="18"/>
      <c r="H18" s="18"/>
      <c r="I18" s="19"/>
      <c r="J18" s="19"/>
      <c r="K18" s="19"/>
    </row>
    <row r="19" spans="1:11" ht="5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6"/>
      <c r="G20" s="18"/>
      <c r="H20" s="18"/>
      <c r="I20" s="19"/>
      <c r="J20" s="19"/>
      <c r="K20" s="19"/>
    </row>
    <row r="21" spans="1:11" ht="57" customHeight="1">
      <c r="A21" s="16" t="s">
        <v>32</v>
      </c>
      <c r="B21" s="81" t="s">
        <v>33</v>
      </c>
      <c r="C21" s="57"/>
      <c r="D21" s="58"/>
      <c r="E21" s="16"/>
      <c r="F21" s="16"/>
      <c r="G21" s="34"/>
      <c r="H21" s="18"/>
      <c r="I21" s="19"/>
      <c r="J21" s="19"/>
      <c r="K21" s="19"/>
    </row>
    <row r="22" spans="1:11" ht="52.5" customHeight="1">
      <c r="A22" s="16" t="s">
        <v>34</v>
      </c>
      <c r="B22" s="81" t="s">
        <v>388</v>
      </c>
      <c r="C22" s="57"/>
      <c r="D22" s="58"/>
      <c r="E22" s="16"/>
      <c r="F22" s="16"/>
      <c r="G22" s="35"/>
      <c r="H22" s="18"/>
      <c r="I22" s="19"/>
      <c r="J22" s="19"/>
      <c r="K22" s="19"/>
    </row>
    <row r="23" spans="1:11" ht="70.5" customHeight="1">
      <c r="A23" s="16" t="s">
        <v>36</v>
      </c>
      <c r="B23" s="81" t="s">
        <v>145</v>
      </c>
      <c r="C23" s="57"/>
      <c r="D23" s="58"/>
      <c r="E23" s="16"/>
      <c r="F23" s="16"/>
      <c r="G23" s="35"/>
      <c r="H23" s="18"/>
      <c r="I23" s="19"/>
      <c r="J23" s="19"/>
      <c r="K23" s="19"/>
    </row>
    <row r="24" spans="1:11" ht="42.75" customHeight="1">
      <c r="A24" s="16" t="s">
        <v>38</v>
      </c>
      <c r="B24" s="81" t="s">
        <v>146</v>
      </c>
      <c r="C24" s="57"/>
      <c r="D24" s="58"/>
      <c r="E24" s="16"/>
      <c r="F24" s="16"/>
      <c r="G24" s="18"/>
      <c r="H24" s="18"/>
      <c r="I24" s="19"/>
      <c r="J24" s="19"/>
      <c r="K24" s="19"/>
    </row>
    <row r="25" spans="1:11" ht="60.75" customHeight="1">
      <c r="A25" s="16">
        <v>3</v>
      </c>
      <c r="B25" s="80" t="s">
        <v>40</v>
      </c>
      <c r="C25" s="57"/>
      <c r="D25" s="58"/>
      <c r="E25" s="13">
        <f>5-(E26+E27)</f>
        <v>5</v>
      </c>
      <c r="F25" s="14">
        <f t="shared" ref="F25:G25" si="3">ROUND(5-(F26+F27),1)</f>
        <v>5</v>
      </c>
      <c r="G25" s="15">
        <f t="shared" si="3"/>
        <v>5</v>
      </c>
      <c r="H25" s="16"/>
      <c r="I25" s="17"/>
      <c r="J25" s="17"/>
      <c r="K25" s="17"/>
    </row>
    <row r="26" spans="1:11" ht="100.5" customHeight="1">
      <c r="A26" s="16" t="s">
        <v>41</v>
      </c>
      <c r="B26" s="81" t="s">
        <v>389</v>
      </c>
      <c r="C26" s="57"/>
      <c r="D26" s="58"/>
      <c r="E26" s="16"/>
      <c r="F26" s="16"/>
      <c r="G26" s="18"/>
      <c r="H26" s="18"/>
      <c r="I26" s="19"/>
      <c r="J26" s="19"/>
      <c r="K26" s="19"/>
    </row>
    <row r="27" spans="1:11" ht="54.75" customHeight="1">
      <c r="A27" s="16" t="s">
        <v>43</v>
      </c>
      <c r="B27" s="81" t="s">
        <v>390</v>
      </c>
      <c r="C27" s="57"/>
      <c r="D27" s="58"/>
      <c r="E27" s="16"/>
      <c r="F27" s="16"/>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54" customHeight="1">
      <c r="A29" s="16" t="s">
        <v>46</v>
      </c>
      <c r="B29" s="81" t="s">
        <v>47</v>
      </c>
      <c r="C29" s="57"/>
      <c r="D29" s="58"/>
      <c r="E29" s="16"/>
      <c r="F29" s="16"/>
      <c r="G29" s="18"/>
      <c r="H29" s="18"/>
      <c r="I29" s="19"/>
      <c r="J29" s="19"/>
      <c r="K29" s="19"/>
    </row>
    <row r="30" spans="1:11" ht="60.75" customHeight="1">
      <c r="A30" s="16" t="s">
        <v>48</v>
      </c>
      <c r="B30" s="81" t="s">
        <v>49</v>
      </c>
      <c r="C30" s="57"/>
      <c r="D30" s="58"/>
      <c r="E30" s="16"/>
      <c r="F30" s="16"/>
      <c r="G30" s="18"/>
      <c r="H30" s="18"/>
      <c r="I30" s="19"/>
      <c r="J30" s="19"/>
      <c r="K30" s="19"/>
    </row>
    <row r="31" spans="1:11" ht="52.5" customHeight="1">
      <c r="A31" s="16" t="s">
        <v>50</v>
      </c>
      <c r="B31" s="81" t="s">
        <v>51</v>
      </c>
      <c r="C31" s="57"/>
      <c r="D31" s="58"/>
      <c r="E31" s="16"/>
      <c r="F31" s="16"/>
      <c r="G31" s="18"/>
      <c r="H31" s="18"/>
      <c r="I31" s="19"/>
      <c r="J31" s="19"/>
      <c r="K31" s="19"/>
    </row>
    <row r="32" spans="1:11" ht="27.75" customHeight="1">
      <c r="A32" s="9" t="s">
        <v>52</v>
      </c>
      <c r="B32" s="80" t="s">
        <v>391</v>
      </c>
      <c r="C32" s="57"/>
      <c r="D32" s="58"/>
      <c r="E32" s="13">
        <f>E33+E35+E37+E39+E41+E43</f>
        <v>20</v>
      </c>
      <c r="F32" s="14">
        <f t="shared" ref="F32:G32" si="5">ROUND(F33+F35+F37+F39+F41+F43,1)</f>
        <v>15</v>
      </c>
      <c r="G32" s="15">
        <f t="shared" si="5"/>
        <v>0</v>
      </c>
      <c r="H32" s="9"/>
      <c r="I32" s="4"/>
      <c r="J32" s="4"/>
      <c r="K32" s="4"/>
    </row>
    <row r="33" spans="1:11" ht="72.75" customHeight="1">
      <c r="A33" s="16">
        <v>5</v>
      </c>
      <c r="B33" s="80" t="s">
        <v>150</v>
      </c>
      <c r="C33" s="57"/>
      <c r="D33" s="58"/>
      <c r="E33" s="13">
        <v>1</v>
      </c>
      <c r="F33" s="14">
        <f>IF(F34&gt;1,"1",F34)</f>
        <v>1</v>
      </c>
      <c r="G33" s="15">
        <f>G34</f>
        <v>0</v>
      </c>
      <c r="H33" s="16"/>
      <c r="I33" s="17"/>
      <c r="J33" s="17"/>
      <c r="K33" s="17"/>
    </row>
    <row r="34" spans="1:11" ht="117.75" customHeight="1">
      <c r="A34" s="16"/>
      <c r="B34" s="81" t="s">
        <v>151</v>
      </c>
      <c r="C34" s="57"/>
      <c r="D34" s="58"/>
      <c r="E34" s="13"/>
      <c r="F34" s="14">
        <v>1</v>
      </c>
      <c r="G34" s="15"/>
      <c r="H34" s="16"/>
      <c r="I34" s="17"/>
      <c r="J34" s="17"/>
      <c r="K34" s="17"/>
    </row>
    <row r="35" spans="1:11" ht="35.25" customHeight="1">
      <c r="A35" s="16">
        <v>6</v>
      </c>
      <c r="B35" s="80" t="s">
        <v>152</v>
      </c>
      <c r="C35" s="57"/>
      <c r="D35" s="58"/>
      <c r="E35" s="13">
        <v>2</v>
      </c>
      <c r="F35" s="14">
        <f>IF(F36&gt;2,"2",F36)</f>
        <v>2</v>
      </c>
      <c r="G35" s="15">
        <f>G36</f>
        <v>0</v>
      </c>
      <c r="H35" s="16"/>
      <c r="I35" s="17"/>
      <c r="J35" s="17"/>
      <c r="K35" s="17"/>
    </row>
    <row r="36" spans="1:11" ht="60.75" customHeight="1">
      <c r="A36" s="16"/>
      <c r="B36" s="81" t="s">
        <v>153</v>
      </c>
      <c r="C36" s="57"/>
      <c r="D36" s="58"/>
      <c r="E36" s="13"/>
      <c r="F36" s="14">
        <v>2</v>
      </c>
      <c r="G36" s="15"/>
      <c r="H36" s="16"/>
      <c r="I36" s="17"/>
      <c r="J36" s="17"/>
      <c r="K36" s="17"/>
    </row>
    <row r="37" spans="1:11" ht="52.5" customHeight="1">
      <c r="A37" s="16">
        <v>7</v>
      </c>
      <c r="B37" s="80" t="s">
        <v>58</v>
      </c>
      <c r="C37" s="57"/>
      <c r="D37" s="58"/>
      <c r="E37" s="13">
        <v>2</v>
      </c>
      <c r="F37" s="14">
        <f>IF(F38&gt;2,"2",F38)</f>
        <v>2</v>
      </c>
      <c r="G37" s="15">
        <f>G38</f>
        <v>0</v>
      </c>
      <c r="H37" s="16"/>
      <c r="I37" s="17"/>
      <c r="J37" s="17"/>
      <c r="K37" s="17"/>
    </row>
    <row r="38" spans="1:11" ht="68.25" customHeight="1">
      <c r="A38" s="16"/>
      <c r="B38" s="81" t="s">
        <v>155</v>
      </c>
      <c r="C38" s="57"/>
      <c r="D38" s="58"/>
      <c r="E38" s="13"/>
      <c r="F38" s="14">
        <v>2</v>
      </c>
      <c r="G38" s="15"/>
      <c r="H38" s="16"/>
      <c r="I38" s="17"/>
      <c r="J38" s="17"/>
      <c r="K38" s="17"/>
    </row>
    <row r="39" spans="1:11" ht="61.5" customHeight="1">
      <c r="A39" s="16">
        <v>8</v>
      </c>
      <c r="B39" s="80" t="s">
        <v>60</v>
      </c>
      <c r="C39" s="57"/>
      <c r="D39" s="58"/>
      <c r="E39" s="13">
        <v>2</v>
      </c>
      <c r="F39" s="14">
        <f>IF(F40&gt;2,"2",F40)</f>
        <v>2</v>
      </c>
      <c r="G39" s="15">
        <f>G40</f>
        <v>0</v>
      </c>
      <c r="H39" s="16"/>
      <c r="I39" s="17"/>
      <c r="J39" s="17"/>
      <c r="K39" s="17"/>
    </row>
    <row r="40" spans="1:11" ht="70.5" customHeight="1">
      <c r="A40" s="16"/>
      <c r="B40" s="81" t="s">
        <v>156</v>
      </c>
      <c r="C40" s="57"/>
      <c r="D40" s="58"/>
      <c r="E40" s="13"/>
      <c r="F40" s="14">
        <v>2</v>
      </c>
      <c r="G40" s="15"/>
      <c r="H40" s="16"/>
      <c r="I40" s="17"/>
      <c r="J40" s="17"/>
      <c r="K40" s="17"/>
    </row>
    <row r="41" spans="1:11" ht="116.25" customHeight="1">
      <c r="A41" s="16">
        <v>9</v>
      </c>
      <c r="B41" s="80" t="s">
        <v>392</v>
      </c>
      <c r="C41" s="57"/>
      <c r="D41" s="58"/>
      <c r="E41" s="13">
        <v>8</v>
      </c>
      <c r="F41" s="14" t="str">
        <f>IF(F42&gt;=8,"8",IF(F42&lt;8,"0"))</f>
        <v>8</v>
      </c>
      <c r="G41" s="15">
        <f>G42</f>
        <v>0</v>
      </c>
      <c r="H41" s="16"/>
      <c r="I41" s="17"/>
      <c r="J41" s="17"/>
      <c r="K41" s="17"/>
    </row>
    <row r="42" spans="1:11" ht="127.5" customHeight="1">
      <c r="A42" s="16"/>
      <c r="B42" s="81" t="s">
        <v>158</v>
      </c>
      <c r="C42" s="57"/>
      <c r="D42" s="58"/>
      <c r="E42" s="13"/>
      <c r="F42" s="14">
        <v>8</v>
      </c>
      <c r="G42" s="15"/>
      <c r="H42" s="16"/>
      <c r="I42" s="17"/>
      <c r="J42" s="17"/>
      <c r="K42" s="17"/>
    </row>
    <row r="43" spans="1:11" ht="45" customHeight="1">
      <c r="A43" s="16">
        <v>10</v>
      </c>
      <c r="B43" s="80" t="s">
        <v>160</v>
      </c>
      <c r="C43" s="57"/>
      <c r="D43" s="58"/>
      <c r="E43" s="13">
        <v>5</v>
      </c>
      <c r="F43" s="14">
        <f>IF(F44&gt;5,"5",F44)</f>
        <v>0</v>
      </c>
      <c r="G43" s="15">
        <f>G44</f>
        <v>0</v>
      </c>
      <c r="H43" s="16"/>
      <c r="I43" s="17"/>
      <c r="J43" s="17"/>
      <c r="K43" s="17"/>
    </row>
    <row r="44" spans="1:11" ht="156.75" customHeight="1">
      <c r="A44" s="16"/>
      <c r="B44" s="81" t="s">
        <v>161</v>
      </c>
      <c r="C44" s="57"/>
      <c r="D44" s="58"/>
      <c r="E44" s="13"/>
      <c r="F44" s="14"/>
      <c r="G44" s="15"/>
      <c r="H44" s="16"/>
      <c r="I44" s="17"/>
      <c r="J44" s="17"/>
      <c r="K44" s="17"/>
    </row>
    <row r="45" spans="1:11" ht="61.5" customHeight="1">
      <c r="A45" s="9" t="s">
        <v>69</v>
      </c>
      <c r="B45" s="80" t="s">
        <v>393</v>
      </c>
      <c r="C45" s="57"/>
      <c r="D45" s="58"/>
      <c r="E45" s="13">
        <v>60</v>
      </c>
      <c r="F45" s="14">
        <f t="shared" ref="F45:G45" si="6">SUM(F46:F51)</f>
        <v>60</v>
      </c>
      <c r="G45" s="15">
        <f t="shared" si="6"/>
        <v>0</v>
      </c>
      <c r="H45" s="9"/>
      <c r="I45" s="4"/>
      <c r="J45" s="4"/>
      <c r="K45" s="4"/>
    </row>
    <row r="46" spans="1:11" ht="26.25" customHeight="1">
      <c r="A46" s="16"/>
      <c r="B46" s="81" t="s">
        <v>71</v>
      </c>
      <c r="C46" s="57"/>
      <c r="D46" s="58"/>
      <c r="E46" s="16">
        <v>60</v>
      </c>
      <c r="F46" s="16">
        <v>60</v>
      </c>
      <c r="G46" s="16"/>
      <c r="H46" s="16"/>
      <c r="I46" s="17"/>
      <c r="J46" s="17"/>
      <c r="K46" s="17"/>
    </row>
    <row r="47" spans="1:11" ht="26.25" customHeight="1">
      <c r="A47" s="16"/>
      <c r="B47" s="81" t="s">
        <v>72</v>
      </c>
      <c r="C47" s="57"/>
      <c r="D47" s="58"/>
      <c r="E47" s="16">
        <v>50</v>
      </c>
      <c r="F47" s="16"/>
      <c r="G47" s="16"/>
      <c r="H47" s="16"/>
      <c r="I47" s="17"/>
      <c r="J47" s="17"/>
      <c r="K47" s="17"/>
    </row>
    <row r="48" spans="1:11" ht="26.25" customHeight="1">
      <c r="A48" s="16"/>
      <c r="B48" s="81" t="s">
        <v>73</v>
      </c>
      <c r="C48" s="57"/>
      <c r="D48" s="58"/>
      <c r="E48" s="16">
        <v>40</v>
      </c>
      <c r="F48" s="16"/>
      <c r="G48" s="16"/>
      <c r="H48" s="16"/>
      <c r="I48" s="17"/>
      <c r="J48" s="17"/>
      <c r="K48" s="17"/>
    </row>
    <row r="49" spans="1:11" ht="26.25" customHeight="1">
      <c r="A49" s="16"/>
      <c r="B49" s="81" t="s">
        <v>74</v>
      </c>
      <c r="C49" s="57"/>
      <c r="D49" s="58"/>
      <c r="E49" s="16">
        <v>30</v>
      </c>
      <c r="F49" s="16"/>
      <c r="G49" s="16"/>
      <c r="H49" s="16"/>
      <c r="I49" s="17"/>
      <c r="J49" s="17"/>
      <c r="K49" s="17"/>
    </row>
    <row r="50" spans="1:11" ht="26.25" customHeight="1">
      <c r="A50" s="16"/>
      <c r="B50" s="81" t="s">
        <v>75</v>
      </c>
      <c r="C50" s="57"/>
      <c r="D50" s="58"/>
      <c r="E50" s="16">
        <v>20</v>
      </c>
      <c r="F50" s="16"/>
      <c r="G50" s="16"/>
      <c r="H50" s="16"/>
      <c r="I50" s="17"/>
      <c r="J50" s="17"/>
      <c r="K50" s="17"/>
    </row>
    <row r="51" spans="1:11" ht="26.25" customHeight="1">
      <c r="A51" s="16"/>
      <c r="B51" s="81" t="s">
        <v>76</v>
      </c>
      <c r="C51" s="57"/>
      <c r="D51" s="58"/>
      <c r="E51" s="16">
        <v>0</v>
      </c>
      <c r="F51" s="16"/>
      <c r="G51" s="16"/>
      <c r="H51" s="16"/>
      <c r="I51" s="17"/>
      <c r="J51" s="17"/>
      <c r="K51" s="17"/>
    </row>
    <row r="52" spans="1:11" ht="24" customHeight="1">
      <c r="A52" s="9"/>
      <c r="B52" s="59" t="s">
        <v>77</v>
      </c>
      <c r="C52" s="57"/>
      <c r="D52" s="58"/>
      <c r="E52" s="9">
        <f t="shared" ref="E52:G52" si="7">E14+E32+E45</f>
        <v>100</v>
      </c>
      <c r="F52" s="22">
        <f t="shared" si="7"/>
        <v>95</v>
      </c>
      <c r="G52" s="15">
        <f t="shared" si="7"/>
        <v>20</v>
      </c>
      <c r="H52" s="9"/>
      <c r="I52" s="4"/>
      <c r="J52" s="4"/>
      <c r="K52" s="4"/>
    </row>
    <row r="53" spans="1:11" ht="26.25" customHeight="1">
      <c r="A53" s="23"/>
      <c r="B53" s="56" t="s">
        <v>78</v>
      </c>
      <c r="C53" s="57"/>
      <c r="D53" s="58"/>
      <c r="E53" s="23"/>
      <c r="F53" s="23"/>
      <c r="G53" s="23"/>
      <c r="H53" s="23"/>
      <c r="I53" s="1"/>
      <c r="J53" s="1"/>
      <c r="K53" s="1"/>
    </row>
    <row r="54" spans="1:11" ht="53.25" customHeight="1">
      <c r="A54" s="23"/>
      <c r="B54" s="59" t="s">
        <v>394</v>
      </c>
      <c r="C54" s="57"/>
      <c r="D54" s="58"/>
      <c r="E54" s="9">
        <f>E52-E53</f>
        <v>100</v>
      </c>
      <c r="F54" s="22">
        <f t="shared" ref="F54:G54" si="8">ROUND(F52-F53,1)</f>
        <v>95</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60" t="s">
        <v>80</v>
      </c>
      <c r="C56" s="61"/>
      <c r="D56" s="61"/>
      <c r="E56" s="1"/>
      <c r="F56" s="1"/>
      <c r="G56" s="1"/>
      <c r="H56" s="1"/>
      <c r="I56" s="1"/>
      <c r="J56" s="1"/>
      <c r="K56" s="1"/>
    </row>
    <row r="57" spans="1:11" ht="32.25" customHeight="1">
      <c r="A57" s="62" t="s">
        <v>81</v>
      </c>
      <c r="B57" s="63"/>
      <c r="C57" s="64"/>
      <c r="D57" s="68" t="s">
        <v>82</v>
      </c>
      <c r="E57" s="70" t="s">
        <v>83</v>
      </c>
      <c r="F57" s="58"/>
      <c r="G57" s="70" t="s">
        <v>395</v>
      </c>
      <c r="H57" s="58"/>
      <c r="I57" s="6"/>
      <c r="J57" s="6"/>
      <c r="K57" s="6"/>
    </row>
    <row r="58" spans="1:11" ht="15.75" customHeight="1">
      <c r="A58" s="65"/>
      <c r="B58" s="66"/>
      <c r="C58" s="67"/>
      <c r="D58" s="69"/>
      <c r="E58" s="10" t="s">
        <v>85</v>
      </c>
      <c r="F58" s="10" t="s">
        <v>86</v>
      </c>
      <c r="G58" s="10" t="s">
        <v>87</v>
      </c>
      <c r="H58" s="10" t="s">
        <v>88</v>
      </c>
      <c r="I58" s="6"/>
      <c r="J58" s="6"/>
      <c r="K58" s="6"/>
    </row>
    <row r="59" spans="1:11" ht="33.75" customHeight="1">
      <c r="A59" s="74" t="s">
        <v>89</v>
      </c>
      <c r="B59" s="57"/>
      <c r="C59" s="58"/>
      <c r="D59" s="16" t="s">
        <v>90</v>
      </c>
      <c r="E59" s="24">
        <f>IF(AND(90&lt;=F54,F54&lt;100),F54,"")</f>
        <v>95</v>
      </c>
      <c r="F59" s="16" t="str">
        <f>IF(AND(90&lt;=G54,G54&lt;=100),G54,"")</f>
        <v/>
      </c>
      <c r="G59" s="16" t="str">
        <f t="shared" ref="G59:H59" si="9">IF(ISNUMBER(E59)=TRUE,"X","")</f>
        <v>X</v>
      </c>
      <c r="H59" s="16" t="str">
        <f t="shared" si="9"/>
        <v/>
      </c>
      <c r="I59" s="1"/>
      <c r="J59" s="1"/>
      <c r="K59" s="1"/>
    </row>
    <row r="60" spans="1:11" ht="45.75" customHeight="1">
      <c r="A60" s="74" t="s">
        <v>91</v>
      </c>
      <c r="B60" s="57"/>
      <c r="C60" s="58"/>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74" t="s">
        <v>93</v>
      </c>
      <c r="B61" s="57"/>
      <c r="C61" s="58"/>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74" t="s">
        <v>95</v>
      </c>
      <c r="B62" s="57"/>
      <c r="C62" s="58"/>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75" t="s">
        <v>301</v>
      </c>
      <c r="E64" s="61"/>
      <c r="F64" s="61"/>
      <c r="G64" s="61"/>
      <c r="H64" s="61"/>
      <c r="I64" s="27"/>
      <c r="J64" s="27"/>
      <c r="K64" s="27"/>
    </row>
    <row r="65" spans="1:11" ht="35.25" customHeight="1">
      <c r="A65" s="4"/>
      <c r="B65" s="4"/>
      <c r="C65" s="4"/>
      <c r="D65" s="29"/>
      <c r="E65" s="76" t="s">
        <v>396</v>
      </c>
      <c r="F65" s="61"/>
      <c r="G65" s="61"/>
      <c r="H65" s="6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397</v>
      </c>
      <c r="G68" s="1"/>
      <c r="H68" s="1"/>
      <c r="I68" s="1"/>
      <c r="J68" s="1"/>
      <c r="K68" s="1"/>
    </row>
    <row r="69" spans="1:11" ht="15.75" customHeight="1">
      <c r="A69" s="1"/>
      <c r="B69" s="2"/>
      <c r="C69" s="1"/>
      <c r="D69" s="1"/>
      <c r="E69" s="1"/>
      <c r="F69" s="1"/>
      <c r="G69" s="1"/>
      <c r="H69" s="1"/>
      <c r="I69" s="1"/>
      <c r="J69" s="1"/>
      <c r="K69" s="1"/>
    </row>
    <row r="70" spans="1:11" ht="24.75" customHeight="1">
      <c r="A70" s="1"/>
      <c r="B70" s="77" t="s">
        <v>100</v>
      </c>
      <c r="C70" s="66"/>
      <c r="D70" s="66"/>
      <c r="E70" s="66"/>
      <c r="F70" s="66"/>
      <c r="G70" s="66"/>
      <c r="H70" s="66"/>
      <c r="I70" s="1"/>
      <c r="J70" s="1"/>
      <c r="K70" s="1"/>
    </row>
    <row r="71" spans="1:11" ht="106.5" customHeight="1">
      <c r="A71" s="1"/>
      <c r="B71" s="71" t="s">
        <v>101</v>
      </c>
      <c r="C71" s="57"/>
      <c r="D71" s="57"/>
      <c r="E71" s="57"/>
      <c r="F71" s="57"/>
      <c r="G71" s="57"/>
      <c r="H71" s="58"/>
      <c r="I71" s="1"/>
      <c r="J71" s="1"/>
      <c r="K71" s="1"/>
    </row>
    <row r="72" spans="1:11" ht="24.75" customHeight="1">
      <c r="A72" s="1"/>
      <c r="B72" s="32"/>
      <c r="C72" s="1"/>
      <c r="D72" s="72" t="s">
        <v>218</v>
      </c>
      <c r="E72" s="63"/>
      <c r="F72" s="63"/>
      <c r="G72" s="63"/>
      <c r="H72" s="63"/>
      <c r="I72" s="1"/>
      <c r="J72" s="1"/>
      <c r="K72" s="1"/>
    </row>
    <row r="73" spans="1:11" ht="21" customHeight="1">
      <c r="A73" s="1"/>
      <c r="B73" s="29"/>
      <c r="C73" s="1"/>
      <c r="D73" s="73" t="s">
        <v>103</v>
      </c>
      <c r="E73" s="61"/>
      <c r="F73" s="61"/>
      <c r="G73" s="61"/>
      <c r="H73" s="6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G57:H57"/>
    <mergeCell ref="A59:C59"/>
    <mergeCell ref="D72:H72"/>
    <mergeCell ref="D73:H73"/>
    <mergeCell ref="A60:C60"/>
    <mergeCell ref="A61:C61"/>
    <mergeCell ref="A62:C62"/>
    <mergeCell ref="D64:H64"/>
    <mergeCell ref="E65:H65"/>
    <mergeCell ref="B70:H70"/>
    <mergeCell ref="B71:H71"/>
    <mergeCell ref="B54:D54"/>
    <mergeCell ref="B56:D56"/>
    <mergeCell ref="A57:C58"/>
    <mergeCell ref="D57:D58"/>
    <mergeCell ref="E57:F57"/>
  </mergeCells>
  <printOptions horizontalCentered="1"/>
  <pageMargins left="0.31" right="0.3" top="0.45" bottom="0.62" header="0" footer="0"/>
  <pageSetup paperSize="9" orientation="portrai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topLeftCell="A65" workbookViewId="0">
      <selection activeCell="B71" sqref="B71:H71"/>
    </sheetView>
  </sheetViews>
  <sheetFormatPr defaultColWidth="14.453125" defaultRowHeight="15" customHeight="1"/>
  <cols>
    <col min="1" max="1" width="5.453125" customWidth="1"/>
    <col min="2" max="2" width="29.26953125" customWidth="1"/>
    <col min="3" max="3" width="9.81640625" customWidth="1"/>
    <col min="4" max="4" width="10.54296875" customWidth="1"/>
    <col min="5" max="5" width="11.54296875" customWidth="1"/>
    <col min="6" max="6" width="10.54296875" customWidth="1"/>
    <col min="7" max="8" width="10.08984375" customWidth="1"/>
    <col min="9" max="11" width="8.7265625" customWidth="1"/>
  </cols>
  <sheetData>
    <row r="1" spans="1:11" ht="15.75" customHeight="1">
      <c r="A1" s="1"/>
      <c r="B1" s="2"/>
      <c r="C1" s="1"/>
      <c r="D1" s="1"/>
      <c r="E1" s="1"/>
      <c r="F1" s="1"/>
      <c r="G1" s="1"/>
      <c r="H1" s="3" t="s">
        <v>134</v>
      </c>
      <c r="I1" s="1"/>
      <c r="J1" s="1"/>
      <c r="K1" s="1"/>
    </row>
    <row r="2" spans="1:11" ht="48.75" customHeight="1">
      <c r="A2" s="76" t="s">
        <v>398</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186</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399</v>
      </c>
      <c r="C7" s="61"/>
      <c r="D7" s="61"/>
      <c r="E7" s="61"/>
      <c r="F7" s="61"/>
      <c r="G7" s="61"/>
      <c r="H7" s="61"/>
      <c r="I7" s="6"/>
      <c r="J7" s="6"/>
      <c r="K7" s="6"/>
    </row>
    <row r="8" spans="1:11" ht="19.5" customHeight="1">
      <c r="A8" s="6"/>
      <c r="B8" s="60" t="s">
        <v>138</v>
      </c>
      <c r="C8" s="61"/>
      <c r="D8" s="61"/>
      <c r="E8" s="61"/>
      <c r="F8" s="61"/>
      <c r="G8" s="61"/>
      <c r="H8" s="61"/>
      <c r="I8" s="6"/>
      <c r="J8" s="6"/>
      <c r="K8" s="6"/>
    </row>
    <row r="9" spans="1:11" ht="19.5" customHeight="1">
      <c r="A9" s="6"/>
      <c r="B9" s="60" t="s">
        <v>400</v>
      </c>
      <c r="C9" s="61"/>
      <c r="D9" s="61"/>
      <c r="E9" s="61"/>
      <c r="F9" s="61"/>
      <c r="G9" s="61"/>
      <c r="H9" s="61"/>
      <c r="I9" s="6"/>
      <c r="J9" s="6"/>
      <c r="K9" s="6"/>
    </row>
    <row r="10" spans="1:11" ht="19.5" customHeight="1">
      <c r="A10" s="6"/>
      <c r="B10" s="46" t="s">
        <v>401</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80.5" customHeight="1">
      <c r="A14" s="9" t="s">
        <v>20</v>
      </c>
      <c r="B14" s="80" t="s">
        <v>402</v>
      </c>
      <c r="C14" s="57"/>
      <c r="D14" s="58"/>
      <c r="E14" s="13">
        <f>E15+E19+E25+E28</f>
        <v>20</v>
      </c>
      <c r="F14" s="14">
        <f t="shared" ref="F14:G14" si="0">ROUND(F15+F19+F25+F28,1)</f>
        <v>20</v>
      </c>
      <c r="G14" s="15">
        <f t="shared" si="0"/>
        <v>20</v>
      </c>
      <c r="H14" s="9"/>
      <c r="I14" s="4"/>
      <c r="J14" s="4"/>
      <c r="K14" s="4"/>
    </row>
    <row r="15" spans="1:11" ht="25.5" customHeight="1">
      <c r="A15" s="16">
        <v>1</v>
      </c>
      <c r="B15" s="80" t="s">
        <v>22</v>
      </c>
      <c r="C15" s="57"/>
      <c r="D15" s="58"/>
      <c r="E15" s="13">
        <f>5-(E16+E17+E18)</f>
        <v>5</v>
      </c>
      <c r="F15" s="14">
        <f t="shared" ref="F15:G15" si="1">ROUND(5-(F16+F17+F18),1)</f>
        <v>5</v>
      </c>
      <c r="G15" s="15">
        <f t="shared" si="1"/>
        <v>5</v>
      </c>
      <c r="H15" s="16"/>
      <c r="I15" s="17"/>
      <c r="J15" s="17"/>
      <c r="K15" s="17"/>
    </row>
    <row r="16" spans="1:11" ht="115.5" customHeight="1">
      <c r="A16" s="16" t="s">
        <v>23</v>
      </c>
      <c r="B16" s="81" t="s">
        <v>24</v>
      </c>
      <c r="C16" s="57"/>
      <c r="D16" s="58"/>
      <c r="E16" s="16"/>
      <c r="F16" s="16"/>
      <c r="G16" s="16"/>
      <c r="H16" s="16"/>
      <c r="I16" s="17"/>
      <c r="J16" s="17"/>
      <c r="K16" s="17"/>
    </row>
    <row r="17" spans="1:11" ht="102" customHeight="1">
      <c r="A17" s="16" t="s">
        <v>25</v>
      </c>
      <c r="B17" s="81" t="s">
        <v>142</v>
      </c>
      <c r="C17" s="57"/>
      <c r="D17" s="58"/>
      <c r="E17" s="16"/>
      <c r="F17" s="16"/>
      <c r="G17" s="18"/>
      <c r="H17" s="18"/>
      <c r="I17" s="19"/>
      <c r="J17" s="19"/>
      <c r="K17" s="19"/>
    </row>
    <row r="18" spans="1:11" ht="82.5" customHeight="1">
      <c r="A18" s="16" t="s">
        <v>27</v>
      </c>
      <c r="B18" s="81" t="s">
        <v>143</v>
      </c>
      <c r="C18" s="57"/>
      <c r="D18" s="58"/>
      <c r="E18" s="16"/>
      <c r="F18" s="16"/>
      <c r="G18" s="18"/>
      <c r="H18" s="18"/>
      <c r="I18" s="19"/>
      <c r="J18" s="19"/>
      <c r="K18" s="19"/>
    </row>
    <row r="19" spans="1:11" ht="52.5" customHeight="1">
      <c r="A19" s="16">
        <v>2</v>
      </c>
      <c r="B19" s="80" t="s">
        <v>29</v>
      </c>
      <c r="C19" s="57"/>
      <c r="D19" s="58"/>
      <c r="E19" s="13">
        <f>6-(E20+E21+E22+E23+E24)</f>
        <v>6</v>
      </c>
      <c r="F19" s="14">
        <f t="shared" ref="F19:G19" si="2">ROUND(6-(F20+F21+F22+F23+F24),1)</f>
        <v>6</v>
      </c>
      <c r="G19" s="15">
        <f t="shared" si="2"/>
        <v>6</v>
      </c>
      <c r="H19" s="20"/>
      <c r="I19" s="19"/>
      <c r="J19" s="19"/>
      <c r="K19" s="19"/>
    </row>
    <row r="20" spans="1:11" ht="34" customHeight="1">
      <c r="A20" s="16" t="s">
        <v>30</v>
      </c>
      <c r="B20" s="81" t="s">
        <v>31</v>
      </c>
      <c r="C20" s="57"/>
      <c r="D20" s="58"/>
      <c r="E20" s="16"/>
      <c r="F20" s="16"/>
      <c r="G20" s="18"/>
      <c r="H20" s="18"/>
      <c r="I20" s="19"/>
      <c r="J20" s="19"/>
      <c r="K20" s="19"/>
    </row>
    <row r="21" spans="1:11" ht="49" customHeight="1">
      <c r="A21" s="16" t="s">
        <v>32</v>
      </c>
      <c r="B21" s="81" t="s">
        <v>33</v>
      </c>
      <c r="C21" s="57"/>
      <c r="D21" s="58"/>
      <c r="E21" s="16"/>
      <c r="F21" s="16"/>
      <c r="G21" s="34"/>
      <c r="H21" s="18"/>
      <c r="I21" s="19"/>
      <c r="J21" s="19"/>
      <c r="K21" s="19"/>
    </row>
    <row r="22" spans="1:11" ht="52.5" customHeight="1">
      <c r="A22" s="16" t="s">
        <v>34</v>
      </c>
      <c r="B22" s="81" t="s">
        <v>403</v>
      </c>
      <c r="C22" s="57"/>
      <c r="D22" s="58"/>
      <c r="E22" s="16"/>
      <c r="F22" s="16"/>
      <c r="G22" s="35"/>
      <c r="H22" s="18"/>
      <c r="I22" s="19"/>
      <c r="J22" s="19"/>
      <c r="K22" s="19"/>
    </row>
    <row r="23" spans="1:11" ht="65.5" customHeight="1">
      <c r="A23" s="16" t="s">
        <v>36</v>
      </c>
      <c r="B23" s="81" t="s">
        <v>145</v>
      </c>
      <c r="C23" s="57"/>
      <c r="D23" s="58"/>
      <c r="E23" s="16"/>
      <c r="F23" s="16"/>
      <c r="G23" s="35"/>
      <c r="H23" s="18"/>
      <c r="I23" s="19"/>
      <c r="J23" s="19"/>
      <c r="K23" s="19"/>
    </row>
    <row r="24" spans="1:11" ht="34.5" customHeight="1">
      <c r="A24" s="16" t="s">
        <v>38</v>
      </c>
      <c r="B24" s="81" t="s">
        <v>146</v>
      </c>
      <c r="C24" s="57"/>
      <c r="D24" s="58"/>
      <c r="E24" s="16"/>
      <c r="F24" s="16"/>
      <c r="G24" s="18"/>
      <c r="H24" s="18"/>
      <c r="I24" s="19"/>
      <c r="J24" s="19"/>
      <c r="K24" s="19"/>
    </row>
    <row r="25" spans="1:11" ht="49.5" customHeight="1">
      <c r="A25" s="16">
        <v>3</v>
      </c>
      <c r="B25" s="80" t="s">
        <v>40</v>
      </c>
      <c r="C25" s="57"/>
      <c r="D25" s="58"/>
      <c r="E25" s="13">
        <f>5-(E26+E27)</f>
        <v>5</v>
      </c>
      <c r="F25" s="14">
        <f t="shared" ref="F25:G25" si="3">ROUND(5-(F26+F27),1)</f>
        <v>5</v>
      </c>
      <c r="G25" s="15">
        <f t="shared" si="3"/>
        <v>5</v>
      </c>
      <c r="H25" s="16"/>
      <c r="I25" s="17"/>
      <c r="J25" s="17"/>
      <c r="K25" s="17"/>
    </row>
    <row r="26" spans="1:11" ht="97" customHeight="1">
      <c r="A26" s="16" t="s">
        <v>41</v>
      </c>
      <c r="B26" s="81" t="s">
        <v>404</v>
      </c>
      <c r="C26" s="57"/>
      <c r="D26" s="58"/>
      <c r="E26" s="16"/>
      <c r="F26" s="16"/>
      <c r="G26" s="18"/>
      <c r="H26" s="18"/>
      <c r="I26" s="19"/>
      <c r="J26" s="19"/>
      <c r="K26" s="19"/>
    </row>
    <row r="27" spans="1:11" ht="54.75" customHeight="1">
      <c r="A27" s="16" t="s">
        <v>43</v>
      </c>
      <c r="B27" s="81" t="s">
        <v>405</v>
      </c>
      <c r="C27" s="57"/>
      <c r="D27" s="58"/>
      <c r="E27" s="16"/>
      <c r="F27" s="16"/>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49" customHeight="1">
      <c r="A29" s="16" t="s">
        <v>46</v>
      </c>
      <c r="B29" s="81" t="s">
        <v>47</v>
      </c>
      <c r="C29" s="57"/>
      <c r="D29" s="58"/>
      <c r="E29" s="16"/>
      <c r="F29" s="16"/>
      <c r="G29" s="18"/>
      <c r="H29" s="18"/>
      <c r="I29" s="19"/>
      <c r="J29" s="19"/>
      <c r="K29" s="19"/>
    </row>
    <row r="30" spans="1:11" ht="52" customHeight="1">
      <c r="A30" s="16" t="s">
        <v>48</v>
      </c>
      <c r="B30" s="81" t="s">
        <v>49</v>
      </c>
      <c r="C30" s="57"/>
      <c r="D30" s="58"/>
      <c r="E30" s="16"/>
      <c r="F30" s="16"/>
      <c r="G30" s="18"/>
      <c r="H30" s="18"/>
      <c r="I30" s="19"/>
      <c r="J30" s="19"/>
      <c r="K30" s="19"/>
    </row>
    <row r="31" spans="1:11" ht="52.5" customHeight="1">
      <c r="A31" s="16" t="s">
        <v>50</v>
      </c>
      <c r="B31" s="81" t="s">
        <v>51</v>
      </c>
      <c r="C31" s="57"/>
      <c r="D31" s="58"/>
      <c r="E31" s="16"/>
      <c r="F31" s="16"/>
      <c r="G31" s="18"/>
      <c r="H31" s="18"/>
      <c r="I31" s="19"/>
      <c r="J31" s="19"/>
      <c r="K31" s="19"/>
    </row>
    <row r="32" spans="1:11" ht="25.5" customHeight="1">
      <c r="A32" s="9" t="s">
        <v>52</v>
      </c>
      <c r="B32" s="80" t="s">
        <v>406</v>
      </c>
      <c r="C32" s="57"/>
      <c r="D32" s="58"/>
      <c r="E32" s="13">
        <f>E33+E35+E37+E39+E41+E43</f>
        <v>20</v>
      </c>
      <c r="F32" s="14">
        <f t="shared" ref="F32:G32" si="5">ROUND(F33+F35+F37+F39+F41+F43,1)</f>
        <v>13</v>
      </c>
      <c r="G32" s="15">
        <f t="shared" si="5"/>
        <v>0</v>
      </c>
      <c r="H32" s="9"/>
      <c r="I32" s="4"/>
      <c r="J32" s="4"/>
      <c r="K32" s="4"/>
    </row>
    <row r="33" spans="1:11" ht="67" customHeight="1">
      <c r="A33" s="16">
        <v>5</v>
      </c>
      <c r="B33" s="80" t="s">
        <v>150</v>
      </c>
      <c r="C33" s="57"/>
      <c r="D33" s="58"/>
      <c r="E33" s="13">
        <v>1</v>
      </c>
      <c r="F33" s="14">
        <f>IF(F34&gt;1,"1",F34)</f>
        <v>1</v>
      </c>
      <c r="G33" s="15">
        <f>G34</f>
        <v>0</v>
      </c>
      <c r="H33" s="16"/>
      <c r="I33" s="17"/>
      <c r="J33" s="17"/>
      <c r="K33" s="17"/>
    </row>
    <row r="34" spans="1:11" ht="117.75" customHeight="1">
      <c r="A34" s="16"/>
      <c r="B34" s="81" t="s">
        <v>151</v>
      </c>
      <c r="C34" s="57"/>
      <c r="D34" s="58"/>
      <c r="E34" s="13"/>
      <c r="F34" s="14">
        <v>1</v>
      </c>
      <c r="G34" s="15"/>
      <c r="H34" s="16"/>
      <c r="I34" s="17"/>
      <c r="J34" s="17"/>
      <c r="K34" s="17"/>
    </row>
    <row r="35" spans="1:11" ht="35.25" customHeight="1">
      <c r="A35" s="16">
        <v>6</v>
      </c>
      <c r="B35" s="80" t="s">
        <v>152</v>
      </c>
      <c r="C35" s="57"/>
      <c r="D35" s="58"/>
      <c r="E35" s="13">
        <v>2</v>
      </c>
      <c r="F35" s="14">
        <v>0</v>
      </c>
      <c r="G35" s="15">
        <f>G36</f>
        <v>0</v>
      </c>
      <c r="H35" s="16"/>
      <c r="I35" s="17"/>
      <c r="J35" s="17"/>
      <c r="K35" s="17"/>
    </row>
    <row r="36" spans="1:11" ht="50.5" customHeight="1">
      <c r="A36" s="16"/>
      <c r="B36" s="81" t="s">
        <v>153</v>
      </c>
      <c r="C36" s="57"/>
      <c r="D36" s="58"/>
      <c r="E36" s="13"/>
      <c r="F36" s="14"/>
      <c r="G36" s="15"/>
      <c r="H36" s="16"/>
      <c r="I36" s="17"/>
      <c r="J36" s="17"/>
      <c r="K36" s="17"/>
    </row>
    <row r="37" spans="1:11" ht="49" customHeight="1">
      <c r="A37" s="16">
        <v>7</v>
      </c>
      <c r="B37" s="80" t="s">
        <v>58</v>
      </c>
      <c r="C37" s="57"/>
      <c r="D37" s="58"/>
      <c r="E37" s="13">
        <v>2</v>
      </c>
      <c r="F37" s="14">
        <f>IF(F38&gt;2,"2",F38)</f>
        <v>2</v>
      </c>
      <c r="G37" s="15">
        <f>G38</f>
        <v>0</v>
      </c>
      <c r="H37" s="16"/>
      <c r="I37" s="17"/>
      <c r="J37" s="17"/>
      <c r="K37" s="17"/>
    </row>
    <row r="38" spans="1:11" ht="62.5" customHeight="1">
      <c r="A38" s="16"/>
      <c r="B38" s="81" t="s">
        <v>155</v>
      </c>
      <c r="C38" s="57"/>
      <c r="D38" s="58"/>
      <c r="E38" s="13"/>
      <c r="F38" s="14">
        <v>2</v>
      </c>
      <c r="G38" s="15"/>
      <c r="H38" s="16"/>
      <c r="I38" s="17"/>
      <c r="J38" s="17"/>
      <c r="K38" s="17"/>
    </row>
    <row r="39" spans="1:11" ht="40" customHeight="1">
      <c r="A39" s="16">
        <v>8</v>
      </c>
      <c r="B39" s="80" t="s">
        <v>60</v>
      </c>
      <c r="C39" s="57"/>
      <c r="D39" s="58"/>
      <c r="E39" s="13">
        <v>2</v>
      </c>
      <c r="F39" s="14">
        <f>IF(F40&gt;2,"2",F40)</f>
        <v>2</v>
      </c>
      <c r="G39" s="15">
        <f>G40</f>
        <v>0</v>
      </c>
      <c r="H39" s="16"/>
      <c r="I39" s="17"/>
      <c r="J39" s="17"/>
      <c r="K39" s="17"/>
    </row>
    <row r="40" spans="1:11" ht="47" customHeight="1">
      <c r="A40" s="16"/>
      <c r="B40" s="81" t="s">
        <v>156</v>
      </c>
      <c r="C40" s="57"/>
      <c r="D40" s="58"/>
      <c r="E40" s="13"/>
      <c r="F40" s="14">
        <v>2</v>
      </c>
      <c r="G40" s="15"/>
      <c r="H40" s="16"/>
      <c r="I40" s="17"/>
      <c r="J40" s="17"/>
      <c r="K40" s="17"/>
    </row>
    <row r="41" spans="1:11" ht="102.5" customHeight="1">
      <c r="A41" s="16">
        <v>9</v>
      </c>
      <c r="B41" s="80" t="s">
        <v>407</v>
      </c>
      <c r="C41" s="57"/>
      <c r="D41" s="58"/>
      <c r="E41" s="13">
        <v>8</v>
      </c>
      <c r="F41" s="14" t="str">
        <f>IF(F42&gt;=8,"8",IF(F42&lt;8,"0"))</f>
        <v>8</v>
      </c>
      <c r="G41" s="15">
        <f>G42</f>
        <v>0</v>
      </c>
      <c r="H41" s="16"/>
      <c r="I41" s="17"/>
      <c r="J41" s="17"/>
      <c r="K41" s="17"/>
    </row>
    <row r="42" spans="1:11" ht="119.5" customHeight="1">
      <c r="A42" s="16"/>
      <c r="B42" s="81" t="s">
        <v>158</v>
      </c>
      <c r="C42" s="57"/>
      <c r="D42" s="58"/>
      <c r="E42" s="13"/>
      <c r="F42" s="14">
        <v>8</v>
      </c>
      <c r="G42" s="15"/>
      <c r="H42" s="16"/>
      <c r="I42" s="17"/>
      <c r="J42" s="17"/>
      <c r="K42" s="17"/>
    </row>
    <row r="43" spans="1:11" ht="36.5" customHeight="1">
      <c r="A43" s="16">
        <v>10</v>
      </c>
      <c r="B43" s="80" t="s">
        <v>160</v>
      </c>
      <c r="C43" s="57"/>
      <c r="D43" s="58"/>
      <c r="E43" s="13">
        <v>5</v>
      </c>
      <c r="F43" s="14">
        <f>IF(F44&gt;5,"5",F44)</f>
        <v>0</v>
      </c>
      <c r="G43" s="15">
        <f>G44</f>
        <v>0</v>
      </c>
      <c r="H43" s="16"/>
      <c r="I43" s="17"/>
      <c r="J43" s="17"/>
      <c r="K43" s="17"/>
    </row>
    <row r="44" spans="1:11" ht="135.5" customHeight="1">
      <c r="A44" s="16"/>
      <c r="B44" s="81" t="s">
        <v>161</v>
      </c>
      <c r="C44" s="57"/>
      <c r="D44" s="58"/>
      <c r="E44" s="13"/>
      <c r="F44" s="14"/>
      <c r="G44" s="15"/>
      <c r="H44" s="16"/>
      <c r="I44" s="17"/>
      <c r="J44" s="17"/>
      <c r="K44" s="17"/>
    </row>
    <row r="45" spans="1:11" ht="50" customHeight="1">
      <c r="A45" s="9" t="s">
        <v>69</v>
      </c>
      <c r="B45" s="80" t="s">
        <v>408</v>
      </c>
      <c r="C45" s="57"/>
      <c r="D45" s="58"/>
      <c r="E45" s="13">
        <v>60</v>
      </c>
      <c r="F45" s="14">
        <f t="shared" ref="F45:G45" si="6">SUM(F46:F51)</f>
        <v>60</v>
      </c>
      <c r="G45" s="15">
        <f t="shared" si="6"/>
        <v>0</v>
      </c>
      <c r="H45" s="9"/>
      <c r="I45" s="4"/>
      <c r="J45" s="4"/>
      <c r="K45" s="4"/>
    </row>
    <row r="46" spans="1:11" ht="18" customHeight="1">
      <c r="A46" s="16"/>
      <c r="B46" s="81" t="s">
        <v>71</v>
      </c>
      <c r="C46" s="57"/>
      <c r="D46" s="58"/>
      <c r="E46" s="16">
        <v>60</v>
      </c>
      <c r="F46" s="16">
        <v>60</v>
      </c>
      <c r="G46" s="16"/>
      <c r="H46" s="16"/>
      <c r="I46" s="17"/>
      <c r="J46" s="17"/>
      <c r="K46" s="17"/>
    </row>
    <row r="47" spans="1:11" ht="16" customHeight="1">
      <c r="A47" s="16"/>
      <c r="B47" s="81" t="s">
        <v>72</v>
      </c>
      <c r="C47" s="57"/>
      <c r="D47" s="58"/>
      <c r="E47" s="16">
        <v>50</v>
      </c>
      <c r="F47" s="16"/>
      <c r="G47" s="16"/>
      <c r="H47" s="16"/>
      <c r="I47" s="17"/>
      <c r="J47" s="17"/>
      <c r="K47" s="17"/>
    </row>
    <row r="48" spans="1:11" ht="17" customHeight="1">
      <c r="A48" s="16"/>
      <c r="B48" s="81" t="s">
        <v>73</v>
      </c>
      <c r="C48" s="57"/>
      <c r="D48" s="58"/>
      <c r="E48" s="16">
        <v>40</v>
      </c>
      <c r="F48" s="16"/>
      <c r="G48" s="16"/>
      <c r="H48" s="16"/>
      <c r="I48" s="17"/>
      <c r="J48" s="17"/>
      <c r="K48" s="17"/>
    </row>
    <row r="49" spans="1:11" ht="18.5" customHeight="1">
      <c r="A49" s="16"/>
      <c r="B49" s="81" t="s">
        <v>74</v>
      </c>
      <c r="C49" s="57"/>
      <c r="D49" s="58"/>
      <c r="E49" s="16">
        <v>30</v>
      </c>
      <c r="F49" s="16"/>
      <c r="G49" s="16"/>
      <c r="H49" s="16"/>
      <c r="I49" s="17"/>
      <c r="J49" s="17"/>
      <c r="K49" s="17"/>
    </row>
    <row r="50" spans="1:11" ht="21" customHeight="1">
      <c r="A50" s="16"/>
      <c r="B50" s="81" t="s">
        <v>75</v>
      </c>
      <c r="C50" s="57"/>
      <c r="D50" s="58"/>
      <c r="E50" s="16">
        <v>20</v>
      </c>
      <c r="F50" s="16"/>
      <c r="G50" s="16"/>
      <c r="H50" s="16"/>
      <c r="I50" s="17"/>
      <c r="J50" s="17"/>
      <c r="K50" s="17"/>
    </row>
    <row r="51" spans="1:11" ht="17" customHeight="1">
      <c r="A51" s="16"/>
      <c r="B51" s="81" t="s">
        <v>76</v>
      </c>
      <c r="C51" s="57"/>
      <c r="D51" s="58"/>
      <c r="E51" s="16">
        <v>0</v>
      </c>
      <c r="F51" s="16"/>
      <c r="G51" s="16"/>
      <c r="H51" s="16"/>
      <c r="I51" s="17"/>
      <c r="J51" s="17"/>
      <c r="K51" s="17"/>
    </row>
    <row r="52" spans="1:11" ht="17" customHeight="1">
      <c r="A52" s="9"/>
      <c r="B52" s="59" t="s">
        <v>77</v>
      </c>
      <c r="C52" s="57"/>
      <c r="D52" s="58"/>
      <c r="E52" s="9">
        <f t="shared" ref="E52:G52" si="7">E14+E32+E45</f>
        <v>100</v>
      </c>
      <c r="F52" s="22">
        <f t="shared" si="7"/>
        <v>93</v>
      </c>
      <c r="G52" s="15">
        <f t="shared" si="7"/>
        <v>20</v>
      </c>
      <c r="H52" s="9"/>
      <c r="I52" s="4"/>
      <c r="J52" s="4"/>
      <c r="K52" s="4"/>
    </row>
    <row r="53" spans="1:11" ht="16.5" customHeight="1">
      <c r="A53" s="23"/>
      <c r="B53" s="56" t="s">
        <v>78</v>
      </c>
      <c r="C53" s="57"/>
      <c r="D53" s="58"/>
      <c r="E53" s="23"/>
      <c r="F53" s="23"/>
      <c r="G53" s="23"/>
      <c r="H53" s="23"/>
      <c r="I53" s="1"/>
      <c r="J53" s="1"/>
      <c r="K53" s="1"/>
    </row>
    <row r="54" spans="1:11" ht="29.5" customHeight="1">
      <c r="A54" s="23"/>
      <c r="B54" s="59" t="s">
        <v>409</v>
      </c>
      <c r="C54" s="57"/>
      <c r="D54" s="58"/>
      <c r="E54" s="9">
        <f>E52-E53</f>
        <v>100</v>
      </c>
      <c r="F54" s="22">
        <f t="shared" ref="F54:G54" si="8">ROUND(F52-F53,1)</f>
        <v>93</v>
      </c>
      <c r="G54" s="15">
        <f t="shared" si="8"/>
        <v>20</v>
      </c>
      <c r="H54" s="9"/>
      <c r="I54" s="1"/>
      <c r="J54" s="1"/>
      <c r="K54" s="1"/>
    </row>
    <row r="55" spans="1:11" ht="5.5" customHeight="1">
      <c r="A55" s="1"/>
      <c r="B55" s="4"/>
      <c r="C55" s="4"/>
      <c r="D55" s="4"/>
      <c r="E55" s="1"/>
      <c r="F55" s="1"/>
      <c r="G55" s="1"/>
      <c r="H55" s="1"/>
      <c r="I55" s="1"/>
      <c r="J55" s="1"/>
      <c r="K55" s="1"/>
    </row>
    <row r="56" spans="1:11" ht="20.25" customHeight="1">
      <c r="A56" s="1"/>
      <c r="B56" s="60" t="s">
        <v>80</v>
      </c>
      <c r="C56" s="61"/>
      <c r="D56" s="61"/>
      <c r="E56" s="1"/>
      <c r="F56" s="1"/>
      <c r="G56" s="1"/>
      <c r="H56" s="1"/>
      <c r="I56" s="1"/>
      <c r="J56" s="1"/>
      <c r="K56" s="1"/>
    </row>
    <row r="57" spans="1:11" ht="32.25" customHeight="1">
      <c r="A57" s="62" t="s">
        <v>81</v>
      </c>
      <c r="B57" s="63"/>
      <c r="C57" s="64"/>
      <c r="D57" s="68" t="s">
        <v>82</v>
      </c>
      <c r="E57" s="70" t="s">
        <v>83</v>
      </c>
      <c r="F57" s="58"/>
      <c r="G57" s="70" t="s">
        <v>410</v>
      </c>
      <c r="H57" s="58"/>
      <c r="I57" s="6"/>
      <c r="J57" s="6"/>
      <c r="K57" s="6"/>
    </row>
    <row r="58" spans="1:11" ht="57" customHeight="1">
      <c r="A58" s="65"/>
      <c r="B58" s="66"/>
      <c r="C58" s="67"/>
      <c r="D58" s="69"/>
      <c r="E58" s="10" t="s">
        <v>85</v>
      </c>
      <c r="F58" s="10" t="s">
        <v>86</v>
      </c>
      <c r="G58" s="10" t="s">
        <v>87</v>
      </c>
      <c r="H58" s="10" t="s">
        <v>88</v>
      </c>
      <c r="I58" s="6"/>
      <c r="J58" s="6"/>
      <c r="K58" s="6"/>
    </row>
    <row r="59" spans="1:11" ht="33" customHeight="1">
      <c r="A59" s="74" t="s">
        <v>89</v>
      </c>
      <c r="B59" s="57"/>
      <c r="C59" s="58"/>
      <c r="D59" s="16" t="s">
        <v>90</v>
      </c>
      <c r="E59" s="24">
        <f>IF(AND(90&lt;=F54,F54&lt;100),F54,"")</f>
        <v>93</v>
      </c>
      <c r="F59" s="16" t="str">
        <f>IF(AND(90&lt;=G54,G54&lt;=100),G54,"")</f>
        <v/>
      </c>
      <c r="G59" s="16" t="str">
        <f t="shared" ref="G59:H59" si="9">IF(ISNUMBER(E59)=TRUE,"X","")</f>
        <v>X</v>
      </c>
      <c r="H59" s="16" t="str">
        <f t="shared" si="9"/>
        <v/>
      </c>
      <c r="I59" s="1"/>
      <c r="J59" s="1"/>
      <c r="K59" s="1"/>
    </row>
    <row r="60" spans="1:11" ht="46" customHeight="1">
      <c r="A60" s="74" t="s">
        <v>91</v>
      </c>
      <c r="B60" s="57"/>
      <c r="C60" s="58"/>
      <c r="D60" s="16" t="s">
        <v>92</v>
      </c>
      <c r="E60" s="16" t="str">
        <f t="shared" ref="E60:F60" si="10">IF(AND(75&lt;=F54,F54&lt;90),F54,"")</f>
        <v/>
      </c>
      <c r="F60" s="16" t="str">
        <f t="shared" si="10"/>
        <v/>
      </c>
      <c r="G60" s="16" t="str">
        <f t="shared" ref="G60:H60" si="11">IF(ISNUMBER(E60)=TRUE,"X","")</f>
        <v/>
      </c>
      <c r="H60" s="16" t="str">
        <f t="shared" si="11"/>
        <v/>
      </c>
      <c r="I60" s="1"/>
      <c r="J60" s="1"/>
      <c r="K60" s="1"/>
    </row>
    <row r="61" spans="1:11" ht="46.5" customHeight="1">
      <c r="A61" s="74" t="s">
        <v>93</v>
      </c>
      <c r="B61" s="57"/>
      <c r="C61" s="58"/>
      <c r="D61" s="16" t="s">
        <v>94</v>
      </c>
      <c r="E61" s="16" t="str">
        <f t="shared" ref="E61:F61" si="12">IF(AND(50&lt;=F54,F54&lt;75),F54,"")</f>
        <v/>
      </c>
      <c r="F61" s="16" t="str">
        <f t="shared" si="12"/>
        <v/>
      </c>
      <c r="G61" s="16" t="str">
        <f t="shared" ref="G61:H61" si="13">IF(ISNUMBER(E61)=TRUE,"X","")</f>
        <v/>
      </c>
      <c r="H61" s="16" t="str">
        <f t="shared" si="13"/>
        <v/>
      </c>
      <c r="I61" s="1"/>
      <c r="J61" s="1"/>
      <c r="K61" s="1"/>
    </row>
    <row r="62" spans="1:11" ht="29.5" customHeight="1">
      <c r="A62" s="74" t="s">
        <v>95</v>
      </c>
      <c r="B62" s="57"/>
      <c r="C62" s="58"/>
      <c r="D62" s="16" t="s">
        <v>96</v>
      </c>
      <c r="E62" s="16" t="str">
        <f t="shared" ref="E62:F62" si="14">IF(AND(0&lt;F54,F54&lt;50),F54,"")</f>
        <v/>
      </c>
      <c r="F62" s="25">
        <f t="shared" si="14"/>
        <v>20</v>
      </c>
      <c r="G62" s="16" t="str">
        <f t="shared" ref="G62:H62" si="15">IF(ISNUMBER(E62)=TRUE,"X","")</f>
        <v/>
      </c>
      <c r="H62" s="26" t="str">
        <f t="shared" si="15"/>
        <v>X</v>
      </c>
      <c r="I62" s="1"/>
      <c r="J62" s="1"/>
      <c r="K62" s="1"/>
    </row>
    <row r="63" spans="1:11" ht="9" customHeight="1">
      <c r="A63" s="1"/>
      <c r="B63" s="2"/>
      <c r="C63" s="1"/>
      <c r="D63" s="1"/>
      <c r="E63" s="1"/>
      <c r="F63" s="1"/>
      <c r="G63" s="1"/>
      <c r="H63" s="1"/>
      <c r="I63" s="1"/>
      <c r="J63" s="1"/>
      <c r="K63" s="1"/>
    </row>
    <row r="64" spans="1:11" ht="20.25" customHeight="1">
      <c r="A64" s="27"/>
      <c r="B64" s="28"/>
      <c r="C64" s="27"/>
      <c r="D64" s="75" t="s">
        <v>335</v>
      </c>
      <c r="E64" s="61"/>
      <c r="F64" s="61"/>
      <c r="G64" s="61"/>
      <c r="H64" s="61"/>
      <c r="I64" s="27"/>
      <c r="J64" s="27"/>
      <c r="K64" s="27"/>
    </row>
    <row r="65" spans="1:11" ht="35.25" customHeight="1">
      <c r="A65" s="4"/>
      <c r="B65" s="4"/>
      <c r="C65" s="4"/>
      <c r="D65" s="29"/>
      <c r="E65" s="76" t="s">
        <v>411</v>
      </c>
      <c r="F65" s="61"/>
      <c r="G65" s="61"/>
      <c r="H65" s="6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412</v>
      </c>
      <c r="G68" s="1"/>
      <c r="H68" s="1"/>
      <c r="I68" s="1"/>
      <c r="J68" s="1"/>
      <c r="K68" s="1"/>
    </row>
    <row r="69" spans="1:11" ht="15.75" customHeight="1">
      <c r="A69" s="1"/>
      <c r="B69" s="2"/>
      <c r="C69" s="1"/>
      <c r="D69" s="1"/>
      <c r="E69" s="1"/>
      <c r="F69" s="1"/>
      <c r="G69" s="1"/>
      <c r="H69" s="1"/>
      <c r="I69" s="1"/>
      <c r="J69" s="1"/>
      <c r="K69" s="1"/>
    </row>
    <row r="70" spans="1:11" ht="24.75" customHeight="1">
      <c r="A70" s="1"/>
      <c r="B70" s="77" t="s">
        <v>100</v>
      </c>
      <c r="C70" s="66"/>
      <c r="D70" s="66"/>
      <c r="E70" s="66"/>
      <c r="F70" s="66"/>
      <c r="G70" s="66"/>
      <c r="H70" s="66"/>
      <c r="I70" s="1"/>
      <c r="J70" s="1"/>
      <c r="K70" s="1"/>
    </row>
    <row r="71" spans="1:11" ht="106.5" customHeight="1">
      <c r="A71" s="1"/>
      <c r="B71" s="71" t="s">
        <v>101</v>
      </c>
      <c r="C71" s="57"/>
      <c r="D71" s="57"/>
      <c r="E71" s="57"/>
      <c r="F71" s="57"/>
      <c r="G71" s="57"/>
      <c r="H71" s="58"/>
      <c r="I71" s="1"/>
      <c r="J71" s="1"/>
      <c r="K71" s="1"/>
    </row>
    <row r="72" spans="1:11" ht="24.75" customHeight="1">
      <c r="A72" s="1"/>
      <c r="B72" s="32"/>
      <c r="C72" s="1"/>
      <c r="D72" s="72" t="s">
        <v>413</v>
      </c>
      <c r="E72" s="63"/>
      <c r="F72" s="63"/>
      <c r="G72" s="63"/>
      <c r="H72" s="63"/>
      <c r="I72" s="1"/>
      <c r="J72" s="1"/>
      <c r="K72" s="1"/>
    </row>
    <row r="73" spans="1:11" ht="21" customHeight="1">
      <c r="A73" s="1"/>
      <c r="B73" s="29"/>
      <c r="C73" s="1"/>
      <c r="D73" s="73" t="s">
        <v>103</v>
      </c>
      <c r="E73" s="61"/>
      <c r="F73" s="61"/>
      <c r="G73" s="61"/>
      <c r="H73" s="6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5">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G57:H57"/>
    <mergeCell ref="A59:C59"/>
    <mergeCell ref="D72:H72"/>
    <mergeCell ref="D73:H73"/>
    <mergeCell ref="A60:C60"/>
    <mergeCell ref="A61:C61"/>
    <mergeCell ref="A62:C62"/>
    <mergeCell ref="D64:H64"/>
    <mergeCell ref="E65:H65"/>
    <mergeCell ref="B70:H70"/>
    <mergeCell ref="B71:H71"/>
    <mergeCell ref="B54:D54"/>
    <mergeCell ref="B56:D56"/>
    <mergeCell ref="A57:C58"/>
    <mergeCell ref="D57:D58"/>
    <mergeCell ref="E57:F57"/>
  </mergeCells>
  <printOptions horizontalCentered="1"/>
  <pageMargins left="0.31" right="0.3" top="0.45" bottom="0.62" header="0" footer="0"/>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6.7265625" customWidth="1"/>
    <col min="3" max="3" width="13.26953125" customWidth="1"/>
    <col min="4" max="4" width="10.54296875" customWidth="1"/>
    <col min="5" max="5" width="10.453125" customWidth="1"/>
    <col min="6" max="6" width="10.54296875" customWidth="1"/>
    <col min="7" max="8" width="10.08984375" customWidth="1"/>
    <col min="9" max="11" width="8.7265625" customWidth="1"/>
  </cols>
  <sheetData>
    <row r="1" spans="1:11" ht="15.75" customHeight="1">
      <c r="A1" s="1"/>
      <c r="B1" s="2"/>
      <c r="C1" s="1"/>
      <c r="D1" s="1"/>
      <c r="E1" s="1"/>
      <c r="F1" s="1"/>
      <c r="G1" s="1"/>
      <c r="H1" s="3" t="s">
        <v>134</v>
      </c>
      <c r="I1" s="1"/>
      <c r="J1" s="1"/>
      <c r="K1" s="1"/>
    </row>
    <row r="2" spans="1:11" ht="48.75" customHeight="1">
      <c r="A2" s="76" t="s">
        <v>414</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205</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415</v>
      </c>
      <c r="C7" s="61"/>
      <c r="D7" s="61"/>
      <c r="E7" s="61"/>
      <c r="F7" s="61"/>
      <c r="G7" s="61"/>
      <c r="H7" s="61"/>
      <c r="I7" s="6"/>
      <c r="J7" s="6"/>
      <c r="K7" s="6"/>
    </row>
    <row r="8" spans="1:11" ht="19.5" customHeight="1">
      <c r="A8" s="6"/>
      <c r="B8" s="60" t="s">
        <v>138</v>
      </c>
      <c r="C8" s="61"/>
      <c r="D8" s="61"/>
      <c r="E8" s="61"/>
      <c r="F8" s="61"/>
      <c r="G8" s="61"/>
      <c r="H8" s="61"/>
      <c r="I8" s="6"/>
      <c r="J8" s="6"/>
      <c r="K8" s="6"/>
    </row>
    <row r="9" spans="1:11" ht="19.5" customHeight="1">
      <c r="A9" s="6"/>
      <c r="B9" s="60" t="s">
        <v>416</v>
      </c>
      <c r="C9" s="61"/>
      <c r="D9" s="61"/>
      <c r="E9" s="61"/>
      <c r="F9" s="61"/>
      <c r="G9" s="61"/>
      <c r="H9" s="61"/>
      <c r="I9" s="6"/>
      <c r="J9" s="6"/>
      <c r="K9" s="6"/>
    </row>
    <row r="10" spans="1:11" ht="19.5" customHeight="1">
      <c r="A10" s="6"/>
      <c r="B10" s="7" t="s">
        <v>207</v>
      </c>
      <c r="C10" s="33">
        <v>11100096304</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93.75" customHeight="1">
      <c r="A14" s="9" t="s">
        <v>20</v>
      </c>
      <c r="B14" s="80" t="s">
        <v>417</v>
      </c>
      <c r="C14" s="57"/>
      <c r="D14" s="58"/>
      <c r="E14" s="13">
        <f>E15+E19+E25+E28</f>
        <v>20</v>
      </c>
      <c r="F14" s="14">
        <f t="shared" ref="F14:G14" si="0">ROUND(F15+F19+F25+F28,1)</f>
        <v>20</v>
      </c>
      <c r="G14" s="15">
        <f t="shared" si="0"/>
        <v>20</v>
      </c>
      <c r="H14" s="9"/>
      <c r="I14" s="4"/>
      <c r="J14" s="4"/>
      <c r="K14" s="4"/>
    </row>
    <row r="15" spans="1:11" ht="33.75" customHeight="1">
      <c r="A15" s="16">
        <v>1</v>
      </c>
      <c r="B15" s="80" t="s">
        <v>22</v>
      </c>
      <c r="C15" s="57"/>
      <c r="D15" s="58"/>
      <c r="E15" s="13">
        <f>5-(E16+E17+E18)</f>
        <v>5</v>
      </c>
      <c r="F15" s="14">
        <f t="shared" ref="F15:G15" si="1">ROUND(5-(F16+F17+F18),1)</f>
        <v>5</v>
      </c>
      <c r="G15" s="15">
        <f t="shared" si="1"/>
        <v>5</v>
      </c>
      <c r="H15" s="16"/>
      <c r="I15" s="17"/>
      <c r="J15" s="17"/>
      <c r="K15" s="17"/>
    </row>
    <row r="16" spans="1:11" ht="115.5" customHeight="1">
      <c r="A16" s="16" t="s">
        <v>23</v>
      </c>
      <c r="B16" s="81" t="s">
        <v>24</v>
      </c>
      <c r="C16" s="57"/>
      <c r="D16" s="58"/>
      <c r="E16" s="16"/>
      <c r="F16" s="16"/>
      <c r="G16" s="16"/>
      <c r="H16" s="16"/>
      <c r="I16" s="17"/>
      <c r="J16" s="17"/>
      <c r="K16" s="17"/>
    </row>
    <row r="17" spans="1:11" ht="102" customHeight="1">
      <c r="A17" s="16" t="s">
        <v>25</v>
      </c>
      <c r="B17" s="81" t="s">
        <v>142</v>
      </c>
      <c r="C17" s="57"/>
      <c r="D17" s="58"/>
      <c r="E17" s="16"/>
      <c r="F17" s="16"/>
      <c r="G17" s="18"/>
      <c r="H17" s="18"/>
      <c r="I17" s="19"/>
      <c r="J17" s="19"/>
      <c r="K17" s="19"/>
    </row>
    <row r="18" spans="1:11" ht="92.25" customHeight="1">
      <c r="A18" s="16" t="s">
        <v>27</v>
      </c>
      <c r="B18" s="81" t="s">
        <v>143</v>
      </c>
      <c r="C18" s="57"/>
      <c r="D18" s="58"/>
      <c r="E18" s="16"/>
      <c r="F18" s="16"/>
      <c r="G18" s="18"/>
      <c r="H18" s="18"/>
      <c r="I18" s="19"/>
      <c r="J18" s="19"/>
      <c r="K18" s="19"/>
    </row>
    <row r="19" spans="1:11" ht="5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6"/>
      <c r="G20" s="18"/>
      <c r="H20" s="18"/>
      <c r="I20" s="19"/>
      <c r="J20" s="19"/>
      <c r="K20" s="19"/>
    </row>
    <row r="21" spans="1:11" ht="57" customHeight="1">
      <c r="A21" s="16" t="s">
        <v>32</v>
      </c>
      <c r="B21" s="81" t="s">
        <v>33</v>
      </c>
      <c r="C21" s="57"/>
      <c r="D21" s="58"/>
      <c r="E21" s="16"/>
      <c r="F21" s="16"/>
      <c r="G21" s="34"/>
      <c r="H21" s="18"/>
      <c r="I21" s="19"/>
      <c r="J21" s="19"/>
      <c r="K21" s="19"/>
    </row>
    <row r="22" spans="1:11" ht="52.5" customHeight="1">
      <c r="A22" s="16" t="s">
        <v>34</v>
      </c>
      <c r="B22" s="81" t="s">
        <v>418</v>
      </c>
      <c r="C22" s="57"/>
      <c r="D22" s="58"/>
      <c r="E22" s="16"/>
      <c r="F22" s="16"/>
      <c r="G22" s="35"/>
      <c r="H22" s="18"/>
      <c r="I22" s="19"/>
      <c r="J22" s="19"/>
      <c r="K22" s="19"/>
    </row>
    <row r="23" spans="1:11" ht="70.5" customHeight="1">
      <c r="A23" s="16" t="s">
        <v>36</v>
      </c>
      <c r="B23" s="81" t="s">
        <v>145</v>
      </c>
      <c r="C23" s="57"/>
      <c r="D23" s="58"/>
      <c r="E23" s="16"/>
      <c r="F23" s="16"/>
      <c r="G23" s="35"/>
      <c r="H23" s="18"/>
      <c r="I23" s="19"/>
      <c r="J23" s="19"/>
      <c r="K23" s="19"/>
    </row>
    <row r="24" spans="1:11" ht="42.75" customHeight="1">
      <c r="A24" s="16" t="s">
        <v>38</v>
      </c>
      <c r="B24" s="81" t="s">
        <v>146</v>
      </c>
      <c r="C24" s="57"/>
      <c r="D24" s="58"/>
      <c r="E24" s="16"/>
      <c r="F24" s="16"/>
      <c r="G24" s="18"/>
      <c r="H24" s="18"/>
      <c r="I24" s="19"/>
      <c r="J24" s="19"/>
      <c r="K24" s="19"/>
    </row>
    <row r="25" spans="1:11" ht="60.75" customHeight="1">
      <c r="A25" s="16">
        <v>3</v>
      </c>
      <c r="B25" s="80" t="s">
        <v>40</v>
      </c>
      <c r="C25" s="57"/>
      <c r="D25" s="58"/>
      <c r="E25" s="13">
        <f>5-(E26+E27)</f>
        <v>5</v>
      </c>
      <c r="F25" s="14">
        <f t="shared" ref="F25:G25" si="3">ROUND(5-(F26+F27),1)</f>
        <v>5</v>
      </c>
      <c r="G25" s="15">
        <f t="shared" si="3"/>
        <v>5</v>
      </c>
      <c r="H25" s="16"/>
      <c r="I25" s="17"/>
      <c r="J25" s="17"/>
      <c r="K25" s="17"/>
    </row>
    <row r="26" spans="1:11" ht="100.5" customHeight="1">
      <c r="A26" s="16" t="s">
        <v>41</v>
      </c>
      <c r="B26" s="81" t="s">
        <v>419</v>
      </c>
      <c r="C26" s="57"/>
      <c r="D26" s="58"/>
      <c r="E26" s="16"/>
      <c r="F26" s="16"/>
      <c r="G26" s="18"/>
      <c r="H26" s="18"/>
      <c r="I26" s="19"/>
      <c r="J26" s="19"/>
      <c r="K26" s="19"/>
    </row>
    <row r="27" spans="1:11" ht="54.75" customHeight="1">
      <c r="A27" s="16" t="s">
        <v>43</v>
      </c>
      <c r="B27" s="81" t="s">
        <v>420</v>
      </c>
      <c r="C27" s="57"/>
      <c r="D27" s="58"/>
      <c r="E27" s="16"/>
      <c r="F27" s="16"/>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54" customHeight="1">
      <c r="A29" s="16" t="s">
        <v>46</v>
      </c>
      <c r="B29" s="81" t="s">
        <v>47</v>
      </c>
      <c r="C29" s="57"/>
      <c r="D29" s="58"/>
      <c r="E29" s="16"/>
      <c r="F29" s="16"/>
      <c r="G29" s="18"/>
      <c r="H29" s="18"/>
      <c r="I29" s="19"/>
      <c r="J29" s="19"/>
      <c r="K29" s="19"/>
    </row>
    <row r="30" spans="1:11" ht="60.75" customHeight="1">
      <c r="A30" s="16" t="s">
        <v>48</v>
      </c>
      <c r="B30" s="81" t="s">
        <v>49</v>
      </c>
      <c r="C30" s="57"/>
      <c r="D30" s="58"/>
      <c r="E30" s="16"/>
      <c r="F30" s="16"/>
      <c r="G30" s="18"/>
      <c r="H30" s="18"/>
      <c r="I30" s="19"/>
      <c r="J30" s="19"/>
      <c r="K30" s="19"/>
    </row>
    <row r="31" spans="1:11" ht="52.5" customHeight="1">
      <c r="A31" s="16" t="s">
        <v>50</v>
      </c>
      <c r="B31" s="81" t="s">
        <v>51</v>
      </c>
      <c r="C31" s="57"/>
      <c r="D31" s="58"/>
      <c r="E31" s="16"/>
      <c r="F31" s="16"/>
      <c r="G31" s="18"/>
      <c r="H31" s="18"/>
      <c r="I31" s="19"/>
      <c r="J31" s="19"/>
      <c r="K31" s="19"/>
    </row>
    <row r="32" spans="1:11" ht="27.75" customHeight="1">
      <c r="A32" s="9" t="s">
        <v>52</v>
      </c>
      <c r="B32" s="80" t="s">
        <v>421</v>
      </c>
      <c r="C32" s="57"/>
      <c r="D32" s="58"/>
      <c r="E32" s="13">
        <f>E33+E35+E37+E39+E41+E43</f>
        <v>20</v>
      </c>
      <c r="F32" s="14">
        <f t="shared" ref="F32:G32" si="5">ROUND(F33+F35+F37+F39+F41+F43,1)</f>
        <v>15</v>
      </c>
      <c r="G32" s="15">
        <f t="shared" si="5"/>
        <v>0</v>
      </c>
      <c r="H32" s="9"/>
      <c r="I32" s="4"/>
      <c r="J32" s="4"/>
      <c r="K32" s="4"/>
    </row>
    <row r="33" spans="1:11" ht="72.75" customHeight="1">
      <c r="A33" s="16">
        <v>5</v>
      </c>
      <c r="B33" s="80" t="s">
        <v>150</v>
      </c>
      <c r="C33" s="57"/>
      <c r="D33" s="58"/>
      <c r="E33" s="13">
        <v>1</v>
      </c>
      <c r="F33" s="14">
        <f>IF(F34&gt;1,"1",F34)</f>
        <v>1</v>
      </c>
      <c r="G33" s="15">
        <f>G34</f>
        <v>0</v>
      </c>
      <c r="H33" s="16"/>
      <c r="I33" s="17"/>
      <c r="J33" s="17"/>
      <c r="K33" s="17"/>
    </row>
    <row r="34" spans="1:11" ht="117.75" customHeight="1">
      <c r="A34" s="16"/>
      <c r="B34" s="81" t="s">
        <v>151</v>
      </c>
      <c r="C34" s="57"/>
      <c r="D34" s="58"/>
      <c r="E34" s="13"/>
      <c r="F34" s="14">
        <v>1</v>
      </c>
      <c r="G34" s="15"/>
      <c r="H34" s="16"/>
      <c r="I34" s="17"/>
      <c r="J34" s="17"/>
      <c r="K34" s="17"/>
    </row>
    <row r="35" spans="1:11" ht="35.25" customHeight="1">
      <c r="A35" s="16">
        <v>6</v>
      </c>
      <c r="B35" s="80" t="s">
        <v>152</v>
      </c>
      <c r="C35" s="57"/>
      <c r="D35" s="58"/>
      <c r="E35" s="13">
        <v>2</v>
      </c>
      <c r="F35" s="14">
        <f>IF(F36&gt;2,"2",F36)</f>
        <v>2</v>
      </c>
      <c r="G35" s="15">
        <f>G36</f>
        <v>0</v>
      </c>
      <c r="H35" s="16"/>
      <c r="I35" s="17"/>
      <c r="J35" s="17"/>
      <c r="K35" s="17"/>
    </row>
    <row r="36" spans="1:11" ht="60.75" customHeight="1">
      <c r="A36" s="16"/>
      <c r="B36" s="81" t="s">
        <v>153</v>
      </c>
      <c r="C36" s="57"/>
      <c r="D36" s="58"/>
      <c r="E36" s="13"/>
      <c r="F36" s="14">
        <v>2</v>
      </c>
      <c r="G36" s="15"/>
      <c r="H36" s="16"/>
      <c r="I36" s="17"/>
      <c r="J36" s="17"/>
      <c r="K36" s="17"/>
    </row>
    <row r="37" spans="1:11" ht="52.5" customHeight="1">
      <c r="A37" s="16">
        <v>7</v>
      </c>
      <c r="B37" s="80" t="s">
        <v>58</v>
      </c>
      <c r="C37" s="57"/>
      <c r="D37" s="58"/>
      <c r="E37" s="13">
        <v>2</v>
      </c>
      <c r="F37" s="14">
        <f>IF(F38&gt;2,"2",F38)</f>
        <v>2</v>
      </c>
      <c r="G37" s="15">
        <f>G38</f>
        <v>0</v>
      </c>
      <c r="H37" s="16"/>
      <c r="I37" s="17"/>
      <c r="J37" s="17"/>
      <c r="K37" s="17"/>
    </row>
    <row r="38" spans="1:11" ht="68.25" customHeight="1">
      <c r="A38" s="16"/>
      <c r="B38" s="81" t="s">
        <v>155</v>
      </c>
      <c r="C38" s="57"/>
      <c r="D38" s="58"/>
      <c r="E38" s="13"/>
      <c r="F38" s="14">
        <v>2</v>
      </c>
      <c r="G38" s="15"/>
      <c r="H38" s="16"/>
      <c r="I38" s="17"/>
      <c r="J38" s="17"/>
      <c r="K38" s="17"/>
    </row>
    <row r="39" spans="1:11" ht="61.5" customHeight="1">
      <c r="A39" s="16">
        <v>8</v>
      </c>
      <c r="B39" s="80" t="s">
        <v>60</v>
      </c>
      <c r="C39" s="57"/>
      <c r="D39" s="58"/>
      <c r="E39" s="13">
        <v>2</v>
      </c>
      <c r="F39" s="14">
        <f>IF(F40&gt;2,"2",F40)</f>
        <v>2</v>
      </c>
      <c r="G39" s="15">
        <f>G40</f>
        <v>0</v>
      </c>
      <c r="H39" s="16"/>
      <c r="I39" s="17"/>
      <c r="J39" s="17"/>
      <c r="K39" s="17"/>
    </row>
    <row r="40" spans="1:11" ht="70.5" customHeight="1">
      <c r="A40" s="16"/>
      <c r="B40" s="81" t="s">
        <v>156</v>
      </c>
      <c r="C40" s="57"/>
      <c r="D40" s="58"/>
      <c r="E40" s="13"/>
      <c r="F40" s="14">
        <v>2</v>
      </c>
      <c r="G40" s="15"/>
      <c r="H40" s="16"/>
      <c r="I40" s="17"/>
      <c r="J40" s="17"/>
      <c r="K40" s="17"/>
    </row>
    <row r="41" spans="1:11" ht="116.25" customHeight="1">
      <c r="A41" s="16">
        <v>9</v>
      </c>
      <c r="B41" s="80" t="s">
        <v>422</v>
      </c>
      <c r="C41" s="57"/>
      <c r="D41" s="58"/>
      <c r="E41" s="13">
        <v>8</v>
      </c>
      <c r="F41" s="14" t="str">
        <f>IF(F42&gt;=8,"8",IF(F42&lt;8,"0"))</f>
        <v>8</v>
      </c>
      <c r="G41" s="15">
        <f>G42</f>
        <v>0</v>
      </c>
      <c r="H41" s="16"/>
      <c r="I41" s="17"/>
      <c r="J41" s="17"/>
      <c r="K41" s="17"/>
    </row>
    <row r="42" spans="1:11" ht="127.5" customHeight="1">
      <c r="A42" s="16"/>
      <c r="B42" s="81" t="s">
        <v>158</v>
      </c>
      <c r="C42" s="57"/>
      <c r="D42" s="58"/>
      <c r="E42" s="13"/>
      <c r="F42" s="14">
        <v>8</v>
      </c>
      <c r="G42" s="15"/>
      <c r="H42" s="16"/>
      <c r="I42" s="17"/>
      <c r="J42" s="17"/>
      <c r="K42" s="17"/>
    </row>
    <row r="43" spans="1:11" ht="45" customHeight="1">
      <c r="A43" s="16">
        <v>10</v>
      </c>
      <c r="B43" s="80" t="s">
        <v>160</v>
      </c>
      <c r="C43" s="57"/>
      <c r="D43" s="58"/>
      <c r="E43" s="13">
        <v>5</v>
      </c>
      <c r="F43" s="14">
        <f>IF(F44&gt;5,"5",F44)</f>
        <v>0</v>
      </c>
      <c r="G43" s="15">
        <f>G44</f>
        <v>0</v>
      </c>
      <c r="H43" s="16"/>
      <c r="I43" s="17"/>
      <c r="J43" s="17"/>
      <c r="K43" s="17"/>
    </row>
    <row r="44" spans="1:11" ht="156.75" customHeight="1">
      <c r="A44" s="16"/>
      <c r="B44" s="81" t="s">
        <v>161</v>
      </c>
      <c r="C44" s="57"/>
      <c r="D44" s="58"/>
      <c r="E44" s="13"/>
      <c r="F44" s="14"/>
      <c r="G44" s="15"/>
      <c r="H44" s="16"/>
      <c r="I44" s="17"/>
      <c r="J44" s="17"/>
      <c r="K44" s="17"/>
    </row>
    <row r="45" spans="1:11" ht="61.5" customHeight="1">
      <c r="A45" s="9" t="s">
        <v>69</v>
      </c>
      <c r="B45" s="80" t="s">
        <v>423</v>
      </c>
      <c r="C45" s="57"/>
      <c r="D45" s="58"/>
      <c r="E45" s="13">
        <v>60</v>
      </c>
      <c r="F45" s="14">
        <f t="shared" ref="F45:G45" si="6">SUM(F46:F51)</f>
        <v>60</v>
      </c>
      <c r="G45" s="15">
        <f t="shared" si="6"/>
        <v>0</v>
      </c>
      <c r="H45" s="9"/>
      <c r="I45" s="4"/>
      <c r="J45" s="4"/>
      <c r="K45" s="4"/>
    </row>
    <row r="46" spans="1:11" ht="26.25" customHeight="1">
      <c r="A46" s="16"/>
      <c r="B46" s="81" t="s">
        <v>71</v>
      </c>
      <c r="C46" s="57"/>
      <c r="D46" s="58"/>
      <c r="E46" s="16">
        <v>60</v>
      </c>
      <c r="F46" s="16">
        <v>60</v>
      </c>
      <c r="G46" s="16"/>
      <c r="H46" s="16"/>
      <c r="I46" s="17"/>
      <c r="J46" s="17"/>
      <c r="K46" s="17"/>
    </row>
    <row r="47" spans="1:11" ht="26.25" customHeight="1">
      <c r="A47" s="16"/>
      <c r="B47" s="81" t="s">
        <v>72</v>
      </c>
      <c r="C47" s="57"/>
      <c r="D47" s="58"/>
      <c r="E47" s="16">
        <v>50</v>
      </c>
      <c r="F47" s="16"/>
      <c r="G47" s="16"/>
      <c r="H47" s="16"/>
      <c r="I47" s="17"/>
      <c r="J47" s="17"/>
      <c r="K47" s="17"/>
    </row>
    <row r="48" spans="1:11" ht="26.25" customHeight="1">
      <c r="A48" s="16"/>
      <c r="B48" s="81" t="s">
        <v>73</v>
      </c>
      <c r="C48" s="57"/>
      <c r="D48" s="58"/>
      <c r="E48" s="16">
        <v>40</v>
      </c>
      <c r="F48" s="16"/>
      <c r="G48" s="16"/>
      <c r="H48" s="16"/>
      <c r="I48" s="17"/>
      <c r="J48" s="17"/>
      <c r="K48" s="17"/>
    </row>
    <row r="49" spans="1:11" ht="26.25" customHeight="1">
      <c r="A49" s="16"/>
      <c r="B49" s="81" t="s">
        <v>74</v>
      </c>
      <c r="C49" s="57"/>
      <c r="D49" s="58"/>
      <c r="E49" s="16">
        <v>30</v>
      </c>
      <c r="F49" s="16"/>
      <c r="G49" s="16"/>
      <c r="H49" s="16"/>
      <c r="I49" s="17"/>
      <c r="J49" s="17"/>
      <c r="K49" s="17"/>
    </row>
    <row r="50" spans="1:11" ht="26.25" customHeight="1">
      <c r="A50" s="16"/>
      <c r="B50" s="81" t="s">
        <v>75</v>
      </c>
      <c r="C50" s="57"/>
      <c r="D50" s="58"/>
      <c r="E50" s="16">
        <v>20</v>
      </c>
      <c r="F50" s="16"/>
      <c r="G50" s="16"/>
      <c r="H50" s="16"/>
      <c r="I50" s="17"/>
      <c r="J50" s="17"/>
      <c r="K50" s="17"/>
    </row>
    <row r="51" spans="1:11" ht="26.25" customHeight="1">
      <c r="A51" s="16"/>
      <c r="B51" s="81" t="s">
        <v>76</v>
      </c>
      <c r="C51" s="57"/>
      <c r="D51" s="58"/>
      <c r="E51" s="16">
        <v>0</v>
      </c>
      <c r="F51" s="16"/>
      <c r="G51" s="16"/>
      <c r="H51" s="16"/>
      <c r="I51" s="17"/>
      <c r="J51" s="17"/>
      <c r="K51" s="17"/>
    </row>
    <row r="52" spans="1:11" ht="24" customHeight="1">
      <c r="A52" s="9"/>
      <c r="B52" s="59" t="s">
        <v>77</v>
      </c>
      <c r="C52" s="57"/>
      <c r="D52" s="58"/>
      <c r="E52" s="9">
        <f t="shared" ref="E52:G52" si="7">E14+E32+E45</f>
        <v>100</v>
      </c>
      <c r="F52" s="22">
        <f t="shared" si="7"/>
        <v>95</v>
      </c>
      <c r="G52" s="15">
        <f t="shared" si="7"/>
        <v>20</v>
      </c>
      <c r="H52" s="9"/>
      <c r="I52" s="4"/>
      <c r="J52" s="4"/>
      <c r="K52" s="4"/>
    </row>
    <row r="53" spans="1:11" ht="26.25" customHeight="1">
      <c r="A53" s="23"/>
      <c r="B53" s="56" t="s">
        <v>78</v>
      </c>
      <c r="C53" s="57"/>
      <c r="D53" s="58"/>
      <c r="E53" s="23"/>
      <c r="F53" s="23"/>
      <c r="G53" s="23"/>
      <c r="H53" s="23"/>
      <c r="I53" s="1"/>
      <c r="J53" s="1"/>
      <c r="K53" s="1"/>
    </row>
    <row r="54" spans="1:11" ht="53.25" customHeight="1">
      <c r="A54" s="23"/>
      <c r="B54" s="59" t="s">
        <v>424</v>
      </c>
      <c r="C54" s="57"/>
      <c r="D54" s="58"/>
      <c r="E54" s="9">
        <f>E52-E53</f>
        <v>100</v>
      </c>
      <c r="F54" s="22">
        <f t="shared" ref="F54:G54" si="8">ROUND(F52-F53,1)</f>
        <v>95</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60" t="s">
        <v>80</v>
      </c>
      <c r="C56" s="61"/>
      <c r="D56" s="61"/>
      <c r="E56" s="1"/>
      <c r="F56" s="1"/>
      <c r="G56" s="1"/>
      <c r="H56" s="1"/>
      <c r="I56" s="1"/>
      <c r="J56" s="1"/>
      <c r="K56" s="1"/>
    </row>
    <row r="57" spans="1:11" ht="32.25" customHeight="1">
      <c r="A57" s="62" t="s">
        <v>81</v>
      </c>
      <c r="B57" s="63"/>
      <c r="C57" s="64"/>
      <c r="D57" s="68" t="s">
        <v>82</v>
      </c>
      <c r="E57" s="70" t="s">
        <v>83</v>
      </c>
      <c r="F57" s="58"/>
      <c r="G57" s="70" t="s">
        <v>425</v>
      </c>
      <c r="H57" s="58"/>
      <c r="I57" s="6"/>
      <c r="J57" s="6"/>
      <c r="K57" s="6"/>
    </row>
    <row r="58" spans="1:11" ht="15.75" customHeight="1">
      <c r="A58" s="65"/>
      <c r="B58" s="66"/>
      <c r="C58" s="67"/>
      <c r="D58" s="69"/>
      <c r="E58" s="10" t="s">
        <v>85</v>
      </c>
      <c r="F58" s="10" t="s">
        <v>86</v>
      </c>
      <c r="G58" s="10" t="s">
        <v>87</v>
      </c>
      <c r="H58" s="10" t="s">
        <v>88</v>
      </c>
      <c r="I58" s="6"/>
      <c r="J58" s="6"/>
      <c r="K58" s="6"/>
    </row>
    <row r="59" spans="1:11" ht="33.75" customHeight="1">
      <c r="A59" s="74" t="s">
        <v>89</v>
      </c>
      <c r="B59" s="57"/>
      <c r="C59" s="58"/>
      <c r="D59" s="16" t="s">
        <v>90</v>
      </c>
      <c r="E59" s="24">
        <f>IF(AND(90&lt;=F54,F54&lt;100),F54,"")</f>
        <v>95</v>
      </c>
      <c r="F59" s="16" t="str">
        <f>IF(AND(90&lt;=G54,G54&lt;=100),G54,"")</f>
        <v/>
      </c>
      <c r="G59" s="16" t="str">
        <f t="shared" ref="G59:H59" si="9">IF(ISNUMBER(E59)=TRUE,"X","")</f>
        <v>X</v>
      </c>
      <c r="H59" s="16" t="str">
        <f t="shared" si="9"/>
        <v/>
      </c>
      <c r="I59" s="1"/>
      <c r="J59" s="1"/>
      <c r="K59" s="1"/>
    </row>
    <row r="60" spans="1:11" ht="45.75" customHeight="1">
      <c r="A60" s="74" t="s">
        <v>91</v>
      </c>
      <c r="B60" s="57"/>
      <c r="C60" s="58"/>
      <c r="D60" s="16" t="s">
        <v>92</v>
      </c>
      <c r="E60" s="24" t="str">
        <f t="shared" ref="E60:F60" si="10">IF(AND(75&lt;=F54,F54&lt;90),F54,"")</f>
        <v/>
      </c>
      <c r="F60" s="16" t="str">
        <f t="shared" si="10"/>
        <v/>
      </c>
      <c r="G60" s="16" t="str">
        <f t="shared" ref="G60:H60" si="11">IF(ISNUMBER(E60)=TRUE,"X","")</f>
        <v/>
      </c>
      <c r="H60" s="16" t="str">
        <f t="shared" si="11"/>
        <v/>
      </c>
      <c r="I60" s="1"/>
      <c r="J60" s="1"/>
      <c r="K60" s="1"/>
    </row>
    <row r="61" spans="1:11" ht="48" customHeight="1">
      <c r="A61" s="74" t="s">
        <v>93</v>
      </c>
      <c r="B61" s="57"/>
      <c r="C61" s="58"/>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74" t="s">
        <v>95</v>
      </c>
      <c r="B62" s="57"/>
      <c r="C62" s="58"/>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75" t="s">
        <v>200</v>
      </c>
      <c r="E64" s="61"/>
      <c r="F64" s="61"/>
      <c r="G64" s="61"/>
      <c r="H64" s="61"/>
      <c r="I64" s="27"/>
      <c r="J64" s="27"/>
      <c r="K64" s="27"/>
    </row>
    <row r="65" spans="1:11" ht="35.25" customHeight="1">
      <c r="A65" s="4"/>
      <c r="B65" s="4"/>
      <c r="C65" s="4"/>
      <c r="D65" s="29"/>
      <c r="E65" s="76" t="s">
        <v>426</v>
      </c>
      <c r="F65" s="61"/>
      <c r="G65" s="61"/>
      <c r="H65" s="6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427</v>
      </c>
      <c r="G68" s="1"/>
      <c r="H68" s="1"/>
      <c r="I68" s="1"/>
      <c r="J68" s="1"/>
      <c r="K68" s="1"/>
    </row>
    <row r="69" spans="1:11" ht="15.75" customHeight="1">
      <c r="A69" s="1"/>
      <c r="B69" s="2"/>
      <c r="C69" s="1"/>
      <c r="D69" s="1"/>
      <c r="E69" s="1"/>
      <c r="F69" s="1"/>
      <c r="G69" s="1"/>
      <c r="H69" s="1"/>
      <c r="I69" s="1"/>
      <c r="J69" s="1"/>
      <c r="K69" s="1"/>
    </row>
    <row r="70" spans="1:11" ht="24.75" customHeight="1">
      <c r="A70" s="1"/>
      <c r="B70" s="77" t="s">
        <v>100</v>
      </c>
      <c r="C70" s="66"/>
      <c r="D70" s="66"/>
      <c r="E70" s="66"/>
      <c r="F70" s="66"/>
      <c r="G70" s="66"/>
      <c r="H70" s="66"/>
      <c r="I70" s="1"/>
      <c r="J70" s="1"/>
      <c r="K70" s="1"/>
    </row>
    <row r="71" spans="1:11" ht="106.5" customHeight="1">
      <c r="A71" s="1"/>
      <c r="B71" s="71" t="s">
        <v>101</v>
      </c>
      <c r="C71" s="57"/>
      <c r="D71" s="57"/>
      <c r="E71" s="57"/>
      <c r="F71" s="57"/>
      <c r="G71" s="57"/>
      <c r="H71" s="58"/>
      <c r="I71" s="1"/>
      <c r="J71" s="1"/>
      <c r="K71" s="1"/>
    </row>
    <row r="72" spans="1:11" ht="24.75" customHeight="1">
      <c r="A72" s="1"/>
      <c r="B72" s="32"/>
      <c r="C72" s="1"/>
      <c r="D72" s="72" t="s">
        <v>218</v>
      </c>
      <c r="E72" s="63"/>
      <c r="F72" s="63"/>
      <c r="G72" s="63"/>
      <c r="H72" s="63"/>
      <c r="I72" s="1"/>
      <c r="J72" s="1"/>
      <c r="K72" s="1"/>
    </row>
    <row r="73" spans="1:11" ht="21" customHeight="1">
      <c r="A73" s="1"/>
      <c r="B73" s="29"/>
      <c r="C73" s="1"/>
      <c r="D73" s="73" t="s">
        <v>103</v>
      </c>
      <c r="E73" s="61"/>
      <c r="F73" s="61"/>
      <c r="G73" s="61"/>
      <c r="H73" s="6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G57:H57"/>
    <mergeCell ref="A59:C59"/>
    <mergeCell ref="D72:H72"/>
    <mergeCell ref="D73:H73"/>
    <mergeCell ref="A60:C60"/>
    <mergeCell ref="A61:C61"/>
    <mergeCell ref="A62:C62"/>
    <mergeCell ref="D64:H64"/>
    <mergeCell ref="E65:H65"/>
    <mergeCell ref="B70:H70"/>
    <mergeCell ref="B71:H71"/>
    <mergeCell ref="B54:D54"/>
    <mergeCell ref="B56:D56"/>
    <mergeCell ref="A57:C58"/>
    <mergeCell ref="D57:D58"/>
    <mergeCell ref="E57:F57"/>
  </mergeCells>
  <printOptions horizontalCentered="1"/>
  <pageMargins left="0.31" right="0.3" top="0.45" bottom="0.62" header="0" footer="0"/>
  <pageSetup paperSize="9" orientation="portrai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9.08984375" customWidth="1"/>
    <col min="6" max="6" width="10.54296875" customWidth="1"/>
    <col min="7" max="7" width="10.08984375" customWidth="1"/>
    <col min="8" max="8" width="16.26953125" customWidth="1"/>
    <col min="9" max="11" width="8.7265625" customWidth="1"/>
  </cols>
  <sheetData>
    <row r="1" spans="1:11" ht="15.75" customHeight="1">
      <c r="A1" s="1"/>
      <c r="B1" s="2"/>
      <c r="C1" s="1"/>
      <c r="D1" s="1"/>
      <c r="E1" s="1"/>
      <c r="F1" s="1"/>
      <c r="G1" s="1"/>
      <c r="H1" s="3" t="s">
        <v>134</v>
      </c>
      <c r="I1" s="1"/>
      <c r="J1" s="1"/>
      <c r="K1" s="1"/>
    </row>
    <row r="2" spans="1:11" ht="48.75" customHeight="1">
      <c r="A2" s="76" t="s">
        <v>428</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205</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429</v>
      </c>
      <c r="C7" s="61"/>
      <c r="D7" s="61"/>
      <c r="E7" s="61"/>
      <c r="F7" s="61"/>
      <c r="G7" s="61"/>
      <c r="H7" s="61"/>
      <c r="I7" s="6"/>
      <c r="J7" s="6"/>
      <c r="K7" s="6"/>
    </row>
    <row r="8" spans="1:11" ht="19.5" customHeight="1">
      <c r="A8" s="6"/>
      <c r="B8" s="60" t="s">
        <v>138</v>
      </c>
      <c r="C8" s="61"/>
      <c r="D8" s="61"/>
      <c r="E8" s="61"/>
      <c r="F8" s="61"/>
      <c r="G8" s="61"/>
      <c r="H8" s="61"/>
      <c r="I8" s="6"/>
      <c r="J8" s="6"/>
      <c r="K8" s="6"/>
    </row>
    <row r="9" spans="1:11" ht="19.5" customHeight="1">
      <c r="A9" s="6"/>
      <c r="B9" s="60" t="s">
        <v>430</v>
      </c>
      <c r="C9" s="61"/>
      <c r="D9" s="61"/>
      <c r="E9" s="61"/>
      <c r="F9" s="61"/>
      <c r="G9" s="61"/>
      <c r="H9" s="61"/>
      <c r="I9" s="6"/>
      <c r="J9" s="6"/>
      <c r="K9" s="6"/>
    </row>
    <row r="10" spans="1:11" ht="19.5" customHeight="1">
      <c r="A10" s="6"/>
      <c r="B10" s="8" t="s">
        <v>431</v>
      </c>
      <c r="C10" s="8"/>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93.75" customHeight="1">
      <c r="A14" s="9" t="s">
        <v>20</v>
      </c>
      <c r="B14" s="80" t="s">
        <v>432</v>
      </c>
      <c r="C14" s="57"/>
      <c r="D14" s="58"/>
      <c r="E14" s="13">
        <f>E15+E19+E25+E28</f>
        <v>20</v>
      </c>
      <c r="F14" s="14">
        <f t="shared" ref="F14:G14" si="0">ROUND(F15+F19+F25+F28,1)</f>
        <v>20</v>
      </c>
      <c r="G14" s="15">
        <f t="shared" si="0"/>
        <v>20</v>
      </c>
      <c r="H14" s="9"/>
      <c r="I14" s="4"/>
      <c r="J14" s="4"/>
      <c r="K14" s="4"/>
    </row>
    <row r="15" spans="1:11" ht="33.75" customHeight="1">
      <c r="A15" s="16">
        <v>1</v>
      </c>
      <c r="B15" s="80" t="s">
        <v>22</v>
      </c>
      <c r="C15" s="57"/>
      <c r="D15" s="58"/>
      <c r="E15" s="13">
        <f>5-(E16+E17+E18)</f>
        <v>5</v>
      </c>
      <c r="F15" s="14">
        <f t="shared" ref="F15:G15" si="1">ROUND(5-(F16+F17+F18),1)</f>
        <v>5</v>
      </c>
      <c r="G15" s="15">
        <f t="shared" si="1"/>
        <v>5</v>
      </c>
      <c r="H15" s="16"/>
      <c r="I15" s="17"/>
      <c r="J15" s="17"/>
      <c r="K15" s="17"/>
    </row>
    <row r="16" spans="1:11" ht="115.5" customHeight="1">
      <c r="A16" s="16" t="s">
        <v>23</v>
      </c>
      <c r="B16" s="81" t="s">
        <v>24</v>
      </c>
      <c r="C16" s="57"/>
      <c r="D16" s="58"/>
      <c r="E16" s="16"/>
      <c r="F16" s="16"/>
      <c r="G16" s="16"/>
      <c r="H16" s="16"/>
      <c r="I16" s="17"/>
      <c r="J16" s="17"/>
      <c r="K16" s="17"/>
    </row>
    <row r="17" spans="1:11" ht="102" customHeight="1">
      <c r="A17" s="16" t="s">
        <v>25</v>
      </c>
      <c r="B17" s="81" t="s">
        <v>142</v>
      </c>
      <c r="C17" s="57"/>
      <c r="D17" s="58"/>
      <c r="E17" s="16"/>
      <c r="F17" s="16"/>
      <c r="G17" s="18"/>
      <c r="H17" s="18"/>
      <c r="I17" s="19"/>
      <c r="J17" s="19"/>
      <c r="K17" s="19"/>
    </row>
    <row r="18" spans="1:11" ht="92.25" customHeight="1">
      <c r="A18" s="16" t="s">
        <v>27</v>
      </c>
      <c r="B18" s="81" t="s">
        <v>143</v>
      </c>
      <c r="C18" s="57"/>
      <c r="D18" s="58"/>
      <c r="E18" s="16"/>
      <c r="F18" s="16"/>
      <c r="G18" s="18"/>
      <c r="H18" s="18"/>
      <c r="I18" s="19"/>
      <c r="J18" s="19"/>
      <c r="K18" s="19"/>
    </row>
    <row r="19" spans="1:11" ht="5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6"/>
      <c r="G20" s="18"/>
      <c r="H20" s="18"/>
      <c r="I20" s="19"/>
      <c r="J20" s="19"/>
      <c r="K20" s="19"/>
    </row>
    <row r="21" spans="1:11" ht="57" customHeight="1">
      <c r="A21" s="16" t="s">
        <v>32</v>
      </c>
      <c r="B21" s="81" t="s">
        <v>33</v>
      </c>
      <c r="C21" s="57"/>
      <c r="D21" s="58"/>
      <c r="E21" s="16"/>
      <c r="F21" s="16"/>
      <c r="G21" s="34"/>
      <c r="H21" s="18"/>
      <c r="I21" s="19"/>
      <c r="J21" s="19"/>
      <c r="K21" s="19"/>
    </row>
    <row r="22" spans="1:11" ht="52.5" customHeight="1">
      <c r="A22" s="16" t="s">
        <v>34</v>
      </c>
      <c r="B22" s="81" t="s">
        <v>433</v>
      </c>
      <c r="C22" s="57"/>
      <c r="D22" s="58"/>
      <c r="E22" s="16"/>
      <c r="F22" s="16"/>
      <c r="G22" s="35"/>
      <c r="H22" s="18"/>
      <c r="I22" s="19"/>
      <c r="J22" s="19"/>
      <c r="K22" s="19"/>
    </row>
    <row r="23" spans="1:11" ht="70.5" customHeight="1">
      <c r="A23" s="16" t="s">
        <v>36</v>
      </c>
      <c r="B23" s="81" t="s">
        <v>145</v>
      </c>
      <c r="C23" s="57"/>
      <c r="D23" s="58"/>
      <c r="E23" s="16"/>
      <c r="F23" s="16"/>
      <c r="G23" s="35"/>
      <c r="H23" s="18"/>
      <c r="I23" s="19"/>
      <c r="J23" s="19"/>
      <c r="K23" s="19"/>
    </row>
    <row r="24" spans="1:11" ht="42.75" customHeight="1">
      <c r="A24" s="16" t="s">
        <v>38</v>
      </c>
      <c r="B24" s="81" t="s">
        <v>146</v>
      </c>
      <c r="C24" s="57"/>
      <c r="D24" s="58"/>
      <c r="E24" s="16"/>
      <c r="F24" s="16"/>
      <c r="G24" s="18"/>
      <c r="H24" s="18"/>
      <c r="I24" s="19"/>
      <c r="J24" s="19"/>
      <c r="K24" s="19"/>
    </row>
    <row r="25" spans="1:11" ht="60.75" customHeight="1">
      <c r="A25" s="16">
        <v>3</v>
      </c>
      <c r="B25" s="80" t="s">
        <v>40</v>
      </c>
      <c r="C25" s="57"/>
      <c r="D25" s="58"/>
      <c r="E25" s="13">
        <f>5-(E26+E27)</f>
        <v>5</v>
      </c>
      <c r="F25" s="14">
        <f t="shared" ref="F25:G25" si="3">ROUND(5-(F26+F27),1)</f>
        <v>5</v>
      </c>
      <c r="G25" s="15">
        <f t="shared" si="3"/>
        <v>5</v>
      </c>
      <c r="H25" s="16"/>
      <c r="I25" s="17"/>
      <c r="J25" s="17"/>
      <c r="K25" s="17"/>
    </row>
    <row r="26" spans="1:11" ht="100.5" customHeight="1">
      <c r="A26" s="16" t="s">
        <v>41</v>
      </c>
      <c r="B26" s="81" t="s">
        <v>434</v>
      </c>
      <c r="C26" s="57"/>
      <c r="D26" s="58"/>
      <c r="E26" s="16"/>
      <c r="F26" s="16"/>
      <c r="G26" s="18"/>
      <c r="H26" s="18"/>
      <c r="I26" s="19"/>
      <c r="J26" s="19"/>
      <c r="K26" s="19"/>
    </row>
    <row r="27" spans="1:11" ht="54.75" customHeight="1">
      <c r="A27" s="16" t="s">
        <v>43</v>
      </c>
      <c r="B27" s="81" t="s">
        <v>435</v>
      </c>
      <c r="C27" s="57"/>
      <c r="D27" s="58"/>
      <c r="E27" s="16"/>
      <c r="F27" s="16"/>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54" customHeight="1">
      <c r="A29" s="16" t="s">
        <v>46</v>
      </c>
      <c r="B29" s="81" t="s">
        <v>47</v>
      </c>
      <c r="C29" s="57"/>
      <c r="D29" s="58"/>
      <c r="E29" s="16"/>
      <c r="F29" s="16"/>
      <c r="G29" s="18"/>
      <c r="H29" s="18"/>
      <c r="I29" s="19"/>
      <c r="J29" s="19"/>
      <c r="K29" s="19"/>
    </row>
    <row r="30" spans="1:11" ht="60.75" customHeight="1">
      <c r="A30" s="16" t="s">
        <v>48</v>
      </c>
      <c r="B30" s="81" t="s">
        <v>49</v>
      </c>
      <c r="C30" s="57"/>
      <c r="D30" s="58"/>
      <c r="E30" s="16"/>
      <c r="F30" s="16"/>
      <c r="G30" s="18"/>
      <c r="H30" s="18"/>
      <c r="I30" s="19"/>
      <c r="J30" s="19"/>
      <c r="K30" s="19"/>
    </row>
    <row r="31" spans="1:11" ht="52.5" customHeight="1">
      <c r="A31" s="16" t="s">
        <v>50</v>
      </c>
      <c r="B31" s="81" t="s">
        <v>51</v>
      </c>
      <c r="C31" s="57"/>
      <c r="D31" s="58"/>
      <c r="E31" s="16"/>
      <c r="F31" s="16"/>
      <c r="G31" s="18"/>
      <c r="H31" s="18"/>
      <c r="I31" s="19"/>
      <c r="J31" s="19"/>
      <c r="K31" s="19"/>
    </row>
    <row r="32" spans="1:11" ht="27.75" customHeight="1">
      <c r="A32" s="9" t="s">
        <v>52</v>
      </c>
      <c r="B32" s="80" t="s">
        <v>436</v>
      </c>
      <c r="C32" s="57"/>
      <c r="D32" s="58"/>
      <c r="E32" s="13">
        <f>E33+E35+E37+E39+E41+E43</f>
        <v>20</v>
      </c>
      <c r="F32" s="14">
        <f t="shared" ref="F32:G32" si="5">ROUND(F33+F35+F37+F39+F41+F43,1)</f>
        <v>5</v>
      </c>
      <c r="G32" s="15">
        <f t="shared" si="5"/>
        <v>0</v>
      </c>
      <c r="H32" s="9"/>
      <c r="I32" s="4"/>
      <c r="J32" s="4"/>
      <c r="K32" s="4"/>
    </row>
    <row r="33" spans="1:11" ht="72.75" customHeight="1">
      <c r="A33" s="16">
        <v>5</v>
      </c>
      <c r="B33" s="80" t="s">
        <v>150</v>
      </c>
      <c r="C33" s="57"/>
      <c r="D33" s="58"/>
      <c r="E33" s="13">
        <v>1</v>
      </c>
      <c r="F33" s="14">
        <f>IF(F34&gt;1,"1",F34)</f>
        <v>1</v>
      </c>
      <c r="G33" s="15">
        <f>G34</f>
        <v>0</v>
      </c>
      <c r="H33" s="16"/>
      <c r="I33" s="17"/>
      <c r="J33" s="17"/>
      <c r="K33" s="17"/>
    </row>
    <row r="34" spans="1:11" ht="117.75" customHeight="1">
      <c r="A34" s="16"/>
      <c r="B34" s="81" t="s">
        <v>151</v>
      </c>
      <c r="C34" s="57"/>
      <c r="D34" s="58"/>
      <c r="E34" s="13"/>
      <c r="F34" s="14">
        <v>1</v>
      </c>
      <c r="G34" s="15"/>
      <c r="H34" s="16"/>
      <c r="I34" s="17"/>
      <c r="J34" s="17"/>
      <c r="K34" s="17"/>
    </row>
    <row r="35" spans="1:11" ht="35.25" customHeight="1">
      <c r="A35" s="16">
        <v>6</v>
      </c>
      <c r="B35" s="80" t="s">
        <v>152</v>
      </c>
      <c r="C35" s="57"/>
      <c r="D35" s="58"/>
      <c r="E35" s="13">
        <v>2</v>
      </c>
      <c r="F35" s="14">
        <v>0</v>
      </c>
      <c r="G35" s="15">
        <f>G36</f>
        <v>0</v>
      </c>
      <c r="H35" s="16"/>
      <c r="I35" s="17"/>
      <c r="J35" s="17"/>
      <c r="K35" s="17"/>
    </row>
    <row r="36" spans="1:11" ht="60.75" customHeight="1">
      <c r="A36" s="16"/>
      <c r="B36" s="81" t="s">
        <v>153</v>
      </c>
      <c r="C36" s="57"/>
      <c r="D36" s="58"/>
      <c r="E36" s="13"/>
      <c r="F36" s="14"/>
      <c r="G36" s="15"/>
      <c r="H36" s="16"/>
      <c r="I36" s="17"/>
      <c r="J36" s="17"/>
      <c r="K36" s="17"/>
    </row>
    <row r="37" spans="1:11" ht="52.5" customHeight="1">
      <c r="A37" s="16">
        <v>7</v>
      </c>
      <c r="B37" s="80" t="s">
        <v>58</v>
      </c>
      <c r="C37" s="57"/>
      <c r="D37" s="58"/>
      <c r="E37" s="13">
        <v>2</v>
      </c>
      <c r="F37" s="14">
        <f>IF(F38&gt;2,"2",F38)</f>
        <v>2</v>
      </c>
      <c r="G37" s="15">
        <f>G38</f>
        <v>0</v>
      </c>
      <c r="H37" s="16"/>
      <c r="I37" s="17"/>
      <c r="J37" s="17"/>
      <c r="K37" s="17"/>
    </row>
    <row r="38" spans="1:11" ht="68.25" customHeight="1">
      <c r="A38" s="16"/>
      <c r="B38" s="81" t="s">
        <v>155</v>
      </c>
      <c r="C38" s="57"/>
      <c r="D38" s="58"/>
      <c r="E38" s="13"/>
      <c r="F38" s="14">
        <v>2</v>
      </c>
      <c r="G38" s="15"/>
      <c r="H38" s="16"/>
      <c r="I38" s="17"/>
      <c r="J38" s="17"/>
      <c r="K38" s="17"/>
    </row>
    <row r="39" spans="1:11" ht="61.5" customHeight="1">
      <c r="A39" s="16">
        <v>8</v>
      </c>
      <c r="B39" s="80" t="s">
        <v>60</v>
      </c>
      <c r="C39" s="57"/>
      <c r="D39" s="58"/>
      <c r="E39" s="13">
        <v>2</v>
      </c>
      <c r="F39" s="14">
        <f>IF(F40&gt;2,"2",F40)</f>
        <v>2</v>
      </c>
      <c r="G39" s="15">
        <f>G40</f>
        <v>0</v>
      </c>
      <c r="H39" s="16"/>
      <c r="I39" s="17"/>
      <c r="J39" s="17"/>
      <c r="K39" s="17"/>
    </row>
    <row r="40" spans="1:11" ht="70.5" customHeight="1">
      <c r="A40" s="16"/>
      <c r="B40" s="81" t="s">
        <v>156</v>
      </c>
      <c r="C40" s="57"/>
      <c r="D40" s="58"/>
      <c r="E40" s="13"/>
      <c r="F40" s="14">
        <v>2</v>
      </c>
      <c r="G40" s="15"/>
      <c r="H40" s="16"/>
      <c r="I40" s="17"/>
      <c r="J40" s="17"/>
      <c r="K40" s="17"/>
    </row>
    <row r="41" spans="1:11" ht="116.25" customHeight="1">
      <c r="A41" s="16">
        <v>9</v>
      </c>
      <c r="B41" s="80" t="s">
        <v>437</v>
      </c>
      <c r="C41" s="57"/>
      <c r="D41" s="58"/>
      <c r="E41" s="13">
        <v>8</v>
      </c>
      <c r="F41" s="14">
        <v>0</v>
      </c>
      <c r="G41" s="15">
        <f>G42</f>
        <v>0</v>
      </c>
      <c r="H41" s="16"/>
      <c r="I41" s="17"/>
      <c r="J41" s="17"/>
      <c r="K41" s="17"/>
    </row>
    <row r="42" spans="1:11" ht="127.5" customHeight="1">
      <c r="A42" s="16"/>
      <c r="B42" s="81" t="s">
        <v>158</v>
      </c>
      <c r="C42" s="57"/>
      <c r="D42" s="58"/>
      <c r="E42" s="13"/>
      <c r="F42" s="14">
        <v>0</v>
      </c>
      <c r="G42" s="15"/>
      <c r="H42" s="16"/>
      <c r="I42" s="17"/>
      <c r="J42" s="17"/>
      <c r="K42" s="17"/>
    </row>
    <row r="43" spans="1:11" ht="45" customHeight="1">
      <c r="A43" s="16">
        <v>10</v>
      </c>
      <c r="B43" s="80" t="s">
        <v>160</v>
      </c>
      <c r="C43" s="57"/>
      <c r="D43" s="58"/>
      <c r="E43" s="13">
        <v>5</v>
      </c>
      <c r="F43" s="14">
        <f>IF(F44&gt;5,"5",F44)</f>
        <v>0</v>
      </c>
      <c r="G43" s="15">
        <f>G44</f>
        <v>0</v>
      </c>
      <c r="H43" s="16"/>
      <c r="I43" s="17"/>
      <c r="J43" s="17"/>
      <c r="K43" s="17"/>
    </row>
    <row r="44" spans="1:11" ht="156.75" customHeight="1">
      <c r="A44" s="16"/>
      <c r="B44" s="81" t="s">
        <v>161</v>
      </c>
      <c r="C44" s="57"/>
      <c r="D44" s="58"/>
      <c r="E44" s="13"/>
      <c r="F44" s="14"/>
      <c r="G44" s="15"/>
      <c r="H44" s="16"/>
      <c r="I44" s="17"/>
      <c r="J44" s="17"/>
      <c r="K44" s="17"/>
    </row>
    <row r="45" spans="1:11" ht="61.5" customHeight="1">
      <c r="A45" s="9" t="s">
        <v>69</v>
      </c>
      <c r="B45" s="80" t="s">
        <v>438</v>
      </c>
      <c r="C45" s="57"/>
      <c r="D45" s="58"/>
      <c r="E45" s="13">
        <v>60</v>
      </c>
      <c r="F45" s="14">
        <f t="shared" ref="F45:G45" si="6">SUM(F46:F51)</f>
        <v>60</v>
      </c>
      <c r="G45" s="15">
        <f t="shared" si="6"/>
        <v>0</v>
      </c>
      <c r="H45" s="9"/>
      <c r="I45" s="4"/>
      <c r="J45" s="4"/>
      <c r="K45" s="4"/>
    </row>
    <row r="46" spans="1:11" ht="26.25" customHeight="1">
      <c r="A46" s="16"/>
      <c r="B46" s="81" t="s">
        <v>71</v>
      </c>
      <c r="C46" s="57"/>
      <c r="D46" s="58"/>
      <c r="E46" s="16">
        <v>60</v>
      </c>
      <c r="F46" s="16">
        <v>60</v>
      </c>
      <c r="G46" s="16"/>
      <c r="H46" s="16"/>
      <c r="I46" s="17"/>
      <c r="J46" s="17"/>
      <c r="K46" s="17"/>
    </row>
    <row r="47" spans="1:11" ht="26.25" customHeight="1">
      <c r="A47" s="16"/>
      <c r="B47" s="81" t="s">
        <v>72</v>
      </c>
      <c r="C47" s="57"/>
      <c r="D47" s="58"/>
      <c r="E47" s="16">
        <v>50</v>
      </c>
      <c r="F47" s="16"/>
      <c r="G47" s="16"/>
      <c r="H47" s="16"/>
      <c r="I47" s="17"/>
      <c r="J47" s="17"/>
      <c r="K47" s="17"/>
    </row>
    <row r="48" spans="1:11" ht="26.25" customHeight="1">
      <c r="A48" s="16"/>
      <c r="B48" s="81" t="s">
        <v>73</v>
      </c>
      <c r="C48" s="57"/>
      <c r="D48" s="58"/>
      <c r="E48" s="16">
        <v>40</v>
      </c>
      <c r="F48" s="16"/>
      <c r="G48" s="16"/>
      <c r="H48" s="16"/>
      <c r="I48" s="17"/>
      <c r="J48" s="17"/>
      <c r="K48" s="17"/>
    </row>
    <row r="49" spans="1:11" ht="26.25" customHeight="1">
      <c r="A49" s="16"/>
      <c r="B49" s="81" t="s">
        <v>74</v>
      </c>
      <c r="C49" s="57"/>
      <c r="D49" s="58"/>
      <c r="E49" s="16">
        <v>30</v>
      </c>
      <c r="F49" s="16"/>
      <c r="G49" s="16"/>
      <c r="H49" s="16"/>
      <c r="I49" s="17"/>
      <c r="J49" s="17"/>
      <c r="K49" s="17"/>
    </row>
    <row r="50" spans="1:11" ht="26.25" customHeight="1">
      <c r="A50" s="16"/>
      <c r="B50" s="81" t="s">
        <v>75</v>
      </c>
      <c r="C50" s="57"/>
      <c r="D50" s="58"/>
      <c r="E50" s="16">
        <v>20</v>
      </c>
      <c r="F50" s="16"/>
      <c r="G50" s="16"/>
      <c r="H50" s="16"/>
      <c r="I50" s="17"/>
      <c r="J50" s="17"/>
      <c r="K50" s="17"/>
    </row>
    <row r="51" spans="1:11" ht="26.25" customHeight="1">
      <c r="A51" s="16"/>
      <c r="B51" s="81" t="s">
        <v>76</v>
      </c>
      <c r="C51" s="57"/>
      <c r="D51" s="58"/>
      <c r="E51" s="16">
        <v>0</v>
      </c>
      <c r="F51" s="16"/>
      <c r="G51" s="16"/>
      <c r="H51" s="16"/>
      <c r="I51" s="17"/>
      <c r="J51" s="17"/>
      <c r="K51" s="17"/>
    </row>
    <row r="52" spans="1:11" ht="24" customHeight="1">
      <c r="A52" s="9"/>
      <c r="B52" s="59" t="s">
        <v>77</v>
      </c>
      <c r="C52" s="57"/>
      <c r="D52" s="58"/>
      <c r="E52" s="9">
        <f t="shared" ref="E52:G52" si="7">E14+E32+E45</f>
        <v>100</v>
      </c>
      <c r="F52" s="22">
        <f t="shared" si="7"/>
        <v>85</v>
      </c>
      <c r="G52" s="15">
        <f t="shared" si="7"/>
        <v>20</v>
      </c>
      <c r="H52" s="9"/>
      <c r="I52" s="4"/>
      <c r="J52" s="4"/>
      <c r="K52" s="4"/>
    </row>
    <row r="53" spans="1:11" ht="26.25" customHeight="1">
      <c r="A53" s="23"/>
      <c r="B53" s="56" t="s">
        <v>78</v>
      </c>
      <c r="C53" s="57"/>
      <c r="D53" s="58"/>
      <c r="E53" s="23"/>
      <c r="F53" s="23"/>
      <c r="G53" s="23"/>
      <c r="H53" s="23"/>
      <c r="I53" s="1"/>
      <c r="J53" s="1"/>
      <c r="K53" s="1"/>
    </row>
    <row r="54" spans="1:11" ht="53.25" customHeight="1">
      <c r="A54" s="23"/>
      <c r="B54" s="59" t="s">
        <v>439</v>
      </c>
      <c r="C54" s="57"/>
      <c r="D54" s="58"/>
      <c r="E54" s="9">
        <f>E52-E53</f>
        <v>100</v>
      </c>
      <c r="F54" s="22">
        <f t="shared" ref="F54:G54" si="8">ROUND(F52-F53,1)</f>
        <v>85</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60" t="s">
        <v>80</v>
      </c>
      <c r="C56" s="61"/>
      <c r="D56" s="61"/>
      <c r="E56" s="1"/>
      <c r="F56" s="1"/>
      <c r="G56" s="1"/>
      <c r="H56" s="1"/>
      <c r="I56" s="1"/>
      <c r="J56" s="1"/>
      <c r="K56" s="1"/>
    </row>
    <row r="57" spans="1:11" ht="32.25" customHeight="1">
      <c r="A57" s="62" t="s">
        <v>81</v>
      </c>
      <c r="B57" s="63"/>
      <c r="C57" s="64"/>
      <c r="D57" s="68" t="s">
        <v>82</v>
      </c>
      <c r="E57" s="70" t="s">
        <v>83</v>
      </c>
      <c r="F57" s="58"/>
      <c r="G57" s="70" t="s">
        <v>440</v>
      </c>
      <c r="H57" s="58"/>
      <c r="I57" s="6"/>
      <c r="J57" s="6"/>
      <c r="K57" s="6"/>
    </row>
    <row r="58" spans="1:11" ht="15.75" customHeight="1">
      <c r="A58" s="65"/>
      <c r="B58" s="66"/>
      <c r="C58" s="67"/>
      <c r="D58" s="69"/>
      <c r="E58" s="10" t="s">
        <v>85</v>
      </c>
      <c r="F58" s="10" t="s">
        <v>86</v>
      </c>
      <c r="G58" s="10" t="s">
        <v>87</v>
      </c>
      <c r="H58" s="10" t="s">
        <v>88</v>
      </c>
      <c r="I58" s="6"/>
      <c r="J58" s="6"/>
      <c r="K58" s="6"/>
    </row>
    <row r="59" spans="1:11" ht="33.75" customHeight="1">
      <c r="A59" s="74" t="s">
        <v>89</v>
      </c>
      <c r="B59" s="57"/>
      <c r="C59" s="58"/>
      <c r="D59" s="16" t="s">
        <v>90</v>
      </c>
      <c r="E59" s="24" t="str">
        <f>IF(AND(90&lt;=F54,F54&lt;100),F54,"")</f>
        <v/>
      </c>
      <c r="F59" s="16" t="str">
        <f>IF(AND(90&lt;=G54,G54&lt;=100),G54,"")</f>
        <v/>
      </c>
      <c r="G59" s="16" t="str">
        <f t="shared" ref="G59:H59" si="9">IF(ISNUMBER(E59)=TRUE,"X","")</f>
        <v/>
      </c>
      <c r="H59" s="16" t="str">
        <f t="shared" si="9"/>
        <v/>
      </c>
      <c r="I59" s="1"/>
      <c r="J59" s="1"/>
      <c r="K59" s="1"/>
    </row>
    <row r="60" spans="1:11" ht="45.75" customHeight="1">
      <c r="A60" s="74" t="s">
        <v>91</v>
      </c>
      <c r="B60" s="57"/>
      <c r="C60" s="58"/>
      <c r="D60" s="16" t="s">
        <v>92</v>
      </c>
      <c r="E60" s="24">
        <f t="shared" ref="E60:F60" si="10">IF(AND(75&lt;=F54,F54&lt;90),F54,"")</f>
        <v>85</v>
      </c>
      <c r="F60" s="16" t="str">
        <f t="shared" si="10"/>
        <v/>
      </c>
      <c r="G60" s="16" t="str">
        <f t="shared" ref="G60:H60" si="11">IF(ISNUMBER(E60)=TRUE,"X","")</f>
        <v>X</v>
      </c>
      <c r="H60" s="16" t="str">
        <f t="shared" si="11"/>
        <v/>
      </c>
      <c r="I60" s="1"/>
      <c r="J60" s="1"/>
      <c r="K60" s="1"/>
    </row>
    <row r="61" spans="1:11" ht="48" customHeight="1">
      <c r="A61" s="74" t="s">
        <v>93</v>
      </c>
      <c r="B61" s="57"/>
      <c r="C61" s="58"/>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74" t="s">
        <v>95</v>
      </c>
      <c r="B62" s="57"/>
      <c r="C62" s="58"/>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75" t="s">
        <v>200</v>
      </c>
      <c r="E64" s="61"/>
      <c r="F64" s="61"/>
      <c r="G64" s="61"/>
      <c r="H64" s="61"/>
      <c r="I64" s="27"/>
      <c r="J64" s="27"/>
      <c r="K64" s="27"/>
    </row>
    <row r="65" spans="1:11" ht="35.25" customHeight="1">
      <c r="A65" s="4"/>
      <c r="B65" s="4"/>
      <c r="C65" s="4"/>
      <c r="D65" s="29"/>
      <c r="E65" s="76" t="s">
        <v>441</v>
      </c>
      <c r="F65" s="61"/>
      <c r="G65" s="61"/>
      <c r="H65" s="6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442</v>
      </c>
      <c r="G68" s="1"/>
      <c r="H68" s="1"/>
      <c r="I68" s="1"/>
      <c r="J68" s="1"/>
      <c r="K68" s="1"/>
    </row>
    <row r="69" spans="1:11" ht="15.75" customHeight="1">
      <c r="A69" s="1"/>
      <c r="B69" s="2"/>
      <c r="C69" s="1"/>
      <c r="D69" s="1"/>
      <c r="E69" s="1"/>
      <c r="F69" s="1"/>
      <c r="G69" s="1"/>
      <c r="H69" s="1"/>
      <c r="I69" s="1"/>
      <c r="J69" s="1"/>
      <c r="K69" s="1"/>
    </row>
    <row r="70" spans="1:11" ht="24.75" customHeight="1">
      <c r="A70" s="1"/>
      <c r="B70" s="77" t="s">
        <v>100</v>
      </c>
      <c r="C70" s="66"/>
      <c r="D70" s="66"/>
      <c r="E70" s="66"/>
      <c r="F70" s="66"/>
      <c r="G70" s="66"/>
      <c r="H70" s="66"/>
      <c r="I70" s="1"/>
      <c r="J70" s="1"/>
      <c r="K70" s="1"/>
    </row>
    <row r="71" spans="1:11" ht="106.5" customHeight="1">
      <c r="A71" s="1"/>
      <c r="B71" s="71" t="s">
        <v>101</v>
      </c>
      <c r="C71" s="57"/>
      <c r="D71" s="57"/>
      <c r="E71" s="57"/>
      <c r="F71" s="57"/>
      <c r="G71" s="57"/>
      <c r="H71" s="58"/>
      <c r="I71" s="1"/>
      <c r="J71" s="1"/>
      <c r="K71" s="1"/>
    </row>
    <row r="72" spans="1:11" ht="24.75" customHeight="1">
      <c r="A72" s="1"/>
      <c r="B72" s="32"/>
      <c r="C72" s="1"/>
      <c r="D72" s="72" t="s">
        <v>443</v>
      </c>
      <c r="E72" s="63"/>
      <c r="F72" s="63"/>
      <c r="G72" s="63"/>
      <c r="H72" s="63"/>
      <c r="I72" s="1"/>
      <c r="J72" s="1"/>
      <c r="K72" s="1"/>
    </row>
    <row r="73" spans="1:11" ht="21" customHeight="1">
      <c r="A73" s="1"/>
      <c r="B73" s="29"/>
      <c r="C73" s="1"/>
      <c r="D73" s="73" t="s">
        <v>103</v>
      </c>
      <c r="E73" s="61"/>
      <c r="F73" s="61"/>
      <c r="G73" s="61"/>
      <c r="H73" s="6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G57:H57"/>
    <mergeCell ref="A59:C59"/>
    <mergeCell ref="D72:H72"/>
    <mergeCell ref="D73:H73"/>
    <mergeCell ref="A60:C60"/>
    <mergeCell ref="A61:C61"/>
    <mergeCell ref="A62:C62"/>
    <mergeCell ref="D64:H64"/>
    <mergeCell ref="E65:H65"/>
    <mergeCell ref="B70:H70"/>
    <mergeCell ref="B71:H71"/>
    <mergeCell ref="B54:D54"/>
    <mergeCell ref="B56:D56"/>
    <mergeCell ref="A57:C58"/>
    <mergeCell ref="D57:D58"/>
    <mergeCell ref="E57:F57"/>
  </mergeCells>
  <printOptions horizontalCentered="1"/>
  <pageMargins left="0.1" right="0.1" top="0.45" bottom="0.62" header="0" footer="0"/>
  <pageSetup paperSize="9" orientation="portrai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11.54296875" customWidth="1"/>
    <col min="6" max="6" width="10.54296875" customWidth="1"/>
    <col min="7" max="8" width="10.08984375" customWidth="1"/>
    <col min="9" max="11" width="8.7265625" customWidth="1"/>
  </cols>
  <sheetData>
    <row r="1" spans="1:11" ht="15.75" customHeight="1">
      <c r="A1" s="1"/>
      <c r="B1" s="2"/>
      <c r="C1" s="1"/>
      <c r="D1" s="1"/>
      <c r="E1" s="1"/>
      <c r="F1" s="1"/>
      <c r="G1" s="1"/>
      <c r="H1" s="3" t="s">
        <v>134</v>
      </c>
      <c r="I1" s="1"/>
      <c r="J1" s="1"/>
      <c r="K1" s="1"/>
    </row>
    <row r="2" spans="1:11" ht="48.75" customHeight="1">
      <c r="A2" s="76" t="s">
        <v>444</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205</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445</v>
      </c>
      <c r="C7" s="61"/>
      <c r="D7" s="61"/>
      <c r="E7" s="61"/>
      <c r="F7" s="61"/>
      <c r="G7" s="61"/>
      <c r="H7" s="61"/>
      <c r="I7" s="6"/>
      <c r="J7" s="6"/>
      <c r="K7" s="6"/>
    </row>
    <row r="8" spans="1:11" ht="19.5" customHeight="1">
      <c r="A8" s="6"/>
      <c r="B8" s="60" t="s">
        <v>138</v>
      </c>
      <c r="C8" s="61"/>
      <c r="D8" s="61"/>
      <c r="E8" s="61"/>
      <c r="F8" s="61"/>
      <c r="G8" s="61"/>
      <c r="H8" s="61"/>
      <c r="I8" s="6"/>
      <c r="J8" s="6"/>
      <c r="K8" s="6"/>
    </row>
    <row r="9" spans="1:11" ht="19.5" customHeight="1">
      <c r="A9" s="6"/>
      <c r="B9" s="60" t="s">
        <v>446</v>
      </c>
      <c r="C9" s="61"/>
      <c r="D9" s="61"/>
      <c r="E9" s="61"/>
      <c r="F9" s="61"/>
      <c r="G9" s="61"/>
      <c r="H9" s="61"/>
      <c r="I9" s="6"/>
      <c r="J9" s="6"/>
      <c r="K9" s="6"/>
    </row>
    <row r="10" spans="1:11" ht="19.5" customHeight="1">
      <c r="A10" s="6"/>
      <c r="B10" s="8" t="s">
        <v>447</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93.75" customHeight="1">
      <c r="A14" s="9" t="s">
        <v>20</v>
      </c>
      <c r="B14" s="80" t="s">
        <v>448</v>
      </c>
      <c r="C14" s="57"/>
      <c r="D14" s="58"/>
      <c r="E14" s="13">
        <f>E15+E19+E25+E28</f>
        <v>20</v>
      </c>
      <c r="F14" s="14">
        <f t="shared" ref="F14:G14" si="0">ROUND(F15+F19+F25+F28,1)</f>
        <v>20</v>
      </c>
      <c r="G14" s="15">
        <f t="shared" si="0"/>
        <v>20</v>
      </c>
      <c r="H14" s="9"/>
      <c r="I14" s="4"/>
      <c r="J14" s="4"/>
      <c r="K14" s="4"/>
    </row>
    <row r="15" spans="1:11" ht="33.75" customHeight="1">
      <c r="A15" s="16">
        <v>1</v>
      </c>
      <c r="B15" s="80" t="s">
        <v>22</v>
      </c>
      <c r="C15" s="57"/>
      <c r="D15" s="58"/>
      <c r="E15" s="13">
        <f>5-(E16+E17+E18)</f>
        <v>5</v>
      </c>
      <c r="F15" s="14">
        <f t="shared" ref="F15:G15" si="1">ROUND(5-(F16+F17+F18),1)</f>
        <v>5</v>
      </c>
      <c r="G15" s="15">
        <f t="shared" si="1"/>
        <v>5</v>
      </c>
      <c r="H15" s="16"/>
      <c r="I15" s="17"/>
      <c r="J15" s="17"/>
      <c r="K15" s="17"/>
    </row>
    <row r="16" spans="1:11" ht="115.5" customHeight="1">
      <c r="A16" s="16" t="s">
        <v>23</v>
      </c>
      <c r="B16" s="81" t="s">
        <v>24</v>
      </c>
      <c r="C16" s="57"/>
      <c r="D16" s="58"/>
      <c r="E16" s="16"/>
      <c r="F16" s="16"/>
      <c r="G16" s="16"/>
      <c r="H16" s="16"/>
      <c r="I16" s="17"/>
      <c r="J16" s="17"/>
      <c r="K16" s="17"/>
    </row>
    <row r="17" spans="1:11" ht="102" customHeight="1">
      <c r="A17" s="16" t="s">
        <v>25</v>
      </c>
      <c r="B17" s="81" t="s">
        <v>142</v>
      </c>
      <c r="C17" s="57"/>
      <c r="D17" s="58"/>
      <c r="E17" s="16"/>
      <c r="F17" s="16"/>
      <c r="G17" s="18"/>
      <c r="H17" s="18"/>
      <c r="I17" s="19"/>
      <c r="J17" s="19"/>
      <c r="K17" s="19"/>
    </row>
    <row r="18" spans="1:11" ht="92.25" customHeight="1">
      <c r="A18" s="16" t="s">
        <v>27</v>
      </c>
      <c r="B18" s="81" t="s">
        <v>143</v>
      </c>
      <c r="C18" s="57"/>
      <c r="D18" s="58"/>
      <c r="E18" s="16"/>
      <c r="F18" s="16"/>
      <c r="G18" s="18"/>
      <c r="H18" s="18"/>
      <c r="I18" s="19"/>
      <c r="J18" s="19"/>
      <c r="K18" s="19"/>
    </row>
    <row r="19" spans="1:11" ht="5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6"/>
      <c r="G20" s="18"/>
      <c r="H20" s="18"/>
      <c r="I20" s="19"/>
      <c r="J20" s="19"/>
      <c r="K20" s="19"/>
    </row>
    <row r="21" spans="1:11" ht="57" customHeight="1">
      <c r="A21" s="16" t="s">
        <v>32</v>
      </c>
      <c r="B21" s="81" t="s">
        <v>33</v>
      </c>
      <c r="C21" s="57"/>
      <c r="D21" s="58"/>
      <c r="E21" s="16"/>
      <c r="F21" s="16"/>
      <c r="G21" s="34"/>
      <c r="H21" s="18"/>
      <c r="I21" s="19"/>
      <c r="J21" s="19"/>
      <c r="K21" s="19"/>
    </row>
    <row r="22" spans="1:11" ht="52.5" customHeight="1">
      <c r="A22" s="16" t="s">
        <v>34</v>
      </c>
      <c r="B22" s="81" t="s">
        <v>449</v>
      </c>
      <c r="C22" s="57"/>
      <c r="D22" s="58"/>
      <c r="E22" s="16"/>
      <c r="F22" s="16"/>
      <c r="G22" s="35"/>
      <c r="H22" s="18"/>
      <c r="I22" s="19"/>
      <c r="J22" s="19"/>
      <c r="K22" s="19"/>
    </row>
    <row r="23" spans="1:11" ht="70.5" customHeight="1">
      <c r="A23" s="16" t="s">
        <v>36</v>
      </c>
      <c r="B23" s="81" t="s">
        <v>145</v>
      </c>
      <c r="C23" s="57"/>
      <c r="D23" s="58"/>
      <c r="E23" s="16"/>
      <c r="F23" s="16"/>
      <c r="G23" s="35"/>
      <c r="H23" s="18"/>
      <c r="I23" s="19"/>
      <c r="J23" s="19"/>
      <c r="K23" s="19"/>
    </row>
    <row r="24" spans="1:11" ht="42.75" customHeight="1">
      <c r="A24" s="16" t="s">
        <v>38</v>
      </c>
      <c r="B24" s="81" t="s">
        <v>146</v>
      </c>
      <c r="C24" s="57"/>
      <c r="D24" s="58"/>
      <c r="E24" s="16"/>
      <c r="F24" s="16"/>
      <c r="G24" s="18"/>
      <c r="H24" s="18"/>
      <c r="I24" s="19"/>
      <c r="J24" s="19"/>
      <c r="K24" s="19"/>
    </row>
    <row r="25" spans="1:11" ht="60.75" customHeight="1">
      <c r="A25" s="16">
        <v>3</v>
      </c>
      <c r="B25" s="80" t="s">
        <v>40</v>
      </c>
      <c r="C25" s="57"/>
      <c r="D25" s="58"/>
      <c r="E25" s="13">
        <f>5-(E26+E27)</f>
        <v>5</v>
      </c>
      <c r="F25" s="14">
        <f t="shared" ref="F25:G25" si="3">ROUND(5-(F26+F27),1)</f>
        <v>5</v>
      </c>
      <c r="G25" s="15">
        <f t="shared" si="3"/>
        <v>5</v>
      </c>
      <c r="H25" s="16"/>
      <c r="I25" s="17"/>
      <c r="J25" s="17"/>
      <c r="K25" s="17"/>
    </row>
    <row r="26" spans="1:11" ht="100.5" customHeight="1">
      <c r="A26" s="16" t="s">
        <v>41</v>
      </c>
      <c r="B26" s="81" t="s">
        <v>450</v>
      </c>
      <c r="C26" s="57"/>
      <c r="D26" s="58"/>
      <c r="E26" s="16"/>
      <c r="F26" s="16"/>
      <c r="G26" s="18"/>
      <c r="H26" s="18"/>
      <c r="I26" s="19"/>
      <c r="J26" s="19"/>
      <c r="K26" s="19"/>
    </row>
    <row r="27" spans="1:11" ht="54.75" customHeight="1">
      <c r="A27" s="16" t="s">
        <v>43</v>
      </c>
      <c r="B27" s="81" t="s">
        <v>451</v>
      </c>
      <c r="C27" s="57"/>
      <c r="D27" s="58"/>
      <c r="E27" s="16"/>
      <c r="F27" s="16"/>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54" customHeight="1">
      <c r="A29" s="16" t="s">
        <v>46</v>
      </c>
      <c r="B29" s="81" t="s">
        <v>47</v>
      </c>
      <c r="C29" s="57"/>
      <c r="D29" s="58"/>
      <c r="E29" s="16"/>
      <c r="F29" s="16"/>
      <c r="G29" s="18"/>
      <c r="H29" s="18"/>
      <c r="I29" s="19"/>
      <c r="J29" s="19"/>
      <c r="K29" s="19"/>
    </row>
    <row r="30" spans="1:11" ht="60.75" customHeight="1">
      <c r="A30" s="16" t="s">
        <v>48</v>
      </c>
      <c r="B30" s="81" t="s">
        <v>49</v>
      </c>
      <c r="C30" s="57"/>
      <c r="D30" s="58"/>
      <c r="E30" s="16"/>
      <c r="F30" s="16"/>
      <c r="G30" s="18"/>
      <c r="H30" s="18"/>
      <c r="I30" s="19"/>
      <c r="J30" s="19"/>
      <c r="K30" s="19"/>
    </row>
    <row r="31" spans="1:11" ht="52.5" customHeight="1">
      <c r="A31" s="16" t="s">
        <v>50</v>
      </c>
      <c r="B31" s="81" t="s">
        <v>51</v>
      </c>
      <c r="C31" s="57"/>
      <c r="D31" s="58"/>
      <c r="E31" s="16"/>
      <c r="F31" s="16"/>
      <c r="G31" s="18"/>
      <c r="H31" s="18"/>
      <c r="I31" s="19"/>
      <c r="J31" s="19"/>
      <c r="K31" s="19"/>
    </row>
    <row r="32" spans="1:11" ht="27.75" customHeight="1">
      <c r="A32" s="9" t="s">
        <v>52</v>
      </c>
      <c r="B32" s="80" t="s">
        <v>452</v>
      </c>
      <c r="C32" s="57"/>
      <c r="D32" s="58"/>
      <c r="E32" s="13">
        <f>E33+E35+E37+E39+E41+E43</f>
        <v>20</v>
      </c>
      <c r="F32" s="14">
        <f t="shared" ref="F32:G32" si="5">ROUND(F33+F35+F37+F39+F41+F43,1)</f>
        <v>13</v>
      </c>
      <c r="G32" s="15">
        <f t="shared" si="5"/>
        <v>0</v>
      </c>
      <c r="H32" s="9"/>
      <c r="I32" s="4"/>
      <c r="J32" s="4"/>
      <c r="K32" s="4"/>
    </row>
    <row r="33" spans="1:11" ht="72.75" customHeight="1">
      <c r="A33" s="16">
        <v>5</v>
      </c>
      <c r="B33" s="80" t="s">
        <v>150</v>
      </c>
      <c r="C33" s="57"/>
      <c r="D33" s="58"/>
      <c r="E33" s="13">
        <v>1</v>
      </c>
      <c r="F33" s="14">
        <f>IF(F34&gt;1,"1",F34)</f>
        <v>1</v>
      </c>
      <c r="G33" s="15">
        <f>G34</f>
        <v>0</v>
      </c>
      <c r="H33" s="16"/>
      <c r="I33" s="17"/>
      <c r="J33" s="17"/>
      <c r="K33" s="17"/>
    </row>
    <row r="34" spans="1:11" ht="117.75" customHeight="1">
      <c r="A34" s="16"/>
      <c r="B34" s="81" t="s">
        <v>151</v>
      </c>
      <c r="C34" s="57"/>
      <c r="D34" s="58"/>
      <c r="E34" s="13"/>
      <c r="F34" s="14">
        <v>1</v>
      </c>
      <c r="G34" s="15"/>
      <c r="H34" s="16"/>
      <c r="I34" s="17"/>
      <c r="J34" s="17"/>
      <c r="K34" s="17"/>
    </row>
    <row r="35" spans="1:11" ht="35.25" customHeight="1">
      <c r="A35" s="16">
        <v>6</v>
      </c>
      <c r="B35" s="80" t="s">
        <v>152</v>
      </c>
      <c r="C35" s="57"/>
      <c r="D35" s="58"/>
      <c r="E35" s="13">
        <v>2</v>
      </c>
      <c r="F35" s="14">
        <f>IF(F36&gt;2,"2",F36)</f>
        <v>0</v>
      </c>
      <c r="G35" s="15">
        <f>G36</f>
        <v>0</v>
      </c>
      <c r="H35" s="16"/>
      <c r="I35" s="17"/>
      <c r="J35" s="17"/>
      <c r="K35" s="17"/>
    </row>
    <row r="36" spans="1:11" ht="60.75" customHeight="1">
      <c r="A36" s="16"/>
      <c r="B36" s="81" t="s">
        <v>153</v>
      </c>
      <c r="C36" s="57"/>
      <c r="D36" s="58"/>
      <c r="E36" s="13"/>
      <c r="F36" s="14"/>
      <c r="G36" s="15"/>
      <c r="H36" s="16"/>
      <c r="I36" s="17"/>
      <c r="J36" s="17"/>
      <c r="K36" s="17"/>
    </row>
    <row r="37" spans="1:11" ht="52.5" customHeight="1">
      <c r="A37" s="16">
        <v>7</v>
      </c>
      <c r="B37" s="80" t="s">
        <v>58</v>
      </c>
      <c r="C37" s="57"/>
      <c r="D37" s="58"/>
      <c r="E37" s="13">
        <v>2</v>
      </c>
      <c r="F37" s="14">
        <f>IF(F38&gt;2,"2",F38)</f>
        <v>2</v>
      </c>
      <c r="G37" s="15">
        <f>G38</f>
        <v>0</v>
      </c>
      <c r="H37" s="16"/>
      <c r="I37" s="17"/>
      <c r="J37" s="17"/>
      <c r="K37" s="17"/>
    </row>
    <row r="38" spans="1:11" ht="68.25" customHeight="1">
      <c r="A38" s="16"/>
      <c r="B38" s="81" t="s">
        <v>155</v>
      </c>
      <c r="C38" s="57"/>
      <c r="D38" s="58"/>
      <c r="E38" s="13"/>
      <c r="F38" s="14">
        <v>2</v>
      </c>
      <c r="G38" s="15"/>
      <c r="H38" s="16"/>
      <c r="I38" s="17"/>
      <c r="J38" s="17"/>
      <c r="K38" s="17"/>
    </row>
    <row r="39" spans="1:11" ht="61.5" customHeight="1">
      <c r="A39" s="16">
        <v>8</v>
      </c>
      <c r="B39" s="80" t="s">
        <v>60</v>
      </c>
      <c r="C39" s="57"/>
      <c r="D39" s="58"/>
      <c r="E39" s="13">
        <v>2</v>
      </c>
      <c r="F39" s="14">
        <f>IF(F40&gt;2,"2",F40)</f>
        <v>2</v>
      </c>
      <c r="G39" s="15">
        <f>G40</f>
        <v>0</v>
      </c>
      <c r="H39" s="16"/>
      <c r="I39" s="17"/>
      <c r="J39" s="17"/>
      <c r="K39" s="17"/>
    </row>
    <row r="40" spans="1:11" ht="70.5" customHeight="1">
      <c r="A40" s="16"/>
      <c r="B40" s="81" t="s">
        <v>156</v>
      </c>
      <c r="C40" s="57"/>
      <c r="D40" s="58"/>
      <c r="E40" s="13"/>
      <c r="F40" s="14">
        <v>2</v>
      </c>
      <c r="G40" s="15"/>
      <c r="H40" s="16"/>
      <c r="I40" s="17"/>
      <c r="J40" s="17"/>
      <c r="K40" s="17"/>
    </row>
    <row r="41" spans="1:11" ht="116.25" customHeight="1">
      <c r="A41" s="16">
        <v>9</v>
      </c>
      <c r="B41" s="80" t="s">
        <v>453</v>
      </c>
      <c r="C41" s="57"/>
      <c r="D41" s="58"/>
      <c r="E41" s="13">
        <v>8</v>
      </c>
      <c r="F41" s="14" t="str">
        <f>IF(F42&gt;=8,"8",IF(F42&lt;8,"0"))</f>
        <v>8</v>
      </c>
      <c r="G41" s="15">
        <f>G42</f>
        <v>0</v>
      </c>
      <c r="H41" s="16"/>
      <c r="I41" s="17"/>
      <c r="J41" s="17"/>
      <c r="K41" s="17"/>
    </row>
    <row r="42" spans="1:11" ht="127.5" customHeight="1">
      <c r="A42" s="16"/>
      <c r="B42" s="81" t="s">
        <v>158</v>
      </c>
      <c r="C42" s="57"/>
      <c r="D42" s="58"/>
      <c r="E42" s="13"/>
      <c r="F42" s="14">
        <v>8</v>
      </c>
      <c r="G42" s="15"/>
      <c r="H42" s="16"/>
      <c r="I42" s="17"/>
      <c r="J42" s="17"/>
      <c r="K42" s="17"/>
    </row>
    <row r="43" spans="1:11" ht="45" customHeight="1">
      <c r="A43" s="16">
        <v>10</v>
      </c>
      <c r="B43" s="80" t="s">
        <v>160</v>
      </c>
      <c r="C43" s="57"/>
      <c r="D43" s="58"/>
      <c r="E43" s="13">
        <v>5</v>
      </c>
      <c r="F43" s="14">
        <f>IF(F44&gt;5,"5",F44)</f>
        <v>0</v>
      </c>
      <c r="G43" s="15">
        <f>G44</f>
        <v>0</v>
      </c>
      <c r="H43" s="16"/>
      <c r="I43" s="17"/>
      <c r="J43" s="17"/>
      <c r="K43" s="17"/>
    </row>
    <row r="44" spans="1:11" ht="156.75" customHeight="1">
      <c r="A44" s="16"/>
      <c r="B44" s="81" t="s">
        <v>161</v>
      </c>
      <c r="C44" s="57"/>
      <c r="D44" s="58"/>
      <c r="E44" s="13"/>
      <c r="F44" s="14"/>
      <c r="G44" s="15"/>
      <c r="H44" s="16"/>
      <c r="I44" s="17"/>
      <c r="J44" s="17"/>
      <c r="K44" s="17"/>
    </row>
    <row r="45" spans="1:11" ht="61.5" customHeight="1">
      <c r="A45" s="9" t="s">
        <v>69</v>
      </c>
      <c r="B45" s="80" t="s">
        <v>454</v>
      </c>
      <c r="C45" s="57"/>
      <c r="D45" s="58"/>
      <c r="E45" s="13">
        <v>60</v>
      </c>
      <c r="F45" s="14">
        <f t="shared" ref="F45:G45" si="6">SUM(F46:F51)</f>
        <v>60</v>
      </c>
      <c r="G45" s="15">
        <f t="shared" si="6"/>
        <v>0</v>
      </c>
      <c r="H45" s="9"/>
      <c r="I45" s="4"/>
      <c r="J45" s="4"/>
      <c r="K45" s="4"/>
    </row>
    <row r="46" spans="1:11" ht="26.25" customHeight="1">
      <c r="A46" s="16"/>
      <c r="B46" s="81" t="s">
        <v>71</v>
      </c>
      <c r="C46" s="57"/>
      <c r="D46" s="58"/>
      <c r="E46" s="16">
        <v>60</v>
      </c>
      <c r="F46" s="16">
        <v>60</v>
      </c>
      <c r="G46" s="16"/>
      <c r="H46" s="16"/>
      <c r="I46" s="17"/>
      <c r="J46" s="17"/>
      <c r="K46" s="17"/>
    </row>
    <row r="47" spans="1:11" ht="26.25" customHeight="1">
      <c r="A47" s="16"/>
      <c r="B47" s="81" t="s">
        <v>72</v>
      </c>
      <c r="C47" s="57"/>
      <c r="D47" s="58"/>
      <c r="E47" s="16">
        <v>50</v>
      </c>
      <c r="F47" s="16"/>
      <c r="G47" s="16"/>
      <c r="H47" s="16"/>
      <c r="I47" s="17"/>
      <c r="J47" s="17"/>
      <c r="K47" s="17"/>
    </row>
    <row r="48" spans="1:11" ht="26.25" customHeight="1">
      <c r="A48" s="16"/>
      <c r="B48" s="81" t="s">
        <v>73</v>
      </c>
      <c r="C48" s="57"/>
      <c r="D48" s="58"/>
      <c r="E48" s="16">
        <v>40</v>
      </c>
      <c r="F48" s="16"/>
      <c r="G48" s="16"/>
      <c r="H48" s="16"/>
      <c r="I48" s="17"/>
      <c r="J48" s="17"/>
      <c r="K48" s="17"/>
    </row>
    <row r="49" spans="1:11" ht="26.25" customHeight="1">
      <c r="A49" s="16"/>
      <c r="B49" s="81" t="s">
        <v>74</v>
      </c>
      <c r="C49" s="57"/>
      <c r="D49" s="58"/>
      <c r="E49" s="16">
        <v>30</v>
      </c>
      <c r="F49" s="16"/>
      <c r="G49" s="16"/>
      <c r="H49" s="16"/>
      <c r="I49" s="17"/>
      <c r="J49" s="17"/>
      <c r="K49" s="17"/>
    </row>
    <row r="50" spans="1:11" ht="26.25" customHeight="1">
      <c r="A50" s="16"/>
      <c r="B50" s="81" t="s">
        <v>75</v>
      </c>
      <c r="C50" s="57"/>
      <c r="D50" s="58"/>
      <c r="E50" s="16">
        <v>20</v>
      </c>
      <c r="F50" s="16"/>
      <c r="G50" s="16"/>
      <c r="H50" s="16"/>
      <c r="I50" s="17"/>
      <c r="J50" s="17"/>
      <c r="K50" s="17"/>
    </row>
    <row r="51" spans="1:11" ht="26.25" customHeight="1">
      <c r="A51" s="16"/>
      <c r="B51" s="81" t="s">
        <v>76</v>
      </c>
      <c r="C51" s="57"/>
      <c r="D51" s="58"/>
      <c r="E51" s="16">
        <v>0</v>
      </c>
      <c r="F51" s="16"/>
      <c r="G51" s="16"/>
      <c r="H51" s="16"/>
      <c r="I51" s="17"/>
      <c r="J51" s="17"/>
      <c r="K51" s="17"/>
    </row>
    <row r="52" spans="1:11" ht="24" customHeight="1">
      <c r="A52" s="9"/>
      <c r="B52" s="59" t="s">
        <v>77</v>
      </c>
      <c r="C52" s="57"/>
      <c r="D52" s="58"/>
      <c r="E52" s="9">
        <f t="shared" ref="E52:G52" si="7">E14+E32+E45</f>
        <v>100</v>
      </c>
      <c r="F52" s="22">
        <f t="shared" si="7"/>
        <v>93</v>
      </c>
      <c r="G52" s="15">
        <f t="shared" si="7"/>
        <v>20</v>
      </c>
      <c r="H52" s="9"/>
      <c r="I52" s="4"/>
      <c r="J52" s="4"/>
      <c r="K52" s="4"/>
    </row>
    <row r="53" spans="1:11" ht="26.25" customHeight="1">
      <c r="A53" s="23"/>
      <c r="B53" s="56" t="s">
        <v>78</v>
      </c>
      <c r="C53" s="57"/>
      <c r="D53" s="58"/>
      <c r="E53" s="23"/>
      <c r="F53" s="23"/>
      <c r="G53" s="23"/>
      <c r="H53" s="23"/>
      <c r="I53" s="1"/>
      <c r="J53" s="1"/>
      <c r="K53" s="1"/>
    </row>
    <row r="54" spans="1:11" ht="53.25" customHeight="1">
      <c r="A54" s="23"/>
      <c r="B54" s="59" t="s">
        <v>455</v>
      </c>
      <c r="C54" s="57"/>
      <c r="D54" s="58"/>
      <c r="E54" s="9">
        <f>E52-E53</f>
        <v>100</v>
      </c>
      <c r="F54" s="22">
        <f t="shared" ref="F54:G54" si="8">ROUND(F52-F53,1)</f>
        <v>93</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60" t="s">
        <v>80</v>
      </c>
      <c r="C56" s="61"/>
      <c r="D56" s="61"/>
      <c r="E56" s="1"/>
      <c r="F56" s="1"/>
      <c r="G56" s="1"/>
      <c r="H56" s="1"/>
      <c r="I56" s="1"/>
      <c r="J56" s="1"/>
      <c r="K56" s="1"/>
    </row>
    <row r="57" spans="1:11" ht="32.25" customHeight="1">
      <c r="A57" s="62" t="s">
        <v>81</v>
      </c>
      <c r="B57" s="63"/>
      <c r="C57" s="64"/>
      <c r="D57" s="68" t="s">
        <v>82</v>
      </c>
      <c r="E57" s="70" t="s">
        <v>83</v>
      </c>
      <c r="F57" s="58"/>
      <c r="G57" s="70" t="s">
        <v>456</v>
      </c>
      <c r="H57" s="58"/>
      <c r="I57" s="6"/>
      <c r="J57" s="6"/>
      <c r="K57" s="6"/>
    </row>
    <row r="58" spans="1:11" ht="15.75" customHeight="1">
      <c r="A58" s="65"/>
      <c r="B58" s="66"/>
      <c r="C58" s="67"/>
      <c r="D58" s="69"/>
      <c r="E58" s="10" t="s">
        <v>85</v>
      </c>
      <c r="F58" s="10" t="s">
        <v>86</v>
      </c>
      <c r="G58" s="10" t="s">
        <v>87</v>
      </c>
      <c r="H58" s="10" t="s">
        <v>88</v>
      </c>
      <c r="I58" s="6"/>
      <c r="J58" s="6"/>
      <c r="K58" s="6"/>
    </row>
    <row r="59" spans="1:11" ht="33.75" customHeight="1">
      <c r="A59" s="74" t="s">
        <v>89</v>
      </c>
      <c r="B59" s="57"/>
      <c r="C59" s="58"/>
      <c r="D59" s="16" t="s">
        <v>90</v>
      </c>
      <c r="E59" s="24">
        <f>IF(AND(90&lt;=F54,F54&lt;100),F54,"")</f>
        <v>93</v>
      </c>
      <c r="F59" s="16" t="str">
        <f>IF(AND(90&lt;=G54,G54&lt;=100),G54,"")</f>
        <v/>
      </c>
      <c r="G59" s="16" t="str">
        <f t="shared" ref="G59:H59" si="9">IF(ISNUMBER(E59)=TRUE,"X","")</f>
        <v>X</v>
      </c>
      <c r="H59" s="16" t="str">
        <f t="shared" si="9"/>
        <v/>
      </c>
      <c r="I59" s="1"/>
      <c r="J59" s="1"/>
      <c r="K59" s="1"/>
    </row>
    <row r="60" spans="1:11" ht="45.75" customHeight="1">
      <c r="A60" s="74" t="s">
        <v>91</v>
      </c>
      <c r="B60" s="57"/>
      <c r="C60" s="58"/>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74" t="s">
        <v>93</v>
      </c>
      <c r="B61" s="57"/>
      <c r="C61" s="58"/>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74" t="s">
        <v>95</v>
      </c>
      <c r="B62" s="57"/>
      <c r="C62" s="58"/>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75" t="s">
        <v>200</v>
      </c>
      <c r="E64" s="61"/>
      <c r="F64" s="61"/>
      <c r="G64" s="61"/>
      <c r="H64" s="61"/>
      <c r="I64" s="27"/>
      <c r="J64" s="27"/>
      <c r="K64" s="27"/>
    </row>
    <row r="65" spans="1:11" ht="35.25" customHeight="1">
      <c r="A65" s="4"/>
      <c r="B65" s="4"/>
      <c r="C65" s="4"/>
      <c r="D65" s="29"/>
      <c r="E65" s="76" t="s">
        <v>457</v>
      </c>
      <c r="F65" s="61"/>
      <c r="G65" s="61"/>
      <c r="H65" s="6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458</v>
      </c>
      <c r="G68" s="1"/>
      <c r="H68" s="1"/>
      <c r="I68" s="1"/>
      <c r="J68" s="1"/>
      <c r="K68" s="1"/>
    </row>
    <row r="69" spans="1:11" ht="15.75" customHeight="1">
      <c r="A69" s="1"/>
      <c r="B69" s="2"/>
      <c r="C69" s="1"/>
      <c r="D69" s="1"/>
      <c r="E69" s="1"/>
      <c r="F69" s="1"/>
      <c r="G69" s="1"/>
      <c r="H69" s="1"/>
      <c r="I69" s="1"/>
      <c r="J69" s="1"/>
      <c r="K69" s="1"/>
    </row>
    <row r="70" spans="1:11" ht="24.75" customHeight="1">
      <c r="A70" s="1"/>
      <c r="B70" s="77" t="s">
        <v>100</v>
      </c>
      <c r="C70" s="66"/>
      <c r="D70" s="66"/>
      <c r="E70" s="66"/>
      <c r="F70" s="66"/>
      <c r="G70" s="66"/>
      <c r="H70" s="66"/>
      <c r="I70" s="1"/>
      <c r="J70" s="1"/>
      <c r="K70" s="1"/>
    </row>
    <row r="71" spans="1:11" ht="106.5" customHeight="1">
      <c r="A71" s="1"/>
      <c r="B71" s="71" t="s">
        <v>101</v>
      </c>
      <c r="C71" s="57"/>
      <c r="D71" s="57"/>
      <c r="E71" s="57"/>
      <c r="F71" s="57"/>
      <c r="G71" s="57"/>
      <c r="H71" s="58"/>
      <c r="I71" s="1"/>
      <c r="J71" s="1"/>
      <c r="K71" s="1"/>
    </row>
    <row r="72" spans="1:11" ht="24.75" customHeight="1">
      <c r="A72" s="1"/>
      <c r="B72" s="32"/>
      <c r="C72" s="1"/>
      <c r="D72" s="72" t="s">
        <v>218</v>
      </c>
      <c r="E72" s="63"/>
      <c r="F72" s="63"/>
      <c r="G72" s="63"/>
      <c r="H72" s="63"/>
      <c r="I72" s="1"/>
      <c r="J72" s="1"/>
      <c r="K72" s="1"/>
    </row>
    <row r="73" spans="1:11" ht="21" customHeight="1">
      <c r="A73" s="1"/>
      <c r="B73" s="29"/>
      <c r="C73" s="1"/>
      <c r="D73" s="73" t="s">
        <v>103</v>
      </c>
      <c r="E73" s="61"/>
      <c r="F73" s="61"/>
      <c r="G73" s="61"/>
      <c r="H73" s="6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G57:H57"/>
    <mergeCell ref="A59:C59"/>
    <mergeCell ref="D72:H72"/>
    <mergeCell ref="D73:H73"/>
    <mergeCell ref="A60:C60"/>
    <mergeCell ref="A61:C61"/>
    <mergeCell ref="A62:C62"/>
    <mergeCell ref="D64:H64"/>
    <mergeCell ref="E65:H65"/>
    <mergeCell ref="B70:H70"/>
    <mergeCell ref="B71:H71"/>
    <mergeCell ref="B54:D54"/>
    <mergeCell ref="B56:D56"/>
    <mergeCell ref="A57:C58"/>
    <mergeCell ref="D57:D58"/>
    <mergeCell ref="E57:F57"/>
  </mergeCells>
  <printOptions horizontalCentered="1"/>
  <pageMargins left="0.31" right="0.3" top="0.45" bottom="0.62" header="0" footer="0"/>
  <pageSetup paperSize="9" orientation="portrai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2" customWidth="1"/>
    <col min="3" max="3" width="13.08984375" customWidth="1"/>
    <col min="4" max="4" width="13.81640625" customWidth="1"/>
    <col min="5" max="5" width="11.54296875" customWidth="1"/>
    <col min="6" max="6" width="10.54296875" customWidth="1"/>
    <col min="7" max="8" width="10.08984375" customWidth="1"/>
    <col min="9" max="11" width="8.7265625" customWidth="1"/>
  </cols>
  <sheetData>
    <row r="1" spans="1:11" ht="15.75" customHeight="1">
      <c r="A1" s="1"/>
      <c r="B1" s="2"/>
      <c r="C1" s="1"/>
      <c r="D1" s="1"/>
      <c r="E1" s="1"/>
      <c r="F1" s="1"/>
      <c r="G1" s="1"/>
      <c r="H1" s="3" t="s">
        <v>134</v>
      </c>
      <c r="I1" s="1"/>
      <c r="J1" s="1"/>
      <c r="K1" s="1"/>
    </row>
    <row r="2" spans="1:11" ht="48.75" customHeight="1">
      <c r="A2" s="76" t="s">
        <v>459</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186</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460</v>
      </c>
      <c r="C7" s="61"/>
      <c r="D7" s="61"/>
      <c r="E7" s="61"/>
      <c r="F7" s="61"/>
      <c r="G7" s="61"/>
      <c r="H7" s="61"/>
      <c r="I7" s="6"/>
      <c r="J7" s="6"/>
      <c r="K7" s="6"/>
    </row>
    <row r="8" spans="1:11" ht="19.5" customHeight="1">
      <c r="A8" s="6"/>
      <c r="B8" s="60" t="s">
        <v>138</v>
      </c>
      <c r="C8" s="61"/>
      <c r="D8" s="61"/>
      <c r="E8" s="61"/>
      <c r="F8" s="61"/>
      <c r="G8" s="61"/>
      <c r="H8" s="61"/>
      <c r="I8" s="6"/>
      <c r="J8" s="6"/>
      <c r="K8" s="6"/>
    </row>
    <row r="9" spans="1:11" ht="19.5" customHeight="1">
      <c r="A9" s="6"/>
      <c r="B9" s="60" t="s">
        <v>461</v>
      </c>
      <c r="C9" s="61"/>
      <c r="D9" s="61"/>
      <c r="E9" s="61"/>
      <c r="F9" s="61"/>
      <c r="G9" s="61"/>
      <c r="H9" s="61"/>
      <c r="I9" s="6"/>
      <c r="J9" s="6"/>
      <c r="K9" s="6"/>
    </row>
    <row r="10" spans="1:11" ht="19.5" customHeight="1">
      <c r="A10" s="6"/>
      <c r="B10" s="7" t="s">
        <v>308</v>
      </c>
      <c r="C10" s="47" t="s">
        <v>462</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93.75" customHeight="1">
      <c r="A14" s="9" t="s">
        <v>20</v>
      </c>
      <c r="B14" s="80" t="s">
        <v>463</v>
      </c>
      <c r="C14" s="57"/>
      <c r="D14" s="58"/>
      <c r="E14" s="13">
        <f>E15+E19+E25+E28</f>
        <v>20</v>
      </c>
      <c r="F14" s="14">
        <f t="shared" ref="F14:G14" si="0">ROUND(F15+F19+F25+F28,1)</f>
        <v>20</v>
      </c>
      <c r="G14" s="15">
        <f t="shared" si="0"/>
        <v>20</v>
      </c>
      <c r="H14" s="9"/>
      <c r="I14" s="4"/>
      <c r="J14" s="4"/>
      <c r="K14" s="4"/>
    </row>
    <row r="15" spans="1:11" ht="33.75" customHeight="1">
      <c r="A15" s="16">
        <v>1</v>
      </c>
      <c r="B15" s="80" t="s">
        <v>22</v>
      </c>
      <c r="C15" s="57"/>
      <c r="D15" s="58"/>
      <c r="E15" s="13">
        <f>5-(E16+E17+E18)</f>
        <v>5</v>
      </c>
      <c r="F15" s="14">
        <f t="shared" ref="F15:G15" si="1">ROUND(5-(F16+F17+F18),1)</f>
        <v>5</v>
      </c>
      <c r="G15" s="15">
        <f t="shared" si="1"/>
        <v>5</v>
      </c>
      <c r="H15" s="16"/>
      <c r="I15" s="17"/>
      <c r="J15" s="17"/>
      <c r="K15" s="17"/>
    </row>
    <row r="16" spans="1:11" ht="115.5" customHeight="1">
      <c r="A16" s="16" t="s">
        <v>23</v>
      </c>
      <c r="B16" s="81" t="s">
        <v>24</v>
      </c>
      <c r="C16" s="57"/>
      <c r="D16" s="58"/>
      <c r="E16" s="16"/>
      <c r="F16" s="16"/>
      <c r="G16" s="16"/>
      <c r="H16" s="16"/>
      <c r="I16" s="17"/>
      <c r="J16" s="17"/>
      <c r="K16" s="17"/>
    </row>
    <row r="17" spans="1:11" ht="102" customHeight="1">
      <c r="A17" s="16" t="s">
        <v>25</v>
      </c>
      <c r="B17" s="81" t="s">
        <v>142</v>
      </c>
      <c r="C17" s="57"/>
      <c r="D17" s="58"/>
      <c r="E17" s="16"/>
      <c r="F17" s="16"/>
      <c r="G17" s="18"/>
      <c r="H17" s="18"/>
      <c r="I17" s="19"/>
      <c r="J17" s="19"/>
      <c r="K17" s="19"/>
    </row>
    <row r="18" spans="1:11" ht="92.25" customHeight="1">
      <c r="A18" s="16" t="s">
        <v>27</v>
      </c>
      <c r="B18" s="81" t="s">
        <v>143</v>
      </c>
      <c r="C18" s="57"/>
      <c r="D18" s="58"/>
      <c r="E18" s="16"/>
      <c r="F18" s="16"/>
      <c r="G18" s="18"/>
      <c r="H18" s="18"/>
      <c r="I18" s="19"/>
      <c r="J18" s="19"/>
      <c r="K18" s="19"/>
    </row>
    <row r="19" spans="1:11" ht="5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6"/>
      <c r="G20" s="18"/>
      <c r="H20" s="18"/>
      <c r="I20" s="19"/>
      <c r="J20" s="19"/>
      <c r="K20" s="19"/>
    </row>
    <row r="21" spans="1:11" ht="57" customHeight="1">
      <c r="A21" s="16" t="s">
        <v>32</v>
      </c>
      <c r="B21" s="81" t="s">
        <v>33</v>
      </c>
      <c r="C21" s="57"/>
      <c r="D21" s="58"/>
      <c r="E21" s="16"/>
      <c r="F21" s="16"/>
      <c r="G21" s="34"/>
      <c r="H21" s="18"/>
      <c r="I21" s="19"/>
      <c r="J21" s="19"/>
      <c r="K21" s="19"/>
    </row>
    <row r="22" spans="1:11" ht="52.5" customHeight="1">
      <c r="A22" s="16" t="s">
        <v>34</v>
      </c>
      <c r="B22" s="81" t="s">
        <v>464</v>
      </c>
      <c r="C22" s="57"/>
      <c r="D22" s="58"/>
      <c r="E22" s="16"/>
      <c r="F22" s="16"/>
      <c r="G22" s="35"/>
      <c r="H22" s="18"/>
      <c r="I22" s="19"/>
      <c r="J22" s="19"/>
      <c r="K22" s="19"/>
    </row>
    <row r="23" spans="1:11" ht="70.5" customHeight="1">
      <c r="A23" s="16" t="s">
        <v>36</v>
      </c>
      <c r="B23" s="81" t="s">
        <v>145</v>
      </c>
      <c r="C23" s="57"/>
      <c r="D23" s="58"/>
      <c r="E23" s="16"/>
      <c r="F23" s="16"/>
      <c r="G23" s="35"/>
      <c r="H23" s="18"/>
      <c r="I23" s="19"/>
      <c r="J23" s="19"/>
      <c r="K23" s="19"/>
    </row>
    <row r="24" spans="1:11" ht="42.75" customHeight="1">
      <c r="A24" s="16" t="s">
        <v>38</v>
      </c>
      <c r="B24" s="81" t="s">
        <v>146</v>
      </c>
      <c r="C24" s="57"/>
      <c r="D24" s="58"/>
      <c r="E24" s="16"/>
      <c r="F24" s="16"/>
      <c r="G24" s="18"/>
      <c r="H24" s="18"/>
      <c r="I24" s="19"/>
      <c r="J24" s="19"/>
      <c r="K24" s="19"/>
    </row>
    <row r="25" spans="1:11" ht="60.75" customHeight="1">
      <c r="A25" s="16">
        <v>3</v>
      </c>
      <c r="B25" s="80" t="s">
        <v>40</v>
      </c>
      <c r="C25" s="57"/>
      <c r="D25" s="58"/>
      <c r="E25" s="13">
        <f>5-(E26+E27)</f>
        <v>5</v>
      </c>
      <c r="F25" s="14">
        <f t="shared" ref="F25:G25" si="3">ROUND(5-(F26+F27),1)</f>
        <v>5</v>
      </c>
      <c r="G25" s="15">
        <f t="shared" si="3"/>
        <v>5</v>
      </c>
      <c r="H25" s="16"/>
      <c r="I25" s="17"/>
      <c r="J25" s="17"/>
      <c r="K25" s="17"/>
    </row>
    <row r="26" spans="1:11" ht="100.5" customHeight="1">
      <c r="A26" s="16" t="s">
        <v>41</v>
      </c>
      <c r="B26" s="81" t="s">
        <v>465</v>
      </c>
      <c r="C26" s="57"/>
      <c r="D26" s="58"/>
      <c r="E26" s="16"/>
      <c r="F26" s="16"/>
      <c r="G26" s="18"/>
      <c r="H26" s="18"/>
      <c r="I26" s="19"/>
      <c r="J26" s="19"/>
      <c r="K26" s="19"/>
    </row>
    <row r="27" spans="1:11" ht="54.75" customHeight="1">
      <c r="A27" s="16" t="s">
        <v>43</v>
      </c>
      <c r="B27" s="81" t="s">
        <v>466</v>
      </c>
      <c r="C27" s="57"/>
      <c r="D27" s="58"/>
      <c r="E27" s="16"/>
      <c r="F27" s="16"/>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54" customHeight="1">
      <c r="A29" s="16" t="s">
        <v>46</v>
      </c>
      <c r="B29" s="81" t="s">
        <v>47</v>
      </c>
      <c r="C29" s="57"/>
      <c r="D29" s="58"/>
      <c r="E29" s="16"/>
      <c r="F29" s="16"/>
      <c r="G29" s="18"/>
      <c r="H29" s="18"/>
      <c r="I29" s="19"/>
      <c r="J29" s="19"/>
      <c r="K29" s="19"/>
    </row>
    <row r="30" spans="1:11" ht="60.75" customHeight="1">
      <c r="A30" s="16" t="s">
        <v>48</v>
      </c>
      <c r="B30" s="81" t="s">
        <v>49</v>
      </c>
      <c r="C30" s="57"/>
      <c r="D30" s="58"/>
      <c r="E30" s="16"/>
      <c r="F30" s="16"/>
      <c r="G30" s="18"/>
      <c r="H30" s="18"/>
      <c r="I30" s="19"/>
      <c r="J30" s="19"/>
      <c r="K30" s="19"/>
    </row>
    <row r="31" spans="1:11" ht="52.5" customHeight="1">
      <c r="A31" s="16" t="s">
        <v>50</v>
      </c>
      <c r="B31" s="81" t="s">
        <v>51</v>
      </c>
      <c r="C31" s="57"/>
      <c r="D31" s="58"/>
      <c r="E31" s="16"/>
      <c r="F31" s="16"/>
      <c r="G31" s="18"/>
      <c r="H31" s="18"/>
      <c r="I31" s="19"/>
      <c r="J31" s="19"/>
      <c r="K31" s="19"/>
    </row>
    <row r="32" spans="1:11" ht="27.75" customHeight="1">
      <c r="A32" s="9" t="s">
        <v>52</v>
      </c>
      <c r="B32" s="80" t="s">
        <v>467</v>
      </c>
      <c r="C32" s="57"/>
      <c r="D32" s="58"/>
      <c r="E32" s="13">
        <f>E33+E35+E37+E39+E41+E43</f>
        <v>20</v>
      </c>
      <c r="F32" s="14">
        <f t="shared" ref="F32:G32" si="5">ROUND(F33+F35+F37+F39+F41+F43,1)</f>
        <v>10</v>
      </c>
      <c r="G32" s="15">
        <f t="shared" si="5"/>
        <v>0</v>
      </c>
      <c r="H32" s="9"/>
      <c r="I32" s="4"/>
      <c r="J32" s="4"/>
      <c r="K32" s="4"/>
    </row>
    <row r="33" spans="1:11" ht="72.75" customHeight="1">
      <c r="A33" s="16">
        <v>5</v>
      </c>
      <c r="B33" s="80" t="s">
        <v>150</v>
      </c>
      <c r="C33" s="57"/>
      <c r="D33" s="58"/>
      <c r="E33" s="13">
        <v>1</v>
      </c>
      <c r="F33" s="14">
        <f>IF(F34&gt;1,"1",F34)</f>
        <v>1</v>
      </c>
      <c r="G33" s="15">
        <f>G34</f>
        <v>0</v>
      </c>
      <c r="H33" s="16"/>
      <c r="I33" s="17"/>
      <c r="J33" s="17"/>
      <c r="K33" s="17"/>
    </row>
    <row r="34" spans="1:11" ht="117.75" customHeight="1">
      <c r="A34" s="16"/>
      <c r="B34" s="81" t="s">
        <v>151</v>
      </c>
      <c r="C34" s="57"/>
      <c r="D34" s="58"/>
      <c r="E34" s="13"/>
      <c r="F34" s="14">
        <v>1</v>
      </c>
      <c r="G34" s="15"/>
      <c r="H34" s="16"/>
      <c r="I34" s="17"/>
      <c r="J34" s="17"/>
      <c r="K34" s="17"/>
    </row>
    <row r="35" spans="1:11" ht="35.25" customHeight="1">
      <c r="A35" s="16">
        <v>6</v>
      </c>
      <c r="B35" s="80" t="s">
        <v>152</v>
      </c>
      <c r="C35" s="57"/>
      <c r="D35" s="58"/>
      <c r="E35" s="13">
        <v>2</v>
      </c>
      <c r="F35" s="14">
        <f>IF(F36&gt;2,"2",F36)</f>
        <v>2</v>
      </c>
      <c r="G35" s="15">
        <f>G36</f>
        <v>0</v>
      </c>
      <c r="H35" s="16"/>
      <c r="I35" s="17"/>
      <c r="J35" s="17"/>
      <c r="K35" s="17"/>
    </row>
    <row r="36" spans="1:11" ht="60.75" customHeight="1">
      <c r="A36" s="16"/>
      <c r="B36" s="81" t="s">
        <v>153</v>
      </c>
      <c r="C36" s="57"/>
      <c r="D36" s="58"/>
      <c r="E36" s="13"/>
      <c r="F36" s="14">
        <v>2</v>
      </c>
      <c r="G36" s="15"/>
      <c r="H36" s="16"/>
      <c r="I36" s="17"/>
      <c r="J36" s="17"/>
      <c r="K36" s="17"/>
    </row>
    <row r="37" spans="1:11" ht="52.5" customHeight="1">
      <c r="A37" s="16">
        <v>7</v>
      </c>
      <c r="B37" s="80" t="s">
        <v>58</v>
      </c>
      <c r="C37" s="57"/>
      <c r="D37" s="58"/>
      <c r="E37" s="13">
        <v>2</v>
      </c>
      <c r="F37" s="14">
        <f>IF(F38&gt;2,"2",F38)</f>
        <v>2</v>
      </c>
      <c r="G37" s="15">
        <f>G38</f>
        <v>0</v>
      </c>
      <c r="H37" s="16"/>
      <c r="I37" s="17"/>
      <c r="J37" s="17"/>
      <c r="K37" s="17"/>
    </row>
    <row r="38" spans="1:11" ht="68.25" customHeight="1">
      <c r="A38" s="16"/>
      <c r="B38" s="81" t="s">
        <v>155</v>
      </c>
      <c r="C38" s="57"/>
      <c r="D38" s="58"/>
      <c r="E38" s="13"/>
      <c r="F38" s="14">
        <v>2</v>
      </c>
      <c r="G38" s="15"/>
      <c r="H38" s="16"/>
      <c r="I38" s="17"/>
      <c r="J38" s="17"/>
      <c r="K38" s="17"/>
    </row>
    <row r="39" spans="1:11" ht="61.5" customHeight="1">
      <c r="A39" s="16">
        <v>8</v>
      </c>
      <c r="B39" s="80" t="s">
        <v>60</v>
      </c>
      <c r="C39" s="57"/>
      <c r="D39" s="58"/>
      <c r="E39" s="13">
        <v>2</v>
      </c>
      <c r="F39" s="14">
        <f>IF(F40&gt;2,"2",F40)</f>
        <v>2</v>
      </c>
      <c r="G39" s="15">
        <f>G40</f>
        <v>0</v>
      </c>
      <c r="H39" s="16"/>
      <c r="I39" s="17"/>
      <c r="J39" s="17"/>
      <c r="K39" s="17"/>
    </row>
    <row r="40" spans="1:11" ht="70.5" customHeight="1">
      <c r="A40" s="16"/>
      <c r="B40" s="81" t="s">
        <v>156</v>
      </c>
      <c r="C40" s="57"/>
      <c r="D40" s="58"/>
      <c r="E40" s="13"/>
      <c r="F40" s="14">
        <v>2</v>
      </c>
      <c r="G40" s="15"/>
      <c r="H40" s="16"/>
      <c r="I40" s="17"/>
      <c r="J40" s="17"/>
      <c r="K40" s="17"/>
    </row>
    <row r="41" spans="1:11" ht="116.25" customHeight="1">
      <c r="A41" s="16">
        <v>9</v>
      </c>
      <c r="B41" s="88" t="s">
        <v>468</v>
      </c>
      <c r="C41" s="57"/>
      <c r="D41" s="58"/>
      <c r="E41" s="13">
        <v>8</v>
      </c>
      <c r="F41" s="14" t="str">
        <f>IF(F42&gt;=8,"8",IF(F42&lt;8,"0"))</f>
        <v>0</v>
      </c>
      <c r="G41" s="15">
        <f>G42</f>
        <v>0</v>
      </c>
      <c r="H41" s="16"/>
      <c r="I41" s="17"/>
      <c r="J41" s="17"/>
      <c r="K41" s="17"/>
    </row>
    <row r="42" spans="1:11" ht="127.5" customHeight="1">
      <c r="A42" s="16"/>
      <c r="B42" s="81" t="s">
        <v>158</v>
      </c>
      <c r="C42" s="57"/>
      <c r="D42" s="58"/>
      <c r="E42" s="13"/>
      <c r="F42" s="14"/>
      <c r="G42" s="15"/>
      <c r="H42" s="16"/>
      <c r="I42" s="17"/>
      <c r="J42" s="17"/>
      <c r="K42" s="17"/>
    </row>
    <row r="43" spans="1:11" ht="45" customHeight="1">
      <c r="A43" s="16">
        <v>10</v>
      </c>
      <c r="B43" s="80" t="s">
        <v>160</v>
      </c>
      <c r="C43" s="57"/>
      <c r="D43" s="58"/>
      <c r="E43" s="13">
        <v>5</v>
      </c>
      <c r="F43" s="14">
        <f>IF(F44&gt;5,"5",F44)</f>
        <v>3</v>
      </c>
      <c r="G43" s="15">
        <f>G44</f>
        <v>0</v>
      </c>
      <c r="H43" s="16"/>
      <c r="I43" s="17"/>
      <c r="J43" s="17"/>
      <c r="K43" s="17"/>
    </row>
    <row r="44" spans="1:11" ht="156.75" customHeight="1">
      <c r="A44" s="16"/>
      <c r="B44" s="81" t="s">
        <v>161</v>
      </c>
      <c r="C44" s="57"/>
      <c r="D44" s="58"/>
      <c r="E44" s="13"/>
      <c r="F44" s="14">
        <v>3</v>
      </c>
      <c r="G44" s="15"/>
      <c r="H44" s="16"/>
      <c r="I44" s="17"/>
      <c r="J44" s="17"/>
      <c r="K44" s="17"/>
    </row>
    <row r="45" spans="1:11" ht="61.5" customHeight="1">
      <c r="A45" s="9" t="s">
        <v>69</v>
      </c>
      <c r="B45" s="80" t="s">
        <v>469</v>
      </c>
      <c r="C45" s="57"/>
      <c r="D45" s="58"/>
      <c r="E45" s="13">
        <v>60</v>
      </c>
      <c r="F45" s="14">
        <f t="shared" ref="F45:G45" si="6">SUM(F46:F51)</f>
        <v>50</v>
      </c>
      <c r="G45" s="15">
        <f t="shared" si="6"/>
        <v>0</v>
      </c>
      <c r="H45" s="9"/>
      <c r="I45" s="4"/>
      <c r="J45" s="4"/>
      <c r="K45" s="4"/>
    </row>
    <row r="46" spans="1:11" ht="26.25" customHeight="1">
      <c r="A46" s="16"/>
      <c r="B46" s="81" t="s">
        <v>71</v>
      </c>
      <c r="C46" s="57"/>
      <c r="D46" s="58"/>
      <c r="E46" s="16">
        <v>60</v>
      </c>
      <c r="F46" s="16"/>
      <c r="G46" s="16"/>
      <c r="H46" s="16"/>
      <c r="I46" s="17"/>
      <c r="J46" s="17"/>
      <c r="K46" s="17"/>
    </row>
    <row r="47" spans="1:11" ht="26.25" customHeight="1">
      <c r="A47" s="16"/>
      <c r="B47" s="81" t="s">
        <v>72</v>
      </c>
      <c r="C47" s="57"/>
      <c r="D47" s="58"/>
      <c r="E47" s="16">
        <v>50</v>
      </c>
      <c r="F47" s="16">
        <v>50</v>
      </c>
      <c r="G47" s="16"/>
      <c r="H47" s="16"/>
      <c r="I47" s="17"/>
      <c r="J47" s="17"/>
      <c r="K47" s="17"/>
    </row>
    <row r="48" spans="1:11" ht="26.25" customHeight="1">
      <c r="A48" s="16"/>
      <c r="B48" s="81" t="s">
        <v>73</v>
      </c>
      <c r="C48" s="57"/>
      <c r="D48" s="58"/>
      <c r="E48" s="16">
        <v>40</v>
      </c>
      <c r="F48" s="16"/>
      <c r="G48" s="16"/>
      <c r="H48" s="16"/>
      <c r="I48" s="17"/>
      <c r="J48" s="17"/>
      <c r="K48" s="17"/>
    </row>
    <row r="49" spans="1:11" ht="26.25" customHeight="1">
      <c r="A49" s="16"/>
      <c r="B49" s="81" t="s">
        <v>74</v>
      </c>
      <c r="C49" s="57"/>
      <c r="D49" s="58"/>
      <c r="E49" s="16">
        <v>30</v>
      </c>
      <c r="F49" s="16"/>
      <c r="G49" s="16"/>
      <c r="H49" s="16"/>
      <c r="I49" s="17"/>
      <c r="J49" s="17"/>
      <c r="K49" s="17"/>
    </row>
    <row r="50" spans="1:11" ht="26.25" customHeight="1">
      <c r="A50" s="16"/>
      <c r="B50" s="81" t="s">
        <v>75</v>
      </c>
      <c r="C50" s="57"/>
      <c r="D50" s="58"/>
      <c r="E50" s="16">
        <v>20</v>
      </c>
      <c r="F50" s="16"/>
      <c r="G50" s="16"/>
      <c r="H50" s="16"/>
      <c r="I50" s="17"/>
      <c r="J50" s="17"/>
      <c r="K50" s="17"/>
    </row>
    <row r="51" spans="1:11" ht="26.25" customHeight="1">
      <c r="A51" s="16"/>
      <c r="B51" s="81" t="s">
        <v>76</v>
      </c>
      <c r="C51" s="57"/>
      <c r="D51" s="58"/>
      <c r="E51" s="16">
        <v>0</v>
      </c>
      <c r="F51" s="16"/>
      <c r="G51" s="16"/>
      <c r="H51" s="16"/>
      <c r="I51" s="17"/>
      <c r="J51" s="17"/>
      <c r="K51" s="17"/>
    </row>
    <row r="52" spans="1:11" ht="24" customHeight="1">
      <c r="A52" s="9"/>
      <c r="B52" s="59" t="s">
        <v>77</v>
      </c>
      <c r="C52" s="57"/>
      <c r="D52" s="58"/>
      <c r="E52" s="9">
        <f t="shared" ref="E52:G52" si="7">E14+E32+E45</f>
        <v>100</v>
      </c>
      <c r="F52" s="22">
        <f t="shared" si="7"/>
        <v>80</v>
      </c>
      <c r="G52" s="15">
        <f t="shared" si="7"/>
        <v>20</v>
      </c>
      <c r="H52" s="9"/>
      <c r="I52" s="4"/>
      <c r="J52" s="4"/>
      <c r="K52" s="4"/>
    </row>
    <row r="53" spans="1:11" ht="26.25" customHeight="1">
      <c r="A53" s="23"/>
      <c r="B53" s="56" t="s">
        <v>78</v>
      </c>
      <c r="C53" s="57"/>
      <c r="D53" s="58"/>
      <c r="E53" s="23"/>
      <c r="F53" s="23"/>
      <c r="G53" s="23"/>
      <c r="H53" s="23"/>
      <c r="I53" s="1"/>
      <c r="J53" s="1"/>
      <c r="K53" s="1"/>
    </row>
    <row r="54" spans="1:11" ht="53.25" customHeight="1">
      <c r="A54" s="23"/>
      <c r="B54" s="59" t="s">
        <v>470</v>
      </c>
      <c r="C54" s="57"/>
      <c r="D54" s="58"/>
      <c r="E54" s="9">
        <f>E52-E53</f>
        <v>100</v>
      </c>
      <c r="F54" s="22">
        <f t="shared" ref="F54:G54" si="8">ROUND(F52-F53,1)</f>
        <v>80</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60" t="s">
        <v>80</v>
      </c>
      <c r="C56" s="61"/>
      <c r="D56" s="61"/>
      <c r="E56" s="1"/>
      <c r="F56" s="1"/>
      <c r="G56" s="1"/>
      <c r="H56" s="1"/>
      <c r="I56" s="1"/>
      <c r="J56" s="1"/>
      <c r="K56" s="1"/>
    </row>
    <row r="57" spans="1:11" ht="32.25" customHeight="1">
      <c r="A57" s="62" t="s">
        <v>81</v>
      </c>
      <c r="B57" s="63"/>
      <c r="C57" s="64"/>
      <c r="D57" s="68" t="s">
        <v>82</v>
      </c>
      <c r="E57" s="70" t="s">
        <v>83</v>
      </c>
      <c r="F57" s="58"/>
      <c r="G57" s="70" t="s">
        <v>471</v>
      </c>
      <c r="H57" s="58"/>
      <c r="I57" s="6"/>
      <c r="J57" s="6"/>
      <c r="K57" s="6"/>
    </row>
    <row r="58" spans="1:11" ht="15.75" customHeight="1">
      <c r="A58" s="65"/>
      <c r="B58" s="66"/>
      <c r="C58" s="67"/>
      <c r="D58" s="69"/>
      <c r="E58" s="10" t="s">
        <v>85</v>
      </c>
      <c r="F58" s="10" t="s">
        <v>86</v>
      </c>
      <c r="G58" s="10" t="s">
        <v>87</v>
      </c>
      <c r="H58" s="10" t="s">
        <v>88</v>
      </c>
      <c r="I58" s="6"/>
      <c r="J58" s="6"/>
      <c r="K58" s="6"/>
    </row>
    <row r="59" spans="1:11" ht="33.75" customHeight="1">
      <c r="A59" s="74" t="s">
        <v>89</v>
      </c>
      <c r="B59" s="57"/>
      <c r="C59" s="58"/>
      <c r="D59" s="16" t="s">
        <v>90</v>
      </c>
      <c r="E59" s="16" t="str">
        <f>IF(AND(90&lt;=F54,F54&lt;100),F54,"")</f>
        <v/>
      </c>
      <c r="F59" s="16" t="str">
        <f>IF(AND(90&lt;=G54,G54&lt;=100),G54,"")</f>
        <v/>
      </c>
      <c r="G59" s="16" t="str">
        <f t="shared" ref="G59:H59" si="9">IF(ISNUMBER(E59)=TRUE,"X","")</f>
        <v/>
      </c>
      <c r="H59" s="16" t="str">
        <f t="shared" si="9"/>
        <v/>
      </c>
      <c r="I59" s="1"/>
      <c r="J59" s="1"/>
      <c r="K59" s="1"/>
    </row>
    <row r="60" spans="1:11" ht="45.75" customHeight="1">
      <c r="A60" s="74" t="s">
        <v>91</v>
      </c>
      <c r="B60" s="57"/>
      <c r="C60" s="58"/>
      <c r="D60" s="16" t="s">
        <v>92</v>
      </c>
      <c r="E60" s="24">
        <f t="shared" ref="E60:F60" si="10">IF(AND(75&lt;=F54,F54&lt;90),F54,"")</f>
        <v>80</v>
      </c>
      <c r="F60" s="16" t="str">
        <f t="shared" si="10"/>
        <v/>
      </c>
      <c r="G60" s="16" t="str">
        <f t="shared" ref="G60:H60" si="11">IF(ISNUMBER(E60)=TRUE,"X","")</f>
        <v>X</v>
      </c>
      <c r="H60" s="16" t="str">
        <f t="shared" si="11"/>
        <v/>
      </c>
      <c r="I60" s="1"/>
      <c r="J60" s="1"/>
      <c r="K60" s="1"/>
    </row>
    <row r="61" spans="1:11" ht="48" customHeight="1">
      <c r="A61" s="74" t="s">
        <v>93</v>
      </c>
      <c r="B61" s="57"/>
      <c r="C61" s="58"/>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74" t="s">
        <v>95</v>
      </c>
      <c r="B62" s="57"/>
      <c r="C62" s="58"/>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75" t="s">
        <v>335</v>
      </c>
      <c r="E64" s="61"/>
      <c r="F64" s="61"/>
      <c r="G64" s="61"/>
      <c r="H64" s="61"/>
      <c r="I64" s="27"/>
      <c r="J64" s="27"/>
      <c r="K64" s="27"/>
    </row>
    <row r="65" spans="1:11" ht="35.25" customHeight="1">
      <c r="A65" s="4"/>
      <c r="B65" s="4"/>
      <c r="C65" s="4"/>
      <c r="D65" s="29"/>
      <c r="E65" s="76" t="s">
        <v>472</v>
      </c>
      <c r="F65" s="61"/>
      <c r="G65" s="61"/>
      <c r="H65" s="6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473</v>
      </c>
      <c r="G68" s="1"/>
      <c r="H68" s="1"/>
      <c r="I68" s="1"/>
      <c r="J68" s="1"/>
      <c r="K68" s="1"/>
    </row>
    <row r="69" spans="1:11" ht="15.75" customHeight="1">
      <c r="A69" s="1"/>
      <c r="B69" s="2"/>
      <c r="C69" s="1"/>
      <c r="D69" s="1"/>
      <c r="E69" s="1"/>
      <c r="F69" s="1"/>
      <c r="G69" s="1"/>
      <c r="H69" s="1"/>
      <c r="I69" s="1"/>
      <c r="J69" s="1"/>
      <c r="K69" s="1"/>
    </row>
    <row r="70" spans="1:11" ht="24.75" customHeight="1">
      <c r="A70" s="1"/>
      <c r="B70" s="77" t="s">
        <v>100</v>
      </c>
      <c r="C70" s="66"/>
      <c r="D70" s="66"/>
      <c r="E70" s="66"/>
      <c r="F70" s="66"/>
      <c r="G70" s="66"/>
      <c r="H70" s="66"/>
      <c r="I70" s="1"/>
      <c r="J70" s="1"/>
      <c r="K70" s="1"/>
    </row>
    <row r="71" spans="1:11" ht="106.5" customHeight="1">
      <c r="A71" s="1"/>
      <c r="B71" s="71" t="s">
        <v>101</v>
      </c>
      <c r="C71" s="57"/>
      <c r="D71" s="57"/>
      <c r="E71" s="57"/>
      <c r="F71" s="57"/>
      <c r="G71" s="57"/>
      <c r="H71" s="58"/>
      <c r="I71" s="1"/>
      <c r="J71" s="1"/>
      <c r="K71" s="1"/>
    </row>
    <row r="72" spans="1:11" ht="24.75" customHeight="1">
      <c r="A72" s="1"/>
      <c r="B72" s="32"/>
      <c r="C72" s="1"/>
      <c r="D72" s="72" t="s">
        <v>218</v>
      </c>
      <c r="E72" s="63"/>
      <c r="F72" s="63"/>
      <c r="G72" s="63"/>
      <c r="H72" s="63"/>
      <c r="I72" s="1"/>
      <c r="J72" s="1"/>
      <c r="K72" s="1"/>
    </row>
    <row r="73" spans="1:11" ht="21" customHeight="1">
      <c r="A73" s="1"/>
      <c r="B73" s="29"/>
      <c r="C73" s="1"/>
      <c r="D73" s="73" t="s">
        <v>103</v>
      </c>
      <c r="E73" s="61"/>
      <c r="F73" s="61"/>
      <c r="G73" s="61"/>
      <c r="H73" s="6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G57:H57"/>
    <mergeCell ref="A59:C59"/>
    <mergeCell ref="D72:H72"/>
    <mergeCell ref="D73:H73"/>
    <mergeCell ref="A60:C60"/>
    <mergeCell ref="A61:C61"/>
    <mergeCell ref="A62:C62"/>
    <mergeCell ref="D64:H64"/>
    <mergeCell ref="E65:H65"/>
    <mergeCell ref="B70:H70"/>
    <mergeCell ref="B71:H71"/>
    <mergeCell ref="B54:D54"/>
    <mergeCell ref="B56:D56"/>
    <mergeCell ref="A57:C58"/>
    <mergeCell ref="D57:D58"/>
    <mergeCell ref="E57:F57"/>
  </mergeCells>
  <printOptions horizontalCentered="1"/>
  <pageMargins left="0.31" right="0.3" top="0.45" bottom="0.62" header="0" footer="0"/>
  <pageSetup paperSize="9" orientation="portrai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6.7265625" customWidth="1"/>
    <col min="3" max="3" width="13.26953125" customWidth="1"/>
    <col min="4" max="4" width="10.54296875" customWidth="1"/>
    <col min="5" max="5" width="10.453125" customWidth="1"/>
    <col min="6" max="6" width="10.54296875" customWidth="1"/>
    <col min="7" max="8" width="10.08984375" customWidth="1"/>
    <col min="9" max="11" width="8.7265625" customWidth="1"/>
  </cols>
  <sheetData>
    <row r="1" spans="1:11" ht="15.75" customHeight="1">
      <c r="A1" s="1"/>
      <c r="B1" s="2"/>
      <c r="C1" s="1"/>
      <c r="D1" s="1"/>
      <c r="E1" s="1"/>
      <c r="F1" s="1"/>
      <c r="G1" s="1"/>
      <c r="H1" s="3" t="s">
        <v>134</v>
      </c>
      <c r="I1" s="1"/>
      <c r="J1" s="1"/>
      <c r="K1" s="1"/>
    </row>
    <row r="2" spans="1:11" ht="48.75" customHeight="1">
      <c r="A2" s="76" t="s">
        <v>474</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186</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475</v>
      </c>
      <c r="C7" s="61"/>
      <c r="D7" s="61"/>
      <c r="E7" s="61"/>
      <c r="F7" s="61"/>
      <c r="G7" s="61"/>
      <c r="H7" s="61"/>
      <c r="I7" s="6"/>
      <c r="J7" s="6"/>
      <c r="K7" s="6"/>
    </row>
    <row r="8" spans="1:11" ht="19.5" customHeight="1">
      <c r="A8" s="6"/>
      <c r="B8" s="60" t="s">
        <v>138</v>
      </c>
      <c r="C8" s="61"/>
      <c r="D8" s="61"/>
      <c r="E8" s="61"/>
      <c r="F8" s="61"/>
      <c r="G8" s="61"/>
      <c r="H8" s="61"/>
      <c r="I8" s="6"/>
      <c r="J8" s="6"/>
      <c r="K8" s="6"/>
    </row>
    <row r="9" spans="1:11" ht="19.5" customHeight="1">
      <c r="A9" s="6"/>
      <c r="B9" s="60" t="s">
        <v>476</v>
      </c>
      <c r="C9" s="61"/>
      <c r="D9" s="61"/>
      <c r="E9" s="61"/>
      <c r="F9" s="61"/>
      <c r="G9" s="61"/>
      <c r="H9" s="61"/>
      <c r="I9" s="6"/>
      <c r="J9" s="6"/>
      <c r="K9" s="6"/>
    </row>
    <row r="10" spans="1:11" ht="19.5" customHeight="1">
      <c r="A10" s="6"/>
      <c r="B10" s="7" t="s">
        <v>207</v>
      </c>
      <c r="C10" s="33">
        <v>11100096317</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93.75" customHeight="1">
      <c r="A14" s="9" t="s">
        <v>20</v>
      </c>
      <c r="B14" s="80" t="s">
        <v>477</v>
      </c>
      <c r="C14" s="57"/>
      <c r="D14" s="58"/>
      <c r="E14" s="13">
        <f>E15+E19+E25+E28</f>
        <v>20</v>
      </c>
      <c r="F14" s="14">
        <f t="shared" ref="F14:G14" si="0">ROUND(F15+F19+F25+F28,1)</f>
        <v>20</v>
      </c>
      <c r="G14" s="15">
        <f t="shared" si="0"/>
        <v>20</v>
      </c>
      <c r="H14" s="9"/>
      <c r="I14" s="4"/>
      <c r="J14" s="4"/>
      <c r="K14" s="4"/>
    </row>
    <row r="15" spans="1:11" ht="33.75" customHeight="1">
      <c r="A15" s="16">
        <v>1</v>
      </c>
      <c r="B15" s="80" t="s">
        <v>22</v>
      </c>
      <c r="C15" s="57"/>
      <c r="D15" s="58"/>
      <c r="E15" s="13">
        <f>5-(E16+E17+E18)</f>
        <v>5</v>
      </c>
      <c r="F15" s="14">
        <f t="shared" ref="F15:G15" si="1">ROUND(5-(F16+F17+F18),1)</f>
        <v>5</v>
      </c>
      <c r="G15" s="15">
        <f t="shared" si="1"/>
        <v>5</v>
      </c>
      <c r="H15" s="16"/>
      <c r="I15" s="17"/>
      <c r="J15" s="17"/>
      <c r="K15" s="17"/>
    </row>
    <row r="16" spans="1:11" ht="115.5" customHeight="1">
      <c r="A16" s="16" t="s">
        <v>23</v>
      </c>
      <c r="B16" s="81" t="s">
        <v>24</v>
      </c>
      <c r="C16" s="57"/>
      <c r="D16" s="58"/>
      <c r="E16" s="16"/>
      <c r="F16" s="16"/>
      <c r="G16" s="16"/>
      <c r="H16" s="16"/>
      <c r="I16" s="17"/>
      <c r="J16" s="17"/>
      <c r="K16" s="17"/>
    </row>
    <row r="17" spans="1:11" ht="102" customHeight="1">
      <c r="A17" s="16" t="s">
        <v>25</v>
      </c>
      <c r="B17" s="81" t="s">
        <v>142</v>
      </c>
      <c r="C17" s="57"/>
      <c r="D17" s="58"/>
      <c r="E17" s="16"/>
      <c r="F17" s="16"/>
      <c r="G17" s="18"/>
      <c r="H17" s="18"/>
      <c r="I17" s="19"/>
      <c r="J17" s="19"/>
      <c r="K17" s="19"/>
    </row>
    <row r="18" spans="1:11" ht="92.25" customHeight="1">
      <c r="A18" s="16" t="s">
        <v>27</v>
      </c>
      <c r="B18" s="81" t="s">
        <v>143</v>
      </c>
      <c r="C18" s="57"/>
      <c r="D18" s="58"/>
      <c r="E18" s="16"/>
      <c r="F18" s="16"/>
      <c r="G18" s="18"/>
      <c r="H18" s="18"/>
      <c r="I18" s="19"/>
      <c r="J18" s="19"/>
      <c r="K18" s="19"/>
    </row>
    <row r="19" spans="1:11" ht="5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6"/>
      <c r="G20" s="18"/>
      <c r="H20" s="18"/>
      <c r="I20" s="19"/>
      <c r="J20" s="19"/>
      <c r="K20" s="19"/>
    </row>
    <row r="21" spans="1:11" ht="57" customHeight="1">
      <c r="A21" s="16" t="s">
        <v>32</v>
      </c>
      <c r="B21" s="81" t="s">
        <v>33</v>
      </c>
      <c r="C21" s="57"/>
      <c r="D21" s="58"/>
      <c r="E21" s="16"/>
      <c r="F21" s="16"/>
      <c r="G21" s="34"/>
      <c r="H21" s="18"/>
      <c r="I21" s="19"/>
      <c r="J21" s="19"/>
      <c r="K21" s="19"/>
    </row>
    <row r="22" spans="1:11" ht="52.5" customHeight="1">
      <c r="A22" s="16" t="s">
        <v>34</v>
      </c>
      <c r="B22" s="81" t="s">
        <v>478</v>
      </c>
      <c r="C22" s="57"/>
      <c r="D22" s="58"/>
      <c r="E22" s="16"/>
      <c r="F22" s="16"/>
      <c r="G22" s="35"/>
      <c r="H22" s="18"/>
      <c r="I22" s="19"/>
      <c r="J22" s="19"/>
      <c r="K22" s="19"/>
    </row>
    <row r="23" spans="1:11" ht="70.5" customHeight="1">
      <c r="A23" s="16" t="s">
        <v>36</v>
      </c>
      <c r="B23" s="81" t="s">
        <v>145</v>
      </c>
      <c r="C23" s="57"/>
      <c r="D23" s="58"/>
      <c r="E23" s="16"/>
      <c r="F23" s="16"/>
      <c r="G23" s="35"/>
      <c r="H23" s="18"/>
      <c r="I23" s="19"/>
      <c r="J23" s="19"/>
      <c r="K23" s="19"/>
    </row>
    <row r="24" spans="1:11" ht="42.75" customHeight="1">
      <c r="A24" s="16" t="s">
        <v>38</v>
      </c>
      <c r="B24" s="81" t="s">
        <v>146</v>
      </c>
      <c r="C24" s="57"/>
      <c r="D24" s="58"/>
      <c r="E24" s="16"/>
      <c r="F24" s="16"/>
      <c r="G24" s="18"/>
      <c r="H24" s="18"/>
      <c r="I24" s="19"/>
      <c r="J24" s="19"/>
      <c r="K24" s="19"/>
    </row>
    <row r="25" spans="1:11" ht="60.75" customHeight="1">
      <c r="A25" s="16">
        <v>3</v>
      </c>
      <c r="B25" s="80" t="s">
        <v>40</v>
      </c>
      <c r="C25" s="57"/>
      <c r="D25" s="58"/>
      <c r="E25" s="13">
        <f>5-(E26+E27)</f>
        <v>5</v>
      </c>
      <c r="F25" s="14">
        <f t="shared" ref="F25:G25" si="3">ROUND(5-(F26+F27),1)</f>
        <v>5</v>
      </c>
      <c r="G25" s="15">
        <f t="shared" si="3"/>
        <v>5</v>
      </c>
      <c r="H25" s="16"/>
      <c r="I25" s="17"/>
      <c r="J25" s="17"/>
      <c r="K25" s="17"/>
    </row>
    <row r="26" spans="1:11" ht="100.5" customHeight="1">
      <c r="A26" s="16" t="s">
        <v>41</v>
      </c>
      <c r="B26" s="81" t="s">
        <v>479</v>
      </c>
      <c r="C26" s="57"/>
      <c r="D26" s="58"/>
      <c r="E26" s="16"/>
      <c r="F26" s="16"/>
      <c r="G26" s="18"/>
      <c r="H26" s="18"/>
      <c r="I26" s="19"/>
      <c r="J26" s="19"/>
      <c r="K26" s="19"/>
    </row>
    <row r="27" spans="1:11" ht="54.75" customHeight="1">
      <c r="A27" s="16" t="s">
        <v>43</v>
      </c>
      <c r="B27" s="81" t="s">
        <v>480</v>
      </c>
      <c r="C27" s="57"/>
      <c r="D27" s="58"/>
      <c r="E27" s="16"/>
      <c r="F27" s="16"/>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54" customHeight="1">
      <c r="A29" s="16" t="s">
        <v>46</v>
      </c>
      <c r="B29" s="81" t="s">
        <v>47</v>
      </c>
      <c r="C29" s="57"/>
      <c r="D29" s="58"/>
      <c r="E29" s="16"/>
      <c r="F29" s="16"/>
      <c r="G29" s="18"/>
      <c r="H29" s="18"/>
      <c r="I29" s="19"/>
      <c r="J29" s="19"/>
      <c r="K29" s="19"/>
    </row>
    <row r="30" spans="1:11" ht="60.75" customHeight="1">
      <c r="A30" s="16" t="s">
        <v>48</v>
      </c>
      <c r="B30" s="81" t="s">
        <v>49</v>
      </c>
      <c r="C30" s="57"/>
      <c r="D30" s="58"/>
      <c r="E30" s="16"/>
      <c r="F30" s="16"/>
      <c r="G30" s="18"/>
      <c r="H30" s="18"/>
      <c r="I30" s="19"/>
      <c r="J30" s="19"/>
      <c r="K30" s="19"/>
    </row>
    <row r="31" spans="1:11" ht="52.5" customHeight="1">
      <c r="A31" s="16" t="s">
        <v>50</v>
      </c>
      <c r="B31" s="81" t="s">
        <v>51</v>
      </c>
      <c r="C31" s="57"/>
      <c r="D31" s="58"/>
      <c r="E31" s="16"/>
      <c r="F31" s="16"/>
      <c r="G31" s="18"/>
      <c r="H31" s="18"/>
      <c r="I31" s="19"/>
      <c r="J31" s="19"/>
      <c r="K31" s="19"/>
    </row>
    <row r="32" spans="1:11" ht="27.75" customHeight="1">
      <c r="A32" s="9" t="s">
        <v>52</v>
      </c>
      <c r="B32" s="80" t="s">
        <v>481</v>
      </c>
      <c r="C32" s="57"/>
      <c r="D32" s="58"/>
      <c r="E32" s="13">
        <f>E33+E35+E37+E39+E41+E43</f>
        <v>20</v>
      </c>
      <c r="F32" s="14">
        <f t="shared" ref="F32:G32" si="5">ROUND(F33+F35+F37+F39+F41+F43,1)</f>
        <v>15</v>
      </c>
      <c r="G32" s="15">
        <f t="shared" si="5"/>
        <v>0</v>
      </c>
      <c r="H32" s="9"/>
      <c r="I32" s="4"/>
      <c r="J32" s="4"/>
      <c r="K32" s="4"/>
    </row>
    <row r="33" spans="1:11" ht="72.75" customHeight="1">
      <c r="A33" s="16">
        <v>5</v>
      </c>
      <c r="B33" s="80" t="s">
        <v>150</v>
      </c>
      <c r="C33" s="57"/>
      <c r="D33" s="58"/>
      <c r="E33" s="13">
        <v>1</v>
      </c>
      <c r="F33" s="14">
        <f>IF(F34&gt;1,"1",F34)</f>
        <v>1</v>
      </c>
      <c r="G33" s="15">
        <f>G34</f>
        <v>0</v>
      </c>
      <c r="H33" s="16"/>
      <c r="I33" s="17"/>
      <c r="J33" s="17"/>
      <c r="K33" s="17"/>
    </row>
    <row r="34" spans="1:11" ht="117.75" customHeight="1">
      <c r="A34" s="16"/>
      <c r="B34" s="81" t="s">
        <v>151</v>
      </c>
      <c r="C34" s="57"/>
      <c r="D34" s="58"/>
      <c r="E34" s="13"/>
      <c r="F34" s="14">
        <v>1</v>
      </c>
      <c r="G34" s="15"/>
      <c r="H34" s="16"/>
      <c r="I34" s="17"/>
      <c r="J34" s="17"/>
      <c r="K34" s="17"/>
    </row>
    <row r="35" spans="1:11" ht="35.25" customHeight="1">
      <c r="A35" s="16">
        <v>6</v>
      </c>
      <c r="B35" s="80" t="s">
        <v>152</v>
      </c>
      <c r="C35" s="57"/>
      <c r="D35" s="58"/>
      <c r="E35" s="13">
        <v>2</v>
      </c>
      <c r="F35" s="14">
        <f>IF(F36&gt;2,"2",F36)</f>
        <v>2</v>
      </c>
      <c r="G35" s="15">
        <f>G36</f>
        <v>0</v>
      </c>
      <c r="H35" s="16"/>
      <c r="I35" s="17"/>
      <c r="J35" s="17"/>
      <c r="K35" s="17"/>
    </row>
    <row r="36" spans="1:11" ht="60.75" customHeight="1">
      <c r="A36" s="16"/>
      <c r="B36" s="81" t="s">
        <v>153</v>
      </c>
      <c r="C36" s="57"/>
      <c r="D36" s="58"/>
      <c r="E36" s="13"/>
      <c r="F36" s="14">
        <v>2</v>
      </c>
      <c r="G36" s="15"/>
      <c r="H36" s="16"/>
      <c r="I36" s="17"/>
      <c r="J36" s="17"/>
      <c r="K36" s="17"/>
    </row>
    <row r="37" spans="1:11" ht="52.5" customHeight="1">
      <c r="A37" s="16">
        <v>7</v>
      </c>
      <c r="B37" s="80" t="s">
        <v>58</v>
      </c>
      <c r="C37" s="57"/>
      <c r="D37" s="58"/>
      <c r="E37" s="13">
        <v>2</v>
      </c>
      <c r="F37" s="14">
        <f>IF(F38&gt;2,"2",F38)</f>
        <v>2</v>
      </c>
      <c r="G37" s="15">
        <f>G38</f>
        <v>0</v>
      </c>
      <c r="H37" s="16"/>
      <c r="I37" s="17"/>
      <c r="J37" s="17"/>
      <c r="K37" s="17"/>
    </row>
    <row r="38" spans="1:11" ht="68.25" customHeight="1">
      <c r="A38" s="16"/>
      <c r="B38" s="81" t="s">
        <v>155</v>
      </c>
      <c r="C38" s="57"/>
      <c r="D38" s="58"/>
      <c r="E38" s="13"/>
      <c r="F38" s="14">
        <v>2</v>
      </c>
      <c r="G38" s="15"/>
      <c r="H38" s="16"/>
      <c r="I38" s="17"/>
      <c r="J38" s="17"/>
      <c r="K38" s="17"/>
    </row>
    <row r="39" spans="1:11" ht="61.5" customHeight="1">
      <c r="A39" s="16">
        <v>8</v>
      </c>
      <c r="B39" s="80" t="s">
        <v>60</v>
      </c>
      <c r="C39" s="57"/>
      <c r="D39" s="58"/>
      <c r="E39" s="13">
        <v>2</v>
      </c>
      <c r="F39" s="14">
        <f>IF(F40&gt;2,"2",F40)</f>
        <v>2</v>
      </c>
      <c r="G39" s="15">
        <f>G40</f>
        <v>0</v>
      </c>
      <c r="H39" s="16"/>
      <c r="I39" s="17"/>
      <c r="J39" s="17"/>
      <c r="K39" s="17"/>
    </row>
    <row r="40" spans="1:11" ht="70.5" customHeight="1">
      <c r="A40" s="16"/>
      <c r="B40" s="81" t="s">
        <v>156</v>
      </c>
      <c r="C40" s="57"/>
      <c r="D40" s="58"/>
      <c r="E40" s="13"/>
      <c r="F40" s="14">
        <v>2</v>
      </c>
      <c r="G40" s="15"/>
      <c r="H40" s="16"/>
      <c r="I40" s="17"/>
      <c r="J40" s="17"/>
      <c r="K40" s="17"/>
    </row>
    <row r="41" spans="1:11" ht="116.25" customHeight="1">
      <c r="A41" s="16">
        <v>9</v>
      </c>
      <c r="B41" s="80" t="s">
        <v>482</v>
      </c>
      <c r="C41" s="57"/>
      <c r="D41" s="58"/>
      <c r="E41" s="13">
        <v>8</v>
      </c>
      <c r="F41" s="14" t="str">
        <f>IF(F42&gt;=8,"8",IF(F42&lt;8,"0"))</f>
        <v>8</v>
      </c>
      <c r="G41" s="15">
        <f>G42</f>
        <v>0</v>
      </c>
      <c r="H41" s="16"/>
      <c r="I41" s="17"/>
      <c r="J41" s="17"/>
      <c r="K41" s="17"/>
    </row>
    <row r="42" spans="1:11" ht="127.5" customHeight="1">
      <c r="A42" s="16"/>
      <c r="B42" s="81" t="s">
        <v>158</v>
      </c>
      <c r="C42" s="57"/>
      <c r="D42" s="58"/>
      <c r="E42" s="13"/>
      <c r="F42" s="14">
        <v>8</v>
      </c>
      <c r="G42" s="15"/>
      <c r="H42" s="16"/>
      <c r="I42" s="17"/>
      <c r="J42" s="17"/>
      <c r="K42" s="17"/>
    </row>
    <row r="43" spans="1:11" ht="45" customHeight="1">
      <c r="A43" s="16">
        <v>10</v>
      </c>
      <c r="B43" s="80" t="s">
        <v>160</v>
      </c>
      <c r="C43" s="57"/>
      <c r="D43" s="58"/>
      <c r="E43" s="13">
        <v>5</v>
      </c>
      <c r="F43" s="14">
        <f>IF(F44&gt;5,"5",F44)</f>
        <v>0</v>
      </c>
      <c r="G43" s="15">
        <f>G44</f>
        <v>0</v>
      </c>
      <c r="H43" s="16"/>
      <c r="I43" s="17"/>
      <c r="J43" s="17"/>
      <c r="K43" s="17"/>
    </row>
    <row r="44" spans="1:11" ht="156.75" customHeight="1">
      <c r="A44" s="16"/>
      <c r="B44" s="81" t="s">
        <v>161</v>
      </c>
      <c r="C44" s="57"/>
      <c r="D44" s="58"/>
      <c r="E44" s="13"/>
      <c r="F44" s="14"/>
      <c r="G44" s="15"/>
      <c r="H44" s="16"/>
      <c r="I44" s="17"/>
      <c r="J44" s="17"/>
      <c r="K44" s="17"/>
    </row>
    <row r="45" spans="1:11" ht="61.5" customHeight="1">
      <c r="A45" s="9" t="s">
        <v>69</v>
      </c>
      <c r="B45" s="80" t="s">
        <v>483</v>
      </c>
      <c r="C45" s="57"/>
      <c r="D45" s="58"/>
      <c r="E45" s="13">
        <v>60</v>
      </c>
      <c r="F45" s="14">
        <f t="shared" ref="F45:G45" si="6">SUM(F46:F51)</f>
        <v>50</v>
      </c>
      <c r="G45" s="15">
        <f t="shared" si="6"/>
        <v>0</v>
      </c>
      <c r="H45" s="9"/>
      <c r="I45" s="4"/>
      <c r="J45" s="4"/>
      <c r="K45" s="4"/>
    </row>
    <row r="46" spans="1:11" ht="26.25" customHeight="1">
      <c r="A46" s="16"/>
      <c r="B46" s="81" t="s">
        <v>71</v>
      </c>
      <c r="C46" s="57"/>
      <c r="D46" s="58"/>
      <c r="E46" s="16">
        <v>60</v>
      </c>
      <c r="F46" s="16"/>
      <c r="G46" s="16"/>
      <c r="H46" s="16"/>
      <c r="I46" s="17"/>
      <c r="J46" s="17"/>
      <c r="K46" s="17"/>
    </row>
    <row r="47" spans="1:11" ht="26.25" customHeight="1">
      <c r="A47" s="16"/>
      <c r="B47" s="81" t="s">
        <v>72</v>
      </c>
      <c r="C47" s="57"/>
      <c r="D47" s="58"/>
      <c r="E47" s="16">
        <v>50</v>
      </c>
      <c r="F47" s="16">
        <v>50</v>
      </c>
      <c r="G47" s="16"/>
      <c r="H47" s="16"/>
      <c r="I47" s="17"/>
      <c r="J47" s="17"/>
      <c r="K47" s="17"/>
    </row>
    <row r="48" spans="1:11" ht="26.25" customHeight="1">
      <c r="A48" s="16"/>
      <c r="B48" s="81" t="s">
        <v>73</v>
      </c>
      <c r="C48" s="57"/>
      <c r="D48" s="58"/>
      <c r="E48" s="16">
        <v>40</v>
      </c>
      <c r="F48" s="16"/>
      <c r="G48" s="16"/>
      <c r="H48" s="16"/>
      <c r="I48" s="17"/>
      <c r="J48" s="17"/>
      <c r="K48" s="17"/>
    </row>
    <row r="49" spans="1:11" ht="26.25" customHeight="1">
      <c r="A49" s="16"/>
      <c r="B49" s="81" t="s">
        <v>74</v>
      </c>
      <c r="C49" s="57"/>
      <c r="D49" s="58"/>
      <c r="E49" s="16">
        <v>30</v>
      </c>
      <c r="F49" s="16"/>
      <c r="G49" s="16"/>
      <c r="H49" s="16"/>
      <c r="I49" s="17"/>
      <c r="J49" s="17"/>
      <c r="K49" s="17"/>
    </row>
    <row r="50" spans="1:11" ht="26.25" customHeight="1">
      <c r="A50" s="16"/>
      <c r="B50" s="81" t="s">
        <v>75</v>
      </c>
      <c r="C50" s="57"/>
      <c r="D50" s="58"/>
      <c r="E50" s="16">
        <v>20</v>
      </c>
      <c r="F50" s="16"/>
      <c r="G50" s="16"/>
      <c r="H50" s="16"/>
      <c r="I50" s="17"/>
      <c r="J50" s="17"/>
      <c r="K50" s="17"/>
    </row>
    <row r="51" spans="1:11" ht="26.25" customHeight="1">
      <c r="A51" s="16"/>
      <c r="B51" s="81" t="s">
        <v>76</v>
      </c>
      <c r="C51" s="57"/>
      <c r="D51" s="58"/>
      <c r="E51" s="16">
        <v>0</v>
      </c>
      <c r="F51" s="16"/>
      <c r="G51" s="16"/>
      <c r="H51" s="16"/>
      <c r="I51" s="17"/>
      <c r="J51" s="17"/>
      <c r="K51" s="17"/>
    </row>
    <row r="52" spans="1:11" ht="24" customHeight="1">
      <c r="A52" s="9"/>
      <c r="B52" s="59" t="s">
        <v>77</v>
      </c>
      <c r="C52" s="57"/>
      <c r="D52" s="58"/>
      <c r="E52" s="9">
        <f t="shared" ref="E52:G52" si="7">E14+E32+E45</f>
        <v>100</v>
      </c>
      <c r="F52" s="22">
        <f t="shared" si="7"/>
        <v>85</v>
      </c>
      <c r="G52" s="15">
        <f t="shared" si="7"/>
        <v>20</v>
      </c>
      <c r="H52" s="9"/>
      <c r="I52" s="4"/>
      <c r="J52" s="4"/>
      <c r="K52" s="4"/>
    </row>
    <row r="53" spans="1:11" ht="26.25" customHeight="1">
      <c r="A53" s="23"/>
      <c r="B53" s="56" t="s">
        <v>78</v>
      </c>
      <c r="C53" s="57"/>
      <c r="D53" s="58"/>
      <c r="E53" s="23"/>
      <c r="F53" s="23"/>
      <c r="G53" s="23"/>
      <c r="H53" s="23"/>
      <c r="I53" s="1"/>
      <c r="J53" s="1"/>
      <c r="K53" s="1"/>
    </row>
    <row r="54" spans="1:11" ht="53.25" customHeight="1">
      <c r="A54" s="23"/>
      <c r="B54" s="59" t="s">
        <v>484</v>
      </c>
      <c r="C54" s="57"/>
      <c r="D54" s="58"/>
      <c r="E54" s="9">
        <f>E52-E53</f>
        <v>100</v>
      </c>
      <c r="F54" s="22">
        <f t="shared" ref="F54:G54" si="8">ROUND(F52-F53,1)</f>
        <v>85</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60" t="s">
        <v>80</v>
      </c>
      <c r="C56" s="61"/>
      <c r="D56" s="61"/>
      <c r="E56" s="1"/>
      <c r="F56" s="1"/>
      <c r="G56" s="1"/>
      <c r="H56" s="1"/>
      <c r="I56" s="1"/>
      <c r="J56" s="1"/>
      <c r="K56" s="1"/>
    </row>
    <row r="57" spans="1:11" ht="32.25" customHeight="1">
      <c r="A57" s="62" t="s">
        <v>81</v>
      </c>
      <c r="B57" s="63"/>
      <c r="C57" s="64"/>
      <c r="D57" s="68" t="s">
        <v>82</v>
      </c>
      <c r="E57" s="70" t="s">
        <v>83</v>
      </c>
      <c r="F57" s="58"/>
      <c r="G57" s="70" t="s">
        <v>485</v>
      </c>
      <c r="H57" s="58"/>
      <c r="I57" s="6"/>
      <c r="J57" s="6"/>
      <c r="K57" s="6"/>
    </row>
    <row r="58" spans="1:11" ht="15.75" customHeight="1">
      <c r="A58" s="65"/>
      <c r="B58" s="66"/>
      <c r="C58" s="67"/>
      <c r="D58" s="69"/>
      <c r="E58" s="10" t="s">
        <v>85</v>
      </c>
      <c r="F58" s="10" t="s">
        <v>86</v>
      </c>
      <c r="G58" s="10" t="s">
        <v>87</v>
      </c>
      <c r="H58" s="10" t="s">
        <v>88</v>
      </c>
      <c r="I58" s="6"/>
      <c r="J58" s="6"/>
      <c r="K58" s="6"/>
    </row>
    <row r="59" spans="1:11" ht="33.75" customHeight="1">
      <c r="A59" s="74" t="s">
        <v>89</v>
      </c>
      <c r="B59" s="57"/>
      <c r="C59" s="58"/>
      <c r="D59" s="16" t="s">
        <v>90</v>
      </c>
      <c r="E59" s="16" t="str">
        <f>IF(AND(90&lt;=F54,F54&lt;100),F54,"")</f>
        <v/>
      </c>
      <c r="F59" s="16" t="str">
        <f>IF(AND(90&lt;=G54,G54&lt;=100),G54,"")</f>
        <v/>
      </c>
      <c r="G59" s="16" t="str">
        <f t="shared" ref="G59:H59" si="9">IF(ISNUMBER(E59)=TRUE,"X","")</f>
        <v/>
      </c>
      <c r="H59" s="16" t="str">
        <f t="shared" si="9"/>
        <v/>
      </c>
      <c r="I59" s="1"/>
      <c r="J59" s="1"/>
      <c r="K59" s="1"/>
    </row>
    <row r="60" spans="1:11" ht="45.75" customHeight="1">
      <c r="A60" s="74" t="s">
        <v>91</v>
      </c>
      <c r="B60" s="57"/>
      <c r="C60" s="58"/>
      <c r="D60" s="16" t="s">
        <v>92</v>
      </c>
      <c r="E60" s="24">
        <f t="shared" ref="E60:F60" si="10">IF(AND(75&lt;=F54,F54&lt;90),F54,"")</f>
        <v>85</v>
      </c>
      <c r="F60" s="16" t="str">
        <f t="shared" si="10"/>
        <v/>
      </c>
      <c r="G60" s="16" t="str">
        <f t="shared" ref="G60:H60" si="11">IF(ISNUMBER(E60)=TRUE,"X","")</f>
        <v>X</v>
      </c>
      <c r="H60" s="16" t="str">
        <f t="shared" si="11"/>
        <v/>
      </c>
      <c r="I60" s="1"/>
      <c r="J60" s="1"/>
      <c r="K60" s="1"/>
    </row>
    <row r="61" spans="1:11" ht="48" customHeight="1">
      <c r="A61" s="74" t="s">
        <v>93</v>
      </c>
      <c r="B61" s="57"/>
      <c r="C61" s="58"/>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74" t="s">
        <v>95</v>
      </c>
      <c r="B62" s="57"/>
      <c r="C62" s="58"/>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75" t="s">
        <v>486</v>
      </c>
      <c r="E64" s="61"/>
      <c r="F64" s="61"/>
      <c r="G64" s="61"/>
      <c r="H64" s="61"/>
      <c r="I64" s="27"/>
      <c r="J64" s="27"/>
      <c r="K64" s="27"/>
    </row>
    <row r="65" spans="1:11" ht="35.25" customHeight="1">
      <c r="A65" s="4"/>
      <c r="B65" s="4"/>
      <c r="C65" s="4"/>
      <c r="D65" s="29"/>
      <c r="E65" s="76" t="s">
        <v>487</v>
      </c>
      <c r="F65" s="61"/>
      <c r="G65" s="61"/>
      <c r="H65" s="6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488</v>
      </c>
      <c r="G68" s="1"/>
      <c r="H68" s="1"/>
      <c r="I68" s="1"/>
      <c r="J68" s="1"/>
      <c r="K68" s="1"/>
    </row>
    <row r="69" spans="1:11" ht="15.75" customHeight="1">
      <c r="A69" s="1"/>
      <c r="B69" s="2"/>
      <c r="C69" s="1"/>
      <c r="D69" s="1"/>
      <c r="E69" s="1"/>
      <c r="F69" s="1"/>
      <c r="G69" s="1"/>
      <c r="H69" s="1"/>
      <c r="I69" s="1"/>
      <c r="J69" s="1"/>
      <c r="K69" s="1"/>
    </row>
    <row r="70" spans="1:11" ht="24.75" customHeight="1">
      <c r="A70" s="1"/>
      <c r="B70" s="77" t="s">
        <v>100</v>
      </c>
      <c r="C70" s="66"/>
      <c r="D70" s="66"/>
      <c r="E70" s="66"/>
      <c r="F70" s="66"/>
      <c r="G70" s="66"/>
      <c r="H70" s="66"/>
      <c r="I70" s="1"/>
      <c r="J70" s="1"/>
      <c r="K70" s="1"/>
    </row>
    <row r="71" spans="1:11" ht="106.5" customHeight="1">
      <c r="A71" s="1"/>
      <c r="B71" s="71" t="s">
        <v>101</v>
      </c>
      <c r="C71" s="57"/>
      <c r="D71" s="57"/>
      <c r="E71" s="57"/>
      <c r="F71" s="57"/>
      <c r="G71" s="57"/>
      <c r="H71" s="58"/>
      <c r="I71" s="1"/>
      <c r="J71" s="1"/>
      <c r="K71" s="1"/>
    </row>
    <row r="72" spans="1:11" ht="24.75" customHeight="1">
      <c r="A72" s="1"/>
      <c r="B72" s="32"/>
      <c r="C72" s="1"/>
      <c r="D72" s="72" t="s">
        <v>218</v>
      </c>
      <c r="E72" s="63"/>
      <c r="F72" s="63"/>
      <c r="G72" s="63"/>
      <c r="H72" s="63"/>
      <c r="I72" s="1"/>
      <c r="J72" s="1"/>
      <c r="K72" s="1"/>
    </row>
    <row r="73" spans="1:11" ht="21" customHeight="1">
      <c r="A73" s="1"/>
      <c r="B73" s="29"/>
      <c r="C73" s="1"/>
      <c r="D73" s="73" t="s">
        <v>103</v>
      </c>
      <c r="E73" s="61"/>
      <c r="F73" s="61"/>
      <c r="G73" s="61"/>
      <c r="H73" s="6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G57:H57"/>
    <mergeCell ref="A59:C59"/>
    <mergeCell ref="D72:H72"/>
    <mergeCell ref="D73:H73"/>
    <mergeCell ref="A60:C60"/>
    <mergeCell ref="A61:C61"/>
    <mergeCell ref="A62:C62"/>
    <mergeCell ref="D64:H64"/>
    <mergeCell ref="E65:H65"/>
    <mergeCell ref="B70:H70"/>
    <mergeCell ref="B71:H71"/>
    <mergeCell ref="B54:D54"/>
    <mergeCell ref="B56:D56"/>
    <mergeCell ref="A57:C58"/>
    <mergeCell ref="D57:D58"/>
    <mergeCell ref="E57:F57"/>
  </mergeCells>
  <printOptions horizontalCentered="1"/>
  <pageMargins left="0.31" right="0.3" top="0.45" bottom="0.62" header="0" footer="0"/>
  <pageSetup paperSize="9" orientation="portrai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9.26953125" customWidth="1"/>
    <col min="3" max="3" width="9.81640625" customWidth="1"/>
    <col min="4" max="4" width="10.54296875" customWidth="1"/>
    <col min="5" max="5" width="11.54296875" customWidth="1"/>
    <col min="6" max="6" width="10.54296875" customWidth="1"/>
    <col min="7" max="8" width="10.08984375" customWidth="1"/>
    <col min="9" max="11" width="8.7265625" customWidth="1"/>
  </cols>
  <sheetData>
    <row r="1" spans="1:11" ht="15.75" customHeight="1">
      <c r="A1" s="1"/>
      <c r="B1" s="2"/>
      <c r="C1" s="1"/>
      <c r="D1" s="1"/>
      <c r="E1" s="1"/>
      <c r="F1" s="1"/>
      <c r="G1" s="1"/>
      <c r="H1" s="3" t="s">
        <v>134</v>
      </c>
      <c r="I1" s="1"/>
      <c r="J1" s="1"/>
      <c r="K1" s="1"/>
    </row>
    <row r="2" spans="1:11" ht="48.75" customHeight="1">
      <c r="A2" s="76" t="s">
        <v>489</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186</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4</v>
      </c>
      <c r="C7" s="61"/>
      <c r="D7" s="61"/>
      <c r="E7" s="61"/>
      <c r="F7" s="61"/>
      <c r="G7" s="61"/>
      <c r="H7" s="61"/>
      <c r="I7" s="6"/>
      <c r="J7" s="6"/>
      <c r="K7" s="6"/>
    </row>
    <row r="8" spans="1:11" ht="19.5" customHeight="1">
      <c r="A8" s="6"/>
      <c r="B8" s="60" t="s">
        <v>138</v>
      </c>
      <c r="C8" s="61"/>
      <c r="D8" s="61"/>
      <c r="E8" s="61"/>
      <c r="F8" s="61"/>
      <c r="G8" s="61"/>
      <c r="H8" s="61"/>
      <c r="I8" s="6"/>
      <c r="J8" s="6"/>
      <c r="K8" s="6"/>
    </row>
    <row r="9" spans="1:11" ht="19.5" customHeight="1">
      <c r="A9" s="6"/>
      <c r="B9" s="60" t="s">
        <v>490</v>
      </c>
      <c r="C9" s="61"/>
      <c r="D9" s="61"/>
      <c r="E9" s="61"/>
      <c r="F9" s="61"/>
      <c r="G9" s="61"/>
      <c r="H9" s="61"/>
      <c r="I9" s="6"/>
      <c r="J9" s="6"/>
      <c r="K9" s="6"/>
    </row>
    <row r="10" spans="1:11" ht="19.5" customHeight="1">
      <c r="A10" s="6"/>
      <c r="B10" s="46" t="s">
        <v>7</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93.75" customHeight="1">
      <c r="A14" s="9" t="s">
        <v>20</v>
      </c>
      <c r="B14" s="80" t="s">
        <v>491</v>
      </c>
      <c r="C14" s="57"/>
      <c r="D14" s="58"/>
      <c r="E14" s="13">
        <f>E15+E19+E25+E28</f>
        <v>20</v>
      </c>
      <c r="F14" s="14">
        <f t="shared" ref="F14:G14" si="0">ROUND(F15+F19+F25+F28,1)</f>
        <v>20</v>
      </c>
      <c r="G14" s="15">
        <f t="shared" si="0"/>
        <v>20</v>
      </c>
      <c r="H14" s="9"/>
      <c r="I14" s="4"/>
      <c r="J14" s="4"/>
      <c r="K14" s="4"/>
    </row>
    <row r="15" spans="1:11" ht="33.75" customHeight="1">
      <c r="A15" s="16">
        <v>1</v>
      </c>
      <c r="B15" s="80" t="s">
        <v>22</v>
      </c>
      <c r="C15" s="57"/>
      <c r="D15" s="58"/>
      <c r="E15" s="13">
        <f>5-(E16+E17+E18)</f>
        <v>5</v>
      </c>
      <c r="F15" s="14">
        <f t="shared" ref="F15:G15" si="1">ROUND(5-(F16+F17+F18),1)</f>
        <v>5</v>
      </c>
      <c r="G15" s="15">
        <f t="shared" si="1"/>
        <v>5</v>
      </c>
      <c r="H15" s="16"/>
      <c r="I15" s="17"/>
      <c r="J15" s="17"/>
      <c r="K15" s="17"/>
    </row>
    <row r="16" spans="1:11" ht="115.5" customHeight="1">
      <c r="A16" s="16" t="s">
        <v>23</v>
      </c>
      <c r="B16" s="81" t="s">
        <v>24</v>
      </c>
      <c r="C16" s="57"/>
      <c r="D16" s="58"/>
      <c r="E16" s="16"/>
      <c r="F16" s="16">
        <v>0</v>
      </c>
      <c r="G16" s="16"/>
      <c r="H16" s="16"/>
      <c r="I16" s="17"/>
      <c r="J16" s="17"/>
      <c r="K16" s="17"/>
    </row>
    <row r="17" spans="1:11" ht="102" customHeight="1">
      <c r="A17" s="16" t="s">
        <v>25</v>
      </c>
      <c r="B17" s="81" t="s">
        <v>142</v>
      </c>
      <c r="C17" s="57"/>
      <c r="D17" s="58"/>
      <c r="E17" s="16"/>
      <c r="F17" s="16">
        <v>0</v>
      </c>
      <c r="G17" s="18"/>
      <c r="H17" s="18"/>
      <c r="I17" s="19"/>
      <c r="J17" s="19"/>
      <c r="K17" s="19"/>
    </row>
    <row r="18" spans="1:11" ht="92.25" customHeight="1">
      <c r="A18" s="16" t="s">
        <v>27</v>
      </c>
      <c r="B18" s="81" t="s">
        <v>143</v>
      </c>
      <c r="C18" s="57"/>
      <c r="D18" s="58"/>
      <c r="E18" s="16"/>
      <c r="F18" s="16">
        <v>0</v>
      </c>
      <c r="G18" s="18"/>
      <c r="H18" s="18"/>
      <c r="I18" s="19"/>
      <c r="J18" s="19"/>
      <c r="K18" s="19"/>
    </row>
    <row r="19" spans="1:11" ht="5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6">
        <v>0</v>
      </c>
      <c r="G20" s="18"/>
      <c r="H20" s="18"/>
      <c r="I20" s="19"/>
      <c r="J20" s="19"/>
      <c r="K20" s="19"/>
    </row>
    <row r="21" spans="1:11" ht="57" customHeight="1">
      <c r="A21" s="16" t="s">
        <v>32</v>
      </c>
      <c r="B21" s="81" t="s">
        <v>33</v>
      </c>
      <c r="C21" s="57"/>
      <c r="D21" s="58"/>
      <c r="E21" s="16"/>
      <c r="F21" s="16">
        <v>0</v>
      </c>
      <c r="G21" s="34"/>
      <c r="H21" s="18"/>
      <c r="I21" s="19"/>
      <c r="J21" s="19"/>
      <c r="K21" s="19"/>
    </row>
    <row r="22" spans="1:11" ht="52.5" customHeight="1">
      <c r="A22" s="16" t="s">
        <v>34</v>
      </c>
      <c r="B22" s="81" t="s">
        <v>492</v>
      </c>
      <c r="C22" s="57"/>
      <c r="D22" s="58"/>
      <c r="E22" s="16"/>
      <c r="F22" s="16">
        <v>0</v>
      </c>
      <c r="G22" s="35"/>
      <c r="H22" s="18"/>
      <c r="I22" s="19"/>
      <c r="J22" s="19"/>
      <c r="K22" s="19"/>
    </row>
    <row r="23" spans="1:11" ht="70.5" customHeight="1">
      <c r="A23" s="16" t="s">
        <v>36</v>
      </c>
      <c r="B23" s="81" t="s">
        <v>145</v>
      </c>
      <c r="C23" s="57"/>
      <c r="D23" s="58"/>
      <c r="E23" s="16"/>
      <c r="F23" s="16">
        <v>0</v>
      </c>
      <c r="G23" s="35"/>
      <c r="H23" s="18"/>
      <c r="I23" s="19"/>
      <c r="J23" s="19"/>
      <c r="K23" s="19"/>
    </row>
    <row r="24" spans="1:11" ht="42.75" customHeight="1">
      <c r="A24" s="16" t="s">
        <v>38</v>
      </c>
      <c r="B24" s="81" t="s">
        <v>146</v>
      </c>
      <c r="C24" s="57"/>
      <c r="D24" s="58"/>
      <c r="E24" s="16"/>
      <c r="F24" s="16">
        <v>0</v>
      </c>
      <c r="G24" s="18"/>
      <c r="H24" s="18"/>
      <c r="I24" s="19"/>
      <c r="J24" s="19"/>
      <c r="K24" s="19"/>
    </row>
    <row r="25" spans="1:11" ht="60.75" customHeight="1">
      <c r="A25" s="16">
        <v>3</v>
      </c>
      <c r="B25" s="80" t="s">
        <v>40</v>
      </c>
      <c r="C25" s="57"/>
      <c r="D25" s="58"/>
      <c r="E25" s="13">
        <f>5-(E26+E27)</f>
        <v>5</v>
      </c>
      <c r="F25" s="14">
        <f t="shared" ref="F25:G25" si="3">ROUND(5-(F26+F27),1)</f>
        <v>5</v>
      </c>
      <c r="G25" s="15">
        <f t="shared" si="3"/>
        <v>5</v>
      </c>
      <c r="H25" s="16"/>
      <c r="I25" s="17"/>
      <c r="J25" s="17"/>
      <c r="K25" s="17"/>
    </row>
    <row r="26" spans="1:11" ht="100.5" customHeight="1">
      <c r="A26" s="16" t="s">
        <v>41</v>
      </c>
      <c r="B26" s="81" t="s">
        <v>493</v>
      </c>
      <c r="C26" s="57"/>
      <c r="D26" s="58"/>
      <c r="E26" s="16"/>
      <c r="F26" s="16">
        <v>0</v>
      </c>
      <c r="G26" s="18"/>
      <c r="H26" s="18"/>
      <c r="I26" s="19"/>
      <c r="J26" s="19"/>
      <c r="K26" s="19"/>
    </row>
    <row r="27" spans="1:11" ht="54.75" customHeight="1">
      <c r="A27" s="16" t="s">
        <v>43</v>
      </c>
      <c r="B27" s="81" t="s">
        <v>494</v>
      </c>
      <c r="C27" s="57"/>
      <c r="D27" s="58"/>
      <c r="E27" s="16"/>
      <c r="F27" s="16">
        <v>0</v>
      </c>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54" customHeight="1">
      <c r="A29" s="16" t="s">
        <v>46</v>
      </c>
      <c r="B29" s="81" t="s">
        <v>47</v>
      </c>
      <c r="C29" s="57"/>
      <c r="D29" s="58"/>
      <c r="E29" s="16"/>
      <c r="F29" s="16">
        <v>0</v>
      </c>
      <c r="G29" s="18"/>
      <c r="H29" s="18"/>
      <c r="I29" s="19"/>
      <c r="J29" s="19"/>
      <c r="K29" s="19"/>
    </row>
    <row r="30" spans="1:11" ht="60.75" customHeight="1">
      <c r="A30" s="16" t="s">
        <v>48</v>
      </c>
      <c r="B30" s="81" t="s">
        <v>49</v>
      </c>
      <c r="C30" s="57"/>
      <c r="D30" s="58"/>
      <c r="E30" s="16"/>
      <c r="F30" s="16">
        <v>0</v>
      </c>
      <c r="G30" s="18"/>
      <c r="H30" s="18"/>
      <c r="I30" s="19"/>
      <c r="J30" s="19"/>
      <c r="K30" s="19"/>
    </row>
    <row r="31" spans="1:11" ht="52.5" customHeight="1">
      <c r="A31" s="16" t="s">
        <v>50</v>
      </c>
      <c r="B31" s="81" t="s">
        <v>51</v>
      </c>
      <c r="C31" s="57"/>
      <c r="D31" s="58"/>
      <c r="E31" s="16"/>
      <c r="F31" s="16">
        <v>0</v>
      </c>
      <c r="G31" s="18"/>
      <c r="H31" s="18"/>
      <c r="I31" s="19"/>
      <c r="J31" s="19"/>
      <c r="K31" s="19"/>
    </row>
    <row r="32" spans="1:11" ht="27.75" customHeight="1">
      <c r="A32" s="9" t="s">
        <v>52</v>
      </c>
      <c r="B32" s="80" t="s">
        <v>495</v>
      </c>
      <c r="C32" s="57"/>
      <c r="D32" s="58"/>
      <c r="E32" s="13">
        <f>E33+E35+E37+E39+E41+E43</f>
        <v>20</v>
      </c>
      <c r="F32" s="14">
        <f t="shared" ref="F32:G32" si="5">ROUND(F33+F35+F37+F39+F41+F43,1)</f>
        <v>13</v>
      </c>
      <c r="G32" s="15">
        <f t="shared" si="5"/>
        <v>0</v>
      </c>
      <c r="H32" s="9"/>
      <c r="I32" s="4"/>
      <c r="J32" s="4"/>
      <c r="K32" s="4"/>
    </row>
    <row r="33" spans="1:11" ht="72.75" customHeight="1">
      <c r="A33" s="16">
        <v>5</v>
      </c>
      <c r="B33" s="80" t="s">
        <v>150</v>
      </c>
      <c r="C33" s="57"/>
      <c r="D33" s="58"/>
      <c r="E33" s="13">
        <v>1</v>
      </c>
      <c r="F33" s="14">
        <f>IF(F34&gt;1,"1",F34)</f>
        <v>1</v>
      </c>
      <c r="G33" s="15">
        <f>G34</f>
        <v>0</v>
      </c>
      <c r="H33" s="16"/>
      <c r="I33" s="17"/>
      <c r="J33" s="17"/>
      <c r="K33" s="17"/>
    </row>
    <row r="34" spans="1:11" ht="117.75" customHeight="1">
      <c r="A34" s="16"/>
      <c r="B34" s="81" t="s">
        <v>151</v>
      </c>
      <c r="C34" s="57"/>
      <c r="D34" s="58"/>
      <c r="E34" s="13"/>
      <c r="F34" s="14">
        <v>1</v>
      </c>
      <c r="G34" s="15"/>
      <c r="H34" s="16"/>
      <c r="I34" s="17"/>
      <c r="J34" s="17"/>
      <c r="K34" s="17"/>
    </row>
    <row r="35" spans="1:11" ht="35.25" customHeight="1">
      <c r="A35" s="16">
        <v>6</v>
      </c>
      <c r="B35" s="80" t="s">
        <v>152</v>
      </c>
      <c r="C35" s="57"/>
      <c r="D35" s="58"/>
      <c r="E35" s="13">
        <v>2</v>
      </c>
      <c r="F35" s="14">
        <f>IF(F36&gt;2,"2",F36)</f>
        <v>0</v>
      </c>
      <c r="G35" s="15">
        <f>G36</f>
        <v>0</v>
      </c>
      <c r="H35" s="16"/>
      <c r="I35" s="17"/>
      <c r="J35" s="17"/>
      <c r="K35" s="17"/>
    </row>
    <row r="36" spans="1:11" ht="60.75" customHeight="1">
      <c r="A36" s="16"/>
      <c r="B36" s="81" t="s">
        <v>153</v>
      </c>
      <c r="C36" s="57"/>
      <c r="D36" s="58"/>
      <c r="E36" s="13"/>
      <c r="F36" s="14"/>
      <c r="G36" s="15"/>
      <c r="H36" s="16"/>
      <c r="I36" s="17"/>
      <c r="J36" s="17"/>
      <c r="K36" s="17"/>
    </row>
    <row r="37" spans="1:11" ht="52.5" customHeight="1">
      <c r="A37" s="16">
        <v>7</v>
      </c>
      <c r="B37" s="80" t="s">
        <v>58</v>
      </c>
      <c r="C37" s="57"/>
      <c r="D37" s="58"/>
      <c r="E37" s="13">
        <v>2</v>
      </c>
      <c r="F37" s="14">
        <f>IF(F38&gt;2,"2",F38)</f>
        <v>2</v>
      </c>
      <c r="G37" s="15">
        <f>G38</f>
        <v>0</v>
      </c>
      <c r="H37" s="16"/>
      <c r="I37" s="17"/>
      <c r="J37" s="17"/>
      <c r="K37" s="17"/>
    </row>
    <row r="38" spans="1:11" ht="68.25" customHeight="1">
      <c r="A38" s="16"/>
      <c r="B38" s="81" t="s">
        <v>155</v>
      </c>
      <c r="C38" s="57"/>
      <c r="D38" s="58"/>
      <c r="E38" s="13"/>
      <c r="F38" s="14">
        <v>2</v>
      </c>
      <c r="G38" s="15"/>
      <c r="H38" s="16"/>
      <c r="I38" s="17"/>
      <c r="J38" s="17"/>
      <c r="K38" s="17"/>
    </row>
    <row r="39" spans="1:11" ht="61.5" customHeight="1">
      <c r="A39" s="16">
        <v>8</v>
      </c>
      <c r="B39" s="80" t="s">
        <v>60</v>
      </c>
      <c r="C39" s="57"/>
      <c r="D39" s="58"/>
      <c r="E39" s="13">
        <v>2</v>
      </c>
      <c r="F39" s="14">
        <f>IF(F40&gt;2,"2",F40)</f>
        <v>2</v>
      </c>
      <c r="G39" s="15">
        <f>G40</f>
        <v>0</v>
      </c>
      <c r="H39" s="16"/>
      <c r="I39" s="17"/>
      <c r="J39" s="17"/>
      <c r="K39" s="17"/>
    </row>
    <row r="40" spans="1:11" ht="70.5" customHeight="1">
      <c r="A40" s="16"/>
      <c r="B40" s="81" t="s">
        <v>156</v>
      </c>
      <c r="C40" s="57"/>
      <c r="D40" s="58"/>
      <c r="E40" s="13"/>
      <c r="F40" s="14">
        <v>2</v>
      </c>
      <c r="G40" s="15"/>
      <c r="H40" s="16"/>
      <c r="I40" s="17"/>
      <c r="J40" s="17"/>
      <c r="K40" s="17"/>
    </row>
    <row r="41" spans="1:11" ht="116.25" customHeight="1">
      <c r="A41" s="16">
        <v>9</v>
      </c>
      <c r="B41" s="80" t="s">
        <v>496</v>
      </c>
      <c r="C41" s="57"/>
      <c r="D41" s="58"/>
      <c r="E41" s="13">
        <v>8</v>
      </c>
      <c r="F41" s="14" t="str">
        <f>IF(F42&gt;=8,"8",IF(F42&lt;8,"0"))</f>
        <v>8</v>
      </c>
      <c r="G41" s="15">
        <f>G42</f>
        <v>0</v>
      </c>
      <c r="H41" s="48"/>
      <c r="I41" s="17"/>
      <c r="J41" s="17"/>
      <c r="K41" s="17"/>
    </row>
    <row r="42" spans="1:11" ht="127.5" customHeight="1">
      <c r="A42" s="16"/>
      <c r="B42" s="81" t="s">
        <v>158</v>
      </c>
      <c r="C42" s="57"/>
      <c r="D42" s="58"/>
      <c r="E42" s="13"/>
      <c r="F42" s="14">
        <v>8</v>
      </c>
      <c r="G42" s="15"/>
      <c r="H42" s="16"/>
      <c r="I42" s="17"/>
      <c r="J42" s="17"/>
      <c r="K42" s="17"/>
    </row>
    <row r="43" spans="1:11" ht="45" customHeight="1">
      <c r="A43" s="16">
        <v>10</v>
      </c>
      <c r="B43" s="80" t="s">
        <v>160</v>
      </c>
      <c r="C43" s="57"/>
      <c r="D43" s="58"/>
      <c r="E43" s="13">
        <v>5</v>
      </c>
      <c r="F43" s="14">
        <f>IF(F44&gt;5,"5",F44)</f>
        <v>0</v>
      </c>
      <c r="G43" s="15">
        <f>G44</f>
        <v>0</v>
      </c>
      <c r="H43" s="16"/>
      <c r="I43" s="17"/>
      <c r="J43" s="17"/>
      <c r="K43" s="17"/>
    </row>
    <row r="44" spans="1:11" ht="156.75" customHeight="1">
      <c r="A44" s="16"/>
      <c r="B44" s="81" t="s">
        <v>161</v>
      </c>
      <c r="C44" s="57"/>
      <c r="D44" s="58"/>
      <c r="E44" s="13"/>
      <c r="F44" s="14">
        <v>0</v>
      </c>
      <c r="G44" s="15"/>
      <c r="H44" s="16"/>
      <c r="I44" s="17"/>
      <c r="J44" s="17"/>
      <c r="K44" s="17"/>
    </row>
    <row r="45" spans="1:11" ht="61.5" customHeight="1">
      <c r="A45" s="9" t="s">
        <v>69</v>
      </c>
      <c r="B45" s="80" t="s">
        <v>497</v>
      </c>
      <c r="C45" s="57"/>
      <c r="D45" s="58"/>
      <c r="E45" s="13">
        <v>60</v>
      </c>
      <c r="F45" s="14">
        <f t="shared" ref="F45:G45" si="6">SUM(F46:F51)</f>
        <v>60</v>
      </c>
      <c r="G45" s="15">
        <f t="shared" si="6"/>
        <v>0</v>
      </c>
      <c r="H45" s="9"/>
      <c r="I45" s="4"/>
      <c r="J45" s="4"/>
      <c r="K45" s="4"/>
    </row>
    <row r="46" spans="1:11" ht="26.25" customHeight="1">
      <c r="A46" s="16"/>
      <c r="B46" s="81" t="s">
        <v>71</v>
      </c>
      <c r="C46" s="57"/>
      <c r="D46" s="58"/>
      <c r="E46" s="16">
        <v>60</v>
      </c>
      <c r="F46" s="16">
        <v>60</v>
      </c>
      <c r="G46" s="16"/>
      <c r="H46" s="16"/>
      <c r="I46" s="17"/>
      <c r="J46" s="17"/>
      <c r="K46" s="17"/>
    </row>
    <row r="47" spans="1:11" ht="26.25" customHeight="1">
      <c r="A47" s="16"/>
      <c r="B47" s="81" t="s">
        <v>72</v>
      </c>
      <c r="C47" s="57"/>
      <c r="D47" s="58"/>
      <c r="E47" s="16">
        <v>50</v>
      </c>
      <c r="F47" s="16"/>
      <c r="G47" s="16"/>
      <c r="H47" s="16"/>
      <c r="I47" s="17"/>
      <c r="J47" s="17"/>
      <c r="K47" s="17"/>
    </row>
    <row r="48" spans="1:11" ht="26.25" customHeight="1">
      <c r="A48" s="16"/>
      <c r="B48" s="81" t="s">
        <v>73</v>
      </c>
      <c r="C48" s="57"/>
      <c r="D48" s="58"/>
      <c r="E48" s="16">
        <v>40</v>
      </c>
      <c r="F48" s="16"/>
      <c r="G48" s="16"/>
      <c r="H48" s="16"/>
      <c r="I48" s="17"/>
      <c r="J48" s="17"/>
      <c r="K48" s="17"/>
    </row>
    <row r="49" spans="1:11" ht="26.25" customHeight="1">
      <c r="A49" s="16"/>
      <c r="B49" s="81" t="s">
        <v>74</v>
      </c>
      <c r="C49" s="57"/>
      <c r="D49" s="58"/>
      <c r="E49" s="16">
        <v>30</v>
      </c>
      <c r="F49" s="16"/>
      <c r="G49" s="16"/>
      <c r="H49" s="16"/>
      <c r="I49" s="17"/>
      <c r="J49" s="17"/>
      <c r="K49" s="17"/>
    </row>
    <row r="50" spans="1:11" ht="26.25" customHeight="1">
      <c r="A50" s="16"/>
      <c r="B50" s="81" t="s">
        <v>75</v>
      </c>
      <c r="C50" s="57"/>
      <c r="D50" s="58"/>
      <c r="E50" s="16">
        <v>20</v>
      </c>
      <c r="F50" s="16"/>
      <c r="G50" s="16"/>
      <c r="H50" s="16"/>
      <c r="I50" s="17"/>
      <c r="J50" s="17"/>
      <c r="K50" s="17"/>
    </row>
    <row r="51" spans="1:11" ht="26.25" customHeight="1">
      <c r="A51" s="16"/>
      <c r="B51" s="81" t="s">
        <v>76</v>
      </c>
      <c r="C51" s="57"/>
      <c r="D51" s="58"/>
      <c r="E51" s="16">
        <v>0</v>
      </c>
      <c r="F51" s="16"/>
      <c r="G51" s="16"/>
      <c r="H51" s="16"/>
      <c r="I51" s="17"/>
      <c r="J51" s="17"/>
      <c r="K51" s="17"/>
    </row>
    <row r="52" spans="1:11" ht="24" customHeight="1">
      <c r="A52" s="9"/>
      <c r="B52" s="59" t="s">
        <v>77</v>
      </c>
      <c r="C52" s="57"/>
      <c r="D52" s="58"/>
      <c r="E52" s="9">
        <f t="shared" ref="E52:G52" si="7">E14+E32+E45</f>
        <v>100</v>
      </c>
      <c r="F52" s="22">
        <f t="shared" si="7"/>
        <v>93</v>
      </c>
      <c r="G52" s="15">
        <f t="shared" si="7"/>
        <v>20</v>
      </c>
      <c r="H52" s="9"/>
      <c r="I52" s="4"/>
      <c r="J52" s="4"/>
      <c r="K52" s="4"/>
    </row>
    <row r="53" spans="1:11" ht="26.25" customHeight="1">
      <c r="A53" s="23"/>
      <c r="B53" s="56" t="s">
        <v>78</v>
      </c>
      <c r="C53" s="57"/>
      <c r="D53" s="58"/>
      <c r="E53" s="23"/>
      <c r="F53" s="23"/>
      <c r="G53" s="23"/>
      <c r="H53" s="23"/>
      <c r="I53" s="1"/>
      <c r="J53" s="1"/>
      <c r="K53" s="1"/>
    </row>
    <row r="54" spans="1:11" ht="53.25" customHeight="1">
      <c r="A54" s="23"/>
      <c r="B54" s="59" t="s">
        <v>498</v>
      </c>
      <c r="C54" s="57"/>
      <c r="D54" s="58"/>
      <c r="E54" s="9">
        <f>E52-E53</f>
        <v>100</v>
      </c>
      <c r="F54" s="22">
        <f t="shared" ref="F54:G54" si="8">ROUND(F52-F53,1)</f>
        <v>93</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60" t="s">
        <v>80</v>
      </c>
      <c r="C56" s="61"/>
      <c r="D56" s="61"/>
      <c r="E56" s="1"/>
      <c r="F56" s="1"/>
      <c r="G56" s="1"/>
      <c r="H56" s="1"/>
      <c r="I56" s="1"/>
      <c r="J56" s="1"/>
      <c r="K56" s="1"/>
    </row>
    <row r="57" spans="1:11" ht="32.25" customHeight="1">
      <c r="A57" s="62" t="s">
        <v>81</v>
      </c>
      <c r="B57" s="63"/>
      <c r="C57" s="64"/>
      <c r="D57" s="68" t="s">
        <v>82</v>
      </c>
      <c r="E57" s="70" t="s">
        <v>83</v>
      </c>
      <c r="F57" s="58"/>
      <c r="G57" s="70" t="s">
        <v>499</v>
      </c>
      <c r="H57" s="58"/>
      <c r="I57" s="6"/>
      <c r="J57" s="6"/>
      <c r="K57" s="6"/>
    </row>
    <row r="58" spans="1:11" ht="15.75" customHeight="1">
      <c r="A58" s="65"/>
      <c r="B58" s="66"/>
      <c r="C58" s="67"/>
      <c r="D58" s="69"/>
      <c r="E58" s="10" t="s">
        <v>85</v>
      </c>
      <c r="F58" s="10" t="s">
        <v>86</v>
      </c>
      <c r="G58" s="10" t="s">
        <v>87</v>
      </c>
      <c r="H58" s="10" t="s">
        <v>88</v>
      </c>
      <c r="I58" s="6"/>
      <c r="J58" s="6"/>
      <c r="K58" s="6"/>
    </row>
    <row r="59" spans="1:11" ht="33.75" customHeight="1">
      <c r="A59" s="74" t="s">
        <v>89</v>
      </c>
      <c r="B59" s="57"/>
      <c r="C59" s="58"/>
      <c r="D59" s="16" t="s">
        <v>90</v>
      </c>
      <c r="E59" s="24">
        <f>IF(AND(90&lt;=F54,F54&lt;100),F54,"")</f>
        <v>93</v>
      </c>
      <c r="F59" s="16" t="str">
        <f>IF(AND(90&lt;=G54,G54&lt;=100),G54,"")</f>
        <v/>
      </c>
      <c r="G59" s="16" t="str">
        <f t="shared" ref="G59:H59" si="9">IF(ISNUMBER(E59)=TRUE,"X","")</f>
        <v>X</v>
      </c>
      <c r="H59" s="16" t="str">
        <f t="shared" si="9"/>
        <v/>
      </c>
      <c r="I59" s="1"/>
      <c r="J59" s="1"/>
      <c r="K59" s="1"/>
    </row>
    <row r="60" spans="1:11" ht="45.75" customHeight="1">
      <c r="A60" s="74" t="s">
        <v>91</v>
      </c>
      <c r="B60" s="57"/>
      <c r="C60" s="58"/>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74" t="s">
        <v>93</v>
      </c>
      <c r="B61" s="57"/>
      <c r="C61" s="58"/>
      <c r="D61" s="16" t="s">
        <v>94</v>
      </c>
      <c r="E61" s="16" t="str">
        <f t="shared" ref="E61:F61" si="12">IF(AND(50&lt;=F54,F54&lt;75),F54,"")</f>
        <v/>
      </c>
      <c r="F61" s="16" t="str">
        <f t="shared" si="12"/>
        <v/>
      </c>
      <c r="G61" s="16" t="str">
        <f t="shared" ref="G61:H61" si="13">IF(ISNUMBER(E61)=TRUE,"X","")</f>
        <v/>
      </c>
      <c r="H61" s="16" t="str">
        <f t="shared" si="13"/>
        <v/>
      </c>
      <c r="I61" s="1"/>
      <c r="J61" s="1"/>
      <c r="K61" s="1"/>
    </row>
    <row r="62" spans="1:11" ht="39.75" customHeight="1">
      <c r="A62" s="74" t="s">
        <v>95</v>
      </c>
      <c r="B62" s="57"/>
      <c r="C62" s="58"/>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75" t="s">
        <v>486</v>
      </c>
      <c r="E64" s="61"/>
      <c r="F64" s="61"/>
      <c r="G64" s="61"/>
      <c r="H64" s="61"/>
      <c r="I64" s="27"/>
      <c r="J64" s="27"/>
      <c r="K64" s="27"/>
    </row>
    <row r="65" spans="1:11" ht="35.25" customHeight="1">
      <c r="A65" s="4"/>
      <c r="B65" s="4"/>
      <c r="C65" s="4"/>
      <c r="D65" s="29"/>
      <c r="E65" s="76" t="s">
        <v>500</v>
      </c>
      <c r="F65" s="61"/>
      <c r="G65" s="61"/>
      <c r="H65" s="6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89" t="s">
        <v>501</v>
      </c>
      <c r="F68" s="61"/>
      <c r="G68" s="61"/>
      <c r="H68" s="61"/>
      <c r="I68" s="1"/>
      <c r="J68" s="1"/>
      <c r="K68" s="1"/>
    </row>
    <row r="69" spans="1:11" ht="15.75" customHeight="1">
      <c r="A69" s="1"/>
      <c r="B69" s="2"/>
      <c r="C69" s="1"/>
      <c r="D69" s="1"/>
      <c r="E69" s="1"/>
      <c r="F69" s="1"/>
      <c r="G69" s="1"/>
      <c r="H69" s="1"/>
      <c r="I69" s="1"/>
      <c r="J69" s="1"/>
      <c r="K69" s="1"/>
    </row>
    <row r="70" spans="1:11" ht="24.75" customHeight="1">
      <c r="A70" s="1"/>
      <c r="B70" s="77" t="s">
        <v>100</v>
      </c>
      <c r="C70" s="66"/>
      <c r="D70" s="66"/>
      <c r="E70" s="66"/>
      <c r="F70" s="66"/>
      <c r="G70" s="66"/>
      <c r="H70" s="66"/>
      <c r="I70" s="1"/>
      <c r="J70" s="1"/>
      <c r="K70" s="1"/>
    </row>
    <row r="71" spans="1:11" ht="106.5" customHeight="1">
      <c r="A71" s="1"/>
      <c r="B71" s="71" t="s">
        <v>101</v>
      </c>
      <c r="C71" s="57"/>
      <c r="D71" s="57"/>
      <c r="E71" s="57"/>
      <c r="F71" s="57"/>
      <c r="G71" s="57"/>
      <c r="H71" s="58"/>
      <c r="I71" s="1"/>
      <c r="J71" s="1"/>
      <c r="K71" s="1"/>
    </row>
    <row r="72" spans="1:11" ht="24.75" customHeight="1">
      <c r="A72" s="1"/>
      <c r="B72" s="32"/>
      <c r="C72" s="1"/>
      <c r="D72" s="72" t="s">
        <v>218</v>
      </c>
      <c r="E72" s="63"/>
      <c r="F72" s="63"/>
      <c r="G72" s="63"/>
      <c r="H72" s="63"/>
      <c r="I72" s="1"/>
      <c r="J72" s="1"/>
      <c r="K72" s="1"/>
    </row>
    <row r="73" spans="1:11" ht="21" customHeight="1">
      <c r="A73" s="1"/>
      <c r="B73" s="29"/>
      <c r="C73" s="1"/>
      <c r="D73" s="73" t="s">
        <v>103</v>
      </c>
      <c r="E73" s="61"/>
      <c r="F73" s="61"/>
      <c r="G73" s="61"/>
      <c r="H73" s="6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6">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G57:H57"/>
    <mergeCell ref="A59:C59"/>
    <mergeCell ref="B71:H71"/>
    <mergeCell ref="D72:H72"/>
    <mergeCell ref="D73:H73"/>
    <mergeCell ref="A60:C60"/>
    <mergeCell ref="A61:C61"/>
    <mergeCell ref="A62:C62"/>
    <mergeCell ref="D64:H64"/>
    <mergeCell ref="E65:H65"/>
    <mergeCell ref="E68:H68"/>
    <mergeCell ref="B70:H70"/>
    <mergeCell ref="B54:D54"/>
    <mergeCell ref="B56:D56"/>
    <mergeCell ref="A57:C58"/>
    <mergeCell ref="D57:D58"/>
    <mergeCell ref="E57:F57"/>
  </mergeCells>
  <printOptions horizontalCentered="1"/>
  <pageMargins left="0.31" right="0.3" top="0.45" bottom="0.62" header="0" footer="0"/>
  <pageSetup paperSize="9" orientation="portrai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7.08984375" customWidth="1"/>
    <col min="3" max="3" width="14.7265625" customWidth="1"/>
    <col min="4" max="4" width="10.54296875" customWidth="1"/>
    <col min="5" max="5" width="9.453125" customWidth="1"/>
    <col min="6" max="6" width="10.54296875" customWidth="1"/>
    <col min="7" max="8" width="10.08984375" customWidth="1"/>
    <col min="9" max="11" width="8.7265625" customWidth="1"/>
  </cols>
  <sheetData>
    <row r="1" spans="1:11" ht="15.75" customHeight="1">
      <c r="A1" s="1"/>
      <c r="B1" s="2"/>
      <c r="C1" s="1"/>
      <c r="D1" s="1"/>
      <c r="E1" s="1"/>
      <c r="F1" s="1"/>
      <c r="G1" s="1"/>
      <c r="H1" s="3" t="s">
        <v>134</v>
      </c>
      <c r="I1" s="1"/>
      <c r="J1" s="1"/>
      <c r="K1" s="1"/>
    </row>
    <row r="2" spans="1:11" ht="48.75" customHeight="1">
      <c r="A2" s="76" t="s">
        <v>502</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90" t="s">
        <v>205</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503</v>
      </c>
      <c r="C7" s="61"/>
      <c r="D7" s="61"/>
      <c r="E7" s="61"/>
      <c r="F7" s="61"/>
      <c r="G7" s="61"/>
      <c r="H7" s="61"/>
      <c r="I7" s="6"/>
      <c r="J7" s="6"/>
      <c r="K7" s="6"/>
    </row>
    <row r="8" spans="1:11" ht="19.5" customHeight="1">
      <c r="A8" s="6"/>
      <c r="B8" s="60" t="s">
        <v>138</v>
      </c>
      <c r="C8" s="61"/>
      <c r="D8" s="61"/>
      <c r="E8" s="61"/>
      <c r="F8" s="61"/>
      <c r="G8" s="61"/>
      <c r="H8" s="61"/>
      <c r="I8" s="6"/>
      <c r="J8" s="6"/>
      <c r="K8" s="6"/>
    </row>
    <row r="9" spans="1:11" ht="19.5" customHeight="1">
      <c r="A9" s="6"/>
      <c r="B9" s="60" t="s">
        <v>504</v>
      </c>
      <c r="C9" s="61"/>
      <c r="D9" s="61"/>
      <c r="E9" s="61"/>
      <c r="F9" s="61"/>
      <c r="G9" s="61"/>
      <c r="H9" s="61"/>
      <c r="I9" s="6"/>
      <c r="J9" s="6"/>
      <c r="K9" s="6"/>
    </row>
    <row r="10" spans="1:11" ht="19.5" customHeight="1">
      <c r="A10" s="6"/>
      <c r="B10" s="7" t="s">
        <v>207</v>
      </c>
      <c r="C10" s="7">
        <v>60200000602</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93.75" customHeight="1">
      <c r="A14" s="9" t="s">
        <v>20</v>
      </c>
      <c r="B14" s="80" t="s">
        <v>505</v>
      </c>
      <c r="C14" s="57"/>
      <c r="D14" s="58"/>
      <c r="E14" s="13">
        <f>E15+E19+E25+E28</f>
        <v>20</v>
      </c>
      <c r="F14" s="14">
        <f t="shared" ref="F14:G14" si="0">ROUND(F15+F19+F25+F28,1)</f>
        <v>20</v>
      </c>
      <c r="G14" s="15">
        <f t="shared" si="0"/>
        <v>20</v>
      </c>
      <c r="H14" s="9"/>
      <c r="I14" s="4"/>
      <c r="J14" s="4"/>
      <c r="K14" s="4"/>
    </row>
    <row r="15" spans="1:11" ht="33.75" customHeight="1">
      <c r="A15" s="16">
        <v>1</v>
      </c>
      <c r="B15" s="80" t="s">
        <v>22</v>
      </c>
      <c r="C15" s="57"/>
      <c r="D15" s="58"/>
      <c r="E15" s="13">
        <f>5-(E16+E17+E18)</f>
        <v>5</v>
      </c>
      <c r="F15" s="14">
        <f t="shared" ref="F15:G15" si="1">ROUND(5-(F16+F17+F18),1)</f>
        <v>5</v>
      </c>
      <c r="G15" s="15">
        <f t="shared" si="1"/>
        <v>5</v>
      </c>
      <c r="H15" s="16"/>
      <c r="I15" s="17"/>
      <c r="J15" s="17"/>
      <c r="K15" s="17"/>
    </row>
    <row r="16" spans="1:11" ht="115.5" customHeight="1">
      <c r="A16" s="16" t="s">
        <v>23</v>
      </c>
      <c r="B16" s="81" t="s">
        <v>24</v>
      </c>
      <c r="C16" s="57"/>
      <c r="D16" s="58"/>
      <c r="E16" s="16"/>
      <c r="F16" s="16">
        <v>0</v>
      </c>
      <c r="G16" s="16"/>
      <c r="H16" s="16"/>
      <c r="I16" s="17"/>
      <c r="J16" s="17"/>
      <c r="K16" s="17"/>
    </row>
    <row r="17" spans="1:11" ht="102" customHeight="1">
      <c r="A17" s="16" t="s">
        <v>25</v>
      </c>
      <c r="B17" s="81" t="s">
        <v>142</v>
      </c>
      <c r="C17" s="57"/>
      <c r="D17" s="58"/>
      <c r="E17" s="16"/>
      <c r="F17" s="16">
        <v>0</v>
      </c>
      <c r="G17" s="18"/>
      <c r="H17" s="18"/>
      <c r="I17" s="19"/>
      <c r="J17" s="19"/>
      <c r="K17" s="19"/>
    </row>
    <row r="18" spans="1:11" ht="92.25" customHeight="1">
      <c r="A18" s="16" t="s">
        <v>27</v>
      </c>
      <c r="B18" s="81" t="s">
        <v>143</v>
      </c>
      <c r="C18" s="57"/>
      <c r="D18" s="58"/>
      <c r="E18" s="16"/>
      <c r="F18" s="16">
        <v>0</v>
      </c>
      <c r="G18" s="18"/>
      <c r="H18" s="18"/>
      <c r="I18" s="19"/>
      <c r="J18" s="19"/>
      <c r="K18" s="19"/>
    </row>
    <row r="19" spans="1:11" ht="5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6">
        <v>0</v>
      </c>
      <c r="G20" s="18"/>
      <c r="H20" s="18"/>
      <c r="I20" s="19"/>
      <c r="J20" s="19"/>
      <c r="K20" s="19"/>
    </row>
    <row r="21" spans="1:11" ht="57" customHeight="1">
      <c r="A21" s="16" t="s">
        <v>32</v>
      </c>
      <c r="B21" s="81" t="s">
        <v>33</v>
      </c>
      <c r="C21" s="57"/>
      <c r="D21" s="58"/>
      <c r="E21" s="16"/>
      <c r="F21" s="16">
        <v>0</v>
      </c>
      <c r="G21" s="34"/>
      <c r="H21" s="18"/>
      <c r="I21" s="19"/>
      <c r="J21" s="19"/>
      <c r="K21" s="19"/>
    </row>
    <row r="22" spans="1:11" ht="52.5" customHeight="1">
      <c r="A22" s="16" t="s">
        <v>34</v>
      </c>
      <c r="B22" s="81" t="s">
        <v>506</v>
      </c>
      <c r="C22" s="57"/>
      <c r="D22" s="58"/>
      <c r="E22" s="16"/>
      <c r="F22" s="16">
        <v>0</v>
      </c>
      <c r="G22" s="35"/>
      <c r="H22" s="18"/>
      <c r="I22" s="19"/>
      <c r="J22" s="19"/>
      <c r="K22" s="19"/>
    </row>
    <row r="23" spans="1:11" ht="70.5" customHeight="1">
      <c r="A23" s="16" t="s">
        <v>36</v>
      </c>
      <c r="B23" s="81" t="s">
        <v>145</v>
      </c>
      <c r="C23" s="57"/>
      <c r="D23" s="58"/>
      <c r="E23" s="16"/>
      <c r="F23" s="16">
        <v>0</v>
      </c>
      <c r="G23" s="35"/>
      <c r="H23" s="18"/>
      <c r="I23" s="19"/>
      <c r="J23" s="19"/>
      <c r="K23" s="19"/>
    </row>
    <row r="24" spans="1:11" ht="42.75" customHeight="1">
      <c r="A24" s="16" t="s">
        <v>38</v>
      </c>
      <c r="B24" s="81" t="s">
        <v>146</v>
      </c>
      <c r="C24" s="57"/>
      <c r="D24" s="58"/>
      <c r="E24" s="16"/>
      <c r="F24" s="16">
        <v>0</v>
      </c>
      <c r="G24" s="18"/>
      <c r="H24" s="18"/>
      <c r="I24" s="19"/>
      <c r="J24" s="19"/>
      <c r="K24" s="19"/>
    </row>
    <row r="25" spans="1:11" ht="60.75" customHeight="1">
      <c r="A25" s="16">
        <v>3</v>
      </c>
      <c r="B25" s="80" t="s">
        <v>40</v>
      </c>
      <c r="C25" s="57"/>
      <c r="D25" s="58"/>
      <c r="E25" s="13">
        <f>5-(E26+E27)</f>
        <v>5</v>
      </c>
      <c r="F25" s="14">
        <f t="shared" ref="F25:G25" si="3">ROUND(5-(F26+F27),1)</f>
        <v>5</v>
      </c>
      <c r="G25" s="15">
        <f t="shared" si="3"/>
        <v>5</v>
      </c>
      <c r="H25" s="16"/>
      <c r="I25" s="17"/>
      <c r="J25" s="17"/>
      <c r="K25" s="17"/>
    </row>
    <row r="26" spans="1:11" ht="100.5" customHeight="1">
      <c r="A26" s="16" t="s">
        <v>41</v>
      </c>
      <c r="B26" s="81" t="s">
        <v>507</v>
      </c>
      <c r="C26" s="57"/>
      <c r="D26" s="58"/>
      <c r="E26" s="16"/>
      <c r="F26" s="16">
        <v>0</v>
      </c>
      <c r="G26" s="18"/>
      <c r="H26" s="18"/>
      <c r="I26" s="19"/>
      <c r="J26" s="19"/>
      <c r="K26" s="19"/>
    </row>
    <row r="27" spans="1:11" ht="54.75" customHeight="1">
      <c r="A27" s="16" t="s">
        <v>43</v>
      </c>
      <c r="B27" s="81" t="s">
        <v>508</v>
      </c>
      <c r="C27" s="57"/>
      <c r="D27" s="58"/>
      <c r="E27" s="16"/>
      <c r="F27" s="16">
        <v>0</v>
      </c>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54" customHeight="1">
      <c r="A29" s="16" t="s">
        <v>46</v>
      </c>
      <c r="B29" s="81" t="s">
        <v>47</v>
      </c>
      <c r="C29" s="57"/>
      <c r="D29" s="58"/>
      <c r="E29" s="16"/>
      <c r="F29" s="16">
        <v>0</v>
      </c>
      <c r="G29" s="18"/>
      <c r="H29" s="18"/>
      <c r="I29" s="19"/>
      <c r="J29" s="19"/>
      <c r="K29" s="19"/>
    </row>
    <row r="30" spans="1:11" ht="60.75" customHeight="1">
      <c r="A30" s="16" t="s">
        <v>48</v>
      </c>
      <c r="B30" s="81" t="s">
        <v>49</v>
      </c>
      <c r="C30" s="57"/>
      <c r="D30" s="58"/>
      <c r="E30" s="16"/>
      <c r="F30" s="16">
        <v>0</v>
      </c>
      <c r="G30" s="18"/>
      <c r="H30" s="18"/>
      <c r="I30" s="19"/>
      <c r="J30" s="19"/>
      <c r="K30" s="19"/>
    </row>
    <row r="31" spans="1:11" ht="52.5" customHeight="1">
      <c r="A31" s="16" t="s">
        <v>50</v>
      </c>
      <c r="B31" s="81" t="s">
        <v>51</v>
      </c>
      <c r="C31" s="57"/>
      <c r="D31" s="58"/>
      <c r="E31" s="16"/>
      <c r="F31" s="16">
        <v>0</v>
      </c>
      <c r="G31" s="18"/>
      <c r="H31" s="18"/>
      <c r="I31" s="19"/>
      <c r="J31" s="19"/>
      <c r="K31" s="19"/>
    </row>
    <row r="32" spans="1:11" ht="27.75" customHeight="1">
      <c r="A32" s="9" t="s">
        <v>52</v>
      </c>
      <c r="B32" s="80" t="s">
        <v>509</v>
      </c>
      <c r="C32" s="57"/>
      <c r="D32" s="58"/>
      <c r="E32" s="13">
        <f>E33+E35+E37+E39+E41+E43</f>
        <v>20</v>
      </c>
      <c r="F32" s="14">
        <f t="shared" ref="F32:G32" si="5">ROUND(F33+F35+F37+F39+F41+F43,1)</f>
        <v>16</v>
      </c>
      <c r="G32" s="15">
        <f t="shared" si="5"/>
        <v>0</v>
      </c>
      <c r="H32" s="9"/>
      <c r="I32" s="4"/>
      <c r="J32" s="4"/>
      <c r="K32" s="4"/>
    </row>
    <row r="33" spans="1:11" ht="72.75" customHeight="1">
      <c r="A33" s="16">
        <v>5</v>
      </c>
      <c r="B33" s="80" t="s">
        <v>150</v>
      </c>
      <c r="C33" s="57"/>
      <c r="D33" s="58"/>
      <c r="E33" s="13">
        <v>1</v>
      </c>
      <c r="F33" s="14">
        <f>IF(F34&gt;1,"1",F34)</f>
        <v>1</v>
      </c>
      <c r="G33" s="15">
        <f>G34</f>
        <v>0</v>
      </c>
      <c r="H33" s="16"/>
      <c r="I33" s="17"/>
      <c r="J33" s="17"/>
      <c r="K33" s="17"/>
    </row>
    <row r="34" spans="1:11" ht="117.75" customHeight="1">
      <c r="A34" s="16"/>
      <c r="B34" s="81" t="s">
        <v>151</v>
      </c>
      <c r="C34" s="57"/>
      <c r="D34" s="58"/>
      <c r="E34" s="13"/>
      <c r="F34" s="14">
        <v>1</v>
      </c>
      <c r="G34" s="15"/>
      <c r="H34" s="16"/>
      <c r="I34" s="17"/>
      <c r="J34" s="17"/>
      <c r="K34" s="17"/>
    </row>
    <row r="35" spans="1:11" ht="35.25" customHeight="1">
      <c r="A35" s="16">
        <v>6</v>
      </c>
      <c r="B35" s="80" t="s">
        <v>152</v>
      </c>
      <c r="C35" s="57"/>
      <c r="D35" s="58"/>
      <c r="E35" s="13">
        <v>2</v>
      </c>
      <c r="F35" s="14">
        <f>IF(F36&gt;2,"2",F36)</f>
        <v>2</v>
      </c>
      <c r="G35" s="15">
        <f>G36</f>
        <v>0</v>
      </c>
      <c r="H35" s="16"/>
      <c r="I35" s="17"/>
      <c r="J35" s="17"/>
      <c r="K35" s="17"/>
    </row>
    <row r="36" spans="1:11" ht="60.75" customHeight="1">
      <c r="A36" s="16"/>
      <c r="B36" s="81" t="s">
        <v>153</v>
      </c>
      <c r="C36" s="57"/>
      <c r="D36" s="58"/>
      <c r="E36" s="13"/>
      <c r="F36" s="14">
        <v>2</v>
      </c>
      <c r="G36" s="15"/>
      <c r="H36" s="16"/>
      <c r="I36" s="17"/>
      <c r="J36" s="17"/>
      <c r="K36" s="17"/>
    </row>
    <row r="37" spans="1:11" ht="52.5" customHeight="1">
      <c r="A37" s="16">
        <v>7</v>
      </c>
      <c r="B37" s="80" t="s">
        <v>58</v>
      </c>
      <c r="C37" s="57"/>
      <c r="D37" s="58"/>
      <c r="E37" s="13">
        <v>2</v>
      </c>
      <c r="F37" s="14">
        <f>IF(F38&gt;2,"2",F38)</f>
        <v>2</v>
      </c>
      <c r="G37" s="15">
        <f>G38</f>
        <v>0</v>
      </c>
      <c r="H37" s="16"/>
      <c r="I37" s="17"/>
      <c r="J37" s="17"/>
      <c r="K37" s="17"/>
    </row>
    <row r="38" spans="1:11" ht="68.25" customHeight="1">
      <c r="A38" s="16"/>
      <c r="B38" s="81" t="s">
        <v>155</v>
      </c>
      <c r="C38" s="57"/>
      <c r="D38" s="58"/>
      <c r="E38" s="13"/>
      <c r="F38" s="14">
        <v>2</v>
      </c>
      <c r="G38" s="15"/>
      <c r="H38" s="16"/>
      <c r="I38" s="17"/>
      <c r="J38" s="17"/>
      <c r="K38" s="17"/>
    </row>
    <row r="39" spans="1:11" ht="61.5" customHeight="1">
      <c r="A39" s="16">
        <v>8</v>
      </c>
      <c r="B39" s="80" t="s">
        <v>60</v>
      </c>
      <c r="C39" s="57"/>
      <c r="D39" s="58"/>
      <c r="E39" s="13">
        <v>2</v>
      </c>
      <c r="F39" s="14">
        <f>IF(F40&gt;2,"2",F40)</f>
        <v>2</v>
      </c>
      <c r="G39" s="15">
        <f>G40</f>
        <v>0</v>
      </c>
      <c r="H39" s="16"/>
      <c r="I39" s="17"/>
      <c r="J39" s="17"/>
      <c r="K39" s="17"/>
    </row>
    <row r="40" spans="1:11" ht="70.5" customHeight="1">
      <c r="A40" s="16"/>
      <c r="B40" s="81" t="s">
        <v>156</v>
      </c>
      <c r="C40" s="57"/>
      <c r="D40" s="58"/>
      <c r="E40" s="13"/>
      <c r="F40" s="14">
        <v>2</v>
      </c>
      <c r="G40" s="15"/>
      <c r="H40" s="16"/>
      <c r="I40" s="17"/>
      <c r="J40" s="17"/>
      <c r="K40" s="17"/>
    </row>
    <row r="41" spans="1:11" ht="116.25" customHeight="1">
      <c r="A41" s="16">
        <v>9</v>
      </c>
      <c r="B41" s="80" t="s">
        <v>510</v>
      </c>
      <c r="C41" s="57"/>
      <c r="D41" s="58"/>
      <c r="E41" s="13">
        <v>8</v>
      </c>
      <c r="F41" s="14">
        <v>8</v>
      </c>
      <c r="G41" s="15">
        <f>G42</f>
        <v>0</v>
      </c>
      <c r="H41" s="48"/>
      <c r="I41" s="17"/>
      <c r="J41" s="17"/>
      <c r="K41" s="17"/>
    </row>
    <row r="42" spans="1:11" ht="127.5" customHeight="1">
      <c r="A42" s="16"/>
      <c r="B42" s="81" t="s">
        <v>158</v>
      </c>
      <c r="C42" s="57"/>
      <c r="D42" s="58"/>
      <c r="E42" s="13"/>
      <c r="F42" s="14">
        <v>8</v>
      </c>
      <c r="G42" s="15"/>
      <c r="H42" s="49" t="s">
        <v>511</v>
      </c>
      <c r="I42" s="17"/>
      <c r="J42" s="17"/>
      <c r="K42" s="17"/>
    </row>
    <row r="43" spans="1:11" ht="45" customHeight="1">
      <c r="A43" s="16">
        <v>10</v>
      </c>
      <c r="B43" s="80" t="s">
        <v>160</v>
      </c>
      <c r="C43" s="57"/>
      <c r="D43" s="58"/>
      <c r="E43" s="13">
        <v>5</v>
      </c>
      <c r="F43" s="14">
        <f>IF(F44&gt;5,"5",F44)</f>
        <v>1</v>
      </c>
      <c r="G43" s="15">
        <f>G44</f>
        <v>0</v>
      </c>
      <c r="H43" s="16"/>
      <c r="I43" s="17"/>
      <c r="J43" s="17"/>
      <c r="K43" s="17"/>
    </row>
    <row r="44" spans="1:11" ht="156.75" customHeight="1">
      <c r="A44" s="16"/>
      <c r="B44" s="81" t="s">
        <v>161</v>
      </c>
      <c r="C44" s="57"/>
      <c r="D44" s="58"/>
      <c r="E44" s="13"/>
      <c r="F44" s="14">
        <v>1</v>
      </c>
      <c r="G44" s="15"/>
      <c r="H44" s="49" t="s">
        <v>512</v>
      </c>
      <c r="I44" s="17"/>
      <c r="J44" s="17"/>
      <c r="K44" s="17"/>
    </row>
    <row r="45" spans="1:11" ht="61.5" customHeight="1">
      <c r="A45" s="9" t="s">
        <v>69</v>
      </c>
      <c r="B45" s="80" t="s">
        <v>513</v>
      </c>
      <c r="C45" s="57"/>
      <c r="D45" s="58"/>
      <c r="E45" s="13">
        <v>60</v>
      </c>
      <c r="F45" s="14">
        <f t="shared" ref="F45:G45" si="6">SUM(F46:F51)</f>
        <v>60</v>
      </c>
      <c r="G45" s="15">
        <f t="shared" si="6"/>
        <v>0</v>
      </c>
      <c r="H45" s="9"/>
      <c r="I45" s="4"/>
      <c r="J45" s="4"/>
      <c r="K45" s="4"/>
    </row>
    <row r="46" spans="1:11" ht="26.25" customHeight="1">
      <c r="A46" s="16"/>
      <c r="B46" s="81" t="s">
        <v>71</v>
      </c>
      <c r="C46" s="57"/>
      <c r="D46" s="58"/>
      <c r="E46" s="16">
        <v>60</v>
      </c>
      <c r="F46" s="16">
        <v>60</v>
      </c>
      <c r="G46" s="16"/>
      <c r="H46" s="16"/>
      <c r="I46" s="17"/>
      <c r="J46" s="17"/>
      <c r="K46" s="17"/>
    </row>
    <row r="47" spans="1:11" ht="26.25" customHeight="1">
      <c r="A47" s="16"/>
      <c r="B47" s="81" t="s">
        <v>72</v>
      </c>
      <c r="C47" s="57"/>
      <c r="D47" s="58"/>
      <c r="E47" s="16">
        <v>50</v>
      </c>
      <c r="F47" s="16"/>
      <c r="G47" s="16"/>
      <c r="H47" s="16"/>
      <c r="I47" s="17"/>
      <c r="J47" s="17"/>
      <c r="K47" s="17"/>
    </row>
    <row r="48" spans="1:11" ht="26.25" customHeight="1">
      <c r="A48" s="16"/>
      <c r="B48" s="81" t="s">
        <v>73</v>
      </c>
      <c r="C48" s="57"/>
      <c r="D48" s="58"/>
      <c r="E48" s="16">
        <v>40</v>
      </c>
      <c r="F48" s="16"/>
      <c r="G48" s="16"/>
      <c r="H48" s="16"/>
      <c r="I48" s="17"/>
      <c r="J48" s="17"/>
      <c r="K48" s="17"/>
    </row>
    <row r="49" spans="1:11" ht="26.25" customHeight="1">
      <c r="A49" s="16"/>
      <c r="B49" s="81" t="s">
        <v>74</v>
      </c>
      <c r="C49" s="57"/>
      <c r="D49" s="58"/>
      <c r="E49" s="16">
        <v>30</v>
      </c>
      <c r="F49" s="16"/>
      <c r="G49" s="16"/>
      <c r="H49" s="16"/>
      <c r="I49" s="17"/>
      <c r="J49" s="17"/>
      <c r="K49" s="17"/>
    </row>
    <row r="50" spans="1:11" ht="26.25" customHeight="1">
      <c r="A50" s="16"/>
      <c r="B50" s="81" t="s">
        <v>75</v>
      </c>
      <c r="C50" s="57"/>
      <c r="D50" s="58"/>
      <c r="E50" s="16">
        <v>20</v>
      </c>
      <c r="F50" s="16"/>
      <c r="G50" s="16"/>
      <c r="H50" s="16"/>
      <c r="I50" s="17"/>
      <c r="J50" s="17"/>
      <c r="K50" s="17"/>
    </row>
    <row r="51" spans="1:11" ht="26.25" customHeight="1">
      <c r="A51" s="16"/>
      <c r="B51" s="81" t="s">
        <v>76</v>
      </c>
      <c r="C51" s="57"/>
      <c r="D51" s="58"/>
      <c r="E51" s="16">
        <v>0</v>
      </c>
      <c r="F51" s="16"/>
      <c r="G51" s="16"/>
      <c r="H51" s="16"/>
      <c r="I51" s="17"/>
      <c r="J51" s="17"/>
      <c r="K51" s="17"/>
    </row>
    <row r="52" spans="1:11" ht="24" customHeight="1">
      <c r="A52" s="9"/>
      <c r="B52" s="59" t="s">
        <v>77</v>
      </c>
      <c r="C52" s="57"/>
      <c r="D52" s="58"/>
      <c r="E52" s="9">
        <f t="shared" ref="E52:G52" si="7">E14+E32+E45</f>
        <v>100</v>
      </c>
      <c r="F52" s="22">
        <f t="shared" si="7"/>
        <v>96</v>
      </c>
      <c r="G52" s="15">
        <f t="shared" si="7"/>
        <v>20</v>
      </c>
      <c r="H52" s="9"/>
      <c r="I52" s="4"/>
      <c r="J52" s="4"/>
      <c r="K52" s="4"/>
    </row>
    <row r="53" spans="1:11" ht="26.25" customHeight="1">
      <c r="A53" s="23"/>
      <c r="B53" s="56" t="s">
        <v>78</v>
      </c>
      <c r="C53" s="57"/>
      <c r="D53" s="58"/>
      <c r="E53" s="23"/>
      <c r="F53" s="23"/>
      <c r="G53" s="23"/>
      <c r="H53" s="23"/>
      <c r="I53" s="1"/>
      <c r="J53" s="1"/>
      <c r="K53" s="1"/>
    </row>
    <row r="54" spans="1:11" ht="53.25" customHeight="1">
      <c r="A54" s="23"/>
      <c r="B54" s="59" t="s">
        <v>514</v>
      </c>
      <c r="C54" s="57"/>
      <c r="D54" s="58"/>
      <c r="E54" s="9">
        <f>E52-E53</f>
        <v>100</v>
      </c>
      <c r="F54" s="22">
        <f t="shared" ref="F54:G54" si="8">ROUND(F52-F53,1)</f>
        <v>96</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60" t="s">
        <v>80</v>
      </c>
      <c r="C56" s="61"/>
      <c r="D56" s="61"/>
      <c r="E56" s="1"/>
      <c r="F56" s="1"/>
      <c r="G56" s="1"/>
      <c r="H56" s="1"/>
      <c r="I56" s="1"/>
      <c r="J56" s="1"/>
      <c r="K56" s="1"/>
    </row>
    <row r="57" spans="1:11" ht="32.25" customHeight="1">
      <c r="A57" s="62" t="s">
        <v>81</v>
      </c>
      <c r="B57" s="63"/>
      <c r="C57" s="64"/>
      <c r="D57" s="68" t="s">
        <v>82</v>
      </c>
      <c r="E57" s="70" t="s">
        <v>83</v>
      </c>
      <c r="F57" s="58"/>
      <c r="G57" s="70" t="s">
        <v>515</v>
      </c>
      <c r="H57" s="58"/>
      <c r="I57" s="6"/>
      <c r="J57" s="6"/>
      <c r="K57" s="6"/>
    </row>
    <row r="58" spans="1:11" ht="67.5" customHeight="1">
      <c r="A58" s="65"/>
      <c r="B58" s="66"/>
      <c r="C58" s="67"/>
      <c r="D58" s="69"/>
      <c r="E58" s="10" t="s">
        <v>85</v>
      </c>
      <c r="F58" s="10" t="s">
        <v>86</v>
      </c>
      <c r="G58" s="10" t="s">
        <v>87</v>
      </c>
      <c r="H58" s="10" t="s">
        <v>88</v>
      </c>
      <c r="I58" s="6"/>
      <c r="J58" s="6"/>
      <c r="K58" s="6"/>
    </row>
    <row r="59" spans="1:11" ht="33.75" customHeight="1">
      <c r="A59" s="74" t="s">
        <v>89</v>
      </c>
      <c r="B59" s="57"/>
      <c r="C59" s="58"/>
      <c r="D59" s="16" t="s">
        <v>90</v>
      </c>
      <c r="E59" s="24">
        <v>96</v>
      </c>
      <c r="F59" s="16" t="str">
        <f>IF(AND(90&lt;=G54,G54&lt;=100),G54,"")</f>
        <v/>
      </c>
      <c r="G59" s="16" t="str">
        <f t="shared" ref="G59:H59" si="9">IF(ISNUMBER(E59)=TRUE,"X","")</f>
        <v>X</v>
      </c>
      <c r="H59" s="16" t="str">
        <f t="shared" si="9"/>
        <v/>
      </c>
      <c r="I59" s="1"/>
      <c r="J59" s="1"/>
      <c r="K59" s="1"/>
    </row>
    <row r="60" spans="1:11" ht="45.75" customHeight="1">
      <c r="A60" s="74" t="s">
        <v>91</v>
      </c>
      <c r="B60" s="57"/>
      <c r="C60" s="58"/>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74" t="s">
        <v>93</v>
      </c>
      <c r="B61" s="57"/>
      <c r="C61" s="58"/>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74" t="s">
        <v>95</v>
      </c>
      <c r="B62" s="57"/>
      <c r="C62" s="58"/>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75" t="s">
        <v>200</v>
      </c>
      <c r="E64" s="61"/>
      <c r="F64" s="61"/>
      <c r="G64" s="61"/>
      <c r="H64" s="61"/>
      <c r="I64" s="27"/>
      <c r="J64" s="27"/>
      <c r="K64" s="27"/>
    </row>
    <row r="65" spans="1:11" ht="35.25" customHeight="1">
      <c r="A65" s="4"/>
      <c r="B65" s="4"/>
      <c r="C65" s="4"/>
      <c r="D65" s="29"/>
      <c r="E65" s="76" t="s">
        <v>516</v>
      </c>
      <c r="F65" s="61"/>
      <c r="G65" s="61"/>
      <c r="H65" s="6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50" t="s">
        <v>517</v>
      </c>
      <c r="G68" s="1"/>
      <c r="H68" s="1"/>
      <c r="I68" s="1"/>
      <c r="J68" s="1"/>
      <c r="K68" s="1"/>
    </row>
    <row r="69" spans="1:11" ht="15.75" customHeight="1">
      <c r="A69" s="1"/>
      <c r="B69" s="2"/>
      <c r="C69" s="1"/>
      <c r="D69" s="1"/>
      <c r="E69" s="1"/>
      <c r="F69" s="1"/>
      <c r="G69" s="1"/>
      <c r="H69" s="1"/>
      <c r="I69" s="1"/>
      <c r="J69" s="1"/>
      <c r="K69" s="1"/>
    </row>
    <row r="70" spans="1:11" ht="24.75" customHeight="1">
      <c r="A70" s="1"/>
      <c r="B70" s="77" t="s">
        <v>100</v>
      </c>
      <c r="C70" s="66"/>
      <c r="D70" s="66"/>
      <c r="E70" s="66"/>
      <c r="F70" s="66"/>
      <c r="G70" s="66"/>
      <c r="H70" s="66"/>
      <c r="I70" s="1"/>
      <c r="J70" s="1"/>
      <c r="K70" s="1"/>
    </row>
    <row r="71" spans="1:11" ht="106.5" customHeight="1">
      <c r="A71" s="1"/>
      <c r="B71" s="71" t="s">
        <v>101</v>
      </c>
      <c r="C71" s="57"/>
      <c r="D71" s="57"/>
      <c r="E71" s="57"/>
      <c r="F71" s="57"/>
      <c r="G71" s="57"/>
      <c r="H71" s="58"/>
      <c r="I71" s="1"/>
      <c r="J71" s="1"/>
      <c r="K71" s="1"/>
    </row>
    <row r="72" spans="1:11" ht="24.75" customHeight="1">
      <c r="A72" s="1"/>
      <c r="B72" s="32"/>
      <c r="C72" s="1"/>
      <c r="D72" s="72" t="s">
        <v>218</v>
      </c>
      <c r="E72" s="63"/>
      <c r="F72" s="63"/>
      <c r="G72" s="63"/>
      <c r="H72" s="63"/>
      <c r="I72" s="1"/>
      <c r="J72" s="1"/>
      <c r="K72" s="1"/>
    </row>
    <row r="73" spans="1:11" ht="21" customHeight="1">
      <c r="A73" s="1"/>
      <c r="B73" s="29"/>
      <c r="C73" s="1"/>
      <c r="D73" s="73" t="s">
        <v>103</v>
      </c>
      <c r="E73" s="61"/>
      <c r="F73" s="61"/>
      <c r="G73" s="61"/>
      <c r="H73" s="6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G57:H57"/>
    <mergeCell ref="A59:C59"/>
    <mergeCell ref="D72:H72"/>
    <mergeCell ref="D73:H73"/>
    <mergeCell ref="A60:C60"/>
    <mergeCell ref="A61:C61"/>
    <mergeCell ref="A62:C62"/>
    <mergeCell ref="D64:H64"/>
    <mergeCell ref="E65:H65"/>
    <mergeCell ref="B70:H70"/>
    <mergeCell ref="B71:H71"/>
    <mergeCell ref="B54:D54"/>
    <mergeCell ref="B56:D56"/>
    <mergeCell ref="A57:C58"/>
    <mergeCell ref="D57:D58"/>
    <mergeCell ref="E57:F57"/>
  </mergeCells>
  <printOptions horizontalCentered="1"/>
  <pageMargins left="0.2" right="0.2" top="0.2" bottom="0.62" header="0" footer="0"/>
  <pageSetup paperSize="9" orientation="portrai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11.54296875" customWidth="1"/>
    <col min="6" max="6" width="10.54296875" customWidth="1"/>
    <col min="7" max="8" width="10.08984375" customWidth="1"/>
    <col min="9" max="11" width="8.7265625" customWidth="1"/>
  </cols>
  <sheetData>
    <row r="1" spans="1:11" ht="15.75" customHeight="1">
      <c r="A1" s="1"/>
      <c r="B1" s="2"/>
      <c r="C1" s="1"/>
      <c r="D1" s="1"/>
      <c r="E1" s="1"/>
      <c r="F1" s="1"/>
      <c r="G1" s="1"/>
      <c r="H1" s="3" t="s">
        <v>134</v>
      </c>
      <c r="I1" s="1"/>
      <c r="J1" s="1"/>
      <c r="K1" s="1"/>
    </row>
    <row r="2" spans="1:11" ht="48.75" customHeight="1">
      <c r="A2" s="76" t="s">
        <v>518</v>
      </c>
      <c r="B2" s="61"/>
      <c r="C2" s="61"/>
      <c r="D2" s="76" t="s">
        <v>2</v>
      </c>
      <c r="E2" s="61"/>
      <c r="F2" s="61"/>
      <c r="G2" s="61"/>
      <c r="H2" s="61"/>
      <c r="I2" s="4"/>
      <c r="J2" s="4"/>
      <c r="K2" s="4"/>
    </row>
    <row r="3" spans="1:11" ht="8.25" customHeight="1">
      <c r="A3" s="73"/>
      <c r="B3" s="61"/>
      <c r="C3" s="4"/>
      <c r="D3" s="5"/>
      <c r="E3" s="5"/>
      <c r="F3" s="5"/>
      <c r="G3" s="5"/>
      <c r="H3" s="5"/>
      <c r="I3" s="4"/>
      <c r="J3" s="4"/>
      <c r="K3" s="4"/>
    </row>
    <row r="4" spans="1:11" ht="13.5" customHeight="1">
      <c r="A4" s="1"/>
      <c r="B4" s="1"/>
      <c r="C4" s="1"/>
      <c r="D4" s="1"/>
      <c r="E4" s="1"/>
      <c r="F4" s="1"/>
      <c r="G4" s="1"/>
      <c r="H4" s="1"/>
      <c r="I4" s="1"/>
      <c r="J4" s="1"/>
      <c r="K4" s="1"/>
    </row>
    <row r="5" spans="1:11" ht="39.75" customHeight="1">
      <c r="A5" s="78" t="s">
        <v>186</v>
      </c>
      <c r="B5" s="61"/>
      <c r="C5" s="61"/>
      <c r="D5" s="61"/>
      <c r="E5" s="61"/>
      <c r="F5" s="61"/>
      <c r="G5" s="61"/>
      <c r="H5" s="61"/>
      <c r="I5" s="1"/>
      <c r="J5" s="1"/>
      <c r="K5" s="1"/>
    </row>
    <row r="6" spans="1:11" ht="12" customHeight="1">
      <c r="A6" s="1"/>
      <c r="B6" s="2"/>
      <c r="C6" s="1"/>
      <c r="D6" s="1"/>
      <c r="E6" s="1"/>
      <c r="F6" s="1"/>
      <c r="G6" s="1"/>
      <c r="H6" s="1"/>
      <c r="I6" s="1"/>
      <c r="J6" s="1"/>
      <c r="K6" s="1"/>
    </row>
    <row r="7" spans="1:11" ht="24.75" customHeight="1">
      <c r="A7" s="6"/>
      <c r="B7" s="60" t="s">
        <v>519</v>
      </c>
      <c r="C7" s="61"/>
      <c r="D7" s="61"/>
      <c r="E7" s="61"/>
      <c r="F7" s="61"/>
      <c r="G7" s="61"/>
      <c r="H7" s="61"/>
      <c r="I7" s="6"/>
      <c r="J7" s="6"/>
      <c r="K7" s="6"/>
    </row>
    <row r="8" spans="1:11" ht="19.5" customHeight="1">
      <c r="A8" s="6"/>
      <c r="B8" s="60" t="s">
        <v>138</v>
      </c>
      <c r="C8" s="61"/>
      <c r="D8" s="61"/>
      <c r="E8" s="61"/>
      <c r="F8" s="61"/>
      <c r="G8" s="61"/>
      <c r="H8" s="61"/>
      <c r="I8" s="6"/>
      <c r="J8" s="6"/>
      <c r="K8" s="6"/>
    </row>
    <row r="9" spans="1:11" ht="19.5" customHeight="1">
      <c r="A9" s="6"/>
      <c r="B9" s="60" t="s">
        <v>520</v>
      </c>
      <c r="C9" s="61"/>
      <c r="D9" s="61"/>
      <c r="E9" s="61"/>
      <c r="F9" s="61"/>
      <c r="G9" s="61"/>
      <c r="H9" s="61"/>
      <c r="I9" s="6"/>
      <c r="J9" s="6"/>
      <c r="K9" s="6"/>
    </row>
    <row r="10" spans="1:11" ht="19.5" customHeight="1">
      <c r="A10" s="6"/>
      <c r="B10" s="8" t="s">
        <v>521</v>
      </c>
      <c r="C10" s="8"/>
      <c r="D10" s="8"/>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9" t="s">
        <v>9</v>
      </c>
      <c r="C12" s="57"/>
      <c r="D12" s="58"/>
      <c r="E12" s="9" t="s">
        <v>10</v>
      </c>
      <c r="F12" s="10" t="s">
        <v>11</v>
      </c>
      <c r="G12" s="10" t="s">
        <v>12</v>
      </c>
      <c r="H12" s="9" t="s">
        <v>13</v>
      </c>
      <c r="I12" s="4"/>
      <c r="J12" s="4"/>
      <c r="K12" s="4"/>
    </row>
    <row r="13" spans="1:11" ht="16.5" customHeight="1">
      <c r="A13" s="11" t="s">
        <v>14</v>
      </c>
      <c r="B13" s="79" t="s">
        <v>15</v>
      </c>
      <c r="C13" s="57"/>
      <c r="D13" s="58"/>
      <c r="E13" s="11" t="s">
        <v>16</v>
      </c>
      <c r="F13" s="11" t="s">
        <v>17</v>
      </c>
      <c r="G13" s="11" t="s">
        <v>18</v>
      </c>
      <c r="H13" s="11" t="s">
        <v>19</v>
      </c>
      <c r="I13" s="12"/>
      <c r="J13" s="12"/>
      <c r="K13" s="12"/>
    </row>
    <row r="14" spans="1:11" ht="93.75" customHeight="1">
      <c r="A14" s="9" t="s">
        <v>20</v>
      </c>
      <c r="B14" s="80" t="s">
        <v>522</v>
      </c>
      <c r="C14" s="57"/>
      <c r="D14" s="58"/>
      <c r="E14" s="13">
        <f>E15+E19+E25+E28</f>
        <v>20</v>
      </c>
      <c r="F14" s="14">
        <f t="shared" ref="F14:G14" si="0">ROUND(F15+F19+F25+F28,1)</f>
        <v>20</v>
      </c>
      <c r="G14" s="15">
        <f t="shared" si="0"/>
        <v>20</v>
      </c>
      <c r="H14" s="9"/>
      <c r="I14" s="4"/>
      <c r="J14" s="4"/>
      <c r="K14" s="4"/>
    </row>
    <row r="15" spans="1:11" ht="33.75" customHeight="1">
      <c r="A15" s="16">
        <v>1</v>
      </c>
      <c r="B15" s="80" t="s">
        <v>22</v>
      </c>
      <c r="C15" s="57"/>
      <c r="D15" s="58"/>
      <c r="E15" s="13">
        <f>5-(E16+E17+E18)</f>
        <v>5</v>
      </c>
      <c r="F15" s="14">
        <f t="shared" ref="F15:G15" si="1">ROUND(5-(F16+F17+F18),1)</f>
        <v>5</v>
      </c>
      <c r="G15" s="15">
        <f t="shared" si="1"/>
        <v>5</v>
      </c>
      <c r="H15" s="16"/>
      <c r="I15" s="17"/>
      <c r="J15" s="17"/>
      <c r="K15" s="17"/>
    </row>
    <row r="16" spans="1:11" ht="115.5" customHeight="1">
      <c r="A16" s="16" t="s">
        <v>23</v>
      </c>
      <c r="B16" s="81" t="s">
        <v>24</v>
      </c>
      <c r="C16" s="57"/>
      <c r="D16" s="58"/>
      <c r="E16" s="16"/>
      <c r="F16" s="16"/>
      <c r="G16" s="16"/>
      <c r="H16" s="16"/>
      <c r="I16" s="17"/>
      <c r="J16" s="17"/>
      <c r="K16" s="17"/>
    </row>
    <row r="17" spans="1:11" ht="102" customHeight="1">
      <c r="A17" s="16" t="s">
        <v>25</v>
      </c>
      <c r="B17" s="81" t="s">
        <v>142</v>
      </c>
      <c r="C17" s="57"/>
      <c r="D17" s="58"/>
      <c r="E17" s="16"/>
      <c r="F17" s="16"/>
      <c r="G17" s="18"/>
      <c r="H17" s="18"/>
      <c r="I17" s="19"/>
      <c r="J17" s="19"/>
      <c r="K17" s="19"/>
    </row>
    <row r="18" spans="1:11" ht="92.25" customHeight="1">
      <c r="A18" s="16" t="s">
        <v>27</v>
      </c>
      <c r="B18" s="81" t="s">
        <v>143</v>
      </c>
      <c r="C18" s="57"/>
      <c r="D18" s="58"/>
      <c r="E18" s="16"/>
      <c r="F18" s="16"/>
      <c r="G18" s="18"/>
      <c r="H18" s="18"/>
      <c r="I18" s="19"/>
      <c r="J18" s="19"/>
      <c r="K18" s="19"/>
    </row>
    <row r="19" spans="1:11" ht="52.5" customHeight="1">
      <c r="A19" s="16">
        <v>2</v>
      </c>
      <c r="B19" s="80" t="s">
        <v>29</v>
      </c>
      <c r="C19" s="57"/>
      <c r="D19" s="58"/>
      <c r="E19" s="13">
        <f>6-(E20+E21+E22+E23+E24)</f>
        <v>6</v>
      </c>
      <c r="F19" s="14">
        <f t="shared" ref="F19:G19" si="2">ROUND(6-(F20+F21+F22+F23+F24),1)</f>
        <v>6</v>
      </c>
      <c r="G19" s="15">
        <f t="shared" si="2"/>
        <v>6</v>
      </c>
      <c r="H19" s="20"/>
      <c r="I19" s="19"/>
      <c r="J19" s="19"/>
      <c r="K19" s="19"/>
    </row>
    <row r="20" spans="1:11" ht="39.75" customHeight="1">
      <c r="A20" s="16" t="s">
        <v>30</v>
      </c>
      <c r="B20" s="81" t="s">
        <v>31</v>
      </c>
      <c r="C20" s="57"/>
      <c r="D20" s="58"/>
      <c r="E20" s="16"/>
      <c r="F20" s="16"/>
      <c r="G20" s="18"/>
      <c r="H20" s="18"/>
      <c r="I20" s="19"/>
      <c r="J20" s="19"/>
      <c r="K20" s="19"/>
    </row>
    <row r="21" spans="1:11" ht="57" customHeight="1">
      <c r="A21" s="16" t="s">
        <v>32</v>
      </c>
      <c r="B21" s="81" t="s">
        <v>33</v>
      </c>
      <c r="C21" s="57"/>
      <c r="D21" s="58"/>
      <c r="E21" s="16"/>
      <c r="F21" s="16"/>
      <c r="G21" s="34"/>
      <c r="H21" s="18"/>
      <c r="I21" s="19"/>
      <c r="J21" s="19"/>
      <c r="K21" s="19"/>
    </row>
    <row r="22" spans="1:11" ht="52.5" customHeight="1">
      <c r="A22" s="16" t="s">
        <v>34</v>
      </c>
      <c r="B22" s="81" t="s">
        <v>523</v>
      </c>
      <c r="C22" s="57"/>
      <c r="D22" s="58"/>
      <c r="E22" s="16"/>
      <c r="F22" s="16"/>
      <c r="G22" s="35"/>
      <c r="H22" s="18"/>
      <c r="I22" s="19"/>
      <c r="J22" s="19"/>
      <c r="K22" s="19"/>
    </row>
    <row r="23" spans="1:11" ht="70.5" customHeight="1">
      <c r="A23" s="16" t="s">
        <v>36</v>
      </c>
      <c r="B23" s="81" t="s">
        <v>145</v>
      </c>
      <c r="C23" s="57"/>
      <c r="D23" s="58"/>
      <c r="E23" s="16"/>
      <c r="F23" s="16"/>
      <c r="G23" s="35"/>
      <c r="H23" s="18"/>
      <c r="I23" s="19"/>
      <c r="J23" s="19"/>
      <c r="K23" s="19"/>
    </row>
    <row r="24" spans="1:11" ht="42.75" customHeight="1">
      <c r="A24" s="16" t="s">
        <v>38</v>
      </c>
      <c r="B24" s="81" t="s">
        <v>146</v>
      </c>
      <c r="C24" s="57"/>
      <c r="D24" s="58"/>
      <c r="E24" s="16"/>
      <c r="F24" s="16"/>
      <c r="G24" s="18"/>
      <c r="H24" s="18"/>
      <c r="I24" s="19"/>
      <c r="J24" s="19"/>
      <c r="K24" s="19"/>
    </row>
    <row r="25" spans="1:11" ht="60.75" customHeight="1">
      <c r="A25" s="16">
        <v>3</v>
      </c>
      <c r="B25" s="80" t="s">
        <v>40</v>
      </c>
      <c r="C25" s="57"/>
      <c r="D25" s="58"/>
      <c r="E25" s="13">
        <f>5-(E26+E27)</f>
        <v>5</v>
      </c>
      <c r="F25" s="14">
        <f t="shared" ref="F25:G25" si="3">ROUND(5-(F26+F27),1)</f>
        <v>5</v>
      </c>
      <c r="G25" s="15">
        <f t="shared" si="3"/>
        <v>5</v>
      </c>
      <c r="H25" s="16"/>
      <c r="I25" s="17"/>
      <c r="J25" s="17"/>
      <c r="K25" s="17"/>
    </row>
    <row r="26" spans="1:11" ht="100.5" customHeight="1">
      <c r="A26" s="16" t="s">
        <v>41</v>
      </c>
      <c r="B26" s="81" t="s">
        <v>524</v>
      </c>
      <c r="C26" s="57"/>
      <c r="D26" s="58"/>
      <c r="E26" s="16"/>
      <c r="F26" s="16"/>
      <c r="G26" s="18"/>
      <c r="H26" s="18"/>
      <c r="I26" s="19"/>
      <c r="J26" s="19"/>
      <c r="K26" s="19"/>
    </row>
    <row r="27" spans="1:11" ht="54.75" customHeight="1">
      <c r="A27" s="16" t="s">
        <v>43</v>
      </c>
      <c r="B27" s="81" t="s">
        <v>525</v>
      </c>
      <c r="C27" s="57"/>
      <c r="D27" s="58"/>
      <c r="E27" s="16"/>
      <c r="F27" s="16"/>
      <c r="G27" s="18"/>
      <c r="H27" s="18"/>
      <c r="I27" s="19"/>
      <c r="J27" s="19"/>
      <c r="K27" s="19"/>
    </row>
    <row r="28" spans="1:11" ht="149.25" customHeight="1">
      <c r="A28" s="21">
        <v>4</v>
      </c>
      <c r="B28" s="80" t="s">
        <v>45</v>
      </c>
      <c r="C28" s="57"/>
      <c r="D28" s="58"/>
      <c r="E28" s="13">
        <f>4-(E29+E30+E31)</f>
        <v>4</v>
      </c>
      <c r="F28" s="14">
        <f t="shared" ref="F28:G28" si="4">ROUND(4-(F29+F30+F31),1)</f>
        <v>4</v>
      </c>
      <c r="G28" s="15">
        <f t="shared" si="4"/>
        <v>4</v>
      </c>
      <c r="H28" s="20"/>
      <c r="I28" s="19"/>
      <c r="J28" s="19"/>
      <c r="K28" s="19"/>
    </row>
    <row r="29" spans="1:11" ht="54" customHeight="1">
      <c r="A29" s="16" t="s">
        <v>46</v>
      </c>
      <c r="B29" s="81" t="s">
        <v>47</v>
      </c>
      <c r="C29" s="57"/>
      <c r="D29" s="58"/>
      <c r="E29" s="16"/>
      <c r="F29" s="16"/>
      <c r="G29" s="18"/>
      <c r="H29" s="18"/>
      <c r="I29" s="19"/>
      <c r="J29" s="19"/>
      <c r="K29" s="19"/>
    </row>
    <row r="30" spans="1:11" ht="60.75" customHeight="1">
      <c r="A30" s="16" t="s">
        <v>48</v>
      </c>
      <c r="B30" s="81" t="s">
        <v>49</v>
      </c>
      <c r="C30" s="57"/>
      <c r="D30" s="58"/>
      <c r="E30" s="16"/>
      <c r="F30" s="16"/>
      <c r="G30" s="18"/>
      <c r="H30" s="18"/>
      <c r="I30" s="19"/>
      <c r="J30" s="19"/>
      <c r="K30" s="19"/>
    </row>
    <row r="31" spans="1:11" ht="52.5" customHeight="1">
      <c r="A31" s="16" t="s">
        <v>50</v>
      </c>
      <c r="B31" s="81" t="s">
        <v>51</v>
      </c>
      <c r="C31" s="57"/>
      <c r="D31" s="58"/>
      <c r="E31" s="16"/>
      <c r="F31" s="16"/>
      <c r="G31" s="18"/>
      <c r="H31" s="18"/>
      <c r="I31" s="19"/>
      <c r="J31" s="19"/>
      <c r="K31" s="19"/>
    </row>
    <row r="32" spans="1:11" ht="27.75" customHeight="1">
      <c r="A32" s="9" t="s">
        <v>52</v>
      </c>
      <c r="B32" s="80" t="s">
        <v>526</v>
      </c>
      <c r="C32" s="57"/>
      <c r="D32" s="58"/>
      <c r="E32" s="13">
        <f>E33+E35+E37+E39+E41+E43</f>
        <v>20</v>
      </c>
      <c r="F32" s="14">
        <f t="shared" ref="F32:G32" si="5">ROUND(F33+F35+F37+F39+F41+F43,1)</f>
        <v>17</v>
      </c>
      <c r="G32" s="15">
        <f t="shared" si="5"/>
        <v>0</v>
      </c>
      <c r="H32" s="9"/>
      <c r="I32" s="4"/>
      <c r="J32" s="4"/>
      <c r="K32" s="4"/>
    </row>
    <row r="33" spans="1:11" ht="72.75" customHeight="1">
      <c r="A33" s="16">
        <v>5</v>
      </c>
      <c r="B33" s="80" t="s">
        <v>150</v>
      </c>
      <c r="C33" s="57"/>
      <c r="D33" s="58"/>
      <c r="E33" s="13">
        <v>1</v>
      </c>
      <c r="F33" s="14">
        <f>IF(F34&gt;1,"1",F34)</f>
        <v>1</v>
      </c>
      <c r="G33" s="15">
        <f>G34</f>
        <v>0</v>
      </c>
      <c r="H33" s="16"/>
      <c r="I33" s="17"/>
      <c r="J33" s="17"/>
      <c r="K33" s="17"/>
    </row>
    <row r="34" spans="1:11" ht="117.75" customHeight="1">
      <c r="A34" s="16"/>
      <c r="B34" s="81" t="s">
        <v>151</v>
      </c>
      <c r="C34" s="57"/>
      <c r="D34" s="58"/>
      <c r="E34" s="13"/>
      <c r="F34" s="14">
        <v>1</v>
      </c>
      <c r="G34" s="15"/>
      <c r="H34" s="16"/>
      <c r="I34" s="17"/>
      <c r="J34" s="17"/>
      <c r="K34" s="17"/>
    </row>
    <row r="35" spans="1:11" ht="35.25" customHeight="1">
      <c r="A35" s="16">
        <v>6</v>
      </c>
      <c r="B35" s="80" t="s">
        <v>152</v>
      </c>
      <c r="C35" s="57"/>
      <c r="D35" s="58"/>
      <c r="E35" s="13">
        <v>2</v>
      </c>
      <c r="F35" s="14">
        <f>IF(F36&gt;2,"2",F36)</f>
        <v>2</v>
      </c>
      <c r="G35" s="15">
        <f>G36</f>
        <v>0</v>
      </c>
      <c r="H35" s="16"/>
      <c r="I35" s="17"/>
      <c r="J35" s="17"/>
      <c r="K35" s="17"/>
    </row>
    <row r="36" spans="1:11" ht="60.75" customHeight="1">
      <c r="A36" s="16"/>
      <c r="B36" s="81" t="s">
        <v>153</v>
      </c>
      <c r="C36" s="57"/>
      <c r="D36" s="58"/>
      <c r="E36" s="13"/>
      <c r="F36" s="14">
        <v>2</v>
      </c>
      <c r="G36" s="15"/>
      <c r="H36" s="16"/>
      <c r="I36" s="17"/>
      <c r="J36" s="17"/>
      <c r="K36" s="17"/>
    </row>
    <row r="37" spans="1:11" ht="52.5" customHeight="1">
      <c r="A37" s="16">
        <v>7</v>
      </c>
      <c r="B37" s="80" t="s">
        <v>58</v>
      </c>
      <c r="C37" s="57"/>
      <c r="D37" s="58"/>
      <c r="E37" s="13">
        <v>2</v>
      </c>
      <c r="F37" s="14">
        <f>IF(F38&gt;2,"2",F38)</f>
        <v>2</v>
      </c>
      <c r="G37" s="15">
        <f>G38</f>
        <v>0</v>
      </c>
      <c r="H37" s="16"/>
      <c r="I37" s="17"/>
      <c r="J37" s="17"/>
      <c r="K37" s="17"/>
    </row>
    <row r="38" spans="1:11" ht="68.25" customHeight="1">
      <c r="A38" s="16"/>
      <c r="B38" s="81" t="s">
        <v>155</v>
      </c>
      <c r="C38" s="57"/>
      <c r="D38" s="58"/>
      <c r="E38" s="13"/>
      <c r="F38" s="14">
        <v>2</v>
      </c>
      <c r="G38" s="15"/>
      <c r="H38" s="16"/>
      <c r="I38" s="17"/>
      <c r="J38" s="17"/>
      <c r="K38" s="17"/>
    </row>
    <row r="39" spans="1:11" ht="61.5" customHeight="1">
      <c r="A39" s="16">
        <v>8</v>
      </c>
      <c r="B39" s="80" t="s">
        <v>60</v>
      </c>
      <c r="C39" s="57"/>
      <c r="D39" s="58"/>
      <c r="E39" s="13">
        <v>2</v>
      </c>
      <c r="F39" s="14">
        <f>IF(F40&gt;2,"2",F40)</f>
        <v>2</v>
      </c>
      <c r="G39" s="15">
        <f>G40</f>
        <v>0</v>
      </c>
      <c r="H39" s="16"/>
      <c r="I39" s="17"/>
      <c r="J39" s="17"/>
      <c r="K39" s="17"/>
    </row>
    <row r="40" spans="1:11" ht="70.5" customHeight="1">
      <c r="A40" s="16"/>
      <c r="B40" s="81" t="s">
        <v>156</v>
      </c>
      <c r="C40" s="57"/>
      <c r="D40" s="58"/>
      <c r="E40" s="13"/>
      <c r="F40" s="14">
        <v>2</v>
      </c>
      <c r="G40" s="15"/>
      <c r="H40" s="16"/>
      <c r="I40" s="17"/>
      <c r="J40" s="17"/>
      <c r="K40" s="17"/>
    </row>
    <row r="41" spans="1:11" ht="116.25" customHeight="1">
      <c r="A41" s="16">
        <v>9</v>
      </c>
      <c r="B41" s="80" t="s">
        <v>527</v>
      </c>
      <c r="C41" s="57"/>
      <c r="D41" s="58"/>
      <c r="E41" s="13">
        <v>8</v>
      </c>
      <c r="F41" s="14">
        <v>8</v>
      </c>
      <c r="G41" s="15">
        <f>G42</f>
        <v>0</v>
      </c>
      <c r="H41" s="16"/>
      <c r="I41" s="17"/>
      <c r="J41" s="17"/>
      <c r="K41" s="17"/>
    </row>
    <row r="42" spans="1:11" ht="127.5" customHeight="1">
      <c r="A42" s="16"/>
      <c r="B42" s="81" t="s">
        <v>158</v>
      </c>
      <c r="C42" s="57"/>
      <c r="D42" s="58"/>
      <c r="E42" s="13"/>
      <c r="F42" s="14"/>
      <c r="G42" s="15"/>
      <c r="H42" s="16"/>
      <c r="I42" s="17"/>
      <c r="J42" s="17"/>
      <c r="K42" s="17"/>
    </row>
    <row r="43" spans="1:11" ht="45" customHeight="1">
      <c r="A43" s="16">
        <v>10</v>
      </c>
      <c r="B43" s="80" t="s">
        <v>160</v>
      </c>
      <c r="C43" s="57"/>
      <c r="D43" s="58"/>
      <c r="E43" s="13">
        <v>5</v>
      </c>
      <c r="F43" s="14">
        <f>IF(F44&gt;5,"5",F44)</f>
        <v>2</v>
      </c>
      <c r="G43" s="15">
        <f>G44</f>
        <v>0</v>
      </c>
      <c r="H43" s="16"/>
      <c r="I43" s="17"/>
      <c r="J43" s="17"/>
      <c r="K43" s="17"/>
    </row>
    <row r="44" spans="1:11" ht="156.75" customHeight="1">
      <c r="A44" s="16"/>
      <c r="B44" s="81" t="s">
        <v>161</v>
      </c>
      <c r="C44" s="57"/>
      <c r="D44" s="58"/>
      <c r="E44" s="13"/>
      <c r="F44" s="14">
        <v>2</v>
      </c>
      <c r="G44" s="15"/>
      <c r="H44" s="16"/>
      <c r="I44" s="17"/>
      <c r="J44" s="17"/>
      <c r="K44" s="17"/>
    </row>
    <row r="45" spans="1:11" ht="61.5" customHeight="1">
      <c r="A45" s="9" t="s">
        <v>69</v>
      </c>
      <c r="B45" s="80" t="s">
        <v>528</v>
      </c>
      <c r="C45" s="57"/>
      <c r="D45" s="58"/>
      <c r="E45" s="13">
        <v>60</v>
      </c>
      <c r="F45" s="14">
        <f t="shared" ref="F45:G45" si="6">SUM(F46:F51)</f>
        <v>50</v>
      </c>
      <c r="G45" s="15">
        <f t="shared" si="6"/>
        <v>0</v>
      </c>
      <c r="H45" s="9"/>
      <c r="I45" s="4"/>
      <c r="J45" s="4"/>
      <c r="K45" s="4"/>
    </row>
    <row r="46" spans="1:11" ht="26.25" customHeight="1">
      <c r="A46" s="16"/>
      <c r="B46" s="81" t="s">
        <v>71</v>
      </c>
      <c r="C46" s="57"/>
      <c r="D46" s="58"/>
      <c r="E46" s="16">
        <v>60</v>
      </c>
      <c r="F46" s="16"/>
      <c r="G46" s="16"/>
      <c r="H46" s="16"/>
      <c r="I46" s="17"/>
      <c r="J46" s="17"/>
      <c r="K46" s="17"/>
    </row>
    <row r="47" spans="1:11" ht="26.25" customHeight="1">
      <c r="A47" s="16"/>
      <c r="B47" s="81" t="s">
        <v>72</v>
      </c>
      <c r="C47" s="57"/>
      <c r="D47" s="58"/>
      <c r="E47" s="16">
        <v>50</v>
      </c>
      <c r="F47" s="16">
        <v>50</v>
      </c>
      <c r="G47" s="16"/>
      <c r="H47" s="16"/>
      <c r="I47" s="17"/>
      <c r="J47" s="17"/>
      <c r="K47" s="17"/>
    </row>
    <row r="48" spans="1:11" ht="26.25" customHeight="1">
      <c r="A48" s="16"/>
      <c r="B48" s="81" t="s">
        <v>73</v>
      </c>
      <c r="C48" s="57"/>
      <c r="D48" s="58"/>
      <c r="E48" s="16">
        <v>40</v>
      </c>
      <c r="F48" s="16"/>
      <c r="G48" s="16"/>
      <c r="H48" s="16"/>
      <c r="I48" s="17"/>
      <c r="J48" s="17"/>
      <c r="K48" s="17"/>
    </row>
    <row r="49" spans="1:11" ht="26.25" customHeight="1">
      <c r="A49" s="16"/>
      <c r="B49" s="81" t="s">
        <v>74</v>
      </c>
      <c r="C49" s="57"/>
      <c r="D49" s="58"/>
      <c r="E49" s="16">
        <v>30</v>
      </c>
      <c r="F49" s="16"/>
      <c r="G49" s="16"/>
      <c r="H49" s="16"/>
      <c r="I49" s="17"/>
      <c r="J49" s="17"/>
      <c r="K49" s="17"/>
    </row>
    <row r="50" spans="1:11" ht="26.25" customHeight="1">
      <c r="A50" s="16"/>
      <c r="B50" s="81" t="s">
        <v>75</v>
      </c>
      <c r="C50" s="57"/>
      <c r="D50" s="58"/>
      <c r="E50" s="16">
        <v>20</v>
      </c>
      <c r="F50" s="16"/>
      <c r="G50" s="16"/>
      <c r="H50" s="16"/>
      <c r="I50" s="17"/>
      <c r="J50" s="17"/>
      <c r="K50" s="17"/>
    </row>
    <row r="51" spans="1:11" ht="26.25" customHeight="1">
      <c r="A51" s="16"/>
      <c r="B51" s="81" t="s">
        <v>76</v>
      </c>
      <c r="C51" s="57"/>
      <c r="D51" s="58"/>
      <c r="E51" s="16">
        <v>0</v>
      </c>
      <c r="F51" s="16"/>
      <c r="G51" s="16"/>
      <c r="H51" s="16"/>
      <c r="I51" s="17"/>
      <c r="J51" s="17"/>
      <c r="K51" s="17"/>
    </row>
    <row r="52" spans="1:11" ht="24" customHeight="1">
      <c r="A52" s="9"/>
      <c r="B52" s="59" t="s">
        <v>77</v>
      </c>
      <c r="C52" s="57"/>
      <c r="D52" s="58"/>
      <c r="E52" s="9">
        <f t="shared" ref="E52:G52" si="7">E14+E32+E45</f>
        <v>100</v>
      </c>
      <c r="F52" s="22">
        <f t="shared" si="7"/>
        <v>87</v>
      </c>
      <c r="G52" s="15">
        <f t="shared" si="7"/>
        <v>20</v>
      </c>
      <c r="H52" s="9"/>
      <c r="I52" s="4"/>
      <c r="J52" s="4"/>
      <c r="K52" s="4"/>
    </row>
    <row r="53" spans="1:11" ht="26.25" customHeight="1">
      <c r="A53" s="23"/>
      <c r="B53" s="56" t="s">
        <v>78</v>
      </c>
      <c r="C53" s="57"/>
      <c r="D53" s="58"/>
      <c r="E53" s="23"/>
      <c r="F53" s="23"/>
      <c r="G53" s="23"/>
      <c r="H53" s="23"/>
      <c r="I53" s="1"/>
      <c r="J53" s="1"/>
      <c r="K53" s="1"/>
    </row>
    <row r="54" spans="1:11" ht="53.25" customHeight="1">
      <c r="A54" s="23"/>
      <c r="B54" s="59" t="s">
        <v>529</v>
      </c>
      <c r="C54" s="57"/>
      <c r="D54" s="58"/>
      <c r="E54" s="9">
        <f>E52-E53</f>
        <v>100</v>
      </c>
      <c r="F54" s="22">
        <f t="shared" ref="F54:G54" si="8">ROUND(F52-F53,1)</f>
        <v>87</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60" t="s">
        <v>80</v>
      </c>
      <c r="C56" s="61"/>
      <c r="D56" s="61"/>
      <c r="E56" s="1"/>
      <c r="F56" s="1"/>
      <c r="G56" s="1"/>
      <c r="H56" s="1"/>
      <c r="I56" s="1"/>
      <c r="J56" s="1"/>
      <c r="K56" s="1"/>
    </row>
    <row r="57" spans="1:11" ht="32.25" customHeight="1">
      <c r="A57" s="62" t="s">
        <v>81</v>
      </c>
      <c r="B57" s="63"/>
      <c r="C57" s="64"/>
      <c r="D57" s="68" t="s">
        <v>82</v>
      </c>
      <c r="E57" s="70" t="s">
        <v>83</v>
      </c>
      <c r="F57" s="58"/>
      <c r="G57" s="70" t="s">
        <v>530</v>
      </c>
      <c r="H57" s="58"/>
      <c r="I57" s="6"/>
      <c r="J57" s="6"/>
      <c r="K57" s="6"/>
    </row>
    <row r="58" spans="1:11" ht="15.75" customHeight="1">
      <c r="A58" s="65"/>
      <c r="B58" s="66"/>
      <c r="C58" s="67"/>
      <c r="D58" s="69"/>
      <c r="E58" s="10" t="s">
        <v>85</v>
      </c>
      <c r="F58" s="10" t="s">
        <v>86</v>
      </c>
      <c r="G58" s="10" t="s">
        <v>87</v>
      </c>
      <c r="H58" s="10" t="s">
        <v>88</v>
      </c>
      <c r="I58" s="6"/>
      <c r="J58" s="6"/>
      <c r="K58" s="6"/>
    </row>
    <row r="59" spans="1:11" ht="33.75" customHeight="1">
      <c r="A59" s="74" t="s">
        <v>89</v>
      </c>
      <c r="B59" s="57"/>
      <c r="C59" s="58"/>
      <c r="D59" s="16" t="s">
        <v>90</v>
      </c>
      <c r="E59" s="24" t="str">
        <f>IF(AND(90&lt;=F54,F54&lt;100),F54,"")</f>
        <v/>
      </c>
      <c r="F59" s="16" t="str">
        <f>IF(AND(90&lt;=G54,G54&lt;=100),G54,"")</f>
        <v/>
      </c>
      <c r="G59" s="16" t="str">
        <f t="shared" ref="G59:H59" si="9">IF(ISNUMBER(E59)=TRUE,"X","")</f>
        <v/>
      </c>
      <c r="H59" s="16" t="str">
        <f t="shared" si="9"/>
        <v/>
      </c>
      <c r="I59" s="1"/>
      <c r="J59" s="1"/>
      <c r="K59" s="1"/>
    </row>
    <row r="60" spans="1:11" ht="45.75" customHeight="1">
      <c r="A60" s="74" t="s">
        <v>91</v>
      </c>
      <c r="B60" s="57"/>
      <c r="C60" s="58"/>
      <c r="D60" s="16" t="s">
        <v>92</v>
      </c>
      <c r="E60" s="24">
        <f t="shared" ref="E60:F60" si="10">IF(AND(75&lt;=F54,F54&lt;90),F54,"")</f>
        <v>87</v>
      </c>
      <c r="F60" s="16" t="str">
        <f t="shared" si="10"/>
        <v/>
      </c>
      <c r="G60" s="16" t="str">
        <f t="shared" ref="G60:H60" si="11">IF(ISNUMBER(E60)=TRUE,"X","")</f>
        <v>X</v>
      </c>
      <c r="H60" s="16" t="str">
        <f t="shared" si="11"/>
        <v/>
      </c>
      <c r="I60" s="1"/>
      <c r="J60" s="1"/>
      <c r="K60" s="1"/>
    </row>
    <row r="61" spans="1:11" ht="48" customHeight="1">
      <c r="A61" s="74" t="s">
        <v>93</v>
      </c>
      <c r="B61" s="57"/>
      <c r="C61" s="58"/>
      <c r="D61" s="16" t="s">
        <v>94</v>
      </c>
      <c r="E61" s="24" t="str">
        <f t="shared" ref="E61:F61" si="12">IF(AND(50&lt;=F54,F54&lt;75),F54,"")</f>
        <v/>
      </c>
      <c r="F61" s="16" t="str">
        <f t="shared" si="12"/>
        <v/>
      </c>
      <c r="G61" s="16" t="str">
        <f t="shared" ref="G61:H61" si="13">IF(ISNUMBER(E61)=TRUE,"X","")</f>
        <v/>
      </c>
      <c r="H61" s="16" t="str">
        <f t="shared" si="13"/>
        <v/>
      </c>
      <c r="I61" s="1"/>
      <c r="J61" s="1"/>
      <c r="K61" s="1"/>
    </row>
    <row r="62" spans="1:11" ht="30.75" customHeight="1">
      <c r="A62" s="74" t="s">
        <v>95</v>
      </c>
      <c r="B62" s="57"/>
      <c r="C62" s="58"/>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75" t="s">
        <v>531</v>
      </c>
      <c r="E64" s="61"/>
      <c r="F64" s="61"/>
      <c r="G64" s="61"/>
      <c r="H64" s="61"/>
      <c r="I64" s="27"/>
      <c r="J64" s="27"/>
      <c r="K64" s="27"/>
    </row>
    <row r="65" spans="1:11" ht="35.25" customHeight="1">
      <c r="A65" s="4"/>
      <c r="B65" s="4"/>
      <c r="C65" s="4"/>
      <c r="D65" s="29"/>
      <c r="E65" s="76" t="s">
        <v>532</v>
      </c>
      <c r="F65" s="61"/>
      <c r="G65" s="61"/>
      <c r="H65" s="6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533</v>
      </c>
      <c r="G68" s="1"/>
      <c r="H68" s="1"/>
      <c r="I68" s="1"/>
      <c r="J68" s="1"/>
      <c r="K68" s="1"/>
    </row>
    <row r="69" spans="1:11" ht="15.75" customHeight="1">
      <c r="A69" s="1"/>
      <c r="B69" s="2"/>
      <c r="C69" s="1"/>
      <c r="D69" s="1"/>
      <c r="E69" s="1"/>
      <c r="F69" s="1"/>
      <c r="G69" s="1"/>
      <c r="H69" s="1"/>
      <c r="I69" s="1"/>
      <c r="J69" s="1"/>
      <c r="K69" s="1"/>
    </row>
    <row r="70" spans="1:11" ht="24.75" customHeight="1">
      <c r="A70" s="1"/>
      <c r="B70" s="77" t="s">
        <v>100</v>
      </c>
      <c r="C70" s="66"/>
      <c r="D70" s="66"/>
      <c r="E70" s="66"/>
      <c r="F70" s="66"/>
      <c r="G70" s="66"/>
      <c r="H70" s="66"/>
      <c r="I70" s="1"/>
      <c r="J70" s="1"/>
      <c r="K70" s="1"/>
    </row>
    <row r="71" spans="1:11" ht="106.5" customHeight="1">
      <c r="A71" s="1"/>
      <c r="B71" s="71" t="s">
        <v>101</v>
      </c>
      <c r="C71" s="57"/>
      <c r="D71" s="57"/>
      <c r="E71" s="57"/>
      <c r="F71" s="57"/>
      <c r="G71" s="57"/>
      <c r="H71" s="58"/>
      <c r="I71" s="1"/>
      <c r="J71" s="1"/>
      <c r="K71" s="1"/>
    </row>
    <row r="72" spans="1:11" ht="24.75" customHeight="1">
      <c r="A72" s="1"/>
      <c r="B72" s="32"/>
      <c r="C72" s="1"/>
      <c r="D72" s="72" t="s">
        <v>383</v>
      </c>
      <c r="E72" s="63"/>
      <c r="F72" s="63"/>
      <c r="G72" s="63"/>
      <c r="H72" s="63"/>
      <c r="I72" s="1"/>
      <c r="J72" s="1"/>
      <c r="K72" s="1"/>
    </row>
    <row r="73" spans="1:11" ht="21" customHeight="1">
      <c r="A73" s="1"/>
      <c r="B73" s="29"/>
      <c r="C73" s="1"/>
      <c r="D73" s="73" t="s">
        <v>103</v>
      </c>
      <c r="E73" s="61"/>
      <c r="F73" s="61"/>
      <c r="G73" s="61"/>
      <c r="H73" s="6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G57:H57"/>
    <mergeCell ref="A59:C59"/>
    <mergeCell ref="D72:H72"/>
    <mergeCell ref="D73:H73"/>
    <mergeCell ref="A60:C60"/>
    <mergeCell ref="A61:C61"/>
    <mergeCell ref="A62:C62"/>
    <mergeCell ref="D64:H64"/>
    <mergeCell ref="E65:H65"/>
    <mergeCell ref="B70:H70"/>
    <mergeCell ref="B71:H71"/>
    <mergeCell ref="B54:D54"/>
    <mergeCell ref="B56:D56"/>
    <mergeCell ref="A57:C58"/>
    <mergeCell ref="D57:D58"/>
    <mergeCell ref="E57:F57"/>
  </mergeCells>
  <printOptions horizontalCentered="1"/>
  <pageMargins left="0.31" right="0.3" top="0.45" bottom="0.62"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28</vt:i4>
      </vt:variant>
    </vt:vector>
  </HeadingPairs>
  <TitlesOfParts>
    <vt:vector size="28" baseType="lpstr">
      <vt:lpstr>1B-T.XUYÊN(huỷ)</vt:lpstr>
      <vt:lpstr>1B-C.GIANG(huỷ)</vt:lpstr>
      <vt:lpstr>1B-C.LINH(huỷ)</vt:lpstr>
      <vt:lpstr>1C-C.CHI(huỷ)</vt:lpstr>
      <vt:lpstr>1B-C.CHI</vt:lpstr>
      <vt:lpstr>1C-T.DANH  (2)</vt:lpstr>
      <vt:lpstr>1B-T.DANH</vt:lpstr>
      <vt:lpstr>T. Khanh</vt:lpstr>
      <vt:lpstr>1B-NVDon</vt:lpstr>
      <vt:lpstr>1C-LQHQuoc</vt:lpstr>
      <vt:lpstr>DNVong</vt:lpstr>
      <vt:lpstr>1C-T.Việt</vt:lpstr>
      <vt:lpstr>1C-BVDung</vt:lpstr>
      <vt:lpstr>1C-C.THƯ</vt:lpstr>
      <vt:lpstr>1C-DNDoan</vt:lpstr>
      <vt:lpstr>1C-NNTuyen</vt:lpstr>
      <vt:lpstr>1C-C.GIANG</vt:lpstr>
      <vt:lpstr>1C-C.LINH</vt:lpstr>
      <vt:lpstr>1C-C.HỒNG</vt:lpstr>
      <vt:lpstr>1C-T.MINH </vt:lpstr>
      <vt:lpstr>1C-C.THÁI</vt:lpstr>
      <vt:lpstr>1C-T.QUỐC DŨNG</vt:lpstr>
      <vt:lpstr>T.Cuong</vt:lpstr>
      <vt:lpstr>C.Quyen</vt:lpstr>
      <vt:lpstr>C.Yen</vt:lpstr>
      <vt:lpstr>T.Xuyên</vt:lpstr>
      <vt:lpstr>T.Tuan</vt:lpstr>
      <vt:lpstr>T.Phong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Minh Nguyen</cp:lastModifiedBy>
  <cp:lastPrinted>2022-10-25T07:49:13Z</cp:lastPrinted>
  <dcterms:created xsi:type="dcterms:W3CDTF">2015-06-05T18:17:20Z</dcterms:created>
  <dcterms:modified xsi:type="dcterms:W3CDTF">2022-10-25T08:49:15Z</dcterms:modified>
</cp:coreProperties>
</file>